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00" tabRatio="977" firstSheet="1" activeTab="8"/>
  </bookViews>
  <sheets>
    <sheet name="Deutsche Wohnen SE" sheetId="22" r:id="rId1"/>
    <sheet name="Siemens Energy AG" sheetId="23" r:id="rId2"/>
    <sheet name="PUMA SE" sheetId="24" r:id="rId3"/>
    <sheet name="Bayer Aktiengesellschaft" sheetId="25" r:id="rId4"/>
    <sheet name="rendements" sheetId="1" r:id="rId5"/>
    <sheet name="Risque" sheetId="3" r:id="rId6"/>
    <sheet name="Optimisation rendement" sheetId="4" r:id="rId7"/>
    <sheet name="Optimisation risque" sheetId="5" r:id="rId8"/>
    <sheet name="Optimisation Pf" sheetId="6" r:id="rId9"/>
    <sheet name="Courbe d'efficence" sheetId="7" r:id="rId10"/>
    <sheet name="Module Sharp(DWNI.DE)" sheetId="8" r:id="rId11"/>
    <sheet name="Régression DWNI.DE" sheetId="10" r:id="rId12"/>
    <sheet name="Module Sharp(ENR.DE" sheetId="11" r:id="rId13"/>
    <sheet name="Régression(ENR.DE)" sheetId="12" r:id="rId14"/>
    <sheet name="Module Sharp (PUM.DE)" sheetId="13" r:id="rId15"/>
    <sheet name="Régression PUM.DE" sheetId="14" r:id="rId16"/>
    <sheet name="Module Sharp (BAYN.DE)" sheetId="15" r:id="rId17"/>
    <sheet name="Régression BAYN.DE" sheetId="16" r:id="rId18"/>
    <sheet name="MEDAF" sheetId="17" r:id="rId19"/>
    <sheet name="Interprétation (DWNI.DE)" sheetId="18" r:id="rId20"/>
    <sheet name="Interprétation(ENR.DE)" sheetId="19" r:id="rId21"/>
    <sheet name="Interprétation(PUM.DE)" sheetId="20" r:id="rId22"/>
    <sheet name="Interprétation (BAYN.DE)" sheetId="21" r:id="rId23"/>
  </sheets>
  <definedNames>
    <definedName name="solver_adj" localSheetId="6" hidden="1">'Optimisation rendement'!$L$9:$L$12</definedName>
    <definedName name="solver_adj" localSheetId="7" hidden="1">'Optimisation risque'!$L$9:$L$12</definedName>
    <definedName name="solver_cvg" localSheetId="6" hidden="1">0.0001</definedName>
    <definedName name="solver_cvg" localSheetId="7" hidden="1">0.0001</definedName>
    <definedName name="solver_drv" localSheetId="6" hidden="1">1</definedName>
    <definedName name="solver_drv" localSheetId="7" hidden="1">1</definedName>
    <definedName name="solver_eng" localSheetId="6" hidden="1">1</definedName>
    <definedName name="solver_eng" localSheetId="7" hidden="1">1</definedName>
    <definedName name="solver_est" localSheetId="6" hidden="1">1</definedName>
    <definedName name="solver_est" localSheetId="7" hidden="1">1</definedName>
    <definedName name="solver_itr" localSheetId="6" hidden="1">2147483647</definedName>
    <definedName name="solver_itr" localSheetId="7" hidden="1">2147483647</definedName>
    <definedName name="solver_lhs1" localSheetId="6" hidden="1">'Optimisation rendement'!$L$10</definedName>
    <definedName name="solver_lhs1" localSheetId="7" hidden="1">'Optimisation risque'!$L$10</definedName>
    <definedName name="solver_lhs2" localSheetId="6" hidden="1">'Optimisation rendement'!$L$11</definedName>
    <definedName name="solver_lhs2" localSheetId="7" hidden="1">'Optimisation risque'!$L$11</definedName>
    <definedName name="solver_lhs3" localSheetId="6" hidden="1">'Optimisation rendement'!$L$12</definedName>
    <definedName name="solver_lhs3" localSheetId="7" hidden="1">'Optimisation risque'!$L$12</definedName>
    <definedName name="solver_lhs4" localSheetId="6" hidden="1">'Optimisation rendement'!$L$13</definedName>
    <definedName name="solver_lhs4" localSheetId="7" hidden="1">'Optimisation risque'!$L$13</definedName>
    <definedName name="solver_lhs5" localSheetId="6" hidden="1">'Optimisation rendement'!$L$9</definedName>
    <definedName name="solver_lhs5" localSheetId="7" hidden="1">'Optimisation risque'!$L$9</definedName>
    <definedName name="solver_mip" localSheetId="6" hidden="1">2147483647</definedName>
    <definedName name="solver_mip" localSheetId="7" hidden="1">2147483647</definedName>
    <definedName name="solver_mni" localSheetId="6" hidden="1">30</definedName>
    <definedName name="solver_mni" localSheetId="7" hidden="1">30</definedName>
    <definedName name="solver_mrt" localSheetId="6" hidden="1">0.075</definedName>
    <definedName name="solver_mrt" localSheetId="7" hidden="1">0.075</definedName>
    <definedName name="solver_msl" localSheetId="6" hidden="1">2</definedName>
    <definedName name="solver_msl" localSheetId="7" hidden="1">2</definedName>
    <definedName name="solver_neg" localSheetId="6" hidden="1">1</definedName>
    <definedName name="solver_neg" localSheetId="7" hidden="1">1</definedName>
    <definedName name="solver_nod" localSheetId="6" hidden="1">2147483647</definedName>
    <definedName name="solver_nod" localSheetId="7" hidden="1">2147483647</definedName>
    <definedName name="solver_num" localSheetId="6" hidden="1">5</definedName>
    <definedName name="solver_num" localSheetId="7" hidden="1">5</definedName>
    <definedName name="solver_nwt" localSheetId="6" hidden="1">1</definedName>
    <definedName name="solver_nwt" localSheetId="7" hidden="1">1</definedName>
    <definedName name="solver_opt" localSheetId="6" hidden="1">'Optimisation rendement'!$P$20</definedName>
    <definedName name="solver_opt" localSheetId="7" hidden="1">'Optimisation risque'!$P$21</definedName>
    <definedName name="solver_pre" localSheetId="6" hidden="1">0.000001</definedName>
    <definedName name="solver_pre" localSheetId="7" hidden="1">0.000001</definedName>
    <definedName name="solver_rbv" localSheetId="6" hidden="1">1</definedName>
    <definedName name="solver_rbv" localSheetId="7" hidden="1">1</definedName>
    <definedName name="solver_rel1" localSheetId="6" hidden="1">3</definedName>
    <definedName name="solver_rel1" localSheetId="7" hidden="1">3</definedName>
    <definedName name="solver_rel2" localSheetId="6" hidden="1">3</definedName>
    <definedName name="solver_rel2" localSheetId="7" hidden="1">3</definedName>
    <definedName name="solver_rel3" localSheetId="6" hidden="1">3</definedName>
    <definedName name="solver_rel3" localSheetId="7" hidden="1">3</definedName>
    <definedName name="solver_rel4" localSheetId="6" hidden="1">2</definedName>
    <definedName name="solver_rel4" localSheetId="7" hidden="1">2</definedName>
    <definedName name="solver_rel5" localSheetId="6" hidden="1">3</definedName>
    <definedName name="solver_rel5" localSheetId="7" hidden="1">3</definedName>
    <definedName name="solver_rhs1" localSheetId="6" hidden="1">0.1</definedName>
    <definedName name="solver_rhs1" localSheetId="7" hidden="1">0.1</definedName>
    <definedName name="solver_rhs2" localSheetId="6" hidden="1">0.1</definedName>
    <definedName name="solver_rhs2" localSheetId="7" hidden="1">0.1</definedName>
    <definedName name="solver_rhs3" localSheetId="6" hidden="1">0.1</definedName>
    <definedName name="solver_rhs3" localSheetId="7" hidden="1">0.1</definedName>
    <definedName name="solver_rhs4" localSheetId="6" hidden="1">1</definedName>
    <definedName name="solver_rhs4" localSheetId="7" hidden="1">1</definedName>
    <definedName name="solver_rhs5" localSheetId="6" hidden="1">0.1</definedName>
    <definedName name="solver_rhs5" localSheetId="7" hidden="1">0.1</definedName>
    <definedName name="solver_rlx" localSheetId="6" hidden="1">2</definedName>
    <definedName name="solver_rlx" localSheetId="7" hidden="1">2</definedName>
    <definedName name="solver_rsd" localSheetId="6" hidden="1">0</definedName>
    <definedName name="solver_rsd" localSheetId="7" hidden="1">0</definedName>
    <definedName name="solver_scl" localSheetId="6" hidden="1">1</definedName>
    <definedName name="solver_scl" localSheetId="7" hidden="1">1</definedName>
    <definedName name="solver_sho" localSheetId="6" hidden="1">2</definedName>
    <definedName name="solver_sho" localSheetId="7" hidden="1">2</definedName>
    <definedName name="solver_ssz" localSheetId="6" hidden="1">100</definedName>
    <definedName name="solver_ssz" localSheetId="7" hidden="1">100</definedName>
    <definedName name="solver_tim" localSheetId="6" hidden="1">2147483647</definedName>
    <definedName name="solver_tim" localSheetId="7" hidden="1">2147483647</definedName>
    <definedName name="solver_tol" localSheetId="6" hidden="1">0.01</definedName>
    <definedName name="solver_tol" localSheetId="7" hidden="1">0.01</definedName>
    <definedName name="solver_typ" localSheetId="6" hidden="1">1</definedName>
    <definedName name="solver_typ" localSheetId="7" hidden="1">2</definedName>
    <definedName name="solver_val" localSheetId="6" hidden="1">0</definedName>
    <definedName name="solver_val" localSheetId="7" hidden="1">0</definedName>
    <definedName name="solver_ver" localSheetId="6" hidden="1">3</definedName>
    <definedName name="solver_ver" localSheetId="7" hidden="1">3</definedName>
  </definedNames>
  <calcPr calcId="152511"/>
</workbook>
</file>

<file path=xl/calcChain.xml><?xml version="1.0" encoding="utf-8"?>
<calcChain xmlns="http://schemas.openxmlformats.org/spreadsheetml/2006/main">
  <c r="C3" i="25" l="1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125" i="25"/>
  <c r="C126" i="25"/>
  <c r="C127" i="25"/>
  <c r="C128" i="25"/>
  <c r="C129" i="25"/>
  <c r="C130" i="25"/>
  <c r="C131" i="25"/>
  <c r="C132" i="25"/>
  <c r="C133" i="25"/>
  <c r="C134" i="25"/>
  <c r="C135" i="25"/>
  <c r="C136" i="25"/>
  <c r="C137" i="25"/>
  <c r="C138" i="25"/>
  <c r="C139" i="25"/>
  <c r="C140" i="25"/>
  <c r="C141" i="25"/>
  <c r="C142" i="25"/>
  <c r="C143" i="25"/>
  <c r="C144" i="25"/>
  <c r="C145" i="25"/>
  <c r="C146" i="25"/>
  <c r="C147" i="25"/>
  <c r="C148" i="25"/>
  <c r="C149" i="25"/>
  <c r="C150" i="25"/>
  <c r="C151" i="25"/>
  <c r="C152" i="25"/>
  <c r="C153" i="25"/>
  <c r="C154" i="25"/>
  <c r="C155" i="25"/>
  <c r="C156" i="25"/>
  <c r="C157" i="25"/>
  <c r="C158" i="25"/>
  <c r="C159" i="25"/>
  <c r="C160" i="25"/>
  <c r="C161" i="25"/>
  <c r="C162" i="25"/>
  <c r="C163" i="25"/>
  <c r="C164" i="25"/>
  <c r="C165" i="25"/>
  <c r="C166" i="25"/>
  <c r="C167" i="25"/>
  <c r="C168" i="25"/>
  <c r="C169" i="25"/>
  <c r="C170" i="25"/>
  <c r="C171" i="25"/>
  <c r="C172" i="25"/>
  <c r="C173" i="25"/>
  <c r="C174" i="25"/>
  <c r="C175" i="25"/>
  <c r="C176" i="25"/>
  <c r="C177" i="25"/>
  <c r="C178" i="25"/>
  <c r="C179" i="25"/>
  <c r="C180" i="25"/>
  <c r="C181" i="25"/>
  <c r="C182" i="25"/>
  <c r="C183" i="25"/>
  <c r="C184" i="25"/>
  <c r="C185" i="25"/>
  <c r="C186" i="25"/>
  <c r="C187" i="25"/>
  <c r="C188" i="25"/>
  <c r="C189" i="25"/>
  <c r="C190" i="25"/>
  <c r="C191" i="25"/>
  <c r="C192" i="25"/>
  <c r="C193" i="25"/>
  <c r="C194" i="25"/>
  <c r="C195" i="25"/>
  <c r="C196" i="25"/>
  <c r="C197" i="25"/>
  <c r="C198" i="25"/>
  <c r="C199" i="25"/>
  <c r="C200" i="25"/>
  <c r="C201" i="25"/>
  <c r="C202" i="25"/>
  <c r="C203" i="25"/>
  <c r="C204" i="25"/>
  <c r="C205" i="25"/>
  <c r="C206" i="25"/>
  <c r="C207" i="25"/>
  <c r="C208" i="25"/>
  <c r="C209" i="25"/>
  <c r="C210" i="25"/>
  <c r="C211" i="25"/>
  <c r="C212" i="25"/>
  <c r="C213" i="25"/>
  <c r="C214" i="25"/>
  <c r="C215" i="25"/>
  <c r="C216" i="25"/>
  <c r="C217" i="25"/>
  <c r="C218" i="25"/>
  <c r="C219" i="25"/>
  <c r="C220" i="25"/>
  <c r="C221" i="25"/>
  <c r="C222" i="25"/>
  <c r="C223" i="25"/>
  <c r="C224" i="25"/>
  <c r="C225" i="25"/>
  <c r="C226" i="25"/>
  <c r="C227" i="25"/>
  <c r="C228" i="25"/>
  <c r="C229" i="25"/>
  <c r="C230" i="25"/>
  <c r="C231" i="25"/>
  <c r="C232" i="25"/>
  <c r="C233" i="25"/>
  <c r="C234" i="25"/>
  <c r="C235" i="25"/>
  <c r="C236" i="25"/>
  <c r="C237" i="25"/>
  <c r="C238" i="25"/>
  <c r="C239" i="25"/>
  <c r="C240" i="25"/>
  <c r="C241" i="25"/>
  <c r="C242" i="25"/>
  <c r="C243" i="25"/>
  <c r="C244" i="25"/>
  <c r="C245" i="25"/>
  <c r="C246" i="25"/>
  <c r="C247" i="25"/>
  <c r="C248" i="25"/>
  <c r="C249" i="25"/>
  <c r="C250" i="25"/>
  <c r="C251" i="25"/>
  <c r="C252" i="25"/>
  <c r="C253" i="25"/>
  <c r="C254" i="25"/>
  <c r="C255" i="25"/>
  <c r="C256" i="25"/>
  <c r="C257" i="25"/>
  <c r="C258" i="25"/>
  <c r="C259" i="25"/>
  <c r="C260" i="25"/>
  <c r="C261" i="25"/>
  <c r="C262" i="25"/>
  <c r="C263" i="25"/>
  <c r="C264" i="25"/>
  <c r="C265" i="25"/>
  <c r="C266" i="25"/>
  <c r="C3" i="24"/>
  <c r="C4" i="24"/>
  <c r="C5" i="24"/>
  <c r="C6" i="24"/>
  <c r="C270" i="24" s="1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269" i="24" s="1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258" i="24"/>
  <c r="C259" i="24"/>
  <c r="C260" i="24"/>
  <c r="C261" i="24"/>
  <c r="C262" i="24"/>
  <c r="C263" i="24"/>
  <c r="C264" i="24"/>
  <c r="C265" i="24"/>
  <c r="C266" i="24"/>
  <c r="C268" i="24"/>
  <c r="C271" i="24"/>
  <c r="C272" i="24"/>
  <c r="C273" i="24"/>
  <c r="C274" i="24"/>
  <c r="C3" i="23"/>
  <c r="C4" i="23"/>
  <c r="C5" i="23"/>
  <c r="C269" i="23" s="1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C258" i="23"/>
  <c r="C259" i="23"/>
  <c r="C260" i="23"/>
  <c r="C261" i="23"/>
  <c r="C262" i="23"/>
  <c r="C263" i="23"/>
  <c r="C264" i="23"/>
  <c r="C265" i="23"/>
  <c r="C266" i="23"/>
  <c r="C270" i="23"/>
  <c r="C274" i="23"/>
  <c r="C3" i="22"/>
  <c r="C274" i="22" s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134" i="22"/>
  <c r="C135" i="22"/>
  <c r="C136" i="22"/>
  <c r="C137" i="22"/>
  <c r="C138" i="22"/>
  <c r="C139" i="22"/>
  <c r="C140" i="22"/>
  <c r="C141" i="22"/>
  <c r="C142" i="22"/>
  <c r="C143" i="22"/>
  <c r="C144" i="22"/>
  <c r="C145" i="22"/>
  <c r="C146" i="22"/>
  <c r="C147" i="22"/>
  <c r="C148" i="22"/>
  <c r="C149" i="22"/>
  <c r="C150" i="22"/>
  <c r="C151" i="22"/>
  <c r="C152" i="22"/>
  <c r="C153" i="22"/>
  <c r="C154" i="22"/>
  <c r="C155" i="22"/>
  <c r="C156" i="22"/>
  <c r="C157" i="22"/>
  <c r="C158" i="22"/>
  <c r="C159" i="22"/>
  <c r="C160" i="22"/>
  <c r="C161" i="22"/>
  <c r="C162" i="22"/>
  <c r="C163" i="22"/>
  <c r="C164" i="22"/>
  <c r="C165" i="22"/>
  <c r="C166" i="22"/>
  <c r="C167" i="22"/>
  <c r="C168" i="22"/>
  <c r="C169" i="22"/>
  <c r="C170" i="22"/>
  <c r="C171" i="22"/>
  <c r="C172" i="22"/>
  <c r="C173" i="22"/>
  <c r="C174" i="22"/>
  <c r="C175" i="22"/>
  <c r="C176" i="22"/>
  <c r="C177" i="22"/>
  <c r="C178" i="22"/>
  <c r="C179" i="22"/>
  <c r="C180" i="22"/>
  <c r="C181" i="22"/>
  <c r="C182" i="22"/>
  <c r="C268" i="22" s="1"/>
  <c r="C183" i="22"/>
  <c r="C184" i="22"/>
  <c r="C185" i="22"/>
  <c r="C186" i="22"/>
  <c r="C187" i="22"/>
  <c r="C188" i="22"/>
  <c r="C189" i="22"/>
  <c r="C190" i="22"/>
  <c r="C191" i="22"/>
  <c r="C192" i="22"/>
  <c r="C193" i="22"/>
  <c r="C194" i="22"/>
  <c r="C195" i="22"/>
  <c r="C196" i="22"/>
  <c r="C197" i="22"/>
  <c r="C198" i="22"/>
  <c r="C199" i="22"/>
  <c r="C200" i="22"/>
  <c r="C201" i="22"/>
  <c r="C202" i="22"/>
  <c r="C203" i="22"/>
  <c r="C204" i="22"/>
  <c r="C205" i="22"/>
  <c r="C206" i="22"/>
  <c r="C207" i="22"/>
  <c r="C208" i="22"/>
  <c r="C209" i="22"/>
  <c r="C210" i="22"/>
  <c r="C211" i="22"/>
  <c r="C212" i="22"/>
  <c r="C213" i="22"/>
  <c r="C214" i="22"/>
  <c r="C215" i="22"/>
  <c r="C216" i="22"/>
  <c r="C217" i="22"/>
  <c r="C218" i="22"/>
  <c r="C219" i="22"/>
  <c r="C220" i="22"/>
  <c r="C221" i="22"/>
  <c r="C222" i="22"/>
  <c r="C223" i="22"/>
  <c r="C224" i="22"/>
  <c r="C225" i="22"/>
  <c r="C226" i="22"/>
  <c r="C227" i="22"/>
  <c r="C228" i="22"/>
  <c r="C229" i="22"/>
  <c r="C230" i="22"/>
  <c r="C231" i="22"/>
  <c r="C232" i="22"/>
  <c r="C233" i="22"/>
  <c r="C234" i="22"/>
  <c r="C235" i="22"/>
  <c r="C236" i="22"/>
  <c r="C237" i="22"/>
  <c r="C238" i="22"/>
  <c r="C239" i="22"/>
  <c r="C240" i="22"/>
  <c r="C241" i="22"/>
  <c r="C242" i="22"/>
  <c r="C243" i="22"/>
  <c r="C244" i="22"/>
  <c r="C245" i="22"/>
  <c r="C246" i="22"/>
  <c r="C247" i="22"/>
  <c r="C248" i="22"/>
  <c r="C249" i="22"/>
  <c r="C250" i="22"/>
  <c r="C251" i="22"/>
  <c r="C252" i="22"/>
  <c r="C253" i="22"/>
  <c r="C254" i="22"/>
  <c r="C255" i="22"/>
  <c r="C256" i="22"/>
  <c r="C257" i="22"/>
  <c r="C258" i="22"/>
  <c r="C259" i="22"/>
  <c r="C260" i="22"/>
  <c r="C261" i="22"/>
  <c r="C262" i="22"/>
  <c r="C263" i="22"/>
  <c r="C264" i="22"/>
  <c r="C265" i="22"/>
  <c r="C266" i="22"/>
  <c r="C271" i="22"/>
  <c r="C272" i="22"/>
  <c r="C270" i="22" l="1"/>
  <c r="C273" i="22"/>
  <c r="C269" i="22"/>
  <c r="C272" i="23"/>
  <c r="C268" i="23"/>
  <c r="C271" i="23"/>
  <c r="C273" i="23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C3" i="21"/>
  <c r="C266" i="20"/>
  <c r="C265" i="20"/>
  <c r="C264" i="20"/>
  <c r="C263" i="20"/>
  <c r="C262" i="20"/>
  <c r="C261" i="20"/>
  <c r="C260" i="20"/>
  <c r="C259" i="20"/>
  <c r="C258" i="20"/>
  <c r="C257" i="20"/>
  <c r="C256" i="20"/>
  <c r="C255" i="20"/>
  <c r="C254" i="20"/>
  <c r="C253" i="20"/>
  <c r="C252" i="20"/>
  <c r="C251" i="20"/>
  <c r="C250" i="20"/>
  <c r="C249" i="20"/>
  <c r="C248" i="20"/>
  <c r="C247" i="20"/>
  <c r="C246" i="20"/>
  <c r="C245" i="20"/>
  <c r="C244" i="20"/>
  <c r="C243" i="20"/>
  <c r="C242" i="20"/>
  <c r="C241" i="20"/>
  <c r="C240" i="20"/>
  <c r="C239" i="20"/>
  <c r="C238" i="20"/>
  <c r="C237" i="20"/>
  <c r="C236" i="20"/>
  <c r="C235" i="20"/>
  <c r="C234" i="20"/>
  <c r="C233" i="20"/>
  <c r="C232" i="20"/>
  <c r="C231" i="20"/>
  <c r="C230" i="20"/>
  <c r="C229" i="20"/>
  <c r="C228" i="20"/>
  <c r="C227" i="20"/>
  <c r="C226" i="20"/>
  <c r="C225" i="20"/>
  <c r="C224" i="20"/>
  <c r="C223" i="20"/>
  <c r="C222" i="20"/>
  <c r="C221" i="20"/>
  <c r="C220" i="20"/>
  <c r="C219" i="20"/>
  <c r="C218" i="20"/>
  <c r="C217" i="20"/>
  <c r="C216" i="20"/>
  <c r="C215" i="20"/>
  <c r="C214" i="20"/>
  <c r="C213" i="20"/>
  <c r="C212" i="20"/>
  <c r="C211" i="20"/>
  <c r="C210" i="20"/>
  <c r="C209" i="20"/>
  <c r="C208" i="20"/>
  <c r="C207" i="20"/>
  <c r="C206" i="20"/>
  <c r="C205" i="20"/>
  <c r="C204" i="20"/>
  <c r="C203" i="20"/>
  <c r="C202" i="20"/>
  <c r="C201" i="20"/>
  <c r="C200" i="20"/>
  <c r="C199" i="20"/>
  <c r="C198" i="20"/>
  <c r="C197" i="20"/>
  <c r="C196" i="20"/>
  <c r="C195" i="20"/>
  <c r="C194" i="20"/>
  <c r="C193" i="20"/>
  <c r="C192" i="20"/>
  <c r="C191" i="20"/>
  <c r="C190" i="20"/>
  <c r="C189" i="20"/>
  <c r="C188" i="20"/>
  <c r="C187" i="20"/>
  <c r="C186" i="20"/>
  <c r="C185" i="20"/>
  <c r="C184" i="20"/>
  <c r="C183" i="20"/>
  <c r="C182" i="20"/>
  <c r="C181" i="20"/>
  <c r="C180" i="20"/>
  <c r="C179" i="20"/>
  <c r="C178" i="20"/>
  <c r="C177" i="20"/>
  <c r="C176" i="20"/>
  <c r="C175" i="20"/>
  <c r="C174" i="20"/>
  <c r="C173" i="20"/>
  <c r="C172" i="20"/>
  <c r="C171" i="20"/>
  <c r="C170" i="20"/>
  <c r="C169" i="20"/>
  <c r="C168" i="20"/>
  <c r="C167" i="20"/>
  <c r="C166" i="20"/>
  <c r="C165" i="20"/>
  <c r="C164" i="20"/>
  <c r="C163" i="20"/>
  <c r="C162" i="20"/>
  <c r="C161" i="20"/>
  <c r="C160" i="20"/>
  <c r="C159" i="20"/>
  <c r="C158" i="20"/>
  <c r="C157" i="20"/>
  <c r="C156" i="20"/>
  <c r="C155" i="20"/>
  <c r="C154" i="20"/>
  <c r="C153" i="20"/>
  <c r="C152" i="20"/>
  <c r="C151" i="20"/>
  <c r="C150" i="20"/>
  <c r="C149" i="20"/>
  <c r="C148" i="20"/>
  <c r="C147" i="20"/>
  <c r="C146" i="20"/>
  <c r="C145" i="20"/>
  <c r="C144" i="20"/>
  <c r="C143" i="20"/>
  <c r="C142" i="20"/>
  <c r="C141" i="20"/>
  <c r="C140" i="20"/>
  <c r="C139" i="20"/>
  <c r="C138" i="20"/>
  <c r="C137" i="20"/>
  <c r="C136" i="20"/>
  <c r="C135" i="20"/>
  <c r="C134" i="20"/>
  <c r="C133" i="20"/>
  <c r="C132" i="20"/>
  <c r="C131" i="20"/>
  <c r="C130" i="20"/>
  <c r="C129" i="20"/>
  <c r="C128" i="20"/>
  <c r="C127" i="20"/>
  <c r="C126" i="20"/>
  <c r="C125" i="20"/>
  <c r="C124" i="20"/>
  <c r="C123" i="20"/>
  <c r="C122" i="20"/>
  <c r="C121" i="20"/>
  <c r="C120" i="20"/>
  <c r="C119" i="20"/>
  <c r="C118" i="20"/>
  <c r="C117" i="20"/>
  <c r="C116" i="20"/>
  <c r="C115" i="20"/>
  <c r="C114" i="20"/>
  <c r="C113" i="20"/>
  <c r="C112" i="20"/>
  <c r="C111" i="20"/>
  <c r="C110" i="20"/>
  <c r="C109" i="20"/>
  <c r="C108" i="20"/>
  <c r="C107" i="20"/>
  <c r="C106" i="20"/>
  <c r="C105" i="20"/>
  <c r="C104" i="20"/>
  <c r="C103" i="20"/>
  <c r="C102" i="20"/>
  <c r="C101" i="20"/>
  <c r="C100" i="20"/>
  <c r="C99" i="20"/>
  <c r="C98" i="20"/>
  <c r="C97" i="20"/>
  <c r="C96" i="20"/>
  <c r="C95" i="20"/>
  <c r="C94" i="20"/>
  <c r="C93" i="20"/>
  <c r="C92" i="20"/>
  <c r="C91" i="20"/>
  <c r="C90" i="20"/>
  <c r="C89" i="20"/>
  <c r="C88" i="20"/>
  <c r="C87" i="20"/>
  <c r="C86" i="20"/>
  <c r="C85" i="20"/>
  <c r="C84" i="20"/>
  <c r="C83" i="20"/>
  <c r="C82" i="20"/>
  <c r="C81" i="20"/>
  <c r="C80" i="20"/>
  <c r="C79" i="20"/>
  <c r="C78" i="20"/>
  <c r="C77" i="20"/>
  <c r="C76" i="20"/>
  <c r="C75" i="20"/>
  <c r="C74" i="20"/>
  <c r="C73" i="20"/>
  <c r="C72" i="20"/>
  <c r="C71" i="20"/>
  <c r="C70" i="20"/>
  <c r="C69" i="20"/>
  <c r="C68" i="20"/>
  <c r="C67" i="20"/>
  <c r="C66" i="20"/>
  <c r="C65" i="20"/>
  <c r="C64" i="20"/>
  <c r="C63" i="20"/>
  <c r="C62" i="20"/>
  <c r="C61" i="20"/>
  <c r="C60" i="20"/>
  <c r="C59" i="20"/>
  <c r="C58" i="20"/>
  <c r="C57" i="20"/>
  <c r="C56" i="20"/>
  <c r="C55" i="20"/>
  <c r="C54" i="20"/>
  <c r="C53" i="20"/>
  <c r="C52" i="20"/>
  <c r="C51" i="20"/>
  <c r="C50" i="20"/>
  <c r="C49" i="20"/>
  <c r="C48" i="20"/>
  <c r="C47" i="20"/>
  <c r="C46" i="20"/>
  <c r="C45" i="20"/>
  <c r="C44" i="20"/>
  <c r="C43" i="20"/>
  <c r="C42" i="20"/>
  <c r="C41" i="20"/>
  <c r="C40" i="20"/>
  <c r="C39" i="20"/>
  <c r="C38" i="20"/>
  <c r="C37" i="20"/>
  <c r="C36" i="20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66" i="19"/>
  <c r="C265" i="19"/>
  <c r="C264" i="19"/>
  <c r="C263" i="19"/>
  <c r="C262" i="19"/>
  <c r="C261" i="19"/>
  <c r="C260" i="19"/>
  <c r="C259" i="19"/>
  <c r="C258" i="19"/>
  <c r="C257" i="19"/>
  <c r="C256" i="19"/>
  <c r="C255" i="19"/>
  <c r="C254" i="19"/>
  <c r="C253" i="19"/>
  <c r="C252" i="19"/>
  <c r="C251" i="19"/>
  <c r="C250" i="19"/>
  <c r="C249" i="19"/>
  <c r="C248" i="19"/>
  <c r="C247" i="19"/>
  <c r="C246" i="19"/>
  <c r="C245" i="19"/>
  <c r="C244" i="19"/>
  <c r="C243" i="19"/>
  <c r="C242" i="19"/>
  <c r="C241" i="19"/>
  <c r="C240" i="19"/>
  <c r="C239" i="19"/>
  <c r="C238" i="19"/>
  <c r="C237" i="19"/>
  <c r="C236" i="19"/>
  <c r="C235" i="19"/>
  <c r="C234" i="19"/>
  <c r="C233" i="19"/>
  <c r="C232" i="19"/>
  <c r="C231" i="19"/>
  <c r="C230" i="19"/>
  <c r="C229" i="19"/>
  <c r="C228" i="19"/>
  <c r="C227" i="19"/>
  <c r="C226" i="19"/>
  <c r="C225" i="19"/>
  <c r="C224" i="19"/>
  <c r="C223" i="19"/>
  <c r="C222" i="19"/>
  <c r="C221" i="19"/>
  <c r="C220" i="19"/>
  <c r="C219" i="19"/>
  <c r="C218" i="19"/>
  <c r="C217" i="19"/>
  <c r="C216" i="19"/>
  <c r="C215" i="19"/>
  <c r="C214" i="19"/>
  <c r="C213" i="19"/>
  <c r="C212" i="19"/>
  <c r="C211" i="19"/>
  <c r="C210" i="19"/>
  <c r="C209" i="19"/>
  <c r="C208" i="19"/>
  <c r="C207" i="19"/>
  <c r="C206" i="19"/>
  <c r="C205" i="19"/>
  <c r="C204" i="19"/>
  <c r="C203" i="19"/>
  <c r="C202" i="19"/>
  <c r="C201" i="19"/>
  <c r="C200" i="19"/>
  <c r="C199" i="19"/>
  <c r="C198" i="19"/>
  <c r="C197" i="19"/>
  <c r="C196" i="19"/>
  <c r="C195" i="19"/>
  <c r="C194" i="19"/>
  <c r="C193" i="19"/>
  <c r="C192" i="19"/>
  <c r="C191" i="19"/>
  <c r="C190" i="19"/>
  <c r="C189" i="19"/>
  <c r="C188" i="19"/>
  <c r="C187" i="19"/>
  <c r="C186" i="19"/>
  <c r="C185" i="19"/>
  <c r="C184" i="19"/>
  <c r="C183" i="19"/>
  <c r="C182" i="19"/>
  <c r="C181" i="19"/>
  <c r="C180" i="19"/>
  <c r="C179" i="19"/>
  <c r="C178" i="19"/>
  <c r="C177" i="19"/>
  <c r="C176" i="19"/>
  <c r="C175" i="19"/>
  <c r="C174" i="19"/>
  <c r="C173" i="19"/>
  <c r="C172" i="19"/>
  <c r="C171" i="19"/>
  <c r="C170" i="19"/>
  <c r="C169" i="19"/>
  <c r="C168" i="19"/>
  <c r="C167" i="19"/>
  <c r="C166" i="19"/>
  <c r="C165" i="19"/>
  <c r="C164" i="19"/>
  <c r="C163" i="19"/>
  <c r="C162" i="19"/>
  <c r="C161" i="19"/>
  <c r="C160" i="19"/>
  <c r="C159" i="19"/>
  <c r="C158" i="19"/>
  <c r="C157" i="19"/>
  <c r="C156" i="19"/>
  <c r="C155" i="19"/>
  <c r="C154" i="19"/>
  <c r="C153" i="19"/>
  <c r="C152" i="19"/>
  <c r="C151" i="19"/>
  <c r="C150" i="19"/>
  <c r="C149" i="19"/>
  <c r="C148" i="19"/>
  <c r="C147" i="19"/>
  <c r="C146" i="19"/>
  <c r="C145" i="19"/>
  <c r="C144" i="19"/>
  <c r="C143" i="19"/>
  <c r="C142" i="19"/>
  <c r="C141" i="19"/>
  <c r="C140" i="19"/>
  <c r="C139" i="19"/>
  <c r="C138" i="19"/>
  <c r="C137" i="19"/>
  <c r="C136" i="19"/>
  <c r="C135" i="19"/>
  <c r="C134" i="19"/>
  <c r="C133" i="19"/>
  <c r="C132" i="19"/>
  <c r="C131" i="19"/>
  <c r="C130" i="19"/>
  <c r="C129" i="19"/>
  <c r="C128" i="19"/>
  <c r="C127" i="19"/>
  <c r="C126" i="19"/>
  <c r="C125" i="19"/>
  <c r="C124" i="19"/>
  <c r="C123" i="19"/>
  <c r="C122" i="19"/>
  <c r="C121" i="19"/>
  <c r="C120" i="19"/>
  <c r="C119" i="19"/>
  <c r="C118" i="19"/>
  <c r="C117" i="19"/>
  <c r="C116" i="19"/>
  <c r="C115" i="19"/>
  <c r="C114" i="19"/>
  <c r="C113" i="19"/>
  <c r="C112" i="19"/>
  <c r="C111" i="19"/>
  <c r="C110" i="19"/>
  <c r="C109" i="19"/>
  <c r="C108" i="19"/>
  <c r="C107" i="19"/>
  <c r="C106" i="19"/>
  <c r="C105" i="19"/>
  <c r="C104" i="19"/>
  <c r="C103" i="19"/>
  <c r="C102" i="19"/>
  <c r="C101" i="19"/>
  <c r="C100" i="19"/>
  <c r="C99" i="19"/>
  <c r="C98" i="19"/>
  <c r="C97" i="19"/>
  <c r="C96" i="19"/>
  <c r="C95" i="19"/>
  <c r="C94" i="19"/>
  <c r="C93" i="19"/>
  <c r="C92" i="19"/>
  <c r="C91" i="19"/>
  <c r="C90" i="19"/>
  <c r="C89" i="19"/>
  <c r="C88" i="19"/>
  <c r="C87" i="19"/>
  <c r="C86" i="19"/>
  <c r="C85" i="19"/>
  <c r="C84" i="19"/>
  <c r="C83" i="19"/>
  <c r="C82" i="19"/>
  <c r="C81" i="19"/>
  <c r="C80" i="19"/>
  <c r="C79" i="19"/>
  <c r="C78" i="19"/>
  <c r="C77" i="19"/>
  <c r="C76" i="19"/>
  <c r="C75" i="19"/>
  <c r="C74" i="19"/>
  <c r="C73" i="19"/>
  <c r="C72" i="19"/>
  <c r="C71" i="19"/>
  <c r="C70" i="19"/>
  <c r="C69" i="19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C252" i="18"/>
  <c r="C251" i="18"/>
  <c r="C250" i="18"/>
  <c r="C249" i="18"/>
  <c r="C248" i="18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C169" i="18"/>
  <c r="C168" i="18"/>
  <c r="C167" i="18"/>
  <c r="C166" i="18"/>
  <c r="C165" i="18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68" i="18" l="1"/>
  <c r="C7" i="17"/>
  <c r="D7" i="17" s="1"/>
  <c r="D4" i="17"/>
  <c r="D5" i="17"/>
  <c r="D6" i="17"/>
  <c r="D3" i="17"/>
  <c r="J12" i="13" l="1"/>
  <c r="J13" i="13"/>
  <c r="J14" i="13"/>
  <c r="J11" i="13"/>
  <c r="J12" i="15"/>
  <c r="J13" i="15"/>
  <c r="J14" i="15"/>
  <c r="J11" i="15"/>
  <c r="J12" i="11"/>
  <c r="J13" i="11"/>
  <c r="J14" i="11"/>
  <c r="J11" i="11"/>
  <c r="J14" i="8"/>
  <c r="J15" i="8"/>
  <c r="J16" i="8"/>
  <c r="J13" i="8"/>
  <c r="C266" i="15" l="1"/>
  <c r="C265" i="15"/>
  <c r="C264" i="15"/>
  <c r="C263" i="15"/>
  <c r="C262" i="15"/>
  <c r="C261" i="15"/>
  <c r="C260" i="15"/>
  <c r="C259" i="15"/>
  <c r="C258" i="15"/>
  <c r="C257" i="15"/>
  <c r="C256" i="15"/>
  <c r="C255" i="15"/>
  <c r="C254" i="15"/>
  <c r="C253" i="15"/>
  <c r="C252" i="15"/>
  <c r="C251" i="15"/>
  <c r="C250" i="15"/>
  <c r="C249" i="15"/>
  <c r="C248" i="15"/>
  <c r="C247" i="15"/>
  <c r="C246" i="15"/>
  <c r="C245" i="15"/>
  <c r="C244" i="15"/>
  <c r="C243" i="15"/>
  <c r="C242" i="15"/>
  <c r="C241" i="15"/>
  <c r="C240" i="15"/>
  <c r="C239" i="15"/>
  <c r="C238" i="15"/>
  <c r="C237" i="15"/>
  <c r="C236" i="15"/>
  <c r="C235" i="15"/>
  <c r="C234" i="15"/>
  <c r="C233" i="15"/>
  <c r="C232" i="15"/>
  <c r="C231" i="15"/>
  <c r="C230" i="15"/>
  <c r="C229" i="15"/>
  <c r="C228" i="15"/>
  <c r="C227" i="15"/>
  <c r="C226" i="15"/>
  <c r="C225" i="15"/>
  <c r="C224" i="15"/>
  <c r="C223" i="15"/>
  <c r="C222" i="15"/>
  <c r="C221" i="15"/>
  <c r="C220" i="15"/>
  <c r="C219" i="15"/>
  <c r="C218" i="15"/>
  <c r="C217" i="15"/>
  <c r="C216" i="15"/>
  <c r="C215" i="15"/>
  <c r="C214" i="15"/>
  <c r="C213" i="15"/>
  <c r="C212" i="15"/>
  <c r="C211" i="15"/>
  <c r="C210" i="15"/>
  <c r="C209" i="15"/>
  <c r="C208" i="15"/>
  <c r="C207" i="15"/>
  <c r="C206" i="15"/>
  <c r="C205" i="15"/>
  <c r="C204" i="15"/>
  <c r="C203" i="15"/>
  <c r="C202" i="15"/>
  <c r="C201" i="15"/>
  <c r="C200" i="15"/>
  <c r="C199" i="15"/>
  <c r="C198" i="15"/>
  <c r="C197" i="15"/>
  <c r="C196" i="15"/>
  <c r="C195" i="15"/>
  <c r="C194" i="15"/>
  <c r="C193" i="15"/>
  <c r="C192" i="15"/>
  <c r="C191" i="15"/>
  <c r="C190" i="15"/>
  <c r="C189" i="15"/>
  <c r="C188" i="15"/>
  <c r="C187" i="15"/>
  <c r="C186" i="15"/>
  <c r="C185" i="15"/>
  <c r="C184" i="15"/>
  <c r="C183" i="15"/>
  <c r="C182" i="15"/>
  <c r="C181" i="15"/>
  <c r="C180" i="15"/>
  <c r="C179" i="15"/>
  <c r="C178" i="15"/>
  <c r="C177" i="15"/>
  <c r="C176" i="15"/>
  <c r="C175" i="15"/>
  <c r="C174" i="15"/>
  <c r="C173" i="15"/>
  <c r="C172" i="15"/>
  <c r="C171" i="15"/>
  <c r="C170" i="15"/>
  <c r="C169" i="15"/>
  <c r="C168" i="15"/>
  <c r="C167" i="15"/>
  <c r="C166" i="15"/>
  <c r="C165" i="15"/>
  <c r="C164" i="15"/>
  <c r="C163" i="15"/>
  <c r="C162" i="15"/>
  <c r="C161" i="15"/>
  <c r="C160" i="15"/>
  <c r="C159" i="15"/>
  <c r="C158" i="15"/>
  <c r="C157" i="15"/>
  <c r="C156" i="15"/>
  <c r="C155" i="15"/>
  <c r="C154" i="15"/>
  <c r="C153" i="15"/>
  <c r="C152" i="15"/>
  <c r="C151" i="15"/>
  <c r="C150" i="15"/>
  <c r="C149" i="15"/>
  <c r="C148" i="15"/>
  <c r="C147" i="15"/>
  <c r="C146" i="15"/>
  <c r="C145" i="15"/>
  <c r="C144" i="15"/>
  <c r="C143" i="15"/>
  <c r="C142" i="15"/>
  <c r="C141" i="15"/>
  <c r="C140" i="15"/>
  <c r="C139" i="15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H3" i="15" a="1"/>
  <c r="C3" i="15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H3" i="13" s="1" a="1"/>
  <c r="C3" i="13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H3" i="11" l="1" a="1"/>
  <c r="I7" i="11" s="1"/>
  <c r="H7" i="15"/>
  <c r="H6" i="15"/>
  <c r="H5" i="15"/>
  <c r="H4" i="15"/>
  <c r="H3" i="15"/>
  <c r="I4" i="15"/>
  <c r="I6" i="15"/>
  <c r="I3" i="15"/>
  <c r="I5" i="15"/>
  <c r="I7" i="15"/>
  <c r="H7" i="13"/>
  <c r="H6" i="13"/>
  <c r="H5" i="13"/>
  <c r="H4" i="13"/>
  <c r="H3" i="13"/>
  <c r="I4" i="13"/>
  <c r="I6" i="13"/>
  <c r="I3" i="13"/>
  <c r="I5" i="13"/>
  <c r="I7" i="13"/>
  <c r="H4" i="11" l="1"/>
  <c r="H5" i="11"/>
  <c r="H7" i="11"/>
  <c r="H6" i="11"/>
  <c r="I6" i="11"/>
  <c r="I4" i="11"/>
  <c r="I5" i="11"/>
  <c r="H3" i="11"/>
  <c r="I3" i="11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3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3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E7" i="11" l="1"/>
  <c r="E11" i="11"/>
  <c r="E15" i="11"/>
  <c r="E19" i="11"/>
  <c r="E23" i="11"/>
  <c r="E27" i="11"/>
  <c r="E31" i="11"/>
  <c r="E35" i="11"/>
  <c r="E39" i="11"/>
  <c r="E43" i="11"/>
  <c r="E47" i="11"/>
  <c r="E51" i="11"/>
  <c r="E55" i="11"/>
  <c r="E59" i="11"/>
  <c r="E63" i="11"/>
  <c r="E67" i="11"/>
  <c r="E71" i="11"/>
  <c r="E75" i="11"/>
  <c r="E79" i="11"/>
  <c r="E83" i="11"/>
  <c r="E87" i="11"/>
  <c r="E91" i="11"/>
  <c r="E95" i="11"/>
  <c r="E99" i="11"/>
  <c r="E103" i="11"/>
  <c r="E107" i="11"/>
  <c r="E111" i="11"/>
  <c r="E115" i="11"/>
  <c r="E119" i="11"/>
  <c r="E123" i="11"/>
  <c r="E127" i="11"/>
  <c r="E131" i="11"/>
  <c r="E135" i="11"/>
  <c r="E139" i="11"/>
  <c r="E143" i="11"/>
  <c r="E147" i="11"/>
  <c r="E151" i="11"/>
  <c r="E155" i="11"/>
  <c r="E159" i="11"/>
  <c r="E163" i="11"/>
  <c r="E167" i="11"/>
  <c r="E171" i="11"/>
  <c r="E175" i="11"/>
  <c r="E179" i="11"/>
  <c r="E183" i="11"/>
  <c r="E187" i="11"/>
  <c r="E191" i="11"/>
  <c r="E195" i="11"/>
  <c r="E199" i="11"/>
  <c r="E203" i="11"/>
  <c r="E207" i="11"/>
  <c r="E211" i="11"/>
  <c r="E215" i="11"/>
  <c r="E219" i="11"/>
  <c r="E223" i="11"/>
  <c r="E227" i="11"/>
  <c r="E231" i="11"/>
  <c r="E235" i="11"/>
  <c r="E239" i="11"/>
  <c r="E243" i="11"/>
  <c r="E247" i="11"/>
  <c r="E251" i="11"/>
  <c r="E255" i="11"/>
  <c r="E259" i="11"/>
  <c r="E263" i="11"/>
  <c r="E3" i="11"/>
  <c r="E4" i="11"/>
  <c r="E8" i="11"/>
  <c r="E12" i="11"/>
  <c r="E16" i="11"/>
  <c r="E20" i="11"/>
  <c r="E24" i="11"/>
  <c r="E28" i="11"/>
  <c r="E32" i="11"/>
  <c r="E36" i="11"/>
  <c r="E40" i="11"/>
  <c r="E44" i="11"/>
  <c r="E48" i="11"/>
  <c r="E52" i="11"/>
  <c r="E56" i="11"/>
  <c r="E60" i="11"/>
  <c r="E64" i="11"/>
  <c r="E68" i="11"/>
  <c r="E72" i="11"/>
  <c r="E76" i="11"/>
  <c r="E80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2" i="11"/>
  <c r="E156" i="11"/>
  <c r="E160" i="11"/>
  <c r="E164" i="11"/>
  <c r="E168" i="11"/>
  <c r="E172" i="11"/>
  <c r="E176" i="11"/>
  <c r="E180" i="11"/>
  <c r="E184" i="11"/>
  <c r="E188" i="11"/>
  <c r="E192" i="11"/>
  <c r="E196" i="11"/>
  <c r="E200" i="11"/>
  <c r="E204" i="11"/>
  <c r="E208" i="11"/>
  <c r="E212" i="11"/>
  <c r="E216" i="11"/>
  <c r="E220" i="11"/>
  <c r="E224" i="11"/>
  <c r="E228" i="11"/>
  <c r="E232" i="11"/>
  <c r="E236" i="11"/>
  <c r="E240" i="11"/>
  <c r="E244" i="11"/>
  <c r="E248" i="11"/>
  <c r="E252" i="11"/>
  <c r="E256" i="11"/>
  <c r="E260" i="11"/>
  <c r="E264" i="11"/>
  <c r="E10" i="11"/>
  <c r="E18" i="11"/>
  <c r="E26" i="11"/>
  <c r="E34" i="11"/>
  <c r="E42" i="11"/>
  <c r="E50" i="11"/>
  <c r="E58" i="11"/>
  <c r="E66" i="11"/>
  <c r="E74" i="11"/>
  <c r="E82" i="11"/>
  <c r="E90" i="11"/>
  <c r="E98" i="11"/>
  <c r="E106" i="11"/>
  <c r="E114" i="11"/>
  <c r="E122" i="11"/>
  <c r="E130" i="11"/>
  <c r="E138" i="11"/>
  <c r="E146" i="11"/>
  <c r="E154" i="11"/>
  <c r="E162" i="11"/>
  <c r="E170" i="11"/>
  <c r="E178" i="11"/>
  <c r="E186" i="11"/>
  <c r="E194" i="11"/>
  <c r="E202" i="11"/>
  <c r="E210" i="11"/>
  <c r="E218" i="11"/>
  <c r="E226" i="11"/>
  <c r="E234" i="11"/>
  <c r="E242" i="11"/>
  <c r="E250" i="11"/>
  <c r="E258" i="11"/>
  <c r="E266" i="11"/>
  <c r="E5" i="11"/>
  <c r="E13" i="11"/>
  <c r="E21" i="11"/>
  <c r="E29" i="11"/>
  <c r="E37" i="11"/>
  <c r="E45" i="11"/>
  <c r="E53" i="11"/>
  <c r="E61" i="11"/>
  <c r="E69" i="11"/>
  <c r="E77" i="11"/>
  <c r="E85" i="11"/>
  <c r="E93" i="11"/>
  <c r="E101" i="11"/>
  <c r="E109" i="11"/>
  <c r="E117" i="11"/>
  <c r="E125" i="11"/>
  <c r="E133" i="11"/>
  <c r="E141" i="11"/>
  <c r="E149" i="11"/>
  <c r="E157" i="11"/>
  <c r="E165" i="11"/>
  <c r="E173" i="11"/>
  <c r="E181" i="11"/>
  <c r="E189" i="11"/>
  <c r="E197" i="11"/>
  <c r="E205" i="11"/>
  <c r="E213" i="11"/>
  <c r="E221" i="11"/>
  <c r="E229" i="11"/>
  <c r="E237" i="11"/>
  <c r="E245" i="11"/>
  <c r="E253" i="11"/>
  <c r="E261" i="11"/>
  <c r="E6" i="11"/>
  <c r="E14" i="11"/>
  <c r="E22" i="11"/>
  <c r="E30" i="11"/>
  <c r="E38" i="11"/>
  <c r="E46" i="11"/>
  <c r="E54" i="11"/>
  <c r="E62" i="11"/>
  <c r="E70" i="11"/>
  <c r="E78" i="11"/>
  <c r="E86" i="11"/>
  <c r="E94" i="11"/>
  <c r="E102" i="11"/>
  <c r="E110" i="11"/>
  <c r="E118" i="11"/>
  <c r="E126" i="11"/>
  <c r="E134" i="11"/>
  <c r="E142" i="11"/>
  <c r="E150" i="11"/>
  <c r="E158" i="11"/>
  <c r="E166" i="11"/>
  <c r="E174" i="11"/>
  <c r="E182" i="11"/>
  <c r="E190" i="11"/>
  <c r="E198" i="11"/>
  <c r="E206" i="11"/>
  <c r="E214" i="11"/>
  <c r="E222" i="11"/>
  <c r="E230" i="11"/>
  <c r="E238" i="11"/>
  <c r="E246" i="11"/>
  <c r="E254" i="11"/>
  <c r="E262" i="11"/>
  <c r="E33" i="11"/>
  <c r="E65" i="11"/>
  <c r="E97" i="11"/>
  <c r="E129" i="11"/>
  <c r="E161" i="11"/>
  <c r="E193" i="11"/>
  <c r="E225" i="11"/>
  <c r="E257" i="11"/>
  <c r="E9" i="11"/>
  <c r="E41" i="11"/>
  <c r="E73" i="11"/>
  <c r="E105" i="11"/>
  <c r="E137" i="11"/>
  <c r="E169" i="11"/>
  <c r="E201" i="11"/>
  <c r="E233" i="11"/>
  <c r="E265" i="11"/>
  <c r="E25" i="11"/>
  <c r="E57" i="11"/>
  <c r="E89" i="11"/>
  <c r="E121" i="11"/>
  <c r="E153" i="11"/>
  <c r="E185" i="11"/>
  <c r="E217" i="11"/>
  <c r="E249" i="11"/>
  <c r="E17" i="11"/>
  <c r="E49" i="11"/>
  <c r="E81" i="11"/>
  <c r="E113" i="11"/>
  <c r="E145" i="11"/>
  <c r="E177" i="11"/>
  <c r="E209" i="11"/>
  <c r="E241" i="11"/>
  <c r="C268" i="8"/>
  <c r="H3" i="8" a="1"/>
  <c r="E10" i="6" a="1"/>
  <c r="E10" i="6" s="1"/>
  <c r="H3" i="8" l="1"/>
  <c r="I5" i="8"/>
  <c r="H6" i="8"/>
  <c r="I7" i="8"/>
  <c r="H4" i="8"/>
  <c r="H7" i="8"/>
  <c r="I4" i="8"/>
  <c r="H5" i="8"/>
  <c r="I3" i="8"/>
  <c r="I6" i="8"/>
  <c r="H13" i="6"/>
  <c r="F13" i="6"/>
  <c r="H12" i="6"/>
  <c r="F12" i="6"/>
  <c r="H11" i="6"/>
  <c r="F11" i="6"/>
  <c r="H10" i="6"/>
  <c r="F10" i="6"/>
  <c r="H15" i="6" s="1" a="1"/>
  <c r="G13" i="6"/>
  <c r="E13" i="6"/>
  <c r="G12" i="6"/>
  <c r="E12" i="6"/>
  <c r="G11" i="6"/>
  <c r="E11" i="6"/>
  <c r="G10" i="6"/>
  <c r="H15" i="6" l="1"/>
  <c r="H17" i="6"/>
  <c r="H18" i="6"/>
  <c r="H16" i="6"/>
  <c r="E4" i="8"/>
  <c r="E8" i="8"/>
  <c r="E12" i="8"/>
  <c r="E16" i="8"/>
  <c r="E20" i="8"/>
  <c r="E24" i="8"/>
  <c r="E28" i="8"/>
  <c r="E32" i="8"/>
  <c r="E36" i="8"/>
  <c r="E40" i="8"/>
  <c r="E44" i="8"/>
  <c r="E48" i="8"/>
  <c r="E52" i="8"/>
  <c r="E56" i="8"/>
  <c r="E60" i="8"/>
  <c r="E64" i="8"/>
  <c r="E68" i="8"/>
  <c r="E72" i="8"/>
  <c r="E76" i="8"/>
  <c r="E9" i="8"/>
  <c r="E14" i="8"/>
  <c r="E19" i="8"/>
  <c r="E25" i="8"/>
  <c r="E30" i="8"/>
  <c r="E35" i="8"/>
  <c r="E41" i="8"/>
  <c r="E46" i="8"/>
  <c r="E51" i="8"/>
  <c r="E57" i="8"/>
  <c r="E62" i="8"/>
  <c r="E67" i="8"/>
  <c r="E73" i="8"/>
  <c r="E78" i="8"/>
  <c r="E82" i="8"/>
  <c r="E86" i="8"/>
  <c r="E90" i="8"/>
  <c r="E94" i="8"/>
  <c r="E98" i="8"/>
  <c r="E102" i="8"/>
  <c r="E106" i="8"/>
  <c r="E110" i="8"/>
  <c r="E114" i="8"/>
  <c r="E118" i="8"/>
  <c r="E122" i="8"/>
  <c r="E126" i="8"/>
  <c r="E130" i="8"/>
  <c r="E134" i="8"/>
  <c r="E138" i="8"/>
  <c r="E142" i="8"/>
  <c r="E146" i="8"/>
  <c r="E150" i="8"/>
  <c r="E154" i="8"/>
  <c r="E158" i="8"/>
  <c r="E162" i="8"/>
  <c r="E166" i="8"/>
  <c r="E170" i="8"/>
  <c r="E174" i="8"/>
  <c r="E178" i="8"/>
  <c r="E182" i="8"/>
  <c r="E186" i="8"/>
  <c r="E190" i="8"/>
  <c r="E194" i="8"/>
  <c r="E198" i="8"/>
  <c r="E202" i="8"/>
  <c r="E206" i="8"/>
  <c r="E210" i="8"/>
  <c r="E214" i="8"/>
  <c r="E218" i="8"/>
  <c r="E222" i="8"/>
  <c r="E226" i="8"/>
  <c r="E230" i="8"/>
  <c r="E5" i="8"/>
  <c r="E10" i="8"/>
  <c r="E15" i="8"/>
  <c r="E21" i="8"/>
  <c r="E26" i="8"/>
  <c r="E31" i="8"/>
  <c r="E37" i="8"/>
  <c r="E42" i="8"/>
  <c r="E47" i="8"/>
  <c r="E53" i="8"/>
  <c r="E58" i="8"/>
  <c r="E63" i="8"/>
  <c r="E69" i="8"/>
  <c r="E74" i="8"/>
  <c r="E79" i="8"/>
  <c r="E83" i="8"/>
  <c r="E87" i="8"/>
  <c r="E91" i="8"/>
  <c r="E95" i="8"/>
  <c r="E99" i="8"/>
  <c r="E103" i="8"/>
  <c r="E107" i="8"/>
  <c r="E111" i="8"/>
  <c r="E115" i="8"/>
  <c r="E119" i="8"/>
  <c r="E123" i="8"/>
  <c r="E127" i="8"/>
  <c r="E131" i="8"/>
  <c r="E135" i="8"/>
  <c r="E139" i="8"/>
  <c r="E143" i="8"/>
  <c r="E147" i="8"/>
  <c r="E151" i="8"/>
  <c r="E155" i="8"/>
  <c r="E159" i="8"/>
  <c r="E11" i="8"/>
  <c r="E22" i="8"/>
  <c r="E33" i="8"/>
  <c r="E43" i="8"/>
  <c r="E54" i="8"/>
  <c r="E65" i="8"/>
  <c r="E75" i="8"/>
  <c r="E84" i="8"/>
  <c r="E92" i="8"/>
  <c r="E100" i="8"/>
  <c r="E108" i="8"/>
  <c r="E116" i="8"/>
  <c r="E124" i="8"/>
  <c r="E132" i="8"/>
  <c r="E140" i="8"/>
  <c r="E148" i="8"/>
  <c r="E156" i="8"/>
  <c r="E163" i="8"/>
  <c r="E168" i="8"/>
  <c r="E173" i="8"/>
  <c r="E179" i="8"/>
  <c r="E184" i="8"/>
  <c r="E189" i="8"/>
  <c r="E195" i="8"/>
  <c r="E200" i="8"/>
  <c r="E205" i="8"/>
  <c r="E211" i="8"/>
  <c r="E216" i="8"/>
  <c r="E221" i="8"/>
  <c r="E227" i="8"/>
  <c r="E232" i="8"/>
  <c r="E236" i="8"/>
  <c r="E240" i="8"/>
  <c r="E244" i="8"/>
  <c r="E248" i="8"/>
  <c r="E252" i="8"/>
  <c r="E256" i="8"/>
  <c r="E260" i="8"/>
  <c r="E264" i="8"/>
  <c r="E13" i="8"/>
  <c r="E23" i="8"/>
  <c r="E34" i="8"/>
  <c r="E45" i="8"/>
  <c r="E55" i="8"/>
  <c r="E66" i="8"/>
  <c r="E77" i="8"/>
  <c r="E85" i="8"/>
  <c r="E93" i="8"/>
  <c r="E101" i="8"/>
  <c r="E109" i="8"/>
  <c r="E117" i="8"/>
  <c r="E125" i="8"/>
  <c r="E133" i="8"/>
  <c r="E141" i="8"/>
  <c r="E149" i="8"/>
  <c r="E157" i="8"/>
  <c r="E164" i="8"/>
  <c r="E169" i="8"/>
  <c r="E175" i="8"/>
  <c r="E180" i="8"/>
  <c r="E185" i="8"/>
  <c r="E191" i="8"/>
  <c r="E196" i="8"/>
  <c r="E201" i="8"/>
  <c r="E207" i="8"/>
  <c r="E212" i="8"/>
  <c r="E217" i="8"/>
  <c r="E223" i="8"/>
  <c r="E228" i="8"/>
  <c r="E233" i="8"/>
  <c r="E237" i="8"/>
  <c r="E241" i="8"/>
  <c r="E245" i="8"/>
  <c r="E249" i="8"/>
  <c r="E253" i="8"/>
  <c r="E257" i="8"/>
  <c r="E261" i="8"/>
  <c r="E265" i="8"/>
  <c r="E7" i="8"/>
  <c r="E18" i="8"/>
  <c r="E29" i="8"/>
  <c r="E39" i="8"/>
  <c r="E50" i="8"/>
  <c r="E61" i="8"/>
  <c r="E71" i="8"/>
  <c r="E81" i="8"/>
  <c r="E89" i="8"/>
  <c r="E97" i="8"/>
  <c r="E105" i="8"/>
  <c r="E113" i="8"/>
  <c r="E121" i="8"/>
  <c r="E129" i="8"/>
  <c r="E137" i="8"/>
  <c r="E145" i="8"/>
  <c r="E153" i="8"/>
  <c r="E161" i="8"/>
  <c r="E167" i="8"/>
  <c r="E172" i="8"/>
  <c r="E177" i="8"/>
  <c r="E183" i="8"/>
  <c r="E188" i="8"/>
  <c r="E193" i="8"/>
  <c r="E199" i="8"/>
  <c r="E204" i="8"/>
  <c r="E209" i="8"/>
  <c r="E215" i="8"/>
  <c r="E220" i="8"/>
  <c r="E6" i="8"/>
  <c r="E17" i="8"/>
  <c r="E27" i="8"/>
  <c r="E38" i="8"/>
  <c r="E49" i="8"/>
  <c r="E59" i="8"/>
  <c r="E70" i="8"/>
  <c r="E80" i="8"/>
  <c r="E88" i="8"/>
  <c r="E96" i="8"/>
  <c r="E104" i="8"/>
  <c r="E112" i="8"/>
  <c r="E120" i="8"/>
  <c r="E128" i="8"/>
  <c r="E136" i="8"/>
  <c r="E144" i="8"/>
  <c r="E152" i="8"/>
  <c r="E160" i="8"/>
  <c r="E165" i="8"/>
  <c r="E171" i="8"/>
  <c r="E176" i="8"/>
  <c r="E181" i="8"/>
  <c r="E187" i="8"/>
  <c r="E192" i="8"/>
  <c r="E197" i="8"/>
  <c r="E203" i="8"/>
  <c r="E208" i="8"/>
  <c r="E213" i="8"/>
  <c r="E219" i="8"/>
  <c r="E224" i="8"/>
  <c r="E229" i="8"/>
  <c r="E234" i="8"/>
  <c r="E238" i="8"/>
  <c r="E242" i="8"/>
  <c r="E246" i="8"/>
  <c r="E250" i="8"/>
  <c r="E254" i="8"/>
  <c r="E258" i="8"/>
  <c r="E262" i="8"/>
  <c r="E266" i="8"/>
  <c r="E239" i="8"/>
  <c r="E255" i="8"/>
  <c r="E3" i="8"/>
  <c r="E225" i="8"/>
  <c r="E243" i="8"/>
  <c r="E259" i="8"/>
  <c r="E231" i="8"/>
  <c r="E263" i="8"/>
  <c r="E251" i="8"/>
  <c r="E247" i="8"/>
  <c r="E235" i="8"/>
  <c r="E15" i="6" a="1"/>
  <c r="E15" i="6" l="1"/>
  <c r="E16" i="6"/>
  <c r="E17" i="6"/>
  <c r="E18" i="6"/>
  <c r="B22" i="6" a="1"/>
  <c r="B22" i="6" s="1"/>
  <c r="B21" i="6" a="1"/>
  <c r="B21" i="6" s="1"/>
  <c r="B276" i="5"/>
  <c r="D269" i="5"/>
  <c r="C269" i="5"/>
  <c r="B269" i="5"/>
  <c r="A269" i="5"/>
  <c r="D268" i="5"/>
  <c r="I13" i="5" s="1"/>
  <c r="C268" i="5"/>
  <c r="B268" i="5"/>
  <c r="A268" i="5"/>
  <c r="H266" i="5"/>
  <c r="G266" i="5"/>
  <c r="F266" i="5"/>
  <c r="H265" i="5"/>
  <c r="G265" i="5"/>
  <c r="F265" i="5"/>
  <c r="H264" i="5"/>
  <c r="G264" i="5"/>
  <c r="F264" i="5"/>
  <c r="H263" i="5"/>
  <c r="G263" i="5"/>
  <c r="F263" i="5"/>
  <c r="H262" i="5"/>
  <c r="G262" i="5"/>
  <c r="F262" i="5"/>
  <c r="H261" i="5"/>
  <c r="G261" i="5"/>
  <c r="F261" i="5"/>
  <c r="H260" i="5"/>
  <c r="G260" i="5"/>
  <c r="F260" i="5"/>
  <c r="H259" i="5"/>
  <c r="G259" i="5"/>
  <c r="F259" i="5"/>
  <c r="H258" i="5"/>
  <c r="G258" i="5"/>
  <c r="F258" i="5"/>
  <c r="H257" i="5"/>
  <c r="G257" i="5"/>
  <c r="F257" i="5"/>
  <c r="H256" i="5"/>
  <c r="G256" i="5"/>
  <c r="F256" i="5"/>
  <c r="H255" i="5"/>
  <c r="G255" i="5"/>
  <c r="F255" i="5"/>
  <c r="H254" i="5"/>
  <c r="G254" i="5"/>
  <c r="F254" i="5"/>
  <c r="H253" i="5"/>
  <c r="G253" i="5"/>
  <c r="F253" i="5"/>
  <c r="H252" i="5"/>
  <c r="G252" i="5"/>
  <c r="F252" i="5"/>
  <c r="H251" i="5"/>
  <c r="G251" i="5"/>
  <c r="F251" i="5"/>
  <c r="H250" i="5"/>
  <c r="G250" i="5"/>
  <c r="F250" i="5"/>
  <c r="H249" i="5"/>
  <c r="G249" i="5"/>
  <c r="F249" i="5"/>
  <c r="H248" i="5"/>
  <c r="G248" i="5"/>
  <c r="F248" i="5"/>
  <c r="I247" i="5"/>
  <c r="H247" i="5"/>
  <c r="G247" i="5"/>
  <c r="F247" i="5"/>
  <c r="I246" i="5"/>
  <c r="H246" i="5"/>
  <c r="G246" i="5"/>
  <c r="F246" i="5"/>
  <c r="I245" i="5"/>
  <c r="H245" i="5"/>
  <c r="G245" i="5"/>
  <c r="F245" i="5"/>
  <c r="I244" i="5"/>
  <c r="H244" i="5"/>
  <c r="G244" i="5"/>
  <c r="F244" i="5"/>
  <c r="I243" i="5"/>
  <c r="H243" i="5"/>
  <c r="G243" i="5"/>
  <c r="F243" i="5"/>
  <c r="I242" i="5"/>
  <c r="H242" i="5"/>
  <c r="G242" i="5"/>
  <c r="F242" i="5"/>
  <c r="I241" i="5"/>
  <c r="H241" i="5"/>
  <c r="G241" i="5"/>
  <c r="F241" i="5"/>
  <c r="I240" i="5"/>
  <c r="H240" i="5"/>
  <c r="G240" i="5"/>
  <c r="F240" i="5"/>
  <c r="I239" i="5"/>
  <c r="H239" i="5"/>
  <c r="G239" i="5"/>
  <c r="F239" i="5"/>
  <c r="I238" i="5"/>
  <c r="H238" i="5"/>
  <c r="G238" i="5"/>
  <c r="F238" i="5"/>
  <c r="I237" i="5"/>
  <c r="H237" i="5"/>
  <c r="G237" i="5"/>
  <c r="F237" i="5"/>
  <c r="I236" i="5"/>
  <c r="H236" i="5"/>
  <c r="G236" i="5"/>
  <c r="F236" i="5"/>
  <c r="I235" i="5"/>
  <c r="H235" i="5"/>
  <c r="G235" i="5"/>
  <c r="F235" i="5"/>
  <c r="I234" i="5"/>
  <c r="H234" i="5"/>
  <c r="G234" i="5"/>
  <c r="F234" i="5"/>
  <c r="I233" i="5"/>
  <c r="H233" i="5"/>
  <c r="G233" i="5"/>
  <c r="F233" i="5"/>
  <c r="I232" i="5"/>
  <c r="H232" i="5"/>
  <c r="G232" i="5"/>
  <c r="F232" i="5"/>
  <c r="I231" i="5"/>
  <c r="H231" i="5"/>
  <c r="G231" i="5"/>
  <c r="F231" i="5"/>
  <c r="I230" i="5"/>
  <c r="H230" i="5"/>
  <c r="G230" i="5"/>
  <c r="F230" i="5"/>
  <c r="I229" i="5"/>
  <c r="H229" i="5"/>
  <c r="G229" i="5"/>
  <c r="F229" i="5"/>
  <c r="I228" i="5"/>
  <c r="H228" i="5"/>
  <c r="G228" i="5"/>
  <c r="F228" i="5"/>
  <c r="I227" i="5"/>
  <c r="H227" i="5"/>
  <c r="G227" i="5"/>
  <c r="F227" i="5"/>
  <c r="I226" i="5"/>
  <c r="H226" i="5"/>
  <c r="G226" i="5"/>
  <c r="F226" i="5"/>
  <c r="I225" i="5"/>
  <c r="H225" i="5"/>
  <c r="G225" i="5"/>
  <c r="F225" i="5"/>
  <c r="I224" i="5"/>
  <c r="H224" i="5"/>
  <c r="G224" i="5"/>
  <c r="F224" i="5"/>
  <c r="I223" i="5"/>
  <c r="H223" i="5"/>
  <c r="G223" i="5"/>
  <c r="F223" i="5"/>
  <c r="I222" i="5"/>
  <c r="H222" i="5"/>
  <c r="G222" i="5"/>
  <c r="F222" i="5"/>
  <c r="I221" i="5"/>
  <c r="H221" i="5"/>
  <c r="G221" i="5"/>
  <c r="F221" i="5"/>
  <c r="I220" i="5"/>
  <c r="H220" i="5"/>
  <c r="G220" i="5"/>
  <c r="F220" i="5"/>
  <c r="I219" i="5"/>
  <c r="H219" i="5"/>
  <c r="G219" i="5"/>
  <c r="F219" i="5"/>
  <c r="I218" i="5"/>
  <c r="H218" i="5"/>
  <c r="G218" i="5"/>
  <c r="F218" i="5"/>
  <c r="I217" i="5"/>
  <c r="H217" i="5"/>
  <c r="G217" i="5"/>
  <c r="F217" i="5"/>
  <c r="I216" i="5"/>
  <c r="H216" i="5"/>
  <c r="G216" i="5"/>
  <c r="F216" i="5"/>
  <c r="I215" i="5"/>
  <c r="H215" i="5"/>
  <c r="G215" i="5"/>
  <c r="F215" i="5"/>
  <c r="I214" i="5"/>
  <c r="H214" i="5"/>
  <c r="G214" i="5"/>
  <c r="F214" i="5"/>
  <c r="I213" i="5"/>
  <c r="H213" i="5"/>
  <c r="G213" i="5"/>
  <c r="F213" i="5"/>
  <c r="I212" i="5"/>
  <c r="H212" i="5"/>
  <c r="G212" i="5"/>
  <c r="F212" i="5"/>
  <c r="I211" i="5"/>
  <c r="H211" i="5"/>
  <c r="G211" i="5"/>
  <c r="F211" i="5"/>
  <c r="I210" i="5"/>
  <c r="H210" i="5"/>
  <c r="G210" i="5"/>
  <c r="F210" i="5"/>
  <c r="I209" i="5"/>
  <c r="H209" i="5"/>
  <c r="G209" i="5"/>
  <c r="F209" i="5"/>
  <c r="I208" i="5"/>
  <c r="H208" i="5"/>
  <c r="G208" i="5"/>
  <c r="F208" i="5"/>
  <c r="I207" i="5"/>
  <c r="H207" i="5"/>
  <c r="G207" i="5"/>
  <c r="F207" i="5"/>
  <c r="I206" i="5"/>
  <c r="H206" i="5"/>
  <c r="G206" i="5"/>
  <c r="F206" i="5"/>
  <c r="I205" i="5"/>
  <c r="H205" i="5"/>
  <c r="G205" i="5"/>
  <c r="F205" i="5"/>
  <c r="I204" i="5"/>
  <c r="H204" i="5"/>
  <c r="G204" i="5"/>
  <c r="F204" i="5"/>
  <c r="I203" i="5"/>
  <c r="H203" i="5"/>
  <c r="G203" i="5"/>
  <c r="F203" i="5"/>
  <c r="I202" i="5"/>
  <c r="H202" i="5"/>
  <c r="G202" i="5"/>
  <c r="F202" i="5"/>
  <c r="I201" i="5"/>
  <c r="H201" i="5"/>
  <c r="G201" i="5"/>
  <c r="F201" i="5"/>
  <c r="I200" i="5"/>
  <c r="H200" i="5"/>
  <c r="G200" i="5"/>
  <c r="F200" i="5"/>
  <c r="I199" i="5"/>
  <c r="H199" i="5"/>
  <c r="G199" i="5"/>
  <c r="F199" i="5"/>
  <c r="I198" i="5"/>
  <c r="H198" i="5"/>
  <c r="G198" i="5"/>
  <c r="F198" i="5"/>
  <c r="I197" i="5"/>
  <c r="H197" i="5"/>
  <c r="G197" i="5"/>
  <c r="F197" i="5"/>
  <c r="I196" i="5"/>
  <c r="H196" i="5"/>
  <c r="G196" i="5"/>
  <c r="F196" i="5"/>
  <c r="I195" i="5"/>
  <c r="H195" i="5"/>
  <c r="G195" i="5"/>
  <c r="F195" i="5"/>
  <c r="I194" i="5"/>
  <c r="H194" i="5"/>
  <c r="G194" i="5"/>
  <c r="F194" i="5"/>
  <c r="I193" i="5"/>
  <c r="H193" i="5"/>
  <c r="G193" i="5"/>
  <c r="F193" i="5"/>
  <c r="I192" i="5"/>
  <c r="H192" i="5"/>
  <c r="G192" i="5"/>
  <c r="F192" i="5"/>
  <c r="I191" i="5"/>
  <c r="H191" i="5"/>
  <c r="G191" i="5"/>
  <c r="F191" i="5"/>
  <c r="I190" i="5"/>
  <c r="H190" i="5"/>
  <c r="G190" i="5"/>
  <c r="F190" i="5"/>
  <c r="I189" i="5"/>
  <c r="H189" i="5"/>
  <c r="G189" i="5"/>
  <c r="F189" i="5"/>
  <c r="I188" i="5"/>
  <c r="H188" i="5"/>
  <c r="G188" i="5"/>
  <c r="F188" i="5"/>
  <c r="I187" i="5"/>
  <c r="H187" i="5"/>
  <c r="G187" i="5"/>
  <c r="F187" i="5"/>
  <c r="I186" i="5"/>
  <c r="H186" i="5"/>
  <c r="G186" i="5"/>
  <c r="F186" i="5"/>
  <c r="I185" i="5"/>
  <c r="H185" i="5"/>
  <c r="G185" i="5"/>
  <c r="F185" i="5"/>
  <c r="I184" i="5"/>
  <c r="H184" i="5"/>
  <c r="G184" i="5"/>
  <c r="F184" i="5"/>
  <c r="I183" i="5"/>
  <c r="H183" i="5"/>
  <c r="G183" i="5"/>
  <c r="F183" i="5"/>
  <c r="I182" i="5"/>
  <c r="H182" i="5"/>
  <c r="G182" i="5"/>
  <c r="F182" i="5"/>
  <c r="I181" i="5"/>
  <c r="H181" i="5"/>
  <c r="G181" i="5"/>
  <c r="F181" i="5"/>
  <c r="I180" i="5"/>
  <c r="H180" i="5"/>
  <c r="G180" i="5"/>
  <c r="F180" i="5"/>
  <c r="I179" i="5"/>
  <c r="H179" i="5"/>
  <c r="G179" i="5"/>
  <c r="F179" i="5"/>
  <c r="I178" i="5"/>
  <c r="H178" i="5"/>
  <c r="G178" i="5"/>
  <c r="F178" i="5"/>
  <c r="I177" i="5"/>
  <c r="H177" i="5"/>
  <c r="G177" i="5"/>
  <c r="F177" i="5"/>
  <c r="I176" i="5"/>
  <c r="H176" i="5"/>
  <c r="G176" i="5"/>
  <c r="F176" i="5"/>
  <c r="I175" i="5"/>
  <c r="H175" i="5"/>
  <c r="G175" i="5"/>
  <c r="F175" i="5"/>
  <c r="I174" i="5"/>
  <c r="H174" i="5"/>
  <c r="G174" i="5"/>
  <c r="F174" i="5"/>
  <c r="I173" i="5"/>
  <c r="H173" i="5"/>
  <c r="G173" i="5"/>
  <c r="F173" i="5"/>
  <c r="I172" i="5"/>
  <c r="H172" i="5"/>
  <c r="G172" i="5"/>
  <c r="F172" i="5"/>
  <c r="I171" i="5"/>
  <c r="H171" i="5"/>
  <c r="G171" i="5"/>
  <c r="F171" i="5"/>
  <c r="I170" i="5"/>
  <c r="H170" i="5"/>
  <c r="G170" i="5"/>
  <c r="F170" i="5"/>
  <c r="I169" i="5"/>
  <c r="H169" i="5"/>
  <c r="G169" i="5"/>
  <c r="F169" i="5"/>
  <c r="I168" i="5"/>
  <c r="H168" i="5"/>
  <c r="G168" i="5"/>
  <c r="F168" i="5"/>
  <c r="I167" i="5"/>
  <c r="H167" i="5"/>
  <c r="G167" i="5"/>
  <c r="F167" i="5"/>
  <c r="I166" i="5"/>
  <c r="H166" i="5"/>
  <c r="G166" i="5"/>
  <c r="F166" i="5"/>
  <c r="I165" i="5"/>
  <c r="H165" i="5"/>
  <c r="G165" i="5"/>
  <c r="F165" i="5"/>
  <c r="I164" i="5"/>
  <c r="H164" i="5"/>
  <c r="G164" i="5"/>
  <c r="F164" i="5"/>
  <c r="I163" i="5"/>
  <c r="H163" i="5"/>
  <c r="G163" i="5"/>
  <c r="F163" i="5"/>
  <c r="I162" i="5"/>
  <c r="H162" i="5"/>
  <c r="G162" i="5"/>
  <c r="F162" i="5"/>
  <c r="I161" i="5"/>
  <c r="H161" i="5"/>
  <c r="G161" i="5"/>
  <c r="F161" i="5"/>
  <c r="I160" i="5"/>
  <c r="H160" i="5"/>
  <c r="G160" i="5"/>
  <c r="F160" i="5"/>
  <c r="I159" i="5"/>
  <c r="H159" i="5"/>
  <c r="G159" i="5"/>
  <c r="F159" i="5"/>
  <c r="I158" i="5"/>
  <c r="H158" i="5"/>
  <c r="G158" i="5"/>
  <c r="F158" i="5"/>
  <c r="I157" i="5"/>
  <c r="H157" i="5"/>
  <c r="G157" i="5"/>
  <c r="F157" i="5"/>
  <c r="I156" i="5"/>
  <c r="H156" i="5"/>
  <c r="G156" i="5"/>
  <c r="F156" i="5"/>
  <c r="I155" i="5"/>
  <c r="H155" i="5"/>
  <c r="G155" i="5"/>
  <c r="F155" i="5"/>
  <c r="I154" i="5"/>
  <c r="H154" i="5"/>
  <c r="G154" i="5"/>
  <c r="F154" i="5"/>
  <c r="I153" i="5"/>
  <c r="H153" i="5"/>
  <c r="G153" i="5"/>
  <c r="F153" i="5"/>
  <c r="I152" i="5"/>
  <c r="H152" i="5"/>
  <c r="G152" i="5"/>
  <c r="F152" i="5"/>
  <c r="I151" i="5"/>
  <c r="H151" i="5"/>
  <c r="G151" i="5"/>
  <c r="F151" i="5"/>
  <c r="I150" i="5"/>
  <c r="H150" i="5"/>
  <c r="G150" i="5"/>
  <c r="F150" i="5"/>
  <c r="I149" i="5"/>
  <c r="H149" i="5"/>
  <c r="G149" i="5"/>
  <c r="F149" i="5"/>
  <c r="I148" i="5"/>
  <c r="H148" i="5"/>
  <c r="G148" i="5"/>
  <c r="F148" i="5"/>
  <c r="I147" i="5"/>
  <c r="H147" i="5"/>
  <c r="G147" i="5"/>
  <c r="F147" i="5"/>
  <c r="I146" i="5"/>
  <c r="H146" i="5"/>
  <c r="G146" i="5"/>
  <c r="F146" i="5"/>
  <c r="I145" i="5"/>
  <c r="H145" i="5"/>
  <c r="G145" i="5"/>
  <c r="F145" i="5"/>
  <c r="I144" i="5"/>
  <c r="H144" i="5"/>
  <c r="G144" i="5"/>
  <c r="F144" i="5"/>
  <c r="I143" i="5"/>
  <c r="H143" i="5"/>
  <c r="G143" i="5"/>
  <c r="F143" i="5"/>
  <c r="I142" i="5"/>
  <c r="H142" i="5"/>
  <c r="G142" i="5"/>
  <c r="F142" i="5"/>
  <c r="I141" i="5"/>
  <c r="H141" i="5"/>
  <c r="G141" i="5"/>
  <c r="F141" i="5"/>
  <c r="I140" i="5"/>
  <c r="H140" i="5"/>
  <c r="G140" i="5"/>
  <c r="F140" i="5"/>
  <c r="I139" i="5"/>
  <c r="H139" i="5"/>
  <c r="G139" i="5"/>
  <c r="F139" i="5"/>
  <c r="I138" i="5"/>
  <c r="H138" i="5"/>
  <c r="G138" i="5"/>
  <c r="F138" i="5"/>
  <c r="I137" i="5"/>
  <c r="H137" i="5"/>
  <c r="G137" i="5"/>
  <c r="F137" i="5"/>
  <c r="I136" i="5"/>
  <c r="H136" i="5"/>
  <c r="G136" i="5"/>
  <c r="F136" i="5"/>
  <c r="I135" i="5"/>
  <c r="H135" i="5"/>
  <c r="G135" i="5"/>
  <c r="F135" i="5"/>
  <c r="I134" i="5"/>
  <c r="H134" i="5"/>
  <c r="G134" i="5"/>
  <c r="F134" i="5"/>
  <c r="I133" i="5"/>
  <c r="H133" i="5"/>
  <c r="G133" i="5"/>
  <c r="F133" i="5"/>
  <c r="I132" i="5"/>
  <c r="H132" i="5"/>
  <c r="G132" i="5"/>
  <c r="F132" i="5"/>
  <c r="I131" i="5"/>
  <c r="H131" i="5"/>
  <c r="G131" i="5"/>
  <c r="F131" i="5"/>
  <c r="I130" i="5"/>
  <c r="H130" i="5"/>
  <c r="G130" i="5"/>
  <c r="F130" i="5"/>
  <c r="I129" i="5"/>
  <c r="H129" i="5"/>
  <c r="G129" i="5"/>
  <c r="F129" i="5"/>
  <c r="I128" i="5"/>
  <c r="H128" i="5"/>
  <c r="G128" i="5"/>
  <c r="F128" i="5"/>
  <c r="I127" i="5"/>
  <c r="H127" i="5"/>
  <c r="G127" i="5"/>
  <c r="F127" i="5"/>
  <c r="I126" i="5"/>
  <c r="H126" i="5"/>
  <c r="G126" i="5"/>
  <c r="F126" i="5"/>
  <c r="I125" i="5"/>
  <c r="H125" i="5"/>
  <c r="G125" i="5"/>
  <c r="F125" i="5"/>
  <c r="I124" i="5"/>
  <c r="H124" i="5"/>
  <c r="G124" i="5"/>
  <c r="F124" i="5"/>
  <c r="I123" i="5"/>
  <c r="H123" i="5"/>
  <c r="G123" i="5"/>
  <c r="F123" i="5"/>
  <c r="I122" i="5"/>
  <c r="H122" i="5"/>
  <c r="G122" i="5"/>
  <c r="F122" i="5"/>
  <c r="I121" i="5"/>
  <c r="H121" i="5"/>
  <c r="G121" i="5"/>
  <c r="F121" i="5"/>
  <c r="I120" i="5"/>
  <c r="H120" i="5"/>
  <c r="G120" i="5"/>
  <c r="F120" i="5"/>
  <c r="I119" i="5"/>
  <c r="H119" i="5"/>
  <c r="G119" i="5"/>
  <c r="F119" i="5"/>
  <c r="I118" i="5"/>
  <c r="H118" i="5"/>
  <c r="G118" i="5"/>
  <c r="F118" i="5"/>
  <c r="I117" i="5"/>
  <c r="H117" i="5"/>
  <c r="G117" i="5"/>
  <c r="F117" i="5"/>
  <c r="I116" i="5"/>
  <c r="H116" i="5"/>
  <c r="G116" i="5"/>
  <c r="F116" i="5"/>
  <c r="I115" i="5"/>
  <c r="H115" i="5"/>
  <c r="G115" i="5"/>
  <c r="F115" i="5"/>
  <c r="I114" i="5"/>
  <c r="H114" i="5"/>
  <c r="G114" i="5"/>
  <c r="F114" i="5"/>
  <c r="I113" i="5"/>
  <c r="H113" i="5"/>
  <c r="G113" i="5"/>
  <c r="F113" i="5"/>
  <c r="I112" i="5"/>
  <c r="H112" i="5"/>
  <c r="G112" i="5"/>
  <c r="F112" i="5"/>
  <c r="I111" i="5"/>
  <c r="H111" i="5"/>
  <c r="G111" i="5"/>
  <c r="F111" i="5"/>
  <c r="I110" i="5"/>
  <c r="H110" i="5"/>
  <c r="G110" i="5"/>
  <c r="F110" i="5"/>
  <c r="I109" i="5"/>
  <c r="H109" i="5"/>
  <c r="G109" i="5"/>
  <c r="F109" i="5"/>
  <c r="I108" i="5"/>
  <c r="H108" i="5"/>
  <c r="G108" i="5"/>
  <c r="F108" i="5"/>
  <c r="I107" i="5"/>
  <c r="H107" i="5"/>
  <c r="G107" i="5"/>
  <c r="F107" i="5"/>
  <c r="I106" i="5"/>
  <c r="H106" i="5"/>
  <c r="G106" i="5"/>
  <c r="F106" i="5"/>
  <c r="I105" i="5"/>
  <c r="H105" i="5"/>
  <c r="G105" i="5"/>
  <c r="F105" i="5"/>
  <c r="I104" i="5"/>
  <c r="H104" i="5"/>
  <c r="G104" i="5"/>
  <c r="F104" i="5"/>
  <c r="I103" i="5"/>
  <c r="H103" i="5"/>
  <c r="G103" i="5"/>
  <c r="F103" i="5"/>
  <c r="I102" i="5"/>
  <c r="H102" i="5"/>
  <c r="G102" i="5"/>
  <c r="F102" i="5"/>
  <c r="I101" i="5"/>
  <c r="H101" i="5"/>
  <c r="G101" i="5"/>
  <c r="F101" i="5"/>
  <c r="I100" i="5"/>
  <c r="H100" i="5"/>
  <c r="G100" i="5"/>
  <c r="F100" i="5"/>
  <c r="I99" i="5"/>
  <c r="H99" i="5"/>
  <c r="G99" i="5"/>
  <c r="F99" i="5"/>
  <c r="I98" i="5"/>
  <c r="H98" i="5"/>
  <c r="G98" i="5"/>
  <c r="F98" i="5"/>
  <c r="I97" i="5"/>
  <c r="H97" i="5"/>
  <c r="G97" i="5"/>
  <c r="F97" i="5"/>
  <c r="I96" i="5"/>
  <c r="H96" i="5"/>
  <c r="G96" i="5"/>
  <c r="F96" i="5"/>
  <c r="I95" i="5"/>
  <c r="H95" i="5"/>
  <c r="G95" i="5"/>
  <c r="F95" i="5"/>
  <c r="I94" i="5"/>
  <c r="H94" i="5"/>
  <c r="G94" i="5"/>
  <c r="F94" i="5"/>
  <c r="I93" i="5"/>
  <c r="H93" i="5"/>
  <c r="G93" i="5"/>
  <c r="F93" i="5"/>
  <c r="I92" i="5"/>
  <c r="H92" i="5"/>
  <c r="G92" i="5"/>
  <c r="F92" i="5"/>
  <c r="I91" i="5"/>
  <c r="H91" i="5"/>
  <c r="G91" i="5"/>
  <c r="F91" i="5"/>
  <c r="I90" i="5"/>
  <c r="H90" i="5"/>
  <c r="G90" i="5"/>
  <c r="F90" i="5"/>
  <c r="I89" i="5"/>
  <c r="H89" i="5"/>
  <c r="G89" i="5"/>
  <c r="F89" i="5"/>
  <c r="I88" i="5"/>
  <c r="H88" i="5"/>
  <c r="G88" i="5"/>
  <c r="F88" i="5"/>
  <c r="I87" i="5"/>
  <c r="H87" i="5"/>
  <c r="G87" i="5"/>
  <c r="F87" i="5"/>
  <c r="I86" i="5"/>
  <c r="H86" i="5"/>
  <c r="G86" i="5"/>
  <c r="F86" i="5"/>
  <c r="I85" i="5"/>
  <c r="H85" i="5"/>
  <c r="G85" i="5"/>
  <c r="F85" i="5"/>
  <c r="I84" i="5"/>
  <c r="H84" i="5"/>
  <c r="G84" i="5"/>
  <c r="F84" i="5"/>
  <c r="I83" i="5"/>
  <c r="H83" i="5"/>
  <c r="G83" i="5"/>
  <c r="F83" i="5"/>
  <c r="I82" i="5"/>
  <c r="H82" i="5"/>
  <c r="G82" i="5"/>
  <c r="F82" i="5"/>
  <c r="I81" i="5"/>
  <c r="H81" i="5"/>
  <c r="G81" i="5"/>
  <c r="F81" i="5"/>
  <c r="I80" i="5"/>
  <c r="H80" i="5"/>
  <c r="G80" i="5"/>
  <c r="F80" i="5"/>
  <c r="I79" i="5"/>
  <c r="H79" i="5"/>
  <c r="G79" i="5"/>
  <c r="F79" i="5"/>
  <c r="I78" i="5"/>
  <c r="H78" i="5"/>
  <c r="G78" i="5"/>
  <c r="F78" i="5"/>
  <c r="I77" i="5"/>
  <c r="H77" i="5"/>
  <c r="G77" i="5"/>
  <c r="F77" i="5"/>
  <c r="I76" i="5"/>
  <c r="H76" i="5"/>
  <c r="G76" i="5"/>
  <c r="F76" i="5"/>
  <c r="I75" i="5"/>
  <c r="H75" i="5"/>
  <c r="G75" i="5"/>
  <c r="F75" i="5"/>
  <c r="I74" i="5"/>
  <c r="H74" i="5"/>
  <c r="G74" i="5"/>
  <c r="F74" i="5"/>
  <c r="I73" i="5"/>
  <c r="H73" i="5"/>
  <c r="G73" i="5"/>
  <c r="F73" i="5"/>
  <c r="I72" i="5"/>
  <c r="H72" i="5"/>
  <c r="G72" i="5"/>
  <c r="F72" i="5"/>
  <c r="I71" i="5"/>
  <c r="H71" i="5"/>
  <c r="G71" i="5"/>
  <c r="F71" i="5"/>
  <c r="I70" i="5"/>
  <c r="H70" i="5"/>
  <c r="G70" i="5"/>
  <c r="F70" i="5"/>
  <c r="I69" i="5"/>
  <c r="H69" i="5"/>
  <c r="G69" i="5"/>
  <c r="F69" i="5"/>
  <c r="I68" i="5"/>
  <c r="H68" i="5"/>
  <c r="G68" i="5"/>
  <c r="F68" i="5"/>
  <c r="I67" i="5"/>
  <c r="H67" i="5"/>
  <c r="G67" i="5"/>
  <c r="F67" i="5"/>
  <c r="I66" i="5"/>
  <c r="H66" i="5"/>
  <c r="G66" i="5"/>
  <c r="F66" i="5"/>
  <c r="I65" i="5"/>
  <c r="H65" i="5"/>
  <c r="G65" i="5"/>
  <c r="F65" i="5"/>
  <c r="I64" i="5"/>
  <c r="H64" i="5"/>
  <c r="G64" i="5"/>
  <c r="F64" i="5"/>
  <c r="I63" i="5"/>
  <c r="H63" i="5"/>
  <c r="G63" i="5"/>
  <c r="F63" i="5"/>
  <c r="I62" i="5"/>
  <c r="H62" i="5"/>
  <c r="G62" i="5"/>
  <c r="F62" i="5"/>
  <c r="I61" i="5"/>
  <c r="H61" i="5"/>
  <c r="G61" i="5"/>
  <c r="F61" i="5"/>
  <c r="I60" i="5"/>
  <c r="H60" i="5"/>
  <c r="G60" i="5"/>
  <c r="F60" i="5"/>
  <c r="I59" i="5"/>
  <c r="H59" i="5"/>
  <c r="G59" i="5"/>
  <c r="F59" i="5"/>
  <c r="I58" i="5"/>
  <c r="H58" i="5"/>
  <c r="G58" i="5"/>
  <c r="F58" i="5"/>
  <c r="I57" i="5"/>
  <c r="H57" i="5"/>
  <c r="G57" i="5"/>
  <c r="F57" i="5"/>
  <c r="I56" i="5"/>
  <c r="H56" i="5"/>
  <c r="G56" i="5"/>
  <c r="F56" i="5"/>
  <c r="I55" i="5"/>
  <c r="H55" i="5"/>
  <c r="G55" i="5"/>
  <c r="F55" i="5"/>
  <c r="I54" i="5"/>
  <c r="H54" i="5"/>
  <c r="G54" i="5"/>
  <c r="F54" i="5"/>
  <c r="I53" i="5"/>
  <c r="H53" i="5"/>
  <c r="G53" i="5"/>
  <c r="F53" i="5"/>
  <c r="I52" i="5"/>
  <c r="H52" i="5"/>
  <c r="G52" i="5"/>
  <c r="F52" i="5"/>
  <c r="I51" i="5"/>
  <c r="H51" i="5"/>
  <c r="G51" i="5"/>
  <c r="F51" i="5"/>
  <c r="I50" i="5"/>
  <c r="H50" i="5"/>
  <c r="G50" i="5"/>
  <c r="F50" i="5"/>
  <c r="I49" i="5"/>
  <c r="H49" i="5"/>
  <c r="G49" i="5"/>
  <c r="F49" i="5"/>
  <c r="I48" i="5"/>
  <c r="H48" i="5"/>
  <c r="G48" i="5"/>
  <c r="F48" i="5"/>
  <c r="I47" i="5"/>
  <c r="H47" i="5"/>
  <c r="G47" i="5"/>
  <c r="F47" i="5"/>
  <c r="I46" i="5"/>
  <c r="H46" i="5"/>
  <c r="G46" i="5"/>
  <c r="F46" i="5"/>
  <c r="I45" i="5"/>
  <c r="H45" i="5"/>
  <c r="G45" i="5"/>
  <c r="F45" i="5"/>
  <c r="I44" i="5"/>
  <c r="H44" i="5"/>
  <c r="G44" i="5"/>
  <c r="F44" i="5"/>
  <c r="I43" i="5"/>
  <c r="H43" i="5"/>
  <c r="G43" i="5"/>
  <c r="F43" i="5"/>
  <c r="I42" i="5"/>
  <c r="H42" i="5"/>
  <c r="G42" i="5"/>
  <c r="F42" i="5"/>
  <c r="I41" i="5"/>
  <c r="H41" i="5"/>
  <c r="G41" i="5"/>
  <c r="F41" i="5"/>
  <c r="I40" i="5"/>
  <c r="H40" i="5"/>
  <c r="G40" i="5"/>
  <c r="F40" i="5"/>
  <c r="I39" i="5"/>
  <c r="H39" i="5"/>
  <c r="G39" i="5"/>
  <c r="F39" i="5"/>
  <c r="I38" i="5"/>
  <c r="H38" i="5"/>
  <c r="G38" i="5"/>
  <c r="F38" i="5"/>
  <c r="I37" i="5"/>
  <c r="H37" i="5"/>
  <c r="G37" i="5"/>
  <c r="F37" i="5"/>
  <c r="I36" i="5"/>
  <c r="H36" i="5"/>
  <c r="G36" i="5"/>
  <c r="F36" i="5"/>
  <c r="I35" i="5"/>
  <c r="H35" i="5"/>
  <c r="G35" i="5"/>
  <c r="F35" i="5"/>
  <c r="I34" i="5"/>
  <c r="H34" i="5"/>
  <c r="G34" i="5"/>
  <c r="F34" i="5"/>
  <c r="I33" i="5"/>
  <c r="H33" i="5"/>
  <c r="G33" i="5"/>
  <c r="F33" i="5"/>
  <c r="I32" i="5"/>
  <c r="H32" i="5"/>
  <c r="G32" i="5"/>
  <c r="F32" i="5"/>
  <c r="I31" i="5"/>
  <c r="H31" i="5"/>
  <c r="G31" i="5"/>
  <c r="F31" i="5"/>
  <c r="I30" i="5"/>
  <c r="H30" i="5"/>
  <c r="G30" i="5"/>
  <c r="F30" i="5"/>
  <c r="I29" i="5"/>
  <c r="H29" i="5"/>
  <c r="G29" i="5"/>
  <c r="F29" i="5"/>
  <c r="I28" i="5"/>
  <c r="H28" i="5"/>
  <c r="G28" i="5"/>
  <c r="F28" i="5"/>
  <c r="I27" i="5"/>
  <c r="H27" i="5"/>
  <c r="G27" i="5"/>
  <c r="F27" i="5"/>
  <c r="I26" i="5"/>
  <c r="H26" i="5"/>
  <c r="G26" i="5"/>
  <c r="F26" i="5"/>
  <c r="I25" i="5"/>
  <c r="H25" i="5"/>
  <c r="G25" i="5"/>
  <c r="F25" i="5"/>
  <c r="I24" i="5"/>
  <c r="H24" i="5"/>
  <c r="G24" i="5"/>
  <c r="F24" i="5"/>
  <c r="I23" i="5"/>
  <c r="H23" i="5"/>
  <c r="G23" i="5"/>
  <c r="F23" i="5"/>
  <c r="I22" i="5"/>
  <c r="H22" i="5"/>
  <c r="G22" i="5"/>
  <c r="F22" i="5"/>
  <c r="I21" i="5"/>
  <c r="H21" i="5"/>
  <c r="G21" i="5"/>
  <c r="F21" i="5"/>
  <c r="I20" i="5"/>
  <c r="H20" i="5"/>
  <c r="G20" i="5"/>
  <c r="F20" i="5"/>
  <c r="I19" i="5"/>
  <c r="H19" i="5"/>
  <c r="G19" i="5"/>
  <c r="F19" i="5"/>
  <c r="I18" i="5"/>
  <c r="H18" i="5"/>
  <c r="G18" i="5"/>
  <c r="F18" i="5"/>
  <c r="I17" i="5"/>
  <c r="H17" i="5"/>
  <c r="G17" i="5"/>
  <c r="F17" i="5"/>
  <c r="I16" i="5"/>
  <c r="H16" i="5"/>
  <c r="G16" i="5"/>
  <c r="F16" i="5"/>
  <c r="I15" i="5"/>
  <c r="H15" i="5"/>
  <c r="G15" i="5"/>
  <c r="F15" i="5"/>
  <c r="I14" i="5"/>
  <c r="H14" i="5"/>
  <c r="G14" i="5"/>
  <c r="F14" i="5"/>
  <c r="L13" i="5"/>
  <c r="H13" i="5"/>
  <c r="G13" i="5"/>
  <c r="F13" i="5"/>
  <c r="H12" i="5"/>
  <c r="G12" i="5"/>
  <c r="F12" i="5"/>
  <c r="H11" i="5"/>
  <c r="G11" i="5"/>
  <c r="F11" i="5"/>
  <c r="H10" i="5"/>
  <c r="G10" i="5"/>
  <c r="F10" i="5"/>
  <c r="H9" i="5"/>
  <c r="G9" i="5"/>
  <c r="F9" i="5"/>
  <c r="Q8" i="5"/>
  <c r="P8" i="5"/>
  <c r="O8" i="5"/>
  <c r="N8" i="5"/>
  <c r="H8" i="5"/>
  <c r="G8" i="5"/>
  <c r="F8" i="5"/>
  <c r="H7" i="5"/>
  <c r="G7" i="5"/>
  <c r="F7" i="5"/>
  <c r="H6" i="5"/>
  <c r="G6" i="5"/>
  <c r="F6" i="5"/>
  <c r="H5" i="5"/>
  <c r="G5" i="5"/>
  <c r="F5" i="5"/>
  <c r="H4" i="5"/>
  <c r="G4" i="5"/>
  <c r="F4" i="5"/>
  <c r="H3" i="5"/>
  <c r="G3" i="5"/>
  <c r="F3" i="5"/>
  <c r="I248" i="5" l="1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B278" i="5"/>
  <c r="P20" i="5"/>
  <c r="P11" i="5"/>
  <c r="B29" i="6"/>
  <c r="I3" i="5"/>
  <c r="K1" i="5" s="1"/>
  <c r="I4" i="5"/>
  <c r="I5" i="5"/>
  <c r="M3" i="5" s="1" a="1"/>
  <c r="I6" i="5"/>
  <c r="I7" i="5"/>
  <c r="I8" i="5"/>
  <c r="I9" i="5"/>
  <c r="I10" i="5"/>
  <c r="I11" i="5"/>
  <c r="I12" i="5"/>
  <c r="B23" i="6"/>
  <c r="B27" i="6" s="1"/>
  <c r="H33" i="6" s="1"/>
  <c r="B20" i="6" a="1"/>
  <c r="B20" i="6" s="1"/>
  <c r="B26" i="6" l="1"/>
  <c r="E33" i="6" s="1"/>
  <c r="L45" i="6"/>
  <c r="L49" i="6"/>
  <c r="L61" i="6"/>
  <c r="L65" i="6"/>
  <c r="L81" i="6"/>
  <c r="L97" i="6"/>
  <c r="L113" i="6"/>
  <c r="L129" i="6"/>
  <c r="L43" i="6"/>
  <c r="L47" i="6"/>
  <c r="L59" i="6"/>
  <c r="L63" i="6"/>
  <c r="L75" i="6"/>
  <c r="L79" i="6"/>
  <c r="L95" i="6"/>
  <c r="L111" i="6"/>
  <c r="L127" i="6"/>
  <c r="L40" i="6"/>
  <c r="L48" i="6"/>
  <c r="L72" i="6"/>
  <c r="L80" i="6"/>
  <c r="L112" i="6"/>
  <c r="L35" i="6"/>
  <c r="L38" i="6"/>
  <c r="L62" i="6"/>
  <c r="L70" i="6"/>
  <c r="L94" i="6"/>
  <c r="L102" i="6"/>
  <c r="L134" i="6"/>
  <c r="L52" i="6"/>
  <c r="L60" i="6"/>
  <c r="L84" i="6"/>
  <c r="L92" i="6"/>
  <c r="L124" i="6"/>
  <c r="K35" i="6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L135" i="6" s="1"/>
  <c r="L42" i="6"/>
  <c r="L50" i="6"/>
  <c r="L74" i="6"/>
  <c r="L82" i="6"/>
  <c r="L106" i="6"/>
  <c r="L114" i="6"/>
  <c r="B25" i="6"/>
  <c r="B33" i="6" s="1"/>
  <c r="P6" i="5"/>
  <c r="N6" i="5"/>
  <c r="P5" i="5"/>
  <c r="N5" i="5"/>
  <c r="P4" i="5"/>
  <c r="N4" i="5"/>
  <c r="P3" i="5"/>
  <c r="N3" i="5"/>
  <c r="O6" i="5"/>
  <c r="M6" i="5"/>
  <c r="O5" i="5"/>
  <c r="M5" i="5"/>
  <c r="O4" i="5"/>
  <c r="M4" i="5"/>
  <c r="O3" i="5"/>
  <c r="M3" i="5"/>
  <c r="L108" i="6" l="1"/>
  <c r="L76" i="6"/>
  <c r="L44" i="6"/>
  <c r="L118" i="6"/>
  <c r="L86" i="6"/>
  <c r="L54" i="6"/>
  <c r="L128" i="6"/>
  <c r="L96" i="6"/>
  <c r="L64" i="6"/>
  <c r="L119" i="6"/>
  <c r="L103" i="6"/>
  <c r="L87" i="6"/>
  <c r="L71" i="6"/>
  <c r="L55" i="6"/>
  <c r="L39" i="6"/>
  <c r="L121" i="6"/>
  <c r="L105" i="6"/>
  <c r="L89" i="6"/>
  <c r="L73" i="6"/>
  <c r="L57" i="6"/>
  <c r="L41" i="6"/>
  <c r="L15" i="5" a="1"/>
  <c r="J38" i="6"/>
  <c r="J42" i="6"/>
  <c r="J46" i="6"/>
  <c r="J50" i="6"/>
  <c r="J54" i="6"/>
  <c r="J58" i="6"/>
  <c r="J62" i="6"/>
  <c r="J66" i="6"/>
  <c r="J70" i="6"/>
  <c r="J74" i="6"/>
  <c r="J78" i="6"/>
  <c r="J82" i="6"/>
  <c r="J86" i="6"/>
  <c r="J90" i="6"/>
  <c r="J94" i="6"/>
  <c r="J98" i="6"/>
  <c r="J102" i="6"/>
  <c r="J106" i="6"/>
  <c r="J110" i="6"/>
  <c r="J114" i="6"/>
  <c r="J118" i="6"/>
  <c r="J122" i="6"/>
  <c r="J126" i="6"/>
  <c r="J130" i="6"/>
  <c r="J134" i="6"/>
  <c r="J36" i="6"/>
  <c r="J40" i="6"/>
  <c r="J44" i="6"/>
  <c r="J48" i="6"/>
  <c r="J52" i="6"/>
  <c r="J56" i="6"/>
  <c r="J60" i="6"/>
  <c r="J64" i="6"/>
  <c r="J68" i="6"/>
  <c r="J72" i="6"/>
  <c r="J76" i="6"/>
  <c r="J80" i="6"/>
  <c r="J84" i="6"/>
  <c r="J88" i="6"/>
  <c r="J92" i="6"/>
  <c r="J96" i="6"/>
  <c r="J100" i="6"/>
  <c r="J104" i="6"/>
  <c r="J108" i="6"/>
  <c r="J112" i="6"/>
  <c r="J116" i="6"/>
  <c r="J120" i="6"/>
  <c r="J124" i="6"/>
  <c r="J128" i="6"/>
  <c r="J132" i="6"/>
  <c r="J35" i="6"/>
  <c r="J41" i="6"/>
  <c r="J45" i="6"/>
  <c r="J53" i="6"/>
  <c r="J61" i="6"/>
  <c r="J69" i="6"/>
  <c r="J77" i="6"/>
  <c r="J85" i="6"/>
  <c r="J93" i="6"/>
  <c r="J101" i="6"/>
  <c r="J109" i="6"/>
  <c r="J117" i="6"/>
  <c r="J125" i="6"/>
  <c r="J133" i="6"/>
  <c r="J39" i="6"/>
  <c r="J51" i="6"/>
  <c r="J59" i="6"/>
  <c r="J67" i="6"/>
  <c r="J75" i="6"/>
  <c r="J83" i="6"/>
  <c r="J91" i="6"/>
  <c r="J99" i="6"/>
  <c r="J107" i="6"/>
  <c r="J115" i="6"/>
  <c r="J123" i="6"/>
  <c r="J131" i="6"/>
  <c r="J37" i="6"/>
  <c r="J49" i="6"/>
  <c r="J57" i="6"/>
  <c r="J65" i="6"/>
  <c r="J73" i="6"/>
  <c r="J81" i="6"/>
  <c r="J89" i="6"/>
  <c r="J97" i="6"/>
  <c r="J105" i="6"/>
  <c r="J113" i="6"/>
  <c r="J121" i="6"/>
  <c r="J129" i="6"/>
  <c r="J43" i="6"/>
  <c r="J47" i="6"/>
  <c r="J55" i="6"/>
  <c r="J63" i="6"/>
  <c r="J71" i="6"/>
  <c r="J79" i="6"/>
  <c r="J87" i="6"/>
  <c r="J95" i="6"/>
  <c r="J103" i="6"/>
  <c r="J111" i="6"/>
  <c r="J119" i="6"/>
  <c r="J127" i="6"/>
  <c r="J135" i="6"/>
  <c r="L116" i="6"/>
  <c r="L126" i="6"/>
  <c r="L104" i="6"/>
  <c r="L123" i="6"/>
  <c r="L107" i="6"/>
  <c r="L91" i="6"/>
  <c r="L125" i="6"/>
  <c r="L109" i="6"/>
  <c r="L93" i="6"/>
  <c r="L77" i="6"/>
  <c r="L130" i="6"/>
  <c r="L98" i="6"/>
  <c r="L66" i="6"/>
  <c r="L122" i="6"/>
  <c r="L90" i="6"/>
  <c r="L58" i="6"/>
  <c r="L132" i="6"/>
  <c r="L100" i="6"/>
  <c r="L68" i="6"/>
  <c r="L36" i="6"/>
  <c r="L110" i="6"/>
  <c r="L78" i="6"/>
  <c r="L46" i="6"/>
  <c r="L120" i="6"/>
  <c r="L88" i="6"/>
  <c r="L56" i="6"/>
  <c r="L131" i="6"/>
  <c r="L115" i="6"/>
  <c r="L99" i="6"/>
  <c r="L83" i="6"/>
  <c r="L67" i="6"/>
  <c r="L51" i="6"/>
  <c r="L133" i="6"/>
  <c r="L117" i="6"/>
  <c r="L101" i="6"/>
  <c r="L85" i="6"/>
  <c r="L69" i="6"/>
  <c r="L53" i="6"/>
  <c r="L37" i="6"/>
  <c r="L18" i="5"/>
  <c r="L16" i="5"/>
  <c r="L17" i="5"/>
  <c r="L15" i="5"/>
  <c r="B276" i="4"/>
  <c r="D268" i="4"/>
  <c r="I20" i="4" s="1"/>
  <c r="C268" i="4"/>
  <c r="H21" i="4" s="1"/>
  <c r="B268" i="4"/>
  <c r="A268" i="4"/>
  <c r="H266" i="4"/>
  <c r="G266" i="4"/>
  <c r="F266" i="4"/>
  <c r="H265" i="4"/>
  <c r="G265" i="4"/>
  <c r="F265" i="4"/>
  <c r="H264" i="4"/>
  <c r="G264" i="4"/>
  <c r="F264" i="4"/>
  <c r="H263" i="4"/>
  <c r="G263" i="4"/>
  <c r="F263" i="4"/>
  <c r="H262" i="4"/>
  <c r="G262" i="4"/>
  <c r="F262" i="4"/>
  <c r="H261" i="4"/>
  <c r="G261" i="4"/>
  <c r="F261" i="4"/>
  <c r="H260" i="4"/>
  <c r="G260" i="4"/>
  <c r="F260" i="4"/>
  <c r="H259" i="4"/>
  <c r="G259" i="4"/>
  <c r="F259" i="4"/>
  <c r="H258" i="4"/>
  <c r="G258" i="4"/>
  <c r="F258" i="4"/>
  <c r="I257" i="4"/>
  <c r="H257" i="4"/>
  <c r="G257" i="4"/>
  <c r="F257" i="4"/>
  <c r="I256" i="4"/>
  <c r="H256" i="4"/>
  <c r="G256" i="4"/>
  <c r="F256" i="4"/>
  <c r="I255" i="4"/>
  <c r="H255" i="4"/>
  <c r="G255" i="4"/>
  <c r="F255" i="4"/>
  <c r="I254" i="4"/>
  <c r="H254" i="4"/>
  <c r="G254" i="4"/>
  <c r="F254" i="4"/>
  <c r="I253" i="4"/>
  <c r="H253" i="4"/>
  <c r="G253" i="4"/>
  <c r="F253" i="4"/>
  <c r="I252" i="4"/>
  <c r="H252" i="4"/>
  <c r="G252" i="4"/>
  <c r="F252" i="4"/>
  <c r="I251" i="4"/>
  <c r="H251" i="4"/>
  <c r="G251" i="4"/>
  <c r="F251" i="4"/>
  <c r="I250" i="4"/>
  <c r="H250" i="4"/>
  <c r="G250" i="4"/>
  <c r="F250" i="4"/>
  <c r="I249" i="4"/>
  <c r="H249" i="4"/>
  <c r="G249" i="4"/>
  <c r="F249" i="4"/>
  <c r="I248" i="4"/>
  <c r="H248" i="4"/>
  <c r="G248" i="4"/>
  <c r="F248" i="4"/>
  <c r="I247" i="4"/>
  <c r="H247" i="4"/>
  <c r="G247" i="4"/>
  <c r="F247" i="4"/>
  <c r="I246" i="4"/>
  <c r="H246" i="4"/>
  <c r="G246" i="4"/>
  <c r="F246" i="4"/>
  <c r="I245" i="4"/>
  <c r="H245" i="4"/>
  <c r="G245" i="4"/>
  <c r="F245" i="4"/>
  <c r="I244" i="4"/>
  <c r="H244" i="4"/>
  <c r="G244" i="4"/>
  <c r="F244" i="4"/>
  <c r="I243" i="4"/>
  <c r="H243" i="4"/>
  <c r="G243" i="4"/>
  <c r="F243" i="4"/>
  <c r="I242" i="4"/>
  <c r="H242" i="4"/>
  <c r="G242" i="4"/>
  <c r="F242" i="4"/>
  <c r="I241" i="4"/>
  <c r="H241" i="4"/>
  <c r="G241" i="4"/>
  <c r="F241" i="4"/>
  <c r="I240" i="4"/>
  <c r="H240" i="4"/>
  <c r="G240" i="4"/>
  <c r="F240" i="4"/>
  <c r="I239" i="4"/>
  <c r="H239" i="4"/>
  <c r="G239" i="4"/>
  <c r="F239" i="4"/>
  <c r="I238" i="4"/>
  <c r="H238" i="4"/>
  <c r="G238" i="4"/>
  <c r="F238" i="4"/>
  <c r="I237" i="4"/>
  <c r="H237" i="4"/>
  <c r="G237" i="4"/>
  <c r="F237" i="4"/>
  <c r="I236" i="4"/>
  <c r="H236" i="4"/>
  <c r="G236" i="4"/>
  <c r="F236" i="4"/>
  <c r="I235" i="4"/>
  <c r="H235" i="4"/>
  <c r="G235" i="4"/>
  <c r="F235" i="4"/>
  <c r="I234" i="4"/>
  <c r="H234" i="4"/>
  <c r="G234" i="4"/>
  <c r="F234" i="4"/>
  <c r="I233" i="4"/>
  <c r="H233" i="4"/>
  <c r="G233" i="4"/>
  <c r="F233" i="4"/>
  <c r="I232" i="4"/>
  <c r="H232" i="4"/>
  <c r="G232" i="4"/>
  <c r="F232" i="4"/>
  <c r="I231" i="4"/>
  <c r="H231" i="4"/>
  <c r="G231" i="4"/>
  <c r="F231" i="4"/>
  <c r="I230" i="4"/>
  <c r="H230" i="4"/>
  <c r="G230" i="4"/>
  <c r="F230" i="4"/>
  <c r="I229" i="4"/>
  <c r="H229" i="4"/>
  <c r="G229" i="4"/>
  <c r="F229" i="4"/>
  <c r="I228" i="4"/>
  <c r="H228" i="4"/>
  <c r="G228" i="4"/>
  <c r="F228" i="4"/>
  <c r="I227" i="4"/>
  <c r="H227" i="4"/>
  <c r="G227" i="4"/>
  <c r="F227" i="4"/>
  <c r="I226" i="4"/>
  <c r="H226" i="4"/>
  <c r="G226" i="4"/>
  <c r="F226" i="4"/>
  <c r="I225" i="4"/>
  <c r="H225" i="4"/>
  <c r="G225" i="4"/>
  <c r="F225" i="4"/>
  <c r="I224" i="4"/>
  <c r="H224" i="4"/>
  <c r="G224" i="4"/>
  <c r="F224" i="4"/>
  <c r="I223" i="4"/>
  <c r="H223" i="4"/>
  <c r="G223" i="4"/>
  <c r="F223" i="4"/>
  <c r="I222" i="4"/>
  <c r="H222" i="4"/>
  <c r="G222" i="4"/>
  <c r="F222" i="4"/>
  <c r="I221" i="4"/>
  <c r="H221" i="4"/>
  <c r="G221" i="4"/>
  <c r="F221" i="4"/>
  <c r="I220" i="4"/>
  <c r="H220" i="4"/>
  <c r="G220" i="4"/>
  <c r="F220" i="4"/>
  <c r="I219" i="4"/>
  <c r="H219" i="4"/>
  <c r="G219" i="4"/>
  <c r="F219" i="4"/>
  <c r="I218" i="4"/>
  <c r="H218" i="4"/>
  <c r="G218" i="4"/>
  <c r="F218" i="4"/>
  <c r="I217" i="4"/>
  <c r="H217" i="4"/>
  <c r="G217" i="4"/>
  <c r="F217" i="4"/>
  <c r="I216" i="4"/>
  <c r="H216" i="4"/>
  <c r="G216" i="4"/>
  <c r="F216" i="4"/>
  <c r="I215" i="4"/>
  <c r="H215" i="4"/>
  <c r="G215" i="4"/>
  <c r="F215" i="4"/>
  <c r="I214" i="4"/>
  <c r="H214" i="4"/>
  <c r="G214" i="4"/>
  <c r="F214" i="4"/>
  <c r="I213" i="4"/>
  <c r="H213" i="4"/>
  <c r="G213" i="4"/>
  <c r="F213" i="4"/>
  <c r="I212" i="4"/>
  <c r="H212" i="4"/>
  <c r="G212" i="4"/>
  <c r="F212" i="4"/>
  <c r="I211" i="4"/>
  <c r="H211" i="4"/>
  <c r="G211" i="4"/>
  <c r="F211" i="4"/>
  <c r="I210" i="4"/>
  <c r="H210" i="4"/>
  <c r="G210" i="4"/>
  <c r="F210" i="4"/>
  <c r="I209" i="4"/>
  <c r="H209" i="4"/>
  <c r="G209" i="4"/>
  <c r="F209" i="4"/>
  <c r="I208" i="4"/>
  <c r="H208" i="4"/>
  <c r="G208" i="4"/>
  <c r="F208" i="4"/>
  <c r="I207" i="4"/>
  <c r="H207" i="4"/>
  <c r="G207" i="4"/>
  <c r="F207" i="4"/>
  <c r="I206" i="4"/>
  <c r="H206" i="4"/>
  <c r="G206" i="4"/>
  <c r="F206" i="4"/>
  <c r="I205" i="4"/>
  <c r="H205" i="4"/>
  <c r="G205" i="4"/>
  <c r="F205" i="4"/>
  <c r="I204" i="4"/>
  <c r="H204" i="4"/>
  <c r="G204" i="4"/>
  <c r="F204" i="4"/>
  <c r="I203" i="4"/>
  <c r="H203" i="4"/>
  <c r="G203" i="4"/>
  <c r="F203" i="4"/>
  <c r="I202" i="4"/>
  <c r="H202" i="4"/>
  <c r="G202" i="4"/>
  <c r="F202" i="4"/>
  <c r="I201" i="4"/>
  <c r="H201" i="4"/>
  <c r="G201" i="4"/>
  <c r="F201" i="4"/>
  <c r="I200" i="4"/>
  <c r="H200" i="4"/>
  <c r="G200" i="4"/>
  <c r="F200" i="4"/>
  <c r="I199" i="4"/>
  <c r="H199" i="4"/>
  <c r="G199" i="4"/>
  <c r="F199" i="4"/>
  <c r="I198" i="4"/>
  <c r="H198" i="4"/>
  <c r="G198" i="4"/>
  <c r="F198" i="4"/>
  <c r="I197" i="4"/>
  <c r="H197" i="4"/>
  <c r="G197" i="4"/>
  <c r="F197" i="4"/>
  <c r="I196" i="4"/>
  <c r="H196" i="4"/>
  <c r="G196" i="4"/>
  <c r="F196" i="4"/>
  <c r="I195" i="4"/>
  <c r="H195" i="4"/>
  <c r="G195" i="4"/>
  <c r="F195" i="4"/>
  <c r="I194" i="4"/>
  <c r="H194" i="4"/>
  <c r="G194" i="4"/>
  <c r="F194" i="4"/>
  <c r="I193" i="4"/>
  <c r="H193" i="4"/>
  <c r="G193" i="4"/>
  <c r="F193" i="4"/>
  <c r="I192" i="4"/>
  <c r="H192" i="4"/>
  <c r="G192" i="4"/>
  <c r="F192" i="4"/>
  <c r="I191" i="4"/>
  <c r="H191" i="4"/>
  <c r="G191" i="4"/>
  <c r="F191" i="4"/>
  <c r="I190" i="4"/>
  <c r="H190" i="4"/>
  <c r="G190" i="4"/>
  <c r="F190" i="4"/>
  <c r="I189" i="4"/>
  <c r="H189" i="4"/>
  <c r="G189" i="4"/>
  <c r="F189" i="4"/>
  <c r="I188" i="4"/>
  <c r="H188" i="4"/>
  <c r="G188" i="4"/>
  <c r="F188" i="4"/>
  <c r="I187" i="4"/>
  <c r="H187" i="4"/>
  <c r="G187" i="4"/>
  <c r="F187" i="4"/>
  <c r="I186" i="4"/>
  <c r="H186" i="4"/>
  <c r="G186" i="4"/>
  <c r="F186" i="4"/>
  <c r="I185" i="4"/>
  <c r="H185" i="4"/>
  <c r="G185" i="4"/>
  <c r="F185" i="4"/>
  <c r="I184" i="4"/>
  <c r="H184" i="4"/>
  <c r="G184" i="4"/>
  <c r="F184" i="4"/>
  <c r="I183" i="4"/>
  <c r="H183" i="4"/>
  <c r="G183" i="4"/>
  <c r="F183" i="4"/>
  <c r="I182" i="4"/>
  <c r="H182" i="4"/>
  <c r="G182" i="4"/>
  <c r="F182" i="4"/>
  <c r="I181" i="4"/>
  <c r="H181" i="4"/>
  <c r="G181" i="4"/>
  <c r="F181" i="4"/>
  <c r="I180" i="4"/>
  <c r="H180" i="4"/>
  <c r="G180" i="4"/>
  <c r="F180" i="4"/>
  <c r="I179" i="4"/>
  <c r="H179" i="4"/>
  <c r="G179" i="4"/>
  <c r="F179" i="4"/>
  <c r="I178" i="4"/>
  <c r="H178" i="4"/>
  <c r="G178" i="4"/>
  <c r="F178" i="4"/>
  <c r="I177" i="4"/>
  <c r="H177" i="4"/>
  <c r="G177" i="4"/>
  <c r="F177" i="4"/>
  <c r="I176" i="4"/>
  <c r="H176" i="4"/>
  <c r="G176" i="4"/>
  <c r="F176" i="4"/>
  <c r="I175" i="4"/>
  <c r="H175" i="4"/>
  <c r="G175" i="4"/>
  <c r="F175" i="4"/>
  <c r="I174" i="4"/>
  <c r="H174" i="4"/>
  <c r="G174" i="4"/>
  <c r="F174" i="4"/>
  <c r="I173" i="4"/>
  <c r="H173" i="4"/>
  <c r="G173" i="4"/>
  <c r="F173" i="4"/>
  <c r="I172" i="4"/>
  <c r="H172" i="4"/>
  <c r="G172" i="4"/>
  <c r="F172" i="4"/>
  <c r="I171" i="4"/>
  <c r="H171" i="4"/>
  <c r="G171" i="4"/>
  <c r="F171" i="4"/>
  <c r="I170" i="4"/>
  <c r="H170" i="4"/>
  <c r="G170" i="4"/>
  <c r="F170" i="4"/>
  <c r="I169" i="4"/>
  <c r="H169" i="4"/>
  <c r="G169" i="4"/>
  <c r="F169" i="4"/>
  <c r="I168" i="4"/>
  <c r="H168" i="4"/>
  <c r="G168" i="4"/>
  <c r="F168" i="4"/>
  <c r="I167" i="4"/>
  <c r="H167" i="4"/>
  <c r="G167" i="4"/>
  <c r="F167" i="4"/>
  <c r="I166" i="4"/>
  <c r="H166" i="4"/>
  <c r="G166" i="4"/>
  <c r="F166" i="4"/>
  <c r="I165" i="4"/>
  <c r="H165" i="4"/>
  <c r="G165" i="4"/>
  <c r="F165" i="4"/>
  <c r="I164" i="4"/>
  <c r="H164" i="4"/>
  <c r="G164" i="4"/>
  <c r="F164" i="4"/>
  <c r="I163" i="4"/>
  <c r="H163" i="4"/>
  <c r="G163" i="4"/>
  <c r="F163" i="4"/>
  <c r="I162" i="4"/>
  <c r="H162" i="4"/>
  <c r="G162" i="4"/>
  <c r="F162" i="4"/>
  <c r="I161" i="4"/>
  <c r="H161" i="4"/>
  <c r="G161" i="4"/>
  <c r="F161" i="4"/>
  <c r="I160" i="4"/>
  <c r="H160" i="4"/>
  <c r="G160" i="4"/>
  <c r="F160" i="4"/>
  <c r="I159" i="4"/>
  <c r="H159" i="4"/>
  <c r="G159" i="4"/>
  <c r="F159" i="4"/>
  <c r="I158" i="4"/>
  <c r="H158" i="4"/>
  <c r="G158" i="4"/>
  <c r="F158" i="4"/>
  <c r="I157" i="4"/>
  <c r="H157" i="4"/>
  <c r="G157" i="4"/>
  <c r="F157" i="4"/>
  <c r="I156" i="4"/>
  <c r="H156" i="4"/>
  <c r="G156" i="4"/>
  <c r="F156" i="4"/>
  <c r="I155" i="4"/>
  <c r="H155" i="4"/>
  <c r="G155" i="4"/>
  <c r="F155" i="4"/>
  <c r="I154" i="4"/>
  <c r="H154" i="4"/>
  <c r="G154" i="4"/>
  <c r="F154" i="4"/>
  <c r="I153" i="4"/>
  <c r="H153" i="4"/>
  <c r="G153" i="4"/>
  <c r="F153" i="4"/>
  <c r="I152" i="4"/>
  <c r="H152" i="4"/>
  <c r="G152" i="4"/>
  <c r="F152" i="4"/>
  <c r="I151" i="4"/>
  <c r="H151" i="4"/>
  <c r="G151" i="4"/>
  <c r="F151" i="4"/>
  <c r="I150" i="4"/>
  <c r="H150" i="4"/>
  <c r="G150" i="4"/>
  <c r="F150" i="4"/>
  <c r="I149" i="4"/>
  <c r="H149" i="4"/>
  <c r="G149" i="4"/>
  <c r="F149" i="4"/>
  <c r="I148" i="4"/>
  <c r="H148" i="4"/>
  <c r="G148" i="4"/>
  <c r="F148" i="4"/>
  <c r="I147" i="4"/>
  <c r="H147" i="4"/>
  <c r="G147" i="4"/>
  <c r="F147" i="4"/>
  <c r="I146" i="4"/>
  <c r="H146" i="4"/>
  <c r="G146" i="4"/>
  <c r="F146" i="4"/>
  <c r="I145" i="4"/>
  <c r="H145" i="4"/>
  <c r="G145" i="4"/>
  <c r="F145" i="4"/>
  <c r="I144" i="4"/>
  <c r="H144" i="4"/>
  <c r="G144" i="4"/>
  <c r="F144" i="4"/>
  <c r="I143" i="4"/>
  <c r="H143" i="4"/>
  <c r="G143" i="4"/>
  <c r="F143" i="4"/>
  <c r="I142" i="4"/>
  <c r="H142" i="4"/>
  <c r="G142" i="4"/>
  <c r="F142" i="4"/>
  <c r="I141" i="4"/>
  <c r="H141" i="4"/>
  <c r="G141" i="4"/>
  <c r="F141" i="4"/>
  <c r="I140" i="4"/>
  <c r="H140" i="4"/>
  <c r="G140" i="4"/>
  <c r="F140" i="4"/>
  <c r="I139" i="4"/>
  <c r="H139" i="4"/>
  <c r="G139" i="4"/>
  <c r="F139" i="4"/>
  <c r="I138" i="4"/>
  <c r="H138" i="4"/>
  <c r="G138" i="4"/>
  <c r="F138" i="4"/>
  <c r="I137" i="4"/>
  <c r="H137" i="4"/>
  <c r="G137" i="4"/>
  <c r="F137" i="4"/>
  <c r="I136" i="4"/>
  <c r="H136" i="4"/>
  <c r="G136" i="4"/>
  <c r="F136" i="4"/>
  <c r="I135" i="4"/>
  <c r="H135" i="4"/>
  <c r="G135" i="4"/>
  <c r="F135" i="4"/>
  <c r="I134" i="4"/>
  <c r="H134" i="4"/>
  <c r="G134" i="4"/>
  <c r="F134" i="4"/>
  <c r="I133" i="4"/>
  <c r="H133" i="4"/>
  <c r="G133" i="4"/>
  <c r="F133" i="4"/>
  <c r="I132" i="4"/>
  <c r="H132" i="4"/>
  <c r="G132" i="4"/>
  <c r="F132" i="4"/>
  <c r="I131" i="4"/>
  <c r="H131" i="4"/>
  <c r="G131" i="4"/>
  <c r="F131" i="4"/>
  <c r="I130" i="4"/>
  <c r="H130" i="4"/>
  <c r="G130" i="4"/>
  <c r="F130" i="4"/>
  <c r="I129" i="4"/>
  <c r="H129" i="4"/>
  <c r="G129" i="4"/>
  <c r="F129" i="4"/>
  <c r="I128" i="4"/>
  <c r="H128" i="4"/>
  <c r="G128" i="4"/>
  <c r="F128" i="4"/>
  <c r="I127" i="4"/>
  <c r="H127" i="4"/>
  <c r="G127" i="4"/>
  <c r="F127" i="4"/>
  <c r="I126" i="4"/>
  <c r="H126" i="4"/>
  <c r="G126" i="4"/>
  <c r="F126" i="4"/>
  <c r="I125" i="4"/>
  <c r="H125" i="4"/>
  <c r="G125" i="4"/>
  <c r="F125" i="4"/>
  <c r="I124" i="4"/>
  <c r="H124" i="4"/>
  <c r="G124" i="4"/>
  <c r="F124" i="4"/>
  <c r="I123" i="4"/>
  <c r="H123" i="4"/>
  <c r="G123" i="4"/>
  <c r="F123" i="4"/>
  <c r="I122" i="4"/>
  <c r="H122" i="4"/>
  <c r="G122" i="4"/>
  <c r="F122" i="4"/>
  <c r="I121" i="4"/>
  <c r="H121" i="4"/>
  <c r="G121" i="4"/>
  <c r="F121" i="4"/>
  <c r="I120" i="4"/>
  <c r="H120" i="4"/>
  <c r="G120" i="4"/>
  <c r="F120" i="4"/>
  <c r="I119" i="4"/>
  <c r="H119" i="4"/>
  <c r="G119" i="4"/>
  <c r="F119" i="4"/>
  <c r="I118" i="4"/>
  <c r="H118" i="4"/>
  <c r="G118" i="4"/>
  <c r="F118" i="4"/>
  <c r="I117" i="4"/>
  <c r="H117" i="4"/>
  <c r="G117" i="4"/>
  <c r="F117" i="4"/>
  <c r="I116" i="4"/>
  <c r="H116" i="4"/>
  <c r="G116" i="4"/>
  <c r="F116" i="4"/>
  <c r="I115" i="4"/>
  <c r="H115" i="4"/>
  <c r="G115" i="4"/>
  <c r="F115" i="4"/>
  <c r="I114" i="4"/>
  <c r="H114" i="4"/>
  <c r="G114" i="4"/>
  <c r="F114" i="4"/>
  <c r="I113" i="4"/>
  <c r="H113" i="4"/>
  <c r="G113" i="4"/>
  <c r="F113" i="4"/>
  <c r="I112" i="4"/>
  <c r="H112" i="4"/>
  <c r="G112" i="4"/>
  <c r="F112" i="4"/>
  <c r="I111" i="4"/>
  <c r="H111" i="4"/>
  <c r="G111" i="4"/>
  <c r="F111" i="4"/>
  <c r="I110" i="4"/>
  <c r="H110" i="4"/>
  <c r="G110" i="4"/>
  <c r="F110" i="4"/>
  <c r="I109" i="4"/>
  <c r="H109" i="4"/>
  <c r="G109" i="4"/>
  <c r="F109" i="4"/>
  <c r="I108" i="4"/>
  <c r="H108" i="4"/>
  <c r="G108" i="4"/>
  <c r="F108" i="4"/>
  <c r="I107" i="4"/>
  <c r="H107" i="4"/>
  <c r="G107" i="4"/>
  <c r="F107" i="4"/>
  <c r="I106" i="4"/>
  <c r="H106" i="4"/>
  <c r="G106" i="4"/>
  <c r="F106" i="4"/>
  <c r="I105" i="4"/>
  <c r="H105" i="4"/>
  <c r="G105" i="4"/>
  <c r="F105" i="4"/>
  <c r="I104" i="4"/>
  <c r="H104" i="4"/>
  <c r="G104" i="4"/>
  <c r="F104" i="4"/>
  <c r="I103" i="4"/>
  <c r="H103" i="4"/>
  <c r="G103" i="4"/>
  <c r="F103" i="4"/>
  <c r="I102" i="4"/>
  <c r="H102" i="4"/>
  <c r="G102" i="4"/>
  <c r="F102" i="4"/>
  <c r="I101" i="4"/>
  <c r="H101" i="4"/>
  <c r="G101" i="4"/>
  <c r="F101" i="4"/>
  <c r="I100" i="4"/>
  <c r="H100" i="4"/>
  <c r="G100" i="4"/>
  <c r="F100" i="4"/>
  <c r="I99" i="4"/>
  <c r="H99" i="4"/>
  <c r="G99" i="4"/>
  <c r="F99" i="4"/>
  <c r="I98" i="4"/>
  <c r="H98" i="4"/>
  <c r="G98" i="4"/>
  <c r="F98" i="4"/>
  <c r="I97" i="4"/>
  <c r="H97" i="4"/>
  <c r="G97" i="4"/>
  <c r="F97" i="4"/>
  <c r="I96" i="4"/>
  <c r="H96" i="4"/>
  <c r="G96" i="4"/>
  <c r="F96" i="4"/>
  <c r="I95" i="4"/>
  <c r="H95" i="4"/>
  <c r="G95" i="4"/>
  <c r="F95" i="4"/>
  <c r="I94" i="4"/>
  <c r="H94" i="4"/>
  <c r="G94" i="4"/>
  <c r="F94" i="4"/>
  <c r="I93" i="4"/>
  <c r="H93" i="4"/>
  <c r="G93" i="4"/>
  <c r="F93" i="4"/>
  <c r="I92" i="4"/>
  <c r="H92" i="4"/>
  <c r="G92" i="4"/>
  <c r="F92" i="4"/>
  <c r="I91" i="4"/>
  <c r="H91" i="4"/>
  <c r="G91" i="4"/>
  <c r="F91" i="4"/>
  <c r="I90" i="4"/>
  <c r="H90" i="4"/>
  <c r="G90" i="4"/>
  <c r="F90" i="4"/>
  <c r="I89" i="4"/>
  <c r="H89" i="4"/>
  <c r="G89" i="4"/>
  <c r="F89" i="4"/>
  <c r="I88" i="4"/>
  <c r="H88" i="4"/>
  <c r="G88" i="4"/>
  <c r="F88" i="4"/>
  <c r="I87" i="4"/>
  <c r="H87" i="4"/>
  <c r="G87" i="4"/>
  <c r="F87" i="4"/>
  <c r="I86" i="4"/>
  <c r="H86" i="4"/>
  <c r="G86" i="4"/>
  <c r="F86" i="4"/>
  <c r="I85" i="4"/>
  <c r="H85" i="4"/>
  <c r="G85" i="4"/>
  <c r="F85" i="4"/>
  <c r="I84" i="4"/>
  <c r="H84" i="4"/>
  <c r="G84" i="4"/>
  <c r="F84" i="4"/>
  <c r="I83" i="4"/>
  <c r="H83" i="4"/>
  <c r="G83" i="4"/>
  <c r="F83" i="4"/>
  <c r="I82" i="4"/>
  <c r="H82" i="4"/>
  <c r="G82" i="4"/>
  <c r="F82" i="4"/>
  <c r="I81" i="4"/>
  <c r="H81" i="4"/>
  <c r="G81" i="4"/>
  <c r="F81" i="4"/>
  <c r="I80" i="4"/>
  <c r="H80" i="4"/>
  <c r="G80" i="4"/>
  <c r="F80" i="4"/>
  <c r="I79" i="4"/>
  <c r="H79" i="4"/>
  <c r="G79" i="4"/>
  <c r="F79" i="4"/>
  <c r="I78" i="4"/>
  <c r="H78" i="4"/>
  <c r="G78" i="4"/>
  <c r="F78" i="4"/>
  <c r="I77" i="4"/>
  <c r="H77" i="4"/>
  <c r="G77" i="4"/>
  <c r="F77" i="4"/>
  <c r="I76" i="4"/>
  <c r="H76" i="4"/>
  <c r="G76" i="4"/>
  <c r="F76" i="4"/>
  <c r="I75" i="4"/>
  <c r="H75" i="4"/>
  <c r="G75" i="4"/>
  <c r="F75" i="4"/>
  <c r="I74" i="4"/>
  <c r="H74" i="4"/>
  <c r="G74" i="4"/>
  <c r="F74" i="4"/>
  <c r="I73" i="4"/>
  <c r="H73" i="4"/>
  <c r="G73" i="4"/>
  <c r="F73" i="4"/>
  <c r="I72" i="4"/>
  <c r="H72" i="4"/>
  <c r="G72" i="4"/>
  <c r="F72" i="4"/>
  <c r="I71" i="4"/>
  <c r="H71" i="4"/>
  <c r="G71" i="4"/>
  <c r="F71" i="4"/>
  <c r="I70" i="4"/>
  <c r="H70" i="4"/>
  <c r="G70" i="4"/>
  <c r="F70" i="4"/>
  <c r="I69" i="4"/>
  <c r="H69" i="4"/>
  <c r="G69" i="4"/>
  <c r="F69" i="4"/>
  <c r="I68" i="4"/>
  <c r="H68" i="4"/>
  <c r="G68" i="4"/>
  <c r="F68" i="4"/>
  <c r="I67" i="4"/>
  <c r="H67" i="4"/>
  <c r="G67" i="4"/>
  <c r="F67" i="4"/>
  <c r="I66" i="4"/>
  <c r="H66" i="4"/>
  <c r="G66" i="4"/>
  <c r="F66" i="4"/>
  <c r="I65" i="4"/>
  <c r="H65" i="4"/>
  <c r="G65" i="4"/>
  <c r="F65" i="4"/>
  <c r="I64" i="4"/>
  <c r="H64" i="4"/>
  <c r="G64" i="4"/>
  <c r="F64" i="4"/>
  <c r="I63" i="4"/>
  <c r="H63" i="4"/>
  <c r="G63" i="4"/>
  <c r="F63" i="4"/>
  <c r="I62" i="4"/>
  <c r="H62" i="4"/>
  <c r="G62" i="4"/>
  <c r="F62" i="4"/>
  <c r="I61" i="4"/>
  <c r="H61" i="4"/>
  <c r="G61" i="4"/>
  <c r="F61" i="4"/>
  <c r="I60" i="4"/>
  <c r="H60" i="4"/>
  <c r="G60" i="4"/>
  <c r="F60" i="4"/>
  <c r="I59" i="4"/>
  <c r="H59" i="4"/>
  <c r="G59" i="4"/>
  <c r="F59" i="4"/>
  <c r="I58" i="4"/>
  <c r="H58" i="4"/>
  <c r="G58" i="4"/>
  <c r="F58" i="4"/>
  <c r="I57" i="4"/>
  <c r="H57" i="4"/>
  <c r="G57" i="4"/>
  <c r="F57" i="4"/>
  <c r="I56" i="4"/>
  <c r="H56" i="4"/>
  <c r="G56" i="4"/>
  <c r="F56" i="4"/>
  <c r="I55" i="4"/>
  <c r="H55" i="4"/>
  <c r="G55" i="4"/>
  <c r="F55" i="4"/>
  <c r="I54" i="4"/>
  <c r="H54" i="4"/>
  <c r="G54" i="4"/>
  <c r="F54" i="4"/>
  <c r="I53" i="4"/>
  <c r="H53" i="4"/>
  <c r="G53" i="4"/>
  <c r="F53" i="4"/>
  <c r="I52" i="4"/>
  <c r="H52" i="4"/>
  <c r="G52" i="4"/>
  <c r="F52" i="4"/>
  <c r="I51" i="4"/>
  <c r="H51" i="4"/>
  <c r="G51" i="4"/>
  <c r="F51" i="4"/>
  <c r="I50" i="4"/>
  <c r="H50" i="4"/>
  <c r="G50" i="4"/>
  <c r="F50" i="4"/>
  <c r="I49" i="4"/>
  <c r="H49" i="4"/>
  <c r="G49" i="4"/>
  <c r="F49" i="4"/>
  <c r="I48" i="4"/>
  <c r="H48" i="4"/>
  <c r="G48" i="4"/>
  <c r="F48" i="4"/>
  <c r="I47" i="4"/>
  <c r="H47" i="4"/>
  <c r="G47" i="4"/>
  <c r="F47" i="4"/>
  <c r="I46" i="4"/>
  <c r="H46" i="4"/>
  <c r="G46" i="4"/>
  <c r="F46" i="4"/>
  <c r="I45" i="4"/>
  <c r="H45" i="4"/>
  <c r="G45" i="4"/>
  <c r="F45" i="4"/>
  <c r="I44" i="4"/>
  <c r="H44" i="4"/>
  <c r="G44" i="4"/>
  <c r="F44" i="4"/>
  <c r="I43" i="4"/>
  <c r="H43" i="4"/>
  <c r="G43" i="4"/>
  <c r="F43" i="4"/>
  <c r="I42" i="4"/>
  <c r="H42" i="4"/>
  <c r="G42" i="4"/>
  <c r="F42" i="4"/>
  <c r="I41" i="4"/>
  <c r="H41" i="4"/>
  <c r="G41" i="4"/>
  <c r="F41" i="4"/>
  <c r="I40" i="4"/>
  <c r="H40" i="4"/>
  <c r="G40" i="4"/>
  <c r="F40" i="4"/>
  <c r="I39" i="4"/>
  <c r="H39" i="4"/>
  <c r="G39" i="4"/>
  <c r="F39" i="4"/>
  <c r="I38" i="4"/>
  <c r="H38" i="4"/>
  <c r="G38" i="4"/>
  <c r="F38" i="4"/>
  <c r="I37" i="4"/>
  <c r="H37" i="4"/>
  <c r="G37" i="4"/>
  <c r="F37" i="4"/>
  <c r="I36" i="4"/>
  <c r="H36" i="4"/>
  <c r="G36" i="4"/>
  <c r="F36" i="4"/>
  <c r="I35" i="4"/>
  <c r="H35" i="4"/>
  <c r="G35" i="4"/>
  <c r="F35" i="4"/>
  <c r="I34" i="4"/>
  <c r="H34" i="4"/>
  <c r="G34" i="4"/>
  <c r="F34" i="4"/>
  <c r="I33" i="4"/>
  <c r="H33" i="4"/>
  <c r="G33" i="4"/>
  <c r="F33" i="4"/>
  <c r="I32" i="4"/>
  <c r="H32" i="4"/>
  <c r="G32" i="4"/>
  <c r="F32" i="4"/>
  <c r="I31" i="4"/>
  <c r="H31" i="4"/>
  <c r="G31" i="4"/>
  <c r="F31" i="4"/>
  <c r="I30" i="4"/>
  <c r="H30" i="4"/>
  <c r="G30" i="4"/>
  <c r="F30" i="4"/>
  <c r="I29" i="4"/>
  <c r="H29" i="4"/>
  <c r="G29" i="4"/>
  <c r="F29" i="4"/>
  <c r="I28" i="4"/>
  <c r="H28" i="4"/>
  <c r="G28" i="4"/>
  <c r="F28" i="4"/>
  <c r="I27" i="4"/>
  <c r="H27" i="4"/>
  <c r="G27" i="4"/>
  <c r="F27" i="4"/>
  <c r="I26" i="4"/>
  <c r="H26" i="4"/>
  <c r="G26" i="4"/>
  <c r="F26" i="4"/>
  <c r="I25" i="4"/>
  <c r="H25" i="4"/>
  <c r="G25" i="4"/>
  <c r="F25" i="4"/>
  <c r="I24" i="4"/>
  <c r="H24" i="4"/>
  <c r="G24" i="4"/>
  <c r="F24" i="4"/>
  <c r="I23" i="4"/>
  <c r="H23" i="4"/>
  <c r="G23" i="4"/>
  <c r="F23" i="4"/>
  <c r="I22" i="4"/>
  <c r="H22" i="4"/>
  <c r="G22" i="4"/>
  <c r="F22" i="4"/>
  <c r="I21" i="4"/>
  <c r="G21" i="4"/>
  <c r="G20" i="4"/>
  <c r="I19" i="4"/>
  <c r="G19" i="4"/>
  <c r="G18" i="4"/>
  <c r="I17" i="4"/>
  <c r="G17" i="4"/>
  <c r="G16" i="4"/>
  <c r="I15" i="4"/>
  <c r="H15" i="4"/>
  <c r="G15" i="4"/>
  <c r="F15" i="4"/>
  <c r="I14" i="4"/>
  <c r="H14" i="4"/>
  <c r="G14" i="4"/>
  <c r="F14" i="4"/>
  <c r="L13" i="4"/>
  <c r="I13" i="4"/>
  <c r="G13" i="4"/>
  <c r="G12" i="4"/>
  <c r="I11" i="4"/>
  <c r="G11" i="4"/>
  <c r="G10" i="4"/>
  <c r="I9" i="4"/>
  <c r="G9" i="4"/>
  <c r="Q8" i="4"/>
  <c r="P8" i="4"/>
  <c r="O8" i="4"/>
  <c r="N8" i="4"/>
  <c r="G8" i="4"/>
  <c r="I7" i="4"/>
  <c r="G7" i="4"/>
  <c r="G6" i="4"/>
  <c r="I5" i="4"/>
  <c r="G5" i="4"/>
  <c r="G4" i="4"/>
  <c r="I3" i="4"/>
  <c r="G3" i="4"/>
  <c r="F3" i="4"/>
  <c r="B278" i="4" l="1"/>
  <c r="P20" i="4"/>
  <c r="I258" i="4"/>
  <c r="I259" i="4"/>
  <c r="I260" i="4"/>
  <c r="I261" i="4"/>
  <c r="I262" i="4"/>
  <c r="I263" i="4"/>
  <c r="I264" i="4"/>
  <c r="I265" i="4"/>
  <c r="I266" i="4"/>
  <c r="I4" i="4"/>
  <c r="I6" i="4"/>
  <c r="I8" i="4"/>
  <c r="I10" i="4"/>
  <c r="I12" i="4"/>
  <c r="H3" i="4"/>
  <c r="I16" i="4"/>
  <c r="I18" i="4"/>
  <c r="M20" i="5"/>
  <c r="F4" i="4"/>
  <c r="H4" i="4"/>
  <c r="F5" i="4"/>
  <c r="H5" i="4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6" i="4"/>
  <c r="H16" i="4"/>
  <c r="F17" i="4"/>
  <c r="H17" i="4"/>
  <c r="F18" i="4"/>
  <c r="H18" i="4"/>
  <c r="F19" i="4"/>
  <c r="H19" i="4"/>
  <c r="F20" i="4"/>
  <c r="H20" i="4"/>
  <c r="F21" i="4"/>
  <c r="M3" i="4" l="1" a="1"/>
  <c r="P12" i="5"/>
  <c r="P21" i="5"/>
  <c r="K1" i="4"/>
  <c r="N3" i="4" l="1"/>
  <c r="O5" i="4"/>
  <c r="O3" i="4"/>
  <c r="P5" i="4"/>
  <c r="P3" i="4"/>
  <c r="M5" i="4"/>
  <c r="M3" i="4"/>
  <c r="N5" i="4"/>
  <c r="O6" i="4"/>
  <c r="O4" i="4"/>
  <c r="P6" i="4"/>
  <c r="P4" i="4"/>
  <c r="M6" i="4"/>
  <c r="M4" i="4"/>
  <c r="N6" i="4"/>
  <c r="N4" i="4"/>
  <c r="Q8" i="3"/>
  <c r="P8" i="3"/>
  <c r="O8" i="3"/>
  <c r="N8" i="3"/>
  <c r="L13" i="3"/>
  <c r="G6" i="3"/>
  <c r="G9" i="3"/>
  <c r="G10" i="3"/>
  <c r="G14" i="3"/>
  <c r="G17" i="3"/>
  <c r="G18" i="3"/>
  <c r="G22" i="3"/>
  <c r="G25" i="3"/>
  <c r="G26" i="3"/>
  <c r="G30" i="3"/>
  <c r="G33" i="3"/>
  <c r="G34" i="3"/>
  <c r="G38" i="3"/>
  <c r="G41" i="3"/>
  <c r="G42" i="3"/>
  <c r="G46" i="3"/>
  <c r="G49" i="3"/>
  <c r="G50" i="3"/>
  <c r="G54" i="3"/>
  <c r="G57" i="3"/>
  <c r="G58" i="3"/>
  <c r="G62" i="3"/>
  <c r="G65" i="3"/>
  <c r="G66" i="3"/>
  <c r="G70" i="3"/>
  <c r="G73" i="3"/>
  <c r="G74" i="3"/>
  <c r="G78" i="3"/>
  <c r="G81" i="3"/>
  <c r="G82" i="3"/>
  <c r="G86" i="3"/>
  <c r="G89" i="3"/>
  <c r="G90" i="3"/>
  <c r="G94" i="3"/>
  <c r="G97" i="3"/>
  <c r="G98" i="3"/>
  <c r="G102" i="3"/>
  <c r="G105" i="3"/>
  <c r="G106" i="3"/>
  <c r="G110" i="3"/>
  <c r="G113" i="3"/>
  <c r="G114" i="3"/>
  <c r="I115" i="3"/>
  <c r="G118" i="3"/>
  <c r="G121" i="3"/>
  <c r="G122" i="3"/>
  <c r="I124" i="3"/>
  <c r="G126" i="3"/>
  <c r="G129" i="3"/>
  <c r="G130" i="3"/>
  <c r="G134" i="3"/>
  <c r="G137" i="3"/>
  <c r="G138" i="3"/>
  <c r="G142" i="3"/>
  <c r="G145" i="3"/>
  <c r="G146" i="3"/>
  <c r="I147" i="3"/>
  <c r="G150" i="3"/>
  <c r="G153" i="3"/>
  <c r="G154" i="3"/>
  <c r="I156" i="3"/>
  <c r="G158" i="3"/>
  <c r="G161" i="3"/>
  <c r="G162" i="3"/>
  <c r="G166" i="3"/>
  <c r="G169" i="3"/>
  <c r="G170" i="3"/>
  <c r="G174" i="3"/>
  <c r="G177" i="3"/>
  <c r="G178" i="3"/>
  <c r="I179" i="3"/>
  <c r="G182" i="3"/>
  <c r="G185" i="3"/>
  <c r="G186" i="3"/>
  <c r="I188" i="3"/>
  <c r="G190" i="3"/>
  <c r="G193" i="3"/>
  <c r="G194" i="3"/>
  <c r="G198" i="3"/>
  <c r="G201" i="3"/>
  <c r="G202" i="3"/>
  <c r="G206" i="3"/>
  <c r="G209" i="3"/>
  <c r="G210" i="3"/>
  <c r="I211" i="3"/>
  <c r="G214" i="3"/>
  <c r="G217" i="3"/>
  <c r="G218" i="3"/>
  <c r="I220" i="3"/>
  <c r="G222" i="3"/>
  <c r="G225" i="3"/>
  <c r="G227" i="3"/>
  <c r="G228" i="3"/>
  <c r="G230" i="3"/>
  <c r="G231" i="3"/>
  <c r="G232" i="3"/>
  <c r="G234" i="3"/>
  <c r="G235" i="3"/>
  <c r="G236" i="3"/>
  <c r="I236" i="3"/>
  <c r="G238" i="3"/>
  <c r="G239" i="3"/>
  <c r="G240" i="3"/>
  <c r="I241" i="3"/>
  <c r="G242" i="3"/>
  <c r="G243" i="3"/>
  <c r="G244" i="3"/>
  <c r="G246" i="3"/>
  <c r="G247" i="3"/>
  <c r="G248" i="3"/>
  <c r="G250" i="3"/>
  <c r="G251" i="3"/>
  <c r="G252" i="3"/>
  <c r="I252" i="3"/>
  <c r="G254" i="3"/>
  <c r="G255" i="3"/>
  <c r="G256" i="3"/>
  <c r="I257" i="3"/>
  <c r="G258" i="3"/>
  <c r="G259" i="3"/>
  <c r="G260" i="3"/>
  <c r="G262" i="3"/>
  <c r="G263" i="3"/>
  <c r="G264" i="3"/>
  <c r="G266" i="3"/>
  <c r="I3" i="3"/>
  <c r="F12" i="3"/>
  <c r="F13" i="3"/>
  <c r="F16" i="3"/>
  <c r="F17" i="3"/>
  <c r="F20" i="3"/>
  <c r="F21" i="3"/>
  <c r="F24" i="3"/>
  <c r="F25" i="3"/>
  <c r="F28" i="3"/>
  <c r="F29" i="3"/>
  <c r="F32" i="3"/>
  <c r="F33" i="3"/>
  <c r="F36" i="3"/>
  <c r="F37" i="3"/>
  <c r="F40" i="3"/>
  <c r="F41" i="3"/>
  <c r="F44" i="3"/>
  <c r="F45" i="3"/>
  <c r="F48" i="3"/>
  <c r="F49" i="3"/>
  <c r="F52" i="3"/>
  <c r="F53" i="3"/>
  <c r="F56" i="3"/>
  <c r="F57" i="3"/>
  <c r="F60" i="3"/>
  <c r="F61" i="3"/>
  <c r="F64" i="3"/>
  <c r="F65" i="3"/>
  <c r="F68" i="3"/>
  <c r="F69" i="3"/>
  <c r="F72" i="3"/>
  <c r="F73" i="3"/>
  <c r="F76" i="3"/>
  <c r="F77" i="3"/>
  <c r="F80" i="3"/>
  <c r="F81" i="3"/>
  <c r="F84" i="3"/>
  <c r="F85" i="3"/>
  <c r="F88" i="3"/>
  <c r="F89" i="3"/>
  <c r="F92" i="3"/>
  <c r="F93" i="3"/>
  <c r="F96" i="3"/>
  <c r="F97" i="3"/>
  <c r="F100" i="3"/>
  <c r="F101" i="3"/>
  <c r="F104" i="3"/>
  <c r="F105" i="3"/>
  <c r="F108" i="3"/>
  <c r="F109" i="3"/>
  <c r="F112" i="3"/>
  <c r="F113" i="3"/>
  <c r="F116" i="3"/>
  <c r="F117" i="3"/>
  <c r="F120" i="3"/>
  <c r="F121" i="3"/>
  <c r="F124" i="3"/>
  <c r="F125" i="3"/>
  <c r="F128" i="3"/>
  <c r="F129" i="3"/>
  <c r="F132" i="3"/>
  <c r="F133" i="3"/>
  <c r="F136" i="3"/>
  <c r="F137" i="3"/>
  <c r="F140" i="3"/>
  <c r="F141" i="3"/>
  <c r="F144" i="3"/>
  <c r="F145" i="3"/>
  <c r="F148" i="3"/>
  <c r="F149" i="3"/>
  <c r="F152" i="3"/>
  <c r="F153" i="3"/>
  <c r="F156" i="3"/>
  <c r="F157" i="3"/>
  <c r="F160" i="3"/>
  <c r="F161" i="3"/>
  <c r="F164" i="3"/>
  <c r="F165" i="3"/>
  <c r="F168" i="3"/>
  <c r="F169" i="3"/>
  <c r="F172" i="3"/>
  <c r="F173" i="3"/>
  <c r="F176" i="3"/>
  <c r="F177" i="3"/>
  <c r="F180" i="3"/>
  <c r="F181" i="3"/>
  <c r="F184" i="3"/>
  <c r="F185" i="3"/>
  <c r="F188" i="3"/>
  <c r="F189" i="3"/>
  <c r="F192" i="3"/>
  <c r="F193" i="3"/>
  <c r="F196" i="3"/>
  <c r="F197" i="3"/>
  <c r="F200" i="3"/>
  <c r="F201" i="3"/>
  <c r="F204" i="3"/>
  <c r="F205" i="3"/>
  <c r="F208" i="3"/>
  <c r="F209" i="3"/>
  <c r="F212" i="3"/>
  <c r="F213" i="3"/>
  <c r="F216" i="3"/>
  <c r="F217" i="3"/>
  <c r="F220" i="3"/>
  <c r="F221" i="3"/>
  <c r="F224" i="3"/>
  <c r="F225" i="3"/>
  <c r="F228" i="3"/>
  <c r="F229" i="3"/>
  <c r="F232" i="3"/>
  <c r="F233" i="3"/>
  <c r="F236" i="3"/>
  <c r="F237" i="3"/>
  <c r="F240" i="3"/>
  <c r="F241" i="3"/>
  <c r="F244" i="3"/>
  <c r="F245" i="3"/>
  <c r="F248" i="3"/>
  <c r="F249" i="3"/>
  <c r="F252" i="3"/>
  <c r="F253" i="3"/>
  <c r="F256" i="3"/>
  <c r="F257" i="3"/>
  <c r="F260" i="3"/>
  <c r="F261" i="3"/>
  <c r="F264" i="3"/>
  <c r="F265" i="3"/>
  <c r="F5" i="3"/>
  <c r="F6" i="3"/>
  <c r="F9" i="3"/>
  <c r="F10" i="3"/>
  <c r="B275" i="3"/>
  <c r="D268" i="3"/>
  <c r="C268" i="3"/>
  <c r="B268" i="3"/>
  <c r="A268" i="3"/>
  <c r="H5" i="3" l="1"/>
  <c r="H9" i="3"/>
  <c r="H13" i="3"/>
  <c r="H17" i="3"/>
  <c r="H21" i="3"/>
  <c r="H25" i="3"/>
  <c r="H29" i="3"/>
  <c r="H33" i="3"/>
  <c r="H37" i="3"/>
  <c r="H41" i="3"/>
  <c r="H45" i="3"/>
  <c r="H49" i="3"/>
  <c r="H53" i="3"/>
  <c r="H57" i="3"/>
  <c r="H61" i="3"/>
  <c r="H65" i="3"/>
  <c r="H69" i="3"/>
  <c r="H73" i="3"/>
  <c r="H77" i="3"/>
  <c r="H81" i="3"/>
  <c r="H85" i="3"/>
  <c r="H89" i="3"/>
  <c r="H93" i="3"/>
  <c r="H97" i="3"/>
  <c r="H101" i="3"/>
  <c r="H105" i="3"/>
  <c r="H109" i="3"/>
  <c r="H113" i="3"/>
  <c r="H117" i="3"/>
  <c r="H121" i="3"/>
  <c r="H125" i="3"/>
  <c r="H129" i="3"/>
  <c r="H133" i="3"/>
  <c r="H137" i="3"/>
  <c r="H141" i="3"/>
  <c r="H145" i="3"/>
  <c r="H149" i="3"/>
  <c r="H153" i="3"/>
  <c r="H157" i="3"/>
  <c r="H161" i="3"/>
  <c r="H165" i="3"/>
  <c r="H169" i="3"/>
  <c r="H173" i="3"/>
  <c r="H177" i="3"/>
  <c r="H181" i="3"/>
  <c r="H185" i="3"/>
  <c r="H189" i="3"/>
  <c r="H193" i="3"/>
  <c r="H197" i="3"/>
  <c r="H201" i="3"/>
  <c r="H205" i="3"/>
  <c r="H209" i="3"/>
  <c r="H213" i="3"/>
  <c r="H217" i="3"/>
  <c r="H221" i="3"/>
  <c r="H225" i="3"/>
  <c r="H4" i="3"/>
  <c r="H8" i="3"/>
  <c r="H12" i="3"/>
  <c r="H16" i="3"/>
  <c r="H20" i="3"/>
  <c r="H24" i="3"/>
  <c r="H28" i="3"/>
  <c r="H32" i="3"/>
  <c r="H36" i="3"/>
  <c r="H40" i="3"/>
  <c r="H44" i="3"/>
  <c r="H48" i="3"/>
  <c r="H52" i="3"/>
  <c r="H56" i="3"/>
  <c r="H60" i="3"/>
  <c r="H64" i="3"/>
  <c r="H68" i="3"/>
  <c r="H72" i="3"/>
  <c r="H76" i="3"/>
  <c r="H80" i="3"/>
  <c r="H84" i="3"/>
  <c r="H88" i="3"/>
  <c r="H92" i="3"/>
  <c r="H96" i="3"/>
  <c r="H100" i="3"/>
  <c r="H104" i="3"/>
  <c r="H108" i="3"/>
  <c r="H112" i="3"/>
  <c r="H116" i="3"/>
  <c r="H120" i="3"/>
  <c r="H124" i="3"/>
  <c r="H128" i="3"/>
  <c r="H132" i="3"/>
  <c r="H136" i="3"/>
  <c r="H140" i="3"/>
  <c r="H144" i="3"/>
  <c r="H148" i="3"/>
  <c r="H152" i="3"/>
  <c r="H156" i="3"/>
  <c r="H160" i="3"/>
  <c r="H164" i="3"/>
  <c r="H168" i="3"/>
  <c r="H172" i="3"/>
  <c r="H176" i="3"/>
  <c r="H180" i="3"/>
  <c r="H184" i="3"/>
  <c r="H188" i="3"/>
  <c r="H192" i="3"/>
  <c r="H196" i="3"/>
  <c r="H200" i="3"/>
  <c r="H204" i="3"/>
  <c r="H208" i="3"/>
  <c r="H212" i="3"/>
  <c r="H216" i="3"/>
  <c r="H220" i="3"/>
  <c r="H224" i="3"/>
  <c r="H10" i="3"/>
  <c r="H18" i="3"/>
  <c r="H26" i="3"/>
  <c r="H34" i="3"/>
  <c r="H42" i="3"/>
  <c r="H50" i="3"/>
  <c r="H58" i="3"/>
  <c r="H66" i="3"/>
  <c r="H74" i="3"/>
  <c r="H82" i="3"/>
  <c r="H90" i="3"/>
  <c r="H98" i="3"/>
  <c r="H106" i="3"/>
  <c r="H114" i="3"/>
  <c r="H122" i="3"/>
  <c r="H130" i="3"/>
  <c r="H138" i="3"/>
  <c r="H146" i="3"/>
  <c r="H154" i="3"/>
  <c r="H162" i="3"/>
  <c r="H170" i="3"/>
  <c r="H178" i="3"/>
  <c r="H186" i="3"/>
  <c r="H194" i="3"/>
  <c r="H202" i="3"/>
  <c r="H210" i="3"/>
  <c r="H218" i="3"/>
  <c r="H230" i="3"/>
  <c r="H234" i="3"/>
  <c r="H238" i="3"/>
  <c r="H242" i="3"/>
  <c r="H246" i="3"/>
  <c r="H250" i="3"/>
  <c r="H254" i="3"/>
  <c r="H258" i="3"/>
  <c r="H262" i="3"/>
  <c r="H266" i="3"/>
  <c r="H11" i="3"/>
  <c r="H19" i="3"/>
  <c r="H27" i="3"/>
  <c r="H35" i="3"/>
  <c r="H43" i="3"/>
  <c r="H51" i="3"/>
  <c r="H59" i="3"/>
  <c r="H67" i="3"/>
  <c r="H75" i="3"/>
  <c r="H83" i="3"/>
  <c r="H91" i="3"/>
  <c r="H99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203" i="3"/>
  <c r="H211" i="3"/>
  <c r="H219" i="3"/>
  <c r="H226" i="3"/>
  <c r="H229" i="3"/>
  <c r="H233" i="3"/>
  <c r="H237" i="3"/>
  <c r="H241" i="3"/>
  <c r="H245" i="3"/>
  <c r="H249" i="3"/>
  <c r="H253" i="3"/>
  <c r="H257" i="3"/>
  <c r="H261" i="3"/>
  <c r="H265" i="3"/>
  <c r="H6" i="3"/>
  <c r="H14" i="3"/>
  <c r="H22" i="3"/>
  <c r="H30" i="3"/>
  <c r="H38" i="3"/>
  <c r="H46" i="3"/>
  <c r="H54" i="3"/>
  <c r="H62" i="3"/>
  <c r="H248" i="3"/>
  <c r="H215" i="3"/>
  <c r="H183" i="3"/>
  <c r="H174" i="3"/>
  <c r="I6" i="3"/>
  <c r="I10" i="3"/>
  <c r="I14" i="3"/>
  <c r="I18" i="3"/>
  <c r="I22" i="3"/>
  <c r="I26" i="3"/>
  <c r="I30" i="3"/>
  <c r="I34" i="3"/>
  <c r="I38" i="3"/>
  <c r="I42" i="3"/>
  <c r="I46" i="3"/>
  <c r="I50" i="3"/>
  <c r="I54" i="3"/>
  <c r="I58" i="3"/>
  <c r="I62" i="3"/>
  <c r="I66" i="3"/>
  <c r="I70" i="3"/>
  <c r="I74" i="3"/>
  <c r="I78" i="3"/>
  <c r="I82" i="3"/>
  <c r="I86" i="3"/>
  <c r="I90" i="3"/>
  <c r="I94" i="3"/>
  <c r="I98" i="3"/>
  <c r="I102" i="3"/>
  <c r="I106" i="3"/>
  <c r="I110" i="3"/>
  <c r="I114" i="3"/>
  <c r="I118" i="3"/>
  <c r="I122" i="3"/>
  <c r="I126" i="3"/>
  <c r="I130" i="3"/>
  <c r="I134" i="3"/>
  <c r="I138" i="3"/>
  <c r="I142" i="3"/>
  <c r="I146" i="3"/>
  <c r="I150" i="3"/>
  <c r="I154" i="3"/>
  <c r="I158" i="3"/>
  <c r="I162" i="3"/>
  <c r="I166" i="3"/>
  <c r="I170" i="3"/>
  <c r="I174" i="3"/>
  <c r="I178" i="3"/>
  <c r="I182" i="3"/>
  <c r="I186" i="3"/>
  <c r="I190" i="3"/>
  <c r="I194" i="3"/>
  <c r="I198" i="3"/>
  <c r="I202" i="3"/>
  <c r="I206" i="3"/>
  <c r="I210" i="3"/>
  <c r="I214" i="3"/>
  <c r="I218" i="3"/>
  <c r="I222" i="3"/>
  <c r="I226" i="3"/>
  <c r="I5" i="3"/>
  <c r="I9" i="3"/>
  <c r="I13" i="3"/>
  <c r="I17" i="3"/>
  <c r="I21" i="3"/>
  <c r="I25" i="3"/>
  <c r="I29" i="3"/>
  <c r="I33" i="3"/>
  <c r="I37" i="3"/>
  <c r="I41" i="3"/>
  <c r="I45" i="3"/>
  <c r="I49" i="3"/>
  <c r="I53" i="3"/>
  <c r="I57" i="3"/>
  <c r="I61" i="3"/>
  <c r="I65" i="3"/>
  <c r="I69" i="3"/>
  <c r="I73" i="3"/>
  <c r="I77" i="3"/>
  <c r="I81" i="3"/>
  <c r="I85" i="3"/>
  <c r="I89" i="3"/>
  <c r="I93" i="3"/>
  <c r="I97" i="3"/>
  <c r="I101" i="3"/>
  <c r="I105" i="3"/>
  <c r="I109" i="3"/>
  <c r="I113" i="3"/>
  <c r="I117" i="3"/>
  <c r="I121" i="3"/>
  <c r="I125" i="3"/>
  <c r="I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7" i="3"/>
  <c r="I15" i="3"/>
  <c r="I23" i="3"/>
  <c r="I31" i="3"/>
  <c r="I39" i="3"/>
  <c r="I47" i="3"/>
  <c r="I55" i="3"/>
  <c r="I63" i="3"/>
  <c r="I71" i="3"/>
  <c r="I79" i="3"/>
  <c r="I87" i="3"/>
  <c r="I95" i="3"/>
  <c r="I103" i="3"/>
  <c r="I111" i="3"/>
  <c r="I119" i="3"/>
  <c r="I127" i="3"/>
  <c r="I135" i="3"/>
  <c r="I143" i="3"/>
  <c r="I151" i="3"/>
  <c r="I159" i="3"/>
  <c r="I167" i="3"/>
  <c r="I175" i="3"/>
  <c r="I183" i="3"/>
  <c r="I191" i="3"/>
  <c r="I199" i="3"/>
  <c r="I207" i="3"/>
  <c r="I215" i="3"/>
  <c r="I223" i="3"/>
  <c r="I227" i="3"/>
  <c r="I231" i="3"/>
  <c r="I235" i="3"/>
  <c r="I239" i="3"/>
  <c r="I243" i="3"/>
  <c r="I247" i="3"/>
  <c r="I251" i="3"/>
  <c r="I255" i="3"/>
  <c r="I259" i="3"/>
  <c r="I263" i="3"/>
  <c r="I8" i="3"/>
  <c r="I16" i="3"/>
  <c r="I24" i="3"/>
  <c r="I32" i="3"/>
  <c r="I40" i="3"/>
  <c r="I48" i="3"/>
  <c r="I56" i="3"/>
  <c r="I64" i="3"/>
  <c r="I72" i="3"/>
  <c r="I80" i="3"/>
  <c r="I88" i="3"/>
  <c r="I96" i="3"/>
  <c r="I104" i="3"/>
  <c r="I112" i="3"/>
  <c r="I120" i="3"/>
  <c r="I128" i="3"/>
  <c r="I136" i="3"/>
  <c r="I144" i="3"/>
  <c r="I152" i="3"/>
  <c r="I160" i="3"/>
  <c r="I168" i="3"/>
  <c r="I176" i="3"/>
  <c r="I184" i="3"/>
  <c r="I192" i="3"/>
  <c r="I200" i="3"/>
  <c r="I208" i="3"/>
  <c r="I216" i="3"/>
  <c r="I224" i="3"/>
  <c r="I230" i="3"/>
  <c r="I234" i="3"/>
  <c r="I238" i="3"/>
  <c r="I242" i="3"/>
  <c r="I246" i="3"/>
  <c r="I250" i="3"/>
  <c r="I254" i="3"/>
  <c r="I258" i="3"/>
  <c r="I262" i="3"/>
  <c r="I266" i="3"/>
  <c r="I11" i="3"/>
  <c r="I19" i="3"/>
  <c r="I27" i="3"/>
  <c r="I35" i="3"/>
  <c r="I43" i="3"/>
  <c r="I51" i="3"/>
  <c r="I59" i="3"/>
  <c r="H259" i="3"/>
  <c r="I256" i="3"/>
  <c r="H243" i="3"/>
  <c r="I240" i="3"/>
  <c r="H236" i="3"/>
  <c r="I229" i="3"/>
  <c r="H223" i="3"/>
  <c r="H214" i="3"/>
  <c r="H191" i="3"/>
  <c r="I164" i="3"/>
  <c r="I155" i="3"/>
  <c r="H150" i="3"/>
  <c r="H127" i="3"/>
  <c r="H118" i="3"/>
  <c r="H95" i="3"/>
  <c r="H86" i="3"/>
  <c r="H63" i="3"/>
  <c r="I44" i="3"/>
  <c r="I12" i="3"/>
  <c r="I36" i="3"/>
  <c r="H23" i="3"/>
  <c r="I4" i="3"/>
  <c r="K1" i="3" s="1"/>
  <c r="H264" i="3"/>
  <c r="H255" i="3"/>
  <c r="H239" i="3"/>
  <c r="H232" i="3"/>
  <c r="H206" i="3"/>
  <c r="H151" i="3"/>
  <c r="H142" i="3"/>
  <c r="H119" i="3"/>
  <c r="H110" i="3"/>
  <c r="I92" i="3"/>
  <c r="H87" i="3"/>
  <c r="I83" i="3"/>
  <c r="H78" i="3"/>
  <c r="I52" i="3"/>
  <c r="H39" i="3"/>
  <c r="I20" i="3"/>
  <c r="H7" i="3"/>
  <c r="I261" i="3"/>
  <c r="H252" i="3"/>
  <c r="I245" i="3"/>
  <c r="H227" i="3"/>
  <c r="I219" i="3"/>
  <c r="I196" i="3"/>
  <c r="I187" i="3"/>
  <c r="H182" i="3"/>
  <c r="H159" i="3"/>
  <c r="I132" i="3"/>
  <c r="I123" i="3"/>
  <c r="I100" i="3"/>
  <c r="I91" i="3"/>
  <c r="I68" i="3"/>
  <c r="H31" i="3"/>
  <c r="I265" i="3"/>
  <c r="H263" i="3"/>
  <c r="I260" i="3"/>
  <c r="H256" i="3"/>
  <c r="I249" i="3"/>
  <c r="H247" i="3"/>
  <c r="I244" i="3"/>
  <c r="H240" i="3"/>
  <c r="I233" i="3"/>
  <c r="H231" i="3"/>
  <c r="I228" i="3"/>
  <c r="H222" i="3"/>
  <c r="I204" i="3"/>
  <c r="H199" i="3"/>
  <c r="I195" i="3"/>
  <c r="H190" i="3"/>
  <c r="I172" i="3"/>
  <c r="H167" i="3"/>
  <c r="I163" i="3"/>
  <c r="H158" i="3"/>
  <c r="I140" i="3"/>
  <c r="H135" i="3"/>
  <c r="I131" i="3"/>
  <c r="H126" i="3"/>
  <c r="I108" i="3"/>
  <c r="H103" i="3"/>
  <c r="I99" i="3"/>
  <c r="H94" i="3"/>
  <c r="I76" i="3"/>
  <c r="H71" i="3"/>
  <c r="I67" i="3"/>
  <c r="H55" i="3"/>
  <c r="H3" i="3"/>
  <c r="I264" i="3"/>
  <c r="H260" i="3"/>
  <c r="I253" i="3"/>
  <c r="H251" i="3"/>
  <c r="I248" i="3"/>
  <c r="H244" i="3"/>
  <c r="I237" i="3"/>
  <c r="H235" i="3"/>
  <c r="I232" i="3"/>
  <c r="H228" i="3"/>
  <c r="I225" i="3"/>
  <c r="I212" i="3"/>
  <c r="H207" i="3"/>
  <c r="I203" i="3"/>
  <c r="H198" i="3"/>
  <c r="I180" i="3"/>
  <c r="H175" i="3"/>
  <c r="I171" i="3"/>
  <c r="H166" i="3"/>
  <c r="I148" i="3"/>
  <c r="H143" i="3"/>
  <c r="I139" i="3"/>
  <c r="H134" i="3"/>
  <c r="I116" i="3"/>
  <c r="H111" i="3"/>
  <c r="I107" i="3"/>
  <c r="H102" i="3"/>
  <c r="I84" i="3"/>
  <c r="H79" i="3"/>
  <c r="I75" i="3"/>
  <c r="H70" i="3"/>
  <c r="I60" i="3"/>
  <c r="H47" i="3"/>
  <c r="I28" i="3"/>
  <c r="H15" i="3"/>
  <c r="L15" i="4" a="1"/>
  <c r="B277" i="3"/>
  <c r="P20" i="3"/>
  <c r="F8" i="3"/>
  <c r="F4" i="3"/>
  <c r="F263" i="3"/>
  <c r="F259" i="3"/>
  <c r="F255" i="3"/>
  <c r="F251" i="3"/>
  <c r="F247" i="3"/>
  <c r="F243" i="3"/>
  <c r="F239" i="3"/>
  <c r="F235" i="3"/>
  <c r="F231" i="3"/>
  <c r="F227" i="3"/>
  <c r="F223" i="3"/>
  <c r="F219" i="3"/>
  <c r="F215" i="3"/>
  <c r="F211" i="3"/>
  <c r="F207" i="3"/>
  <c r="F203" i="3"/>
  <c r="F199" i="3"/>
  <c r="F195" i="3"/>
  <c r="F191" i="3"/>
  <c r="F187" i="3"/>
  <c r="F183" i="3"/>
  <c r="F179" i="3"/>
  <c r="F175" i="3"/>
  <c r="F171" i="3"/>
  <c r="F167" i="3"/>
  <c r="F163" i="3"/>
  <c r="F159" i="3"/>
  <c r="F155" i="3"/>
  <c r="F151" i="3"/>
  <c r="F147" i="3"/>
  <c r="F143" i="3"/>
  <c r="F139" i="3"/>
  <c r="F135" i="3"/>
  <c r="F131" i="3"/>
  <c r="F127" i="3"/>
  <c r="F123" i="3"/>
  <c r="F119" i="3"/>
  <c r="F115" i="3"/>
  <c r="F111" i="3"/>
  <c r="F107" i="3"/>
  <c r="F103" i="3"/>
  <c r="F99" i="3"/>
  <c r="F95" i="3"/>
  <c r="F91" i="3"/>
  <c r="F87" i="3"/>
  <c r="F83" i="3"/>
  <c r="F79" i="3"/>
  <c r="F75" i="3"/>
  <c r="F71" i="3"/>
  <c r="F67" i="3"/>
  <c r="F63" i="3"/>
  <c r="F59" i="3"/>
  <c r="F55" i="3"/>
  <c r="F51" i="3"/>
  <c r="F47" i="3"/>
  <c r="F43" i="3"/>
  <c r="F39" i="3"/>
  <c r="F35" i="3"/>
  <c r="F31" i="3"/>
  <c r="F27" i="3"/>
  <c r="F23" i="3"/>
  <c r="F19" i="3"/>
  <c r="F15" i="3"/>
  <c r="F11" i="3"/>
  <c r="G4" i="3"/>
  <c r="G8" i="3"/>
  <c r="G12" i="3"/>
  <c r="G16" i="3"/>
  <c r="G20" i="3"/>
  <c r="G24" i="3"/>
  <c r="G28" i="3"/>
  <c r="G32" i="3"/>
  <c r="G36" i="3"/>
  <c r="G40" i="3"/>
  <c r="G44" i="3"/>
  <c r="G48" i="3"/>
  <c r="G52" i="3"/>
  <c r="G56" i="3"/>
  <c r="G60" i="3"/>
  <c r="G64" i="3"/>
  <c r="G68" i="3"/>
  <c r="G72" i="3"/>
  <c r="G76" i="3"/>
  <c r="G80" i="3"/>
  <c r="G84" i="3"/>
  <c r="G88" i="3"/>
  <c r="G92" i="3"/>
  <c r="G96" i="3"/>
  <c r="G100" i="3"/>
  <c r="G104" i="3"/>
  <c r="G108" i="3"/>
  <c r="G112" i="3"/>
  <c r="G116" i="3"/>
  <c r="G120" i="3"/>
  <c r="G124" i="3"/>
  <c r="G128" i="3"/>
  <c r="G132" i="3"/>
  <c r="G136" i="3"/>
  <c r="G140" i="3"/>
  <c r="G144" i="3"/>
  <c r="G148" i="3"/>
  <c r="G152" i="3"/>
  <c r="G156" i="3"/>
  <c r="G160" i="3"/>
  <c r="G164" i="3"/>
  <c r="G168" i="3"/>
  <c r="G172" i="3"/>
  <c r="G176" i="3"/>
  <c r="G180" i="3"/>
  <c r="G184" i="3"/>
  <c r="G188" i="3"/>
  <c r="G192" i="3"/>
  <c r="G196" i="3"/>
  <c r="G200" i="3"/>
  <c r="G204" i="3"/>
  <c r="G208" i="3"/>
  <c r="G212" i="3"/>
  <c r="G216" i="3"/>
  <c r="G220" i="3"/>
  <c r="G224" i="3"/>
  <c r="G7" i="3"/>
  <c r="G11" i="3"/>
  <c r="G15" i="3"/>
  <c r="G19" i="3"/>
  <c r="G23" i="3"/>
  <c r="G27" i="3"/>
  <c r="G31" i="3"/>
  <c r="G35" i="3"/>
  <c r="G39" i="3"/>
  <c r="G43" i="3"/>
  <c r="G47" i="3"/>
  <c r="G51" i="3"/>
  <c r="G55" i="3"/>
  <c r="G59" i="3"/>
  <c r="G63" i="3"/>
  <c r="G67" i="3"/>
  <c r="G71" i="3"/>
  <c r="G75" i="3"/>
  <c r="G79" i="3"/>
  <c r="G83" i="3"/>
  <c r="G87" i="3"/>
  <c r="G91" i="3"/>
  <c r="G95" i="3"/>
  <c r="G99" i="3"/>
  <c r="G103" i="3"/>
  <c r="G107" i="3"/>
  <c r="G111" i="3"/>
  <c r="G115" i="3"/>
  <c r="G119" i="3"/>
  <c r="G123" i="3"/>
  <c r="G127" i="3"/>
  <c r="G131" i="3"/>
  <c r="G135" i="3"/>
  <c r="G139" i="3"/>
  <c r="G143" i="3"/>
  <c r="G147" i="3"/>
  <c r="G151" i="3"/>
  <c r="G155" i="3"/>
  <c r="G159" i="3"/>
  <c r="G163" i="3"/>
  <c r="G167" i="3"/>
  <c r="G171" i="3"/>
  <c r="G175" i="3"/>
  <c r="G179" i="3"/>
  <c r="G183" i="3"/>
  <c r="G187" i="3"/>
  <c r="G191" i="3"/>
  <c r="G195" i="3"/>
  <c r="G199" i="3"/>
  <c r="G203" i="3"/>
  <c r="G207" i="3"/>
  <c r="G211" i="3"/>
  <c r="G215" i="3"/>
  <c r="G219" i="3"/>
  <c r="G223" i="3"/>
  <c r="F3" i="3"/>
  <c r="F7" i="3"/>
  <c r="F266" i="3"/>
  <c r="F262" i="3"/>
  <c r="F258" i="3"/>
  <c r="F254" i="3"/>
  <c r="F250" i="3"/>
  <c r="F246" i="3"/>
  <c r="F242" i="3"/>
  <c r="F238" i="3"/>
  <c r="F234" i="3"/>
  <c r="F230" i="3"/>
  <c r="F226" i="3"/>
  <c r="F222" i="3"/>
  <c r="F218" i="3"/>
  <c r="F214" i="3"/>
  <c r="F210" i="3"/>
  <c r="F206" i="3"/>
  <c r="F202" i="3"/>
  <c r="F198" i="3"/>
  <c r="F194" i="3"/>
  <c r="F190" i="3"/>
  <c r="F186" i="3"/>
  <c r="F182" i="3"/>
  <c r="F178" i="3"/>
  <c r="F174" i="3"/>
  <c r="F170" i="3"/>
  <c r="F166" i="3"/>
  <c r="F162" i="3"/>
  <c r="F158" i="3"/>
  <c r="F154" i="3"/>
  <c r="F150" i="3"/>
  <c r="F146" i="3"/>
  <c r="F142" i="3"/>
  <c r="F138" i="3"/>
  <c r="F134" i="3"/>
  <c r="F130" i="3"/>
  <c r="F126" i="3"/>
  <c r="F122" i="3"/>
  <c r="F118" i="3"/>
  <c r="F114" i="3"/>
  <c r="F110" i="3"/>
  <c r="F106" i="3"/>
  <c r="F102" i="3"/>
  <c r="F98" i="3"/>
  <c r="F94" i="3"/>
  <c r="F90" i="3"/>
  <c r="F86" i="3"/>
  <c r="F82" i="3"/>
  <c r="F78" i="3"/>
  <c r="F74" i="3"/>
  <c r="F70" i="3"/>
  <c r="F66" i="3"/>
  <c r="F62" i="3"/>
  <c r="F58" i="3"/>
  <c r="F54" i="3"/>
  <c r="F50" i="3"/>
  <c r="F46" i="3"/>
  <c r="F42" i="3"/>
  <c r="F38" i="3"/>
  <c r="F34" i="3"/>
  <c r="F30" i="3"/>
  <c r="F26" i="3"/>
  <c r="F22" i="3"/>
  <c r="F18" i="3"/>
  <c r="F14" i="3"/>
  <c r="G3" i="3"/>
  <c r="G265" i="3"/>
  <c r="G261" i="3"/>
  <c r="G257" i="3"/>
  <c r="G253" i="3"/>
  <c r="G249" i="3"/>
  <c r="G245" i="3"/>
  <c r="G241" i="3"/>
  <c r="G237" i="3"/>
  <c r="G233" i="3"/>
  <c r="G229" i="3"/>
  <c r="G226" i="3"/>
  <c r="G221" i="3"/>
  <c r="G213" i="3"/>
  <c r="G205" i="3"/>
  <c r="G197" i="3"/>
  <c r="G189" i="3"/>
  <c r="G181" i="3"/>
  <c r="G173" i="3"/>
  <c r="G165" i="3"/>
  <c r="G157" i="3"/>
  <c r="G149" i="3"/>
  <c r="G141" i="3"/>
  <c r="G133" i="3"/>
  <c r="G125" i="3"/>
  <c r="G117" i="3"/>
  <c r="G109" i="3"/>
  <c r="G101" i="3"/>
  <c r="G93" i="3"/>
  <c r="G85" i="3"/>
  <c r="G77" i="3"/>
  <c r="G69" i="3"/>
  <c r="G61" i="3"/>
  <c r="G53" i="3"/>
  <c r="G45" i="3"/>
  <c r="G37" i="3"/>
  <c r="G29" i="3"/>
  <c r="G21" i="3"/>
  <c r="G13" i="3"/>
  <c r="G5" i="3"/>
  <c r="L17" i="4"/>
  <c r="L15" i="4"/>
  <c r="L18" i="4"/>
  <c r="L16" i="4"/>
  <c r="M3" i="3" l="1" a="1"/>
  <c r="M20" i="4"/>
  <c r="P21" i="4" s="1"/>
  <c r="B275" i="1"/>
  <c r="M3" i="3" l="1"/>
  <c r="N6" i="3"/>
  <c r="N4" i="3"/>
  <c r="M6" i="3"/>
  <c r="M4" i="3"/>
  <c r="P6" i="3"/>
  <c r="P4" i="3"/>
  <c r="O6" i="3"/>
  <c r="P5" i="3"/>
  <c r="P3" i="3"/>
  <c r="O5" i="3"/>
  <c r="O3" i="3"/>
  <c r="N5" i="3"/>
  <c r="N3" i="3"/>
  <c r="M5" i="3"/>
  <c r="O4" i="3"/>
  <c r="A268" i="1"/>
  <c r="B268" i="1"/>
  <c r="C268" i="1"/>
  <c r="D268" i="1"/>
  <c r="L15" i="3" l="1" a="1"/>
  <c r="B277" i="1"/>
  <c r="L18" i="3" l="1"/>
  <c r="L15" i="3"/>
  <c r="M20" i="3" s="1"/>
  <c r="P21" i="3" s="1"/>
  <c r="L16" i="3"/>
  <c r="L17" i="3"/>
</calcChain>
</file>

<file path=xl/sharedStrings.xml><?xml version="1.0" encoding="utf-8"?>
<sst xmlns="http://schemas.openxmlformats.org/spreadsheetml/2006/main" count="473" uniqueCount="116">
  <si>
    <t>X4</t>
  </si>
  <si>
    <t>∑</t>
  </si>
  <si>
    <t>Xi</t>
  </si>
  <si>
    <t>X1</t>
  </si>
  <si>
    <t>X2</t>
  </si>
  <si>
    <t>X3</t>
  </si>
  <si>
    <t>Deutsche Wohnen SE</t>
  </si>
  <si>
    <t>Siemens Energy AG</t>
  </si>
  <si>
    <t>PUMA SE</t>
  </si>
  <si>
    <t>Bayer Aktiengesellschaft</t>
  </si>
  <si>
    <t>Taux de rendement des titres</t>
  </si>
  <si>
    <t>T</t>
  </si>
  <si>
    <t>Moyennes</t>
  </si>
  <si>
    <t>Total</t>
  </si>
  <si>
    <t>Rit - Ri_bar</t>
  </si>
  <si>
    <t>PUM.DE</t>
  </si>
  <si>
    <t>BAYN.DE</t>
  </si>
  <si>
    <t>ENR.DE</t>
  </si>
  <si>
    <t>DWNI.DE</t>
  </si>
  <si>
    <t>Matricee variance-covariance</t>
  </si>
  <si>
    <r>
      <rPr>
        <b/>
        <sz val="14"/>
        <color theme="1"/>
        <rFont val="Calibri"/>
        <family val="2"/>
        <scheme val="minor"/>
      </rPr>
      <t>x</t>
    </r>
    <r>
      <rPr>
        <b/>
        <sz val="8"/>
        <color theme="1"/>
        <rFont val="Calibri"/>
        <family val="2"/>
        <scheme val="minor"/>
      </rPr>
      <t>i</t>
    </r>
  </si>
  <si>
    <r>
      <rPr>
        <b/>
        <sz val="14"/>
        <color theme="1"/>
        <rFont val="Calibri"/>
        <family val="2"/>
        <scheme val="minor"/>
      </rPr>
      <t>x'</t>
    </r>
    <r>
      <rPr>
        <b/>
        <sz val="8"/>
        <color theme="1"/>
        <rFont val="Calibri"/>
        <family val="2"/>
        <scheme val="minor"/>
      </rPr>
      <t>i</t>
    </r>
  </si>
  <si>
    <r>
      <t>∑*</t>
    </r>
    <r>
      <rPr>
        <b/>
        <sz val="12"/>
        <color theme="1"/>
        <rFont val="Arial"/>
        <family val="2"/>
      </rPr>
      <t>x</t>
    </r>
    <r>
      <rPr>
        <b/>
        <sz val="9"/>
        <color theme="1"/>
        <rFont val="Arial"/>
        <family val="2"/>
      </rPr>
      <t>i</t>
    </r>
  </si>
  <si>
    <t>Var(Pf)</t>
  </si>
  <si>
    <r>
      <rPr>
        <b/>
        <sz val="11"/>
        <color theme="1"/>
        <rFont val="Calibri"/>
        <family val="2"/>
        <scheme val="minor"/>
      </rPr>
      <t>x'i*</t>
    </r>
    <r>
      <rPr>
        <b/>
        <sz val="11"/>
        <color theme="1"/>
        <rFont val="Arial"/>
        <family val="2"/>
      </rPr>
      <t>∑xi</t>
    </r>
  </si>
  <si>
    <t>Rp</t>
  </si>
  <si>
    <r>
      <rPr>
        <b/>
        <sz val="14"/>
        <color theme="1"/>
        <rFont val="Arial"/>
        <family val="2"/>
      </rPr>
      <t>σ</t>
    </r>
    <r>
      <rPr>
        <b/>
        <sz val="9"/>
        <color theme="1"/>
        <rFont val="Arial"/>
        <family val="2"/>
      </rPr>
      <t>Rp</t>
    </r>
  </si>
  <si>
    <t>Origine</t>
  </si>
  <si>
    <t xml:space="preserve">Scénario 1 </t>
  </si>
  <si>
    <t>Scénario 2</t>
  </si>
  <si>
    <r>
      <rPr>
        <b/>
        <sz val="14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i</t>
    </r>
  </si>
  <si>
    <t xml:space="preserve"> </t>
  </si>
  <si>
    <r>
      <t>x'i*</t>
    </r>
    <r>
      <rPr>
        <b/>
        <sz val="11"/>
        <color theme="1"/>
        <rFont val="Arial"/>
        <family val="2"/>
      </rPr>
      <t>∑*xi</t>
    </r>
  </si>
  <si>
    <t>Ecartype</t>
  </si>
  <si>
    <t>xi</t>
  </si>
  <si>
    <t>µ</t>
  </si>
  <si>
    <t>∑^-1</t>
  </si>
  <si>
    <t>U</t>
  </si>
  <si>
    <t>∑^-1*U</t>
  </si>
  <si>
    <t>∑^-1*µ</t>
  </si>
  <si>
    <t>D=A*C-B^2</t>
  </si>
  <si>
    <t>α=C/(AC-B^2)</t>
  </si>
  <si>
    <t>β=B/(AC-B^2)</t>
  </si>
  <si>
    <t>ɛ=A/(AC-B^2)</t>
  </si>
  <si>
    <t>µ0=B/C</t>
  </si>
  <si>
    <t>ε</t>
  </si>
  <si>
    <t>β</t>
  </si>
  <si>
    <t>α</t>
  </si>
  <si>
    <t xml:space="preserve"> -</t>
  </si>
  <si>
    <t>µ0</t>
  </si>
  <si>
    <t>+</t>
  </si>
  <si>
    <t>ɛ</t>
  </si>
  <si>
    <t>-</t>
  </si>
  <si>
    <r>
      <t>µ</t>
    </r>
    <r>
      <rPr>
        <b/>
        <sz val="9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²</t>
    </r>
  </si>
  <si>
    <t>Risque</t>
  </si>
  <si>
    <t>Rendement superieur</t>
  </si>
  <si>
    <t>Rendement inférieur</t>
  </si>
  <si>
    <t>C=U'*∑-^1*U</t>
  </si>
  <si>
    <t>B=U'*∑^-1*µ</t>
  </si>
  <si>
    <t>A=µ'*∑^-1*µ</t>
  </si>
  <si>
    <r>
      <t>σ²(µ</t>
    </r>
    <r>
      <rPr>
        <b/>
        <sz val="9"/>
        <color theme="1"/>
        <rFont val="Arial"/>
        <family val="2"/>
      </rPr>
      <t>0</t>
    </r>
    <r>
      <rPr>
        <b/>
        <sz val="11"/>
        <color theme="1"/>
        <rFont val="Arial"/>
        <family val="2"/>
      </rPr>
      <t>)=</t>
    </r>
  </si>
  <si>
    <t>Date</t>
  </si>
  <si>
    <t>Close</t>
  </si>
  <si>
    <t>RENDEMENT</t>
  </si>
  <si>
    <t>DAX</t>
  </si>
  <si>
    <r>
      <rPr>
        <b/>
        <sz val="12"/>
        <color theme="1"/>
        <rFont val="Calibri"/>
        <family val="2"/>
        <scheme val="minor"/>
      </rPr>
      <t xml:space="preserve">se </t>
    </r>
    <r>
      <rPr>
        <b/>
        <sz val="8"/>
        <color theme="1"/>
        <rFont val="Calibri"/>
        <family val="2"/>
      </rPr>
      <t>β</t>
    </r>
  </si>
  <si>
    <t>R²</t>
  </si>
  <si>
    <t>F</t>
  </si>
  <si>
    <t>df</t>
  </si>
  <si>
    <t>ssreg</t>
  </si>
  <si>
    <t>ssresid</t>
  </si>
  <si>
    <r>
      <t>se</t>
    </r>
    <r>
      <rPr>
        <b/>
        <sz val="8"/>
        <color theme="1"/>
        <rFont val="Calibri"/>
        <family val="2"/>
        <scheme val="minor"/>
      </rPr>
      <t>y</t>
    </r>
  </si>
  <si>
    <r>
      <t>se</t>
    </r>
    <r>
      <rPr>
        <b/>
        <sz val="8"/>
        <color theme="1"/>
        <rFont val="Calibri"/>
        <family val="2"/>
      </rPr>
      <t>α</t>
    </r>
  </si>
  <si>
    <t>Droite</t>
  </si>
  <si>
    <t>Action</t>
  </si>
  <si>
    <t>Titre</t>
  </si>
  <si>
    <t>Bêta</t>
  </si>
  <si>
    <t>ENR.DEE</t>
  </si>
  <si>
    <t>E(R)</t>
  </si>
  <si>
    <r>
      <t>E(R</t>
    </r>
    <r>
      <rPr>
        <b/>
        <sz val="8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)</t>
    </r>
  </si>
  <si>
    <r>
      <t>R</t>
    </r>
    <r>
      <rPr>
        <b/>
        <sz val="8"/>
        <color theme="1"/>
        <rFont val="Calibri"/>
        <family val="2"/>
        <scheme val="minor"/>
      </rPr>
      <t>s</t>
    </r>
  </si>
  <si>
    <t>Pf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</si>
  <si>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</si>
  <si>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</si>
  <si>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</si>
  <si>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</si>
  <si>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</si>
  <si>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</si>
  <si>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</si>
  <si>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</si>
  <si>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</si>
  <si>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Constante</t>
  </si>
  <si>
    <t>Degré de liberté</t>
  </si>
  <si>
    <t>Somme des carrés</t>
  </si>
  <si>
    <t>Moyenne des carrés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</si>
  <si>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</si>
  <si>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</si>
  <si>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</si>
  <si>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</si>
  <si>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</si>
  <si>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</si>
  <si>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</si>
  <si>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</si>
  <si>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Kurtosis</t>
  </si>
  <si>
    <t>Coeff-Asym</t>
  </si>
  <si>
    <t>Ecart-Type</t>
  </si>
  <si>
    <t>Var</t>
  </si>
  <si>
    <t>Moyenne</t>
  </si>
  <si>
    <t>Max</t>
  </si>
  <si>
    <t>Min</t>
  </si>
  <si>
    <t>taux de rendement</t>
  </si>
  <si>
    <t>Coeff. Asym</t>
  </si>
  <si>
    <t>Variance</t>
  </si>
  <si>
    <t>ecart-type</t>
  </si>
  <si>
    <t>Taux de rendement</t>
  </si>
  <si>
    <t>Coeff. ASym.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</si>
</sst>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€_-;\-* #,##0.00\ _€_-;_-* &quot;-&quot;??\ _€_-;_-@_-"/>
    <numFmt numFmtId="164" formatCode="_-* #,##0.000000\ _€_-;\-* #,##0.000000\ _€_-;_-* &quot;-&quot;??\ _€_-;_-@_-"/>
    <numFmt numFmtId="165" formatCode="0.000000"/>
    <numFmt numFmtId="166" formatCode="_-* #,##0.0000000\ _€_-;\-* #,##0.0000000\ _€_-;_-* &quot;-&quot;??\ _€_-;_-@_-"/>
    <numFmt numFmtId="167" formatCode="0.000%"/>
    <numFmt numFmtId="168" formatCode="0.0000000000"/>
    <numFmt numFmtId="169" formatCode="_-* #,##0.00000000\ _€_-;\-* #,##0.00000000\ _€_-;_-* &quot;-&quot;??\ _€_-;_-@_-"/>
    <numFmt numFmtId="170" formatCode="0.0000%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/>
    <xf numFmtId="0" fontId="0" fillId="0" borderId="10" xfId="0" applyBorder="1" applyAlignment="1">
      <alignment horizontal="center"/>
    </xf>
    <xf numFmtId="0" fontId="17" fillId="9" borderId="10" xfId="18" applyBorder="1" applyAlignment="1">
      <alignment horizontal="center"/>
    </xf>
    <xf numFmtId="0" fontId="13" fillId="9" borderId="7" xfId="18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8" borderId="8" xfId="15" applyFont="1" applyAlignment="1">
      <alignment horizontal="center"/>
    </xf>
    <xf numFmtId="0" fontId="18" fillId="5" borderId="4" xfId="9" applyFont="1" applyAlignment="1">
      <alignment horizontal="center"/>
    </xf>
    <xf numFmtId="0" fontId="19" fillId="9" borderId="7" xfId="18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16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1" fillId="0" borderId="0" xfId="19" applyFill="1" applyBorder="1" applyAlignment="1">
      <alignment horizontal="center"/>
    </xf>
    <xf numFmtId="0" fontId="22" fillId="0" borderId="0" xfId="19" applyFont="1" applyFill="1" applyBorder="1" applyAlignment="1">
      <alignment horizontal="center"/>
    </xf>
    <xf numFmtId="0" fontId="17" fillId="0" borderId="0" xfId="18" applyFill="1" applyBorder="1" applyAlignment="1">
      <alignment horizontal="center"/>
    </xf>
    <xf numFmtId="164" fontId="0" fillId="0" borderId="0" xfId="42" applyNumberFormat="1" applyFont="1" applyFill="1" applyBorder="1" applyAlignment="1">
      <alignment horizontal="center"/>
    </xf>
    <xf numFmtId="0" fontId="16" fillId="0" borderId="0" xfId="0" applyFont="1" applyBorder="1" applyAlignment="1"/>
    <xf numFmtId="0" fontId="16" fillId="0" borderId="0" xfId="0" applyFont="1" applyAlignment="1">
      <alignment horizontal="center"/>
    </xf>
    <xf numFmtId="0" fontId="1" fillId="19" borderId="12" xfId="28" applyBorder="1" applyAlignment="1">
      <alignment horizontal="center"/>
    </xf>
    <xf numFmtId="0" fontId="1" fillId="19" borderId="17" xfId="28" applyBorder="1" applyAlignment="1">
      <alignment horizontal="center"/>
    </xf>
    <xf numFmtId="0" fontId="1" fillId="19" borderId="16" xfId="28" applyBorder="1" applyAlignment="1">
      <alignment horizontal="center"/>
    </xf>
    <xf numFmtId="165" fontId="1" fillId="18" borderId="0" xfId="27" applyNumberFormat="1" applyBorder="1" applyAlignment="1">
      <alignment horizontal="center"/>
    </xf>
    <xf numFmtId="0" fontId="1" fillId="18" borderId="0" xfId="27" applyBorder="1" applyAlignment="1">
      <alignment horizontal="center"/>
    </xf>
    <xf numFmtId="0" fontId="1" fillId="18" borderId="0" xfId="27" applyBorder="1"/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10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24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42" applyNumberFormat="1" applyFont="1" applyBorder="1" applyAlignment="1">
      <alignment horizontal="center"/>
    </xf>
    <xf numFmtId="166" fontId="16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167" fontId="0" fillId="33" borderId="0" xfId="43" applyNumberFormat="1" applyFont="1" applyFill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18" borderId="0" xfId="27" applyFont="1" applyBorder="1" applyAlignment="1">
      <alignment horizontal="center"/>
    </xf>
    <xf numFmtId="0" fontId="13" fillId="9" borderId="19" xfId="18" applyFont="1" applyBorder="1" applyAlignment="1">
      <alignment horizontal="center"/>
    </xf>
    <xf numFmtId="0" fontId="19" fillId="9" borderId="19" xfId="18" applyFont="1" applyBorder="1" applyAlignment="1">
      <alignment horizontal="center"/>
    </xf>
    <xf numFmtId="167" fontId="6" fillId="2" borderId="18" xfId="43" applyNumberFormat="1" applyFont="1" applyFill="1" applyBorder="1" applyAlignment="1">
      <alignment horizontal="center"/>
    </xf>
    <xf numFmtId="0" fontId="6" fillId="2" borderId="18" xfId="6" applyBorder="1" applyAlignment="1">
      <alignment horizontal="center"/>
    </xf>
    <xf numFmtId="0" fontId="16" fillId="0" borderId="0" xfId="0" applyFont="1"/>
    <xf numFmtId="165" fontId="1" fillId="18" borderId="20" xfId="27" applyNumberFormat="1" applyBorder="1" applyAlignment="1">
      <alignment horizontal="center"/>
    </xf>
    <xf numFmtId="165" fontId="1" fillId="18" borderId="15" xfId="27" applyNumberFormat="1" applyBorder="1" applyAlignment="1">
      <alignment horizontal="center"/>
    </xf>
    <xf numFmtId="165" fontId="1" fillId="18" borderId="21" xfId="27" applyNumberFormat="1" applyBorder="1" applyAlignment="1">
      <alignment horizontal="center"/>
    </xf>
    <xf numFmtId="0" fontId="1" fillId="18" borderId="0" xfId="27" applyAlignment="1">
      <alignment horizontal="center"/>
    </xf>
    <xf numFmtId="0" fontId="30" fillId="0" borderId="0" xfId="0" applyFont="1" applyAlignment="1">
      <alignment horizontal="center"/>
    </xf>
    <xf numFmtId="0" fontId="1" fillId="23" borderId="0" xfId="32" applyAlignment="1">
      <alignment horizontal="center"/>
    </xf>
    <xf numFmtId="0" fontId="1" fillId="22" borderId="0" xfId="31" applyAlignment="1">
      <alignment horizontal="center"/>
    </xf>
    <xf numFmtId="168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14" fontId="0" fillId="0" borderId="0" xfId="0" applyNumberFormat="1"/>
    <xf numFmtId="0" fontId="28" fillId="0" borderId="0" xfId="0" applyFont="1" applyAlignment="1">
      <alignment horizontal="center"/>
    </xf>
    <xf numFmtId="0" fontId="16" fillId="0" borderId="0" xfId="28" applyFont="1" applyFill="1" applyBorder="1" applyAlignment="1">
      <alignment horizontal="center"/>
    </xf>
    <xf numFmtId="0" fontId="0" fillId="0" borderId="22" xfId="0" applyBorder="1"/>
    <xf numFmtId="0" fontId="0" fillId="0" borderId="10" xfId="0" applyBorder="1"/>
    <xf numFmtId="0" fontId="0" fillId="0" borderId="23" xfId="0" applyBorder="1"/>
    <xf numFmtId="0" fontId="16" fillId="0" borderId="22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0" fillId="0" borderId="10" xfId="42" applyNumberFormat="1" applyFont="1" applyBorder="1" applyAlignment="1">
      <alignment horizontal="center"/>
    </xf>
    <xf numFmtId="170" fontId="0" fillId="34" borderId="10" xfId="4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24" xfId="0" applyFill="1" applyBorder="1" applyAlignment="1"/>
    <xf numFmtId="0" fontId="32" fillId="0" borderId="25" xfId="0" applyFont="1" applyFill="1" applyBorder="1" applyAlignment="1">
      <alignment horizontal="center"/>
    </xf>
    <xf numFmtId="0" fontId="32" fillId="0" borderId="25" xfId="0" applyFont="1" applyFill="1" applyBorder="1" applyAlignment="1">
      <alignment horizontal="centerContinuous"/>
    </xf>
    <xf numFmtId="0" fontId="32" fillId="34" borderId="25" xfId="0" applyFont="1" applyFill="1" applyBorder="1" applyAlignment="1">
      <alignment horizontal="center"/>
    </xf>
    <xf numFmtId="0" fontId="0" fillId="34" borderId="0" xfId="0" applyFill="1" applyBorder="1" applyAlignment="1"/>
    <xf numFmtId="0" fontId="0" fillId="34" borderId="24" xfId="0" applyFill="1" applyBorder="1" applyAlignment="1"/>
    <xf numFmtId="0" fontId="0" fillId="34" borderId="0" xfId="0" applyFill="1" applyBorder="1" applyAlignment="1">
      <alignment horizontal="center"/>
    </xf>
    <xf numFmtId="11" fontId="0" fillId="34" borderId="0" xfId="0" applyNumberFormat="1" applyFill="1" applyBorder="1" applyAlignment="1">
      <alignment horizontal="center"/>
    </xf>
    <xf numFmtId="0" fontId="1" fillId="15" borderId="10" xfId="24" applyBorder="1" applyAlignment="1">
      <alignment horizontal="center"/>
    </xf>
    <xf numFmtId="0" fontId="17" fillId="13" borderId="10" xfId="22" applyBorder="1" applyAlignment="1">
      <alignment horizontal="center"/>
    </xf>
    <xf numFmtId="10" fontId="1" fillId="15" borderId="10" xfId="24" applyNumberFormat="1" applyBorder="1" applyAlignment="1">
      <alignment horizontal="center"/>
    </xf>
    <xf numFmtId="14" fontId="1" fillId="11" borderId="10" xfId="20" applyNumberFormat="1" applyBorder="1"/>
    <xf numFmtId="10" fontId="1" fillId="15" borderId="10" xfId="43" applyNumberFormat="1" applyFill="1" applyBorder="1" applyAlignment="1">
      <alignment horizontal="center"/>
    </xf>
    <xf numFmtId="0" fontId="17" fillId="13" borderId="10" xfId="22" applyBorder="1"/>
    <xf numFmtId="0" fontId="17" fillId="9" borderId="10" xfId="18" applyBorder="1"/>
    <xf numFmtId="0" fontId="16" fillId="0" borderId="11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" fillId="18" borderId="0" xfId="27" applyAlignment="1">
      <alignment horizontal="center"/>
    </xf>
    <xf numFmtId="0" fontId="2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24" xfId="0" applyBorder="1" applyAlignment="1">
      <alignment horizontal="center"/>
    </xf>
    <xf numFmtId="0" fontId="32" fillId="0" borderId="25" xfId="0" applyFont="1" applyFill="1" applyBorder="1" applyAlignment="1">
      <alignment horizontal="center"/>
    </xf>
    <xf numFmtId="0" fontId="1" fillId="19" borderId="16" xfId="28" applyFont="1" applyBorder="1" applyAlignment="1">
      <alignment horizontal="center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Pourcentage" xfId="43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94A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6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worksheet" Target="worksheets/sheet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4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2.xml"/><Relationship Id="rId23" Type="http://schemas.openxmlformats.org/officeDocument/2006/relationships/worksheet" Target="worksheets/sheet18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3.xml"/><Relationship Id="rId22" Type="http://schemas.openxmlformats.org/officeDocument/2006/relationships/worksheet" Target="worksheets/sheet17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Taux de rendement (Deutsche Wohnen SE)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50240594925634"/>
          <c:y val="0.27802092446777488"/>
          <c:w val="0.71128871391076121"/>
          <c:h val="0.670578521434820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'Deutsche Wohnen SE'!$C$2:$C$266</c:f>
              <c:numCache>
                <c:formatCode>General</c:formatCode>
                <c:ptCount val="265"/>
                <c:pt idx="1">
                  <c:v>1.2649356117342534E-2</c:v>
                </c:pt>
                <c:pt idx="2">
                  <c:v>1.0409437890353987E-2</c:v>
                </c:pt>
                <c:pt idx="3">
                  <c:v>8.6996565934065948E-3</c:v>
                </c:pt>
                <c:pt idx="4">
                  <c:v>-2.2700861945055485E-4</c:v>
                </c:pt>
                <c:pt idx="5">
                  <c:v>-1.1350511040874186E-3</c:v>
                </c:pt>
                <c:pt idx="6">
                  <c:v>7.5000454545454624E-3</c:v>
                </c:pt>
                <c:pt idx="7">
                  <c:v>6.3162415377287047E-3</c:v>
                </c:pt>
                <c:pt idx="8">
                  <c:v>1.5019008854090805E-2</c:v>
                </c:pt>
                <c:pt idx="9">
                  <c:v>-7.9505522957276781E-3</c:v>
                </c:pt>
                <c:pt idx="10">
                  <c:v>7.3464384392893422E-3</c:v>
                </c:pt>
                <c:pt idx="11">
                  <c:v>-1.2375712707182315E-2</c:v>
                </c:pt>
                <c:pt idx="12">
                  <c:v>-3.5802193685438143E-3</c:v>
                </c:pt>
                <c:pt idx="13">
                  <c:v>6.9616215351814151E-3</c:v>
                </c:pt>
                <c:pt idx="14">
                  <c:v>-6.9134924174845411E-3</c:v>
                </c:pt>
                <c:pt idx="15">
                  <c:v>-2.2232158594928331E-2</c:v>
                </c:pt>
                <c:pt idx="16">
                  <c:v>3.6747817254299949E-3</c:v>
                </c:pt>
                <c:pt idx="17">
                  <c:v>-2.7459724772088672E-3</c:v>
                </c:pt>
                <c:pt idx="18">
                  <c:v>-9.6374938211339165E-3</c:v>
                </c:pt>
                <c:pt idx="19">
                  <c:v>7.6460148285449579E-3</c:v>
                </c:pt>
                <c:pt idx="20">
                  <c:v>-3.7709908590024842E-2</c:v>
                </c:pt>
                <c:pt idx="21">
                  <c:v>3.5842295619703493E-2</c:v>
                </c:pt>
                <c:pt idx="22">
                  <c:v>-4.6126876407235392E-4</c:v>
                </c:pt>
                <c:pt idx="23">
                  <c:v>1.0616177677536139E-2</c:v>
                </c:pt>
                <c:pt idx="24">
                  <c:v>9.3628680209439531E-3</c:v>
                </c:pt>
                <c:pt idx="25">
                  <c:v>4.7285066803505194E-2</c:v>
                </c:pt>
                <c:pt idx="26">
                  <c:v>4.32058750657688E-4</c:v>
                </c:pt>
                <c:pt idx="27">
                  <c:v>-1.5115309541885523E-3</c:v>
                </c:pt>
                <c:pt idx="28">
                  <c:v>-6.747411040336887E-2</c:v>
                </c:pt>
                <c:pt idx="29">
                  <c:v>-4.0816281094997311E-2</c:v>
                </c:pt>
                <c:pt idx="30">
                  <c:v>5.1740786950174478E-2</c:v>
                </c:pt>
                <c:pt idx="31">
                  <c:v>-1.4023011494252802E-2</c:v>
                </c:pt>
                <c:pt idx="32">
                  <c:v>-9.3261135305693563E-3</c:v>
                </c:pt>
                <c:pt idx="33">
                  <c:v>-4.0009435631469269E-2</c:v>
                </c:pt>
                <c:pt idx="34">
                  <c:v>-2.4516302414406997E-3</c:v>
                </c:pt>
                <c:pt idx="35">
                  <c:v>4.0796240864985005E-2</c:v>
                </c:pt>
                <c:pt idx="36">
                  <c:v>3.0697049855822308E-3</c:v>
                </c:pt>
                <c:pt idx="37">
                  <c:v>3.2956450094162688E-3</c:v>
                </c:pt>
                <c:pt idx="38">
                  <c:v>-3.6133201223209781E-2</c:v>
                </c:pt>
                <c:pt idx="39">
                  <c:v>-2.2151995026679909E-2</c:v>
                </c:pt>
                <c:pt idx="40">
                  <c:v>1.3691885172610758E-2</c:v>
                </c:pt>
                <c:pt idx="41">
                  <c:v>6.876203171016536E-3</c:v>
                </c:pt>
                <c:pt idx="42">
                  <c:v>0</c:v>
                </c:pt>
                <c:pt idx="43">
                  <c:v>2.5365878048780405E-2</c:v>
                </c:pt>
                <c:pt idx="44">
                  <c:v>-2.3073286796543996E-2</c:v>
                </c:pt>
                <c:pt idx="45">
                  <c:v>9.9829559289017922E-3</c:v>
                </c:pt>
                <c:pt idx="46">
                  <c:v>1.2536162005785997E-2</c:v>
                </c:pt>
                <c:pt idx="47">
                  <c:v>-4.285714285714279E-3</c:v>
                </c:pt>
                <c:pt idx="48">
                  <c:v>7.6518173122908373E-3</c:v>
                </c:pt>
                <c:pt idx="49">
                  <c:v>1.1153346254232085E-2</c:v>
                </c:pt>
                <c:pt idx="50">
                  <c:v>-1.1734334387835383E-2</c:v>
                </c:pt>
                <c:pt idx="51">
                  <c:v>9.4988599026631752E-3</c:v>
                </c:pt>
                <c:pt idx="52">
                  <c:v>4.7047990922041514E-3</c:v>
                </c:pt>
                <c:pt idx="53">
                  <c:v>2.3418403732578091E-4</c:v>
                </c:pt>
                <c:pt idx="54">
                  <c:v>-3.0430944980549047E-3</c:v>
                </c:pt>
                <c:pt idx="55">
                  <c:v>1.2209462315097288E-2</c:v>
                </c:pt>
                <c:pt idx="56">
                  <c:v>1.09023657874655E-2</c:v>
                </c:pt>
                <c:pt idx="57">
                  <c:v>-1.5603487122373232E-2</c:v>
                </c:pt>
                <c:pt idx="58">
                  <c:v>-1.8181887264247694E-2</c:v>
                </c:pt>
                <c:pt idx="59">
                  <c:v>6.1728871361084328E-3</c:v>
                </c:pt>
                <c:pt idx="60">
                  <c:v>4.7192306578756407E-3</c:v>
                </c:pt>
                <c:pt idx="61">
                  <c:v>1.5735039185766117E-2</c:v>
                </c:pt>
                <c:pt idx="62">
                  <c:v>7.3988439306358449E-3</c:v>
                </c:pt>
                <c:pt idx="63">
                  <c:v>2.7541657103511584E-3</c:v>
                </c:pt>
                <c:pt idx="64">
                  <c:v>-4.3487984515632573E-3</c:v>
                </c:pt>
                <c:pt idx="65">
                  <c:v>-5.7471264367816091E-3</c:v>
                </c:pt>
                <c:pt idx="66">
                  <c:v>-3.8150335260115624E-2</c:v>
                </c:pt>
                <c:pt idx="67">
                  <c:v>2.4045674232959198E-4</c:v>
                </c:pt>
                <c:pt idx="68">
                  <c:v>1.1055010549026505E-2</c:v>
                </c:pt>
                <c:pt idx="69">
                  <c:v>-4.5162586165914016E-3</c:v>
                </c:pt>
                <c:pt idx="70">
                  <c:v>-2.3639015672420757E-2</c:v>
                </c:pt>
                <c:pt idx="71">
                  <c:v>1.5651748976564989E-2</c:v>
                </c:pt>
                <c:pt idx="72">
                  <c:v>8.9092947004406169E-3</c:v>
                </c:pt>
                <c:pt idx="73">
                  <c:v>-1.4319879984731288E-2</c:v>
                </c:pt>
                <c:pt idx="74">
                  <c:v>1.1864455493086016E-2</c:v>
                </c:pt>
                <c:pt idx="75">
                  <c:v>5.9822922713019325E-3</c:v>
                </c:pt>
                <c:pt idx="76">
                  <c:v>5.946717270534794E-3</c:v>
                </c:pt>
                <c:pt idx="77">
                  <c:v>-1.3951288390841995E-2</c:v>
                </c:pt>
                <c:pt idx="78">
                  <c:v>4.7961629545292161E-4</c:v>
                </c:pt>
                <c:pt idx="79">
                  <c:v>5.5129433002649459E-3</c:v>
                </c:pt>
                <c:pt idx="80">
                  <c:v>5.4826935522599724E-3</c:v>
                </c:pt>
                <c:pt idx="81">
                  <c:v>-1.754388335704124E-2</c:v>
                </c:pt>
                <c:pt idx="82">
                  <c:v>-1.1824276347110915E-2</c:v>
                </c:pt>
                <c:pt idx="83">
                  <c:v>-1.7094016676580859E-3</c:v>
                </c:pt>
                <c:pt idx="84">
                  <c:v>3.4735762359692696E-2</c:v>
                </c:pt>
                <c:pt idx="85">
                  <c:v>5.6738062807045681E-3</c:v>
                </c:pt>
                <c:pt idx="86">
                  <c:v>-1.2223812594644593E-2</c:v>
                </c:pt>
                <c:pt idx="87">
                  <c:v>-1.6658495954308141E-3</c:v>
                </c:pt>
                <c:pt idx="88">
                  <c:v>-1.2395732720006386E-2</c:v>
                </c:pt>
                <c:pt idx="89">
                  <c:v>-8.6893555394641428E-3</c:v>
                </c:pt>
                <c:pt idx="90">
                  <c:v>8.5219868517165658E-3</c:v>
                </c:pt>
                <c:pt idx="91">
                  <c:v>-7.0013764848564121E-3</c:v>
                </c:pt>
                <c:pt idx="92">
                  <c:v>6.5645755758673725E-3</c:v>
                </c:pt>
                <c:pt idx="93">
                  <c:v>-3.1401447758383563E-3</c:v>
                </c:pt>
                <c:pt idx="94">
                  <c:v>2.1807850739034109E-3</c:v>
                </c:pt>
                <c:pt idx="95">
                  <c:v>-1.8133461843968527E-2</c:v>
                </c:pt>
                <c:pt idx="96">
                  <c:v>-7.1411227002923898E-3</c:v>
                </c:pt>
                <c:pt idx="97">
                  <c:v>-3.720287698412714E-3</c:v>
                </c:pt>
                <c:pt idx="98">
                  <c:v>-7.7171275935837176E-3</c:v>
                </c:pt>
                <c:pt idx="99">
                  <c:v>-2.7596838243932036E-3</c:v>
                </c:pt>
                <c:pt idx="100">
                  <c:v>1.0063144654087201E-3</c:v>
                </c:pt>
                <c:pt idx="101">
                  <c:v>-1.2565971033778061E-2</c:v>
                </c:pt>
                <c:pt idx="102">
                  <c:v>-5.5994144668002517E-3</c:v>
                </c:pt>
                <c:pt idx="103">
                  <c:v>-3.0713846941387243E-3</c:v>
                </c:pt>
                <c:pt idx="104">
                  <c:v>8.985827753894008E-3</c:v>
                </c:pt>
                <c:pt idx="105">
                  <c:v>1.7811705287829724E-3</c:v>
                </c:pt>
                <c:pt idx="106">
                  <c:v>-1.803401112608622E-2</c:v>
                </c:pt>
                <c:pt idx="107">
                  <c:v>6.9839627521987363E-3</c:v>
                </c:pt>
                <c:pt idx="108">
                  <c:v>-1.8494759825327417E-2</c:v>
                </c:pt>
                <c:pt idx="109">
                  <c:v>1.4655875808842594E-2</c:v>
                </c:pt>
                <c:pt idx="110">
                  <c:v>-6.1903791591438363E-3</c:v>
                </c:pt>
                <c:pt idx="111">
                  <c:v>7.7862187330968741E-3</c:v>
                </c:pt>
                <c:pt idx="112">
                  <c:v>4.1205251547500972E-3</c:v>
                </c:pt>
                <c:pt idx="113">
                  <c:v>-5.8990507361347125E-3</c:v>
                </c:pt>
                <c:pt idx="114">
                  <c:v>4.9020384366376193E-3</c:v>
                </c:pt>
                <c:pt idx="115">
                  <c:v>2.0539126558687372E-2</c:v>
                </c:pt>
                <c:pt idx="116">
                  <c:v>-1.1320779874213845E-2</c:v>
                </c:pt>
                <c:pt idx="117">
                  <c:v>-2.7989822595160738E-3</c:v>
                </c:pt>
                <c:pt idx="118">
                  <c:v>2.7813218367267533E-2</c:v>
                </c:pt>
                <c:pt idx="119">
                  <c:v>-2.7309087073213909E-3</c:v>
                </c:pt>
                <c:pt idx="120">
                  <c:v>2.9624173742801713E-2</c:v>
                </c:pt>
                <c:pt idx="121">
                  <c:v>-2.2969075846975932E-2</c:v>
                </c:pt>
                <c:pt idx="122">
                  <c:v>-3.6377159119029855E-2</c:v>
                </c:pt>
                <c:pt idx="123">
                  <c:v>3.8777658931116052E-2</c:v>
                </c:pt>
                <c:pt idx="124">
                  <c:v>-2.4474708912862499E-2</c:v>
                </c:pt>
                <c:pt idx="125">
                  <c:v>4.5615814638008401E-3</c:v>
                </c:pt>
                <c:pt idx="126">
                  <c:v>3.5317861637684063E-3</c:v>
                </c:pt>
                <c:pt idx="127">
                  <c:v>2.1870362540733199E-2</c:v>
                </c:pt>
                <c:pt idx="128">
                  <c:v>4.428044062580851E-3</c:v>
                </c:pt>
                <c:pt idx="129">
                  <c:v>1.8368845536671785E-2</c:v>
                </c:pt>
                <c:pt idx="130">
                  <c:v>1.4910990143771516E-2</c:v>
                </c:pt>
                <c:pt idx="131">
                  <c:v>-1.6587701028727472E-2</c:v>
                </c:pt>
                <c:pt idx="132">
                  <c:v>1.4458072289156565E-3</c:v>
                </c:pt>
                <c:pt idx="133">
                  <c:v>1.6843045792997054E-2</c:v>
                </c:pt>
                <c:pt idx="134">
                  <c:v>2.9342216249039973E-2</c:v>
                </c:pt>
                <c:pt idx="135">
                  <c:v>2.5287310344827573E-2</c:v>
                </c:pt>
                <c:pt idx="136">
                  <c:v>1.1883475869214179E-2</c:v>
                </c:pt>
                <c:pt idx="137">
                  <c:v>2.2153777483858376E-4</c:v>
                </c:pt>
                <c:pt idx="138">
                  <c:v>1.6393487292722289E-2</c:v>
                </c:pt>
                <c:pt idx="139">
                  <c:v>-2.8335003741608469E-3</c:v>
                </c:pt>
                <c:pt idx="140">
                  <c:v>1.6611978142076569E-2</c:v>
                </c:pt>
                <c:pt idx="141">
                  <c:v>-2.3435821261484538E-2</c:v>
                </c:pt>
                <c:pt idx="142">
                  <c:v>-3.5226773898139889E-3</c:v>
                </c:pt>
                <c:pt idx="143">
                  <c:v>2.6514141693067899E-3</c:v>
                </c:pt>
                <c:pt idx="144">
                  <c:v>-1.7629351749022736E-3</c:v>
                </c:pt>
                <c:pt idx="145">
                  <c:v>-6.4017882207899526E-3</c:v>
                </c:pt>
                <c:pt idx="146">
                  <c:v>-2.2212842577782517E-4</c:v>
                </c:pt>
                <c:pt idx="147">
                  <c:v>1.4000022222222222E-2</c:v>
                </c:pt>
                <c:pt idx="148">
                  <c:v>-2.849000595025189E-2</c:v>
                </c:pt>
                <c:pt idx="149">
                  <c:v>-4.5118427921570138E-4</c:v>
                </c:pt>
                <c:pt idx="150">
                  <c:v>-2.6404919286731603E-2</c:v>
                </c:pt>
                <c:pt idx="151">
                  <c:v>9.2723692459975766E-4</c:v>
                </c:pt>
                <c:pt idx="152">
                  <c:v>4.6317971283001465E-3</c:v>
                </c:pt>
                <c:pt idx="153">
                  <c:v>-2.4204679017872769E-2</c:v>
                </c:pt>
                <c:pt idx="154">
                  <c:v>4.0160168194652967E-3</c:v>
                </c:pt>
                <c:pt idx="155">
                  <c:v>-1.4117882352941116E-3</c:v>
                </c:pt>
                <c:pt idx="156">
                  <c:v>1.7672007956456362E-2</c:v>
                </c:pt>
                <c:pt idx="157">
                  <c:v>1.0882172050987923E-2</c:v>
                </c:pt>
                <c:pt idx="158">
                  <c:v>4.2143838754008324E-2</c:v>
                </c:pt>
                <c:pt idx="159">
                  <c:v>-1.6923076923076992E-2</c:v>
                </c:pt>
                <c:pt idx="160">
                  <c:v>8.7189581936061508E-3</c:v>
                </c:pt>
                <c:pt idx="161">
                  <c:v>-2.8811392482522668E-3</c:v>
                </c:pt>
                <c:pt idx="162">
                  <c:v>0.1571460032386752</c:v>
                </c:pt>
                <c:pt idx="163">
                  <c:v>1.1524778879662377E-3</c:v>
                </c:pt>
                <c:pt idx="164">
                  <c:v>2.6860898443225815E-3</c:v>
                </c:pt>
                <c:pt idx="165">
                  <c:v>-3.826253495074018E-4</c:v>
                </c:pt>
                <c:pt idx="166">
                  <c:v>-7.6571589717773416E-4</c:v>
                </c:pt>
                <c:pt idx="167">
                  <c:v>0</c:v>
                </c:pt>
                <c:pt idx="168">
                  <c:v>-1.9923390422923626E-2</c:v>
                </c:pt>
                <c:pt idx="169">
                  <c:v>-7.8188037529313185E-4</c:v>
                </c:pt>
                <c:pt idx="170">
                  <c:v>2.7386346388622407E-3</c:v>
                </c:pt>
                <c:pt idx="171">
                  <c:v>7.8035508311952368E-4</c:v>
                </c:pt>
                <c:pt idx="172">
                  <c:v>-3.118908442863646E-3</c:v>
                </c:pt>
                <c:pt idx="173">
                  <c:v>1.1732890335018821E-3</c:v>
                </c:pt>
                <c:pt idx="174">
                  <c:v>6.6406248703002229E-3</c:v>
                </c:pt>
                <c:pt idx="175">
                  <c:v>3.1043848835005591E-3</c:v>
                </c:pt>
                <c:pt idx="176">
                  <c:v>1.1604835365477603E-3</c:v>
                </c:pt>
                <c:pt idx="177">
                  <c:v>7.7281687684757291E-4</c:v>
                </c:pt>
                <c:pt idx="178">
                  <c:v>1.9305598828293598E-3</c:v>
                </c:pt>
                <c:pt idx="179">
                  <c:v>-3.8535836665285739E-3</c:v>
                </c:pt>
                <c:pt idx="180">
                  <c:v>-4.2553384089877178E-3</c:v>
                </c:pt>
                <c:pt idx="181">
                  <c:v>3.107983682983804E-3</c:v>
                </c:pt>
                <c:pt idx="182">
                  <c:v>-2.3237606956576424E-3</c:v>
                </c:pt>
                <c:pt idx="183">
                  <c:v>0</c:v>
                </c:pt>
                <c:pt idx="184">
                  <c:v>-3.8819875776403579E-4</c:v>
                </c:pt>
                <c:pt idx="185">
                  <c:v>-3.8834951456316748E-4</c:v>
                </c:pt>
                <c:pt idx="186">
                  <c:v>1.1655205905205857E-3</c:v>
                </c:pt>
                <c:pt idx="187">
                  <c:v>1.5521536369392649E-3</c:v>
                </c:pt>
                <c:pt idx="188">
                  <c:v>-7.7483535015178157E-4</c:v>
                </c:pt>
                <c:pt idx="189">
                  <c:v>-1.163280296111606E-3</c:v>
                </c:pt>
                <c:pt idx="190">
                  <c:v>3.4938082298136097E-3</c:v>
                </c:pt>
                <c:pt idx="191">
                  <c:v>-2.3210637848923828E-3</c:v>
                </c:pt>
                <c:pt idx="192">
                  <c:v>3.1019773903846804E-3</c:v>
                </c:pt>
                <c:pt idx="193">
                  <c:v>-1.1596829857099199E-3</c:v>
                </c:pt>
                <c:pt idx="194">
                  <c:v>-2.3219620743034049E-3</c:v>
                </c:pt>
                <c:pt idx="195">
                  <c:v>3.8791698239107098E-4</c:v>
                </c:pt>
                <c:pt idx="196">
                  <c:v>-3.8776656115679486E-4</c:v>
                </c:pt>
                <c:pt idx="197">
                  <c:v>-5.4306050149223852E-3</c:v>
                </c:pt>
                <c:pt idx="198">
                  <c:v>5.8502926257858121E-3</c:v>
                </c:pt>
                <c:pt idx="199">
                  <c:v>1.9386970942730744E-3</c:v>
                </c:pt>
                <c:pt idx="200">
                  <c:v>7.7401315789480903E-4</c:v>
                </c:pt>
                <c:pt idx="201">
                  <c:v>-1.1601121198742215E-3</c:v>
                </c:pt>
                <c:pt idx="202">
                  <c:v>0</c:v>
                </c:pt>
                <c:pt idx="203">
                  <c:v>-5.0328687572589233E-3</c:v>
                </c:pt>
                <c:pt idx="204">
                  <c:v>-9.3385988584202967E-3</c:v>
                </c:pt>
                <c:pt idx="205">
                  <c:v>3.9277495651119298E-3</c:v>
                </c:pt>
                <c:pt idx="206">
                  <c:v>1.1737128555108216E-2</c:v>
                </c:pt>
                <c:pt idx="207">
                  <c:v>2.3201662351089274E-3</c:v>
                </c:pt>
                <c:pt idx="208">
                  <c:v>1.6589525462962901E-2</c:v>
                </c:pt>
                <c:pt idx="209">
                  <c:v>-1.8975900968199403E-3</c:v>
                </c:pt>
                <c:pt idx="210">
                  <c:v>7.6047531408658469E-4</c:v>
                </c:pt>
                <c:pt idx="211">
                  <c:v>3.0395137355530076E-3</c:v>
                </c:pt>
                <c:pt idx="212">
                  <c:v>3.7880682535620128E-4</c:v>
                </c:pt>
                <c:pt idx="213">
                  <c:v>0</c:v>
                </c:pt>
                <c:pt idx="214">
                  <c:v>1.135952290798935E-3</c:v>
                </c:pt>
                <c:pt idx="215">
                  <c:v>-7.5644854847859442E-4</c:v>
                </c:pt>
                <c:pt idx="216">
                  <c:v>0</c:v>
                </c:pt>
                <c:pt idx="217">
                  <c:v>0</c:v>
                </c:pt>
                <c:pt idx="218">
                  <c:v>-7.5702119606365866E-4</c:v>
                </c:pt>
                <c:pt idx="219">
                  <c:v>1.1364015366742189E-3</c:v>
                </c:pt>
                <c:pt idx="220">
                  <c:v>1.1350170046346148E-3</c:v>
                </c:pt>
                <c:pt idx="221">
                  <c:v>3.7794786008874377E-4</c:v>
                </c:pt>
                <c:pt idx="222">
                  <c:v>-3.778050694712065E-4</c:v>
                </c:pt>
                <c:pt idx="223">
                  <c:v>-3.7785337784780365E-4</c:v>
                </c:pt>
                <c:pt idx="224">
                  <c:v>3.7799620499067305E-4</c:v>
                </c:pt>
                <c:pt idx="225">
                  <c:v>-3.7785337784780365E-4</c:v>
                </c:pt>
                <c:pt idx="226">
                  <c:v>-3.7807370971365997E-3</c:v>
                </c:pt>
                <c:pt idx="227">
                  <c:v>-1.8975900968199403E-3</c:v>
                </c:pt>
                <c:pt idx="228">
                  <c:v>-2.6615780479686706E-3</c:v>
                </c:pt>
                <c:pt idx="229">
                  <c:v>1.9062524191050092E-3</c:v>
                </c:pt>
                <c:pt idx="230">
                  <c:v>-1.5220890121368695E-3</c:v>
                </c:pt>
                <c:pt idx="231">
                  <c:v>7.6219512195133869E-4</c:v>
                </c:pt>
                <c:pt idx="232">
                  <c:v>7.6163366336627224E-4</c:v>
                </c:pt>
                <c:pt idx="233">
                  <c:v>-2.2831430311426267E-3</c:v>
                </c:pt>
                <c:pt idx="234">
                  <c:v>7.6279559044226185E-4</c:v>
                </c:pt>
                <c:pt idx="235">
                  <c:v>-2.667682926829144E-3</c:v>
                </c:pt>
                <c:pt idx="236">
                  <c:v>7.642529614061257E-4</c:v>
                </c:pt>
                <c:pt idx="237">
                  <c:v>0</c:v>
                </c:pt>
                <c:pt idx="238">
                  <c:v>7.6359295983976052E-4</c:v>
                </c:pt>
                <c:pt idx="239">
                  <c:v>5.3415301541980343E-3</c:v>
                </c:pt>
                <c:pt idx="240">
                  <c:v>-1.5180644873232611E-3</c:v>
                </c:pt>
                <c:pt idx="241">
                  <c:v>3.8008362561928454E-4</c:v>
                </c:pt>
                <c:pt idx="242">
                  <c:v>6.8389249019552012E-3</c:v>
                </c:pt>
                <c:pt idx="243">
                  <c:v>0</c:v>
                </c:pt>
                <c:pt idx="244">
                  <c:v>-7.5473584905654E-4</c:v>
                </c:pt>
                <c:pt idx="245">
                  <c:v>-4.1540219817603552E-3</c:v>
                </c:pt>
                <c:pt idx="246">
                  <c:v>3.4128933100913178E-3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-3.7785337784780365E-4</c:v>
                </c:pt>
                <c:pt idx="251">
                  <c:v>1.1341587472908363E-3</c:v>
                </c:pt>
                <c:pt idx="252">
                  <c:v>3.7766239383791331E-4</c:v>
                </c:pt>
                <c:pt idx="253">
                  <c:v>0</c:v>
                </c:pt>
                <c:pt idx="254">
                  <c:v>-1.1325405813514011E-3</c:v>
                </c:pt>
                <c:pt idx="255">
                  <c:v>1.1338246838179628E-3</c:v>
                </c:pt>
                <c:pt idx="256">
                  <c:v>-1.1325405813514011E-3</c:v>
                </c:pt>
                <c:pt idx="257">
                  <c:v>1.1338246838179628E-3</c:v>
                </c:pt>
                <c:pt idx="258">
                  <c:v>-3.7751981879942425E-4</c:v>
                </c:pt>
                <c:pt idx="259">
                  <c:v>3.7766239383791331E-4</c:v>
                </c:pt>
                <c:pt idx="260">
                  <c:v>-1.1325405813514011E-3</c:v>
                </c:pt>
                <c:pt idx="261">
                  <c:v>-3.7785337784780365E-4</c:v>
                </c:pt>
                <c:pt idx="262">
                  <c:v>7.5608692793621474E-4</c:v>
                </c:pt>
                <c:pt idx="263">
                  <c:v>0</c:v>
                </c:pt>
                <c:pt idx="264">
                  <c:v>3.7778618016224603E-4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7386192"/>
        <c:axId val="-1987381840"/>
      </c:lineChart>
      <c:catAx>
        <c:axId val="-198738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-1987381840"/>
        <c:crosses val="autoZero"/>
        <c:auto val="1"/>
        <c:lblAlgn val="ctr"/>
        <c:lblOffset val="100"/>
        <c:noMultiLvlLbl val="0"/>
      </c:catAx>
      <c:valAx>
        <c:axId val="-198738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8738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taux de rendement ( Siemens Energy AG)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'Siemens Energy AG'!$C$1</c:f>
              <c:strCache>
                <c:ptCount val="1"/>
                <c:pt idx="0">
                  <c:v>taux de rendement</c:v>
                </c:pt>
              </c:strCache>
            </c:strRef>
          </c:tx>
          <c:marker>
            <c:symbol val="none"/>
          </c:marker>
          <c:val>
            <c:numRef>
              <c:f>'Siemens Energy AG'!$C$2:$C$266</c:f>
              <c:numCache>
                <c:formatCode>General</c:formatCode>
                <c:ptCount val="265"/>
                <c:pt idx="1">
                  <c:v>-1.6956478260869545E-2</c:v>
                </c:pt>
                <c:pt idx="2">
                  <c:v>-8.403405201087729E-3</c:v>
                </c:pt>
                <c:pt idx="3">
                  <c:v>-2.9884032114183837E-2</c:v>
                </c:pt>
                <c:pt idx="4">
                  <c:v>-3.4022988505747052E-2</c:v>
                </c:pt>
                <c:pt idx="5">
                  <c:v>-4.7596382674924142E-4</c:v>
                </c:pt>
                <c:pt idx="6">
                  <c:v>-4.76190476190483E-3</c:v>
                </c:pt>
                <c:pt idx="7">
                  <c:v>6.6986124401914645E-3</c:v>
                </c:pt>
                <c:pt idx="8">
                  <c:v>1.4733792075390169E-2</c:v>
                </c:pt>
                <c:pt idx="9">
                  <c:v>1.6861779859484703E-2</c:v>
                </c:pt>
                <c:pt idx="10">
                  <c:v>5.5274530413381628E-3</c:v>
                </c:pt>
                <c:pt idx="11">
                  <c:v>-1.5116811726981141E-2</c:v>
                </c:pt>
                <c:pt idx="12">
                  <c:v>-1.3953441860465101E-2</c:v>
                </c:pt>
                <c:pt idx="13">
                  <c:v>3.3018394668943296E-3</c:v>
                </c:pt>
                <c:pt idx="14">
                  <c:v>-1.6455101081335115E-2</c:v>
                </c:pt>
                <c:pt idx="15">
                  <c:v>-5.7361854684513389E-3</c:v>
                </c:pt>
                <c:pt idx="16">
                  <c:v>-1.8749952824516941E-2</c:v>
                </c:pt>
                <c:pt idx="17">
                  <c:v>4.8995590396871936E-4</c:v>
                </c:pt>
                <c:pt idx="18">
                  <c:v>-3.3545494613124449E-2</c:v>
                </c:pt>
                <c:pt idx="19">
                  <c:v>-1.5708233305891436E-2</c:v>
                </c:pt>
                <c:pt idx="20">
                  <c:v>-4.0926643033546525E-2</c:v>
                </c:pt>
                <c:pt idx="21">
                  <c:v>-1.6102523677000791E-3</c:v>
                </c:pt>
                <c:pt idx="22">
                  <c:v>1.0752634408602055E-2</c:v>
                </c:pt>
                <c:pt idx="23">
                  <c:v>3.9893619143277617E-2</c:v>
                </c:pt>
                <c:pt idx="24">
                  <c:v>1.5345320478021597E-2</c:v>
                </c:pt>
                <c:pt idx="25">
                  <c:v>-4.1057934508816181E-2</c:v>
                </c:pt>
                <c:pt idx="26">
                  <c:v>6.2253690570002691E-2</c:v>
                </c:pt>
                <c:pt idx="27">
                  <c:v>1.483729054585938E-3</c:v>
                </c:pt>
                <c:pt idx="28">
                  <c:v>4.543209876543218E-2</c:v>
                </c:pt>
                <c:pt idx="29">
                  <c:v>-3.1648559282002914E-2</c:v>
                </c:pt>
                <c:pt idx="30">
                  <c:v>4.7317024390243968E-2</c:v>
                </c:pt>
                <c:pt idx="31">
                  <c:v>3.4001026269260604E-2</c:v>
                </c:pt>
                <c:pt idx="32">
                  <c:v>3.0180178820712583E-2</c:v>
                </c:pt>
                <c:pt idx="33">
                  <c:v>1.4429382840866594E-2</c:v>
                </c:pt>
                <c:pt idx="34">
                  <c:v>1.1637844325955032E-2</c:v>
                </c:pt>
                <c:pt idx="35">
                  <c:v>1.7469110245807856E-2</c:v>
                </c:pt>
                <c:pt idx="36">
                  <c:v>1.2981658835077724E-2</c:v>
                </c:pt>
                <c:pt idx="37">
                  <c:v>3.431165629137431E-2</c:v>
                </c:pt>
                <c:pt idx="38">
                  <c:v>1.9984012789768472E-3</c:v>
                </c:pt>
                <c:pt idx="39">
                  <c:v>1.8747546868767447E-2</c:v>
                </c:pt>
                <c:pt idx="40">
                  <c:v>-1.8794126123957432E-2</c:v>
                </c:pt>
                <c:pt idx="41">
                  <c:v>7.1828015635594074E-3</c:v>
                </c:pt>
                <c:pt idx="42">
                  <c:v>-1.2678288431061679E-2</c:v>
                </c:pt>
                <c:pt idx="43">
                  <c:v>-8.0256821829868081E-4</c:v>
                </c:pt>
                <c:pt idx="44">
                  <c:v>4.0160642570281693E-3</c:v>
                </c:pt>
                <c:pt idx="45">
                  <c:v>-8.0000400000000121E-3</c:v>
                </c:pt>
                <c:pt idx="46">
                  <c:v>-1.2096734358739276E-2</c:v>
                </c:pt>
                <c:pt idx="47">
                  <c:v>1.632653061224484E-2</c:v>
                </c:pt>
                <c:pt idx="48">
                  <c:v>2.8112449799196904E-2</c:v>
                </c:pt>
                <c:pt idx="49">
                  <c:v>3.1249999999999334E-3</c:v>
                </c:pt>
                <c:pt idx="50">
                  <c:v>-2.7648014018691523E-2</c:v>
                </c:pt>
                <c:pt idx="51">
                  <c:v>2.1225511462775733E-2</c:v>
                </c:pt>
                <c:pt idx="52">
                  <c:v>-1.5686274509803866E-2</c:v>
                </c:pt>
                <c:pt idx="53">
                  <c:v>2.1912350597609449E-2</c:v>
                </c:pt>
                <c:pt idx="54">
                  <c:v>5.0682651072124774E-3</c:v>
                </c:pt>
                <c:pt idx="55">
                  <c:v>1.5515864409780323E-2</c:v>
                </c:pt>
                <c:pt idx="56">
                  <c:v>-1.1459167303284881E-2</c:v>
                </c:pt>
                <c:pt idx="57">
                  <c:v>2.0865572676413171E-2</c:v>
                </c:pt>
                <c:pt idx="58">
                  <c:v>-1.8168016654050073E-2</c:v>
                </c:pt>
                <c:pt idx="59">
                  <c:v>5.4741709531931082E-2</c:v>
                </c:pt>
                <c:pt idx="60">
                  <c:v>3.1067177227076831E-2</c:v>
                </c:pt>
                <c:pt idx="61">
                  <c:v>5.3881639627140737E-2</c:v>
                </c:pt>
                <c:pt idx="62">
                  <c:v>5.7181298351832539E-3</c:v>
                </c:pt>
                <c:pt idx="63">
                  <c:v>3.3444816053512182E-3</c:v>
                </c:pt>
                <c:pt idx="64">
                  <c:v>4.3333000000000512E-3</c:v>
                </c:pt>
                <c:pt idx="65">
                  <c:v>-1.3275473391154667E-3</c:v>
                </c:pt>
                <c:pt idx="66">
                  <c:v>2.1934197407776676E-2</c:v>
                </c:pt>
                <c:pt idx="67">
                  <c:v>3.6097593495934971E-2</c:v>
                </c:pt>
                <c:pt idx="68">
                  <c:v>4.9278058716947286E-2</c:v>
                </c:pt>
                <c:pt idx="69">
                  <c:v>-3.8887526174095134E-3</c:v>
                </c:pt>
                <c:pt idx="70">
                  <c:v>-2.8528559415272065E-2</c:v>
                </c:pt>
                <c:pt idx="71">
                  <c:v>4.173116177626969E-2</c:v>
                </c:pt>
                <c:pt idx="72">
                  <c:v>-3.0267091089997315E-2</c:v>
                </c:pt>
                <c:pt idx="73">
                  <c:v>-6.2729528763769832E-2</c:v>
                </c:pt>
                <c:pt idx="74">
                  <c:v>3.3953673978245974E-2</c:v>
                </c:pt>
                <c:pt idx="75">
                  <c:v>-5.3678560151563526E-3</c:v>
                </c:pt>
                <c:pt idx="76">
                  <c:v>1.9047301587301984E-3</c:v>
                </c:pt>
                <c:pt idx="77">
                  <c:v>1.8377693864945997E-2</c:v>
                </c:pt>
                <c:pt idx="78">
                  <c:v>-7.7784694392804285E-3</c:v>
                </c:pt>
                <c:pt idx="79">
                  <c:v>2.9789935082782659E-2</c:v>
                </c:pt>
                <c:pt idx="80">
                  <c:v>-3.9586175395858719E-3</c:v>
                </c:pt>
                <c:pt idx="81">
                  <c:v>-3.4240263963322144E-2</c:v>
                </c:pt>
                <c:pt idx="82">
                  <c:v>-9.4969927192145023E-4</c:v>
                </c:pt>
                <c:pt idx="83">
                  <c:v>-3.1051933810264155E-2</c:v>
                </c:pt>
                <c:pt idx="84">
                  <c:v>2.2236756049705798E-2</c:v>
                </c:pt>
                <c:pt idx="85">
                  <c:v>-3.518873960332789E-3</c:v>
                </c:pt>
                <c:pt idx="86">
                  <c:v>1.6051685393258985E-3</c:v>
                </c:pt>
                <c:pt idx="87">
                  <c:v>-1.6025961024809499E-3</c:v>
                </c:pt>
                <c:pt idx="88">
                  <c:v>-5.7785232744782412E-3</c:v>
                </c:pt>
                <c:pt idx="89">
                  <c:v>2.7445948577524942E-2</c:v>
                </c:pt>
                <c:pt idx="90">
                  <c:v>-2.0741671904462605E-2</c:v>
                </c:pt>
                <c:pt idx="91">
                  <c:v>2.8883183568677744E-3</c:v>
                </c:pt>
                <c:pt idx="92">
                  <c:v>2.2719967999999993E-2</c:v>
                </c:pt>
                <c:pt idx="93">
                  <c:v>-2.0337923039359249E-2</c:v>
                </c:pt>
                <c:pt idx="94">
                  <c:v>1.2456148593297594E-2</c:v>
                </c:pt>
                <c:pt idx="95">
                  <c:v>3.8801229059898121E-2</c:v>
                </c:pt>
                <c:pt idx="96">
                  <c:v>5.1624051017309337E-3</c:v>
                </c:pt>
                <c:pt idx="97">
                  <c:v>-1.7824774490922818E-2</c:v>
                </c:pt>
                <c:pt idx="98">
                  <c:v>-5.8442944229034639E-3</c:v>
                </c:pt>
                <c:pt idx="99">
                  <c:v>-2.7537128712871305E-2</c:v>
                </c:pt>
                <c:pt idx="100">
                  <c:v>-3.5316576519249104E-2</c:v>
                </c:pt>
                <c:pt idx="101">
                  <c:v>2.3086741424801866E-3</c:v>
                </c:pt>
                <c:pt idx="102">
                  <c:v>2.961533496595406E-3</c:v>
                </c:pt>
                <c:pt idx="103">
                  <c:v>2.5262467191601034E-2</c:v>
                </c:pt>
                <c:pt idx="104">
                  <c:v>1.0879999999999996E-2</c:v>
                </c:pt>
                <c:pt idx="105">
                  <c:v>-2.9439696106362764E-2</c:v>
                </c:pt>
                <c:pt idx="106">
                  <c:v>-1.9895662100456638E-2</c:v>
                </c:pt>
                <c:pt idx="107">
                  <c:v>-2.462562477955485E-2</c:v>
                </c:pt>
                <c:pt idx="108">
                  <c:v>-2.7635586067403184E-2</c:v>
                </c:pt>
                <c:pt idx="109">
                  <c:v>3.9298280701754333E-2</c:v>
                </c:pt>
                <c:pt idx="110">
                  <c:v>5.1654252138614049E-2</c:v>
                </c:pt>
                <c:pt idx="111">
                  <c:v>-2.5682182985553225E-3</c:v>
                </c:pt>
                <c:pt idx="112">
                  <c:v>4.28066301898938E-2</c:v>
                </c:pt>
                <c:pt idx="113">
                  <c:v>-6.1728699893290224E-3</c:v>
                </c:pt>
                <c:pt idx="114">
                  <c:v>7.7639749141622701E-3</c:v>
                </c:pt>
                <c:pt idx="115">
                  <c:v>-3.1433003653836576E-2</c:v>
                </c:pt>
                <c:pt idx="116">
                  <c:v>-3.2134902958956345E-2</c:v>
                </c:pt>
                <c:pt idx="117">
                  <c:v>1.0519395134779641E-2</c:v>
                </c:pt>
                <c:pt idx="118">
                  <c:v>-2.602469095640858E-2</c:v>
                </c:pt>
                <c:pt idx="119">
                  <c:v>-8.0160317963916712E-3</c:v>
                </c:pt>
                <c:pt idx="120">
                  <c:v>1.1111110736999582E-2</c:v>
                </c:pt>
                <c:pt idx="121">
                  <c:v>-2.1645087524306012E-2</c:v>
                </c:pt>
                <c:pt idx="122">
                  <c:v>-3.7440096577267394E-3</c:v>
                </c:pt>
                <c:pt idx="123">
                  <c:v>2.8015032456440051E-2</c:v>
                </c:pt>
                <c:pt idx="124">
                  <c:v>-3.6556995679627594E-3</c:v>
                </c:pt>
                <c:pt idx="125">
                  <c:v>1.2008005336891241E-2</c:v>
                </c:pt>
                <c:pt idx="126">
                  <c:v>8.8991760052735853E-3</c:v>
                </c:pt>
                <c:pt idx="127">
                  <c:v>1.6007807382953074E-2</c:v>
                </c:pt>
                <c:pt idx="128">
                  <c:v>-3.4083569131832837E-2</c:v>
                </c:pt>
                <c:pt idx="129">
                  <c:v>6.3248666336595746E-3</c:v>
                </c:pt>
                <c:pt idx="130">
                  <c:v>1.3231888852133359E-3</c:v>
                </c:pt>
                <c:pt idx="131">
                  <c:v>3.9642880740006596E-3</c:v>
                </c:pt>
                <c:pt idx="132">
                  <c:v>-2.8298717614304657E-2</c:v>
                </c:pt>
                <c:pt idx="133">
                  <c:v>-1.0159498470724269E-3</c:v>
                </c:pt>
                <c:pt idx="134">
                  <c:v>2.40677627118644E-2</c:v>
                </c:pt>
                <c:pt idx="135">
                  <c:v>-2.350211928176495E-2</c:v>
                </c:pt>
                <c:pt idx="136">
                  <c:v>0</c:v>
                </c:pt>
                <c:pt idx="137">
                  <c:v>-2.5084745762711812E-2</c:v>
                </c:pt>
                <c:pt idx="138">
                  <c:v>-3.0250382475660708E-2</c:v>
                </c:pt>
                <c:pt idx="139">
                  <c:v>1.3266440059750523E-2</c:v>
                </c:pt>
                <c:pt idx="140">
                  <c:v>2.9016277423920617E-2</c:v>
                </c:pt>
                <c:pt idx="141">
                  <c:v>2.4071526822558561E-3</c:v>
                </c:pt>
                <c:pt idx="142">
                  <c:v>-8.2332761578044061E-3</c:v>
                </c:pt>
                <c:pt idx="143">
                  <c:v>1.0377378069871537E-3</c:v>
                </c:pt>
                <c:pt idx="144">
                  <c:v>-6.5653418602162027E-3</c:v>
                </c:pt>
                <c:pt idx="145">
                  <c:v>-2.4695617391304343E-2</c:v>
                </c:pt>
                <c:pt idx="146">
                  <c:v>-8.5592721626507971E-3</c:v>
                </c:pt>
                <c:pt idx="147">
                  <c:v>8.2734535350162761E-3</c:v>
                </c:pt>
                <c:pt idx="148">
                  <c:v>-3.8886905498148217E-2</c:v>
                </c:pt>
                <c:pt idx="149">
                  <c:v>1.1878210397987841E-2</c:v>
                </c:pt>
                <c:pt idx="150">
                  <c:v>-4.6221570066030872E-2</c:v>
                </c:pt>
                <c:pt idx="151">
                  <c:v>8.846153846153863E-3</c:v>
                </c:pt>
                <c:pt idx="152">
                  <c:v>-2.0968356843309215E-2</c:v>
                </c:pt>
                <c:pt idx="153">
                  <c:v>-2.5700934579439259E-2</c:v>
                </c:pt>
                <c:pt idx="154">
                  <c:v>-1.7985611510791338E-2</c:v>
                </c:pt>
                <c:pt idx="155">
                  <c:v>-1.2617012617012565E-2</c:v>
                </c:pt>
                <c:pt idx="156">
                  <c:v>3.8746949711459137E-2</c:v>
                </c:pt>
                <c:pt idx="157">
                  <c:v>-2.5793729135169502E-2</c:v>
                </c:pt>
                <c:pt idx="158">
                  <c:v>2.118130432510407E-2</c:v>
                </c:pt>
                <c:pt idx="159">
                  <c:v>-1.2764260071798974E-2</c:v>
                </c:pt>
                <c:pt idx="160">
                  <c:v>3.1515191919191866E-2</c:v>
                </c:pt>
                <c:pt idx="161">
                  <c:v>1.5276105942965029E-2</c:v>
                </c:pt>
                <c:pt idx="162">
                  <c:v>-6.1728395061728444E-3</c:v>
                </c:pt>
                <c:pt idx="163">
                  <c:v>1.1646350931676479E-3</c:v>
                </c:pt>
                <c:pt idx="164">
                  <c:v>2.7142302165866642E-3</c:v>
                </c:pt>
                <c:pt idx="165">
                  <c:v>1.0054137275555326E-2</c:v>
                </c:pt>
                <c:pt idx="166">
                  <c:v>-4.5942188133912586E-3</c:v>
                </c:pt>
                <c:pt idx="167">
                  <c:v>1.6923115384615335E-2</c:v>
                </c:pt>
                <c:pt idx="168">
                  <c:v>-3.3661193885733937E-2</c:v>
                </c:pt>
                <c:pt idx="169">
                  <c:v>-3.522505030235025E-3</c:v>
                </c:pt>
                <c:pt idx="170">
                  <c:v>-2.749410948523615E-3</c:v>
                </c:pt>
                <c:pt idx="171">
                  <c:v>-1.142178067828983E-2</c:v>
                </c:pt>
                <c:pt idx="172">
                  <c:v>7.1713545816731944E-3</c:v>
                </c:pt>
                <c:pt idx="173">
                  <c:v>1.9778084660676907E-3</c:v>
                </c:pt>
                <c:pt idx="174">
                  <c:v>-2.368732727990517E-2</c:v>
                </c:pt>
                <c:pt idx="175">
                  <c:v>-1.3748524059846376E-2</c:v>
                </c:pt>
                <c:pt idx="176">
                  <c:v>4.264046915295077E-2</c:v>
                </c:pt>
                <c:pt idx="177">
                  <c:v>8.6511993708218195E-3</c:v>
                </c:pt>
                <c:pt idx="178">
                  <c:v>2.3001949317738787E-2</c:v>
                </c:pt>
                <c:pt idx="179">
                  <c:v>-1.3338452743902397E-2</c:v>
                </c:pt>
                <c:pt idx="180">
                  <c:v>-1.2746234559530044E-2</c:v>
                </c:pt>
                <c:pt idx="181">
                  <c:v>-5.0860330628339041E-3</c:v>
                </c:pt>
                <c:pt idx="182">
                  <c:v>-1.0224144710971215E-2</c:v>
                </c:pt>
                <c:pt idx="183">
                  <c:v>-1.0727056019070445E-2</c:v>
                </c:pt>
                <c:pt idx="184">
                  <c:v>2.4497991967871606E-2</c:v>
                </c:pt>
                <c:pt idx="185">
                  <c:v>-5.4880047040377529E-3</c:v>
                </c:pt>
                <c:pt idx="186">
                  <c:v>-7.8837206194816661E-4</c:v>
                </c:pt>
                <c:pt idx="187">
                  <c:v>3.5897435897435902E-2</c:v>
                </c:pt>
                <c:pt idx="188">
                  <c:v>-3.1987814166031983E-2</c:v>
                </c:pt>
                <c:pt idx="189">
                  <c:v>1.7702635719905456E-2</c:v>
                </c:pt>
                <c:pt idx="190">
                  <c:v>5.4116348893841594E-3</c:v>
                </c:pt>
                <c:pt idx="191">
                  <c:v>9.9961553248749703E-3</c:v>
                </c:pt>
                <c:pt idx="192">
                  <c:v>2.9311039208222329E-2</c:v>
                </c:pt>
                <c:pt idx="193">
                  <c:v>-1.4053290900396047E-2</c:v>
                </c:pt>
                <c:pt idx="194">
                  <c:v>-1.8004501125281337E-2</c:v>
                </c:pt>
                <c:pt idx="195">
                  <c:v>-1.1459167303284881E-2</c:v>
                </c:pt>
                <c:pt idx="196">
                  <c:v>1.1592001993508507E-2</c:v>
                </c:pt>
                <c:pt idx="197">
                  <c:v>2.2918258212375371E-3</c:v>
                </c:pt>
                <c:pt idx="198">
                  <c:v>-1.7530449695121946E-2</c:v>
                </c:pt>
                <c:pt idx="199">
                  <c:v>-0.11093874666645658</c:v>
                </c:pt>
                <c:pt idx="200">
                  <c:v>-9.5985602094241437E-3</c:v>
                </c:pt>
                <c:pt idx="201">
                  <c:v>-2.7312818180052153E-2</c:v>
                </c:pt>
                <c:pt idx="202">
                  <c:v>-5.8876358695651261E-3</c:v>
                </c:pt>
                <c:pt idx="203">
                  <c:v>4.9202731243611256E-2</c:v>
                </c:pt>
                <c:pt idx="204">
                  <c:v>2.6052539033759158E-3</c:v>
                </c:pt>
                <c:pt idx="205">
                  <c:v>-1.5591165006496294E-2</c:v>
                </c:pt>
                <c:pt idx="206">
                  <c:v>2.1997800263967525E-3</c:v>
                </c:pt>
                <c:pt idx="207">
                  <c:v>-1.0535557044093126E-2</c:v>
                </c:pt>
                <c:pt idx="208">
                  <c:v>3.1943166284686561E-2</c:v>
                </c:pt>
                <c:pt idx="209">
                  <c:v>-7.3086844368014485E-3</c:v>
                </c:pt>
                <c:pt idx="210">
                  <c:v>-6.4962754439151626E-3</c:v>
                </c:pt>
                <c:pt idx="211">
                  <c:v>1.5693024599257907E-2</c:v>
                </c:pt>
                <c:pt idx="212">
                  <c:v>1.158802624841317E-2</c:v>
                </c:pt>
                <c:pt idx="213">
                  <c:v>-2.7577428935086915E-2</c:v>
                </c:pt>
                <c:pt idx="214">
                  <c:v>1.0907504363001745E-2</c:v>
                </c:pt>
                <c:pt idx="215">
                  <c:v>2.0284807941303315E-2</c:v>
                </c:pt>
                <c:pt idx="216">
                  <c:v>1.226738630572701E-2</c:v>
                </c:pt>
                <c:pt idx="217">
                  <c:v>-5.0146677810279346E-3</c:v>
                </c:pt>
                <c:pt idx="218">
                  <c:v>-1.175968130028072E-2</c:v>
                </c:pt>
                <c:pt idx="219">
                  <c:v>2.9748830014925546E-3</c:v>
                </c:pt>
                <c:pt idx="220">
                  <c:v>1.2288093220338903E-2</c:v>
                </c:pt>
                <c:pt idx="221">
                  <c:v>-1.2976099329263314E-2</c:v>
                </c:pt>
                <c:pt idx="222">
                  <c:v>-1.2722603901611522E-2</c:v>
                </c:pt>
                <c:pt idx="223">
                  <c:v>2.405493882925526E-2</c:v>
                </c:pt>
                <c:pt idx="224">
                  <c:v>-2.0972734899328727E-3</c:v>
                </c:pt>
                <c:pt idx="225">
                  <c:v>-9.6680113632613522E-3</c:v>
                </c:pt>
                <c:pt idx="226">
                  <c:v>4.2445247981546556E-3</c:v>
                </c:pt>
                <c:pt idx="227">
                  <c:v>2.4936601859678775E-2</c:v>
                </c:pt>
                <c:pt idx="228">
                  <c:v>2.4741855670103608E-3</c:v>
                </c:pt>
                <c:pt idx="229">
                  <c:v>4.1139450478788742E-4</c:v>
                </c:pt>
                <c:pt idx="230">
                  <c:v>-1.6446957236842792E-3</c:v>
                </c:pt>
                <c:pt idx="231">
                  <c:v>1.8121827919199952E-2</c:v>
                </c:pt>
                <c:pt idx="232">
                  <c:v>-5.6633901967392108E-3</c:v>
                </c:pt>
                <c:pt idx="233">
                  <c:v>2.0748576078112351E-2</c:v>
                </c:pt>
                <c:pt idx="234">
                  <c:v>3.9856915105619325E-3</c:v>
                </c:pt>
                <c:pt idx="235">
                  <c:v>3.5728462257702911E-3</c:v>
                </c:pt>
                <c:pt idx="236">
                  <c:v>-1.0680418881312428E-2</c:v>
                </c:pt>
                <c:pt idx="237">
                  <c:v>-1.9992403038785181E-3</c:v>
                </c:pt>
                <c:pt idx="238">
                  <c:v>-8.0929410293646295E-2</c:v>
                </c:pt>
                <c:pt idx="239">
                  <c:v>-8.7188313548883668E-4</c:v>
                </c:pt>
                <c:pt idx="240">
                  <c:v>-6.1081588132636602E-3</c:v>
                </c:pt>
                <c:pt idx="241">
                  <c:v>2.1510051733535963E-2</c:v>
                </c:pt>
                <c:pt idx="242">
                  <c:v>-9.0245380318005296E-3</c:v>
                </c:pt>
                <c:pt idx="243">
                  <c:v>-2.4284432969836695E-2</c:v>
                </c:pt>
                <c:pt idx="244">
                  <c:v>1.3333288888888874E-2</c:v>
                </c:pt>
                <c:pt idx="245">
                  <c:v>4.38600896429859E-3</c:v>
                </c:pt>
                <c:pt idx="246">
                  <c:v>-2.052401746724886E-2</c:v>
                </c:pt>
                <c:pt idx="247">
                  <c:v>2.0508203299152913E-2</c:v>
                </c:pt>
                <c:pt idx="248">
                  <c:v>2.5338576904262944E-2</c:v>
                </c:pt>
                <c:pt idx="249">
                  <c:v>2.2582063169239955E-2</c:v>
                </c:pt>
                <c:pt idx="250">
                  <c:v>-2.9166708333333347E-2</c:v>
                </c:pt>
                <c:pt idx="251">
                  <c:v>3.3047254637221253E-2</c:v>
                </c:pt>
                <c:pt idx="252">
                  <c:v>-1.6202742002492752E-2</c:v>
                </c:pt>
                <c:pt idx="253">
                  <c:v>-3.8006756756756698E-3</c:v>
                </c:pt>
                <c:pt idx="254">
                  <c:v>-1.5260703688003367E-2</c:v>
                </c:pt>
                <c:pt idx="255">
                  <c:v>-2.2384890228153275E-2</c:v>
                </c:pt>
                <c:pt idx="256">
                  <c:v>-1.981501628423666E-2</c:v>
                </c:pt>
                <c:pt idx="257">
                  <c:v>-2.2462264150944176E-3</c:v>
                </c:pt>
                <c:pt idx="258">
                  <c:v>-2.5664116418915656E-2</c:v>
                </c:pt>
                <c:pt idx="259">
                  <c:v>2.4029622182514917E-2</c:v>
                </c:pt>
                <c:pt idx="260">
                  <c:v>-6.7689530685919935E-3</c:v>
                </c:pt>
                <c:pt idx="261">
                  <c:v>2.408000908677867E-2</c:v>
                </c:pt>
                <c:pt idx="262">
                  <c:v>1.7302528069985425E-2</c:v>
                </c:pt>
                <c:pt idx="263">
                  <c:v>2.1369385085041517E-2</c:v>
                </c:pt>
                <c:pt idx="264">
                  <c:v>5.5507685738684018E-3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5150944"/>
        <c:axId val="-1906968960"/>
      </c:lineChart>
      <c:catAx>
        <c:axId val="-20551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-1906968960"/>
        <c:crosses val="autoZero"/>
        <c:auto val="1"/>
        <c:lblAlgn val="ctr"/>
        <c:lblOffset val="100"/>
        <c:noMultiLvlLbl val="0"/>
      </c:catAx>
      <c:valAx>
        <c:axId val="-190696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5150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Taux de rendement (Puma</a:t>
            </a:r>
            <a:r>
              <a:rPr lang="en-US" baseline="0"/>
              <a:t> SE)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7613517060367449E-2"/>
          <c:y val="2.8252405949256341E-2"/>
          <c:w val="0.54706583552055998"/>
          <c:h val="0.75379593175853021"/>
        </c:manualLayout>
      </c:layout>
      <c:lineChart>
        <c:grouping val="standard"/>
        <c:varyColors val="0"/>
        <c:ser>
          <c:idx val="0"/>
          <c:order val="0"/>
          <c:tx>
            <c:strRef>
              <c:f>'PUMA SE'!$C$1</c:f>
              <c:strCache>
                <c:ptCount val="1"/>
                <c:pt idx="0">
                  <c:v>Taux de rendement</c:v>
                </c:pt>
              </c:strCache>
            </c:strRef>
          </c:tx>
          <c:marker>
            <c:symbol val="none"/>
          </c:marker>
          <c:val>
            <c:numRef>
              <c:f>'PUMA SE'!$C$2:$C$266</c:f>
              <c:numCache>
                <c:formatCode>General</c:formatCode>
                <c:ptCount val="265"/>
                <c:pt idx="1">
                  <c:v>3.0184738092834659E-2</c:v>
                </c:pt>
                <c:pt idx="2">
                  <c:v>2.5258524880019725E-3</c:v>
                </c:pt>
                <c:pt idx="3">
                  <c:v>-1.6124956517698075E-2</c:v>
                </c:pt>
                <c:pt idx="4">
                  <c:v>-1.1011523969565267E-2</c:v>
                </c:pt>
                <c:pt idx="5">
                  <c:v>5.17879350540684E-4</c:v>
                </c:pt>
                <c:pt idx="6">
                  <c:v>1.0352005827536172E-2</c:v>
                </c:pt>
                <c:pt idx="7">
                  <c:v>-7.6850664015082446E-4</c:v>
                </c:pt>
                <c:pt idx="8">
                  <c:v>2.281474068757014E-2</c:v>
                </c:pt>
                <c:pt idx="9">
                  <c:v>2.4561390054083032E-2</c:v>
                </c:pt>
                <c:pt idx="10">
                  <c:v>5.8707924199903989E-3</c:v>
                </c:pt>
                <c:pt idx="11">
                  <c:v>-3.5748967309070172E-2</c:v>
                </c:pt>
                <c:pt idx="12">
                  <c:v>6.8094953287706119E-3</c:v>
                </c:pt>
                <c:pt idx="13">
                  <c:v>2.2044114330867452E-2</c:v>
                </c:pt>
                <c:pt idx="14">
                  <c:v>-2.4509314326208527E-3</c:v>
                </c:pt>
                <c:pt idx="15">
                  <c:v>-6.1425059915846195E-3</c:v>
                </c:pt>
                <c:pt idx="16">
                  <c:v>-5.4388502981743353E-3</c:v>
                </c:pt>
                <c:pt idx="17">
                  <c:v>1.913995798085958E-2</c:v>
                </c:pt>
                <c:pt idx="18">
                  <c:v>-3.1463439024390159E-2</c:v>
                </c:pt>
                <c:pt idx="19">
                  <c:v>1.5109922314528006E-3</c:v>
                </c:pt>
                <c:pt idx="20">
                  <c:v>-3.746546344649921E-2</c:v>
                </c:pt>
                <c:pt idx="21">
                  <c:v>-5.2245821636514728E-3</c:v>
                </c:pt>
                <c:pt idx="22">
                  <c:v>-1.4705920971327641E-2</c:v>
                </c:pt>
                <c:pt idx="23">
                  <c:v>2.3987206503367797E-3</c:v>
                </c:pt>
                <c:pt idx="24">
                  <c:v>3.7224009077054341E-3</c:v>
                </c:pt>
                <c:pt idx="25">
                  <c:v>2.913903311258273E-2</c:v>
                </c:pt>
                <c:pt idx="26">
                  <c:v>2.6769653543229965E-2</c:v>
                </c:pt>
                <c:pt idx="27">
                  <c:v>1.5041739972946975E-3</c:v>
                </c:pt>
                <c:pt idx="28">
                  <c:v>5.6320399090853589E-2</c:v>
                </c:pt>
                <c:pt idx="29">
                  <c:v>-5.4028505828708405E-2</c:v>
                </c:pt>
                <c:pt idx="30">
                  <c:v>4.2585673476237089E-3</c:v>
                </c:pt>
                <c:pt idx="31">
                  <c:v>1.4467398353704071E-2</c:v>
                </c:pt>
                <c:pt idx="32">
                  <c:v>1.4015331399819557E-2</c:v>
                </c:pt>
                <c:pt idx="33">
                  <c:v>-2.9098568291758727E-3</c:v>
                </c:pt>
                <c:pt idx="34">
                  <c:v>7.2956957027163274E-3</c:v>
                </c:pt>
                <c:pt idx="35">
                  <c:v>2.390154630137831E-2</c:v>
                </c:pt>
                <c:pt idx="36">
                  <c:v>-1.0139129922188128E-2</c:v>
                </c:pt>
                <c:pt idx="37">
                  <c:v>7.8609338716166578E-3</c:v>
                </c:pt>
                <c:pt idx="38">
                  <c:v>-3.0725832047063398E-3</c:v>
                </c:pt>
                <c:pt idx="39">
                  <c:v>-2.2759589583219542E-2</c:v>
                </c:pt>
                <c:pt idx="40">
                  <c:v>-6.0650168349098291E-3</c:v>
                </c:pt>
                <c:pt idx="41">
                  <c:v>2.1967414645656228E-3</c:v>
                </c:pt>
                <c:pt idx="42">
                  <c:v>0</c:v>
                </c:pt>
                <c:pt idx="43">
                  <c:v>1.5099828966153349E-2</c:v>
                </c:pt>
                <c:pt idx="44">
                  <c:v>1.487520375629557E-2</c:v>
                </c:pt>
                <c:pt idx="45">
                  <c:v>-7.0918441392865802E-4</c:v>
                </c:pt>
                <c:pt idx="46">
                  <c:v>3.0991281866675123E-2</c:v>
                </c:pt>
                <c:pt idx="47">
                  <c:v>-8.4902015378520851E-3</c:v>
                </c:pt>
                <c:pt idx="48">
                  <c:v>1.3191391187025789E-2</c:v>
                </c:pt>
                <c:pt idx="49">
                  <c:v>-6.395591740420016E-3</c:v>
                </c:pt>
                <c:pt idx="50">
                  <c:v>4.1379425287355965E-3</c:v>
                </c:pt>
                <c:pt idx="51">
                  <c:v>-1.0073237064179985E-2</c:v>
                </c:pt>
                <c:pt idx="52">
                  <c:v>4.6246529385535743E-4</c:v>
                </c:pt>
                <c:pt idx="53">
                  <c:v>-2.4040627278338864E-2</c:v>
                </c:pt>
                <c:pt idx="54">
                  <c:v>-3.0791330393383936E-3</c:v>
                </c:pt>
                <c:pt idx="55">
                  <c:v>1.9482062247564578E-2</c:v>
                </c:pt>
                <c:pt idx="56">
                  <c:v>3.0762048473549328E-2</c:v>
                </c:pt>
                <c:pt idx="57">
                  <c:v>1.1982794618842437E-2</c:v>
                </c:pt>
                <c:pt idx="58">
                  <c:v>-2.2117918524952585E-2</c:v>
                </c:pt>
                <c:pt idx="59">
                  <c:v>2.8786805702686585E-2</c:v>
                </c:pt>
                <c:pt idx="60">
                  <c:v>4.8856541169366554E-3</c:v>
                </c:pt>
                <c:pt idx="61">
                  <c:v>1.5911624309392341E-2</c:v>
                </c:pt>
                <c:pt idx="62">
                  <c:v>-2.1757667571075463E-4</c:v>
                </c:pt>
                <c:pt idx="63">
                  <c:v>3.9164600504016205E-3</c:v>
                </c:pt>
                <c:pt idx="64">
                  <c:v>-9.7529476566205926E-3</c:v>
                </c:pt>
                <c:pt idx="65">
                  <c:v>-1.29131105136719E-2</c:v>
                </c:pt>
                <c:pt idx="66">
                  <c:v>2.6608094011356864E-3</c:v>
                </c:pt>
                <c:pt idx="67">
                  <c:v>-2.4325563371836355E-2</c:v>
                </c:pt>
                <c:pt idx="68">
                  <c:v>4.0797825040748466E-3</c:v>
                </c:pt>
                <c:pt idx="69">
                  <c:v>-7.9006322325199003E-3</c:v>
                </c:pt>
                <c:pt idx="70">
                  <c:v>-1.4789578730612558E-2</c:v>
                </c:pt>
                <c:pt idx="71">
                  <c:v>2.1016166767117102E-2</c:v>
                </c:pt>
                <c:pt idx="72">
                  <c:v>8.1429655766334253E-3</c:v>
                </c:pt>
                <c:pt idx="73">
                  <c:v>-1.3461936431029085E-2</c:v>
                </c:pt>
                <c:pt idx="74">
                  <c:v>1.6602228414777539E-2</c:v>
                </c:pt>
                <c:pt idx="75">
                  <c:v>-3.557048018857991E-2</c:v>
                </c:pt>
                <c:pt idx="76">
                  <c:v>3.2474947431281481E-3</c:v>
                </c:pt>
                <c:pt idx="77">
                  <c:v>1.3410450867052032E-2</c:v>
                </c:pt>
                <c:pt idx="78">
                  <c:v>-2.8747488991672846E-2</c:v>
                </c:pt>
                <c:pt idx="79">
                  <c:v>-1.8557681683787779E-2</c:v>
                </c:pt>
                <c:pt idx="80">
                  <c:v>-8.3771782761411298E-3</c:v>
                </c:pt>
                <c:pt idx="81">
                  <c:v>-2.9447296289557012E-2</c:v>
                </c:pt>
                <c:pt idx="82">
                  <c:v>1.6911228970684589E-2</c:v>
                </c:pt>
                <c:pt idx="83">
                  <c:v>-1.222792873841928E-2</c:v>
                </c:pt>
                <c:pt idx="84">
                  <c:v>8.9131097909520441E-3</c:v>
                </c:pt>
                <c:pt idx="85">
                  <c:v>2.0858858895705476E-2</c:v>
                </c:pt>
                <c:pt idx="86">
                  <c:v>-1.6826803491351459E-3</c:v>
                </c:pt>
                <c:pt idx="87">
                  <c:v>6.9829161325047229E-3</c:v>
                </c:pt>
                <c:pt idx="88">
                  <c:v>1.4825418637319687E-2</c:v>
                </c:pt>
                <c:pt idx="89">
                  <c:v>-1.0838808111645041E-2</c:v>
                </c:pt>
                <c:pt idx="90">
                  <c:v>3.5731658357928734E-3</c:v>
                </c:pt>
                <c:pt idx="91">
                  <c:v>-2.2549263647062376E-2</c:v>
                </c:pt>
                <c:pt idx="92">
                  <c:v>4.0068030110878748E-2</c:v>
                </c:pt>
                <c:pt idx="93">
                  <c:v>-2.3348703089017416E-3</c:v>
                </c:pt>
                <c:pt idx="94">
                  <c:v>1.4041715586727359E-2</c:v>
                </c:pt>
                <c:pt idx="95">
                  <c:v>-1.0385436861969227E-2</c:v>
                </c:pt>
                <c:pt idx="96">
                  <c:v>1.1660330884786692E-3</c:v>
                </c:pt>
                <c:pt idx="97">
                  <c:v>1.9100849998825449E-2</c:v>
                </c:pt>
                <c:pt idx="98">
                  <c:v>1.7600011428571472E-2</c:v>
                </c:pt>
                <c:pt idx="99">
                  <c:v>-1.2578649903653942E-2</c:v>
                </c:pt>
                <c:pt idx="100">
                  <c:v>-8.6441539727970199E-3</c:v>
                </c:pt>
                <c:pt idx="101">
                  <c:v>-2.0651708552009748E-2</c:v>
                </c:pt>
                <c:pt idx="102">
                  <c:v>3.9596965328058079E-2</c:v>
                </c:pt>
                <c:pt idx="103">
                  <c:v>-8.5642891269842435E-3</c:v>
                </c:pt>
                <c:pt idx="104">
                  <c:v>8.6382697668242123E-3</c:v>
                </c:pt>
                <c:pt idx="105">
                  <c:v>-3.0425930367949706E-2</c:v>
                </c:pt>
                <c:pt idx="106">
                  <c:v>5.346338849996018E-3</c:v>
                </c:pt>
                <c:pt idx="107">
                  <c:v>-2.0578023121387325E-2</c:v>
                </c:pt>
                <c:pt idx="108">
                  <c:v>-1.2511768029842158E-2</c:v>
                </c:pt>
                <c:pt idx="109">
                  <c:v>1.2192158154809628E-2</c:v>
                </c:pt>
                <c:pt idx="110">
                  <c:v>2.4563084553613522E-2</c:v>
                </c:pt>
                <c:pt idx="111">
                  <c:v>1.844121672565276E-3</c:v>
                </c:pt>
                <c:pt idx="112">
                  <c:v>2.3009664588349389E-2</c:v>
                </c:pt>
                <c:pt idx="113">
                  <c:v>-9.2217725870844865E-3</c:v>
                </c:pt>
                <c:pt idx="114">
                  <c:v>-1.5890919770509312E-3</c:v>
                </c:pt>
                <c:pt idx="115">
                  <c:v>1.273309473320932E-2</c:v>
                </c:pt>
                <c:pt idx="116">
                  <c:v>-2.0206555451131739E-3</c:v>
                </c:pt>
                <c:pt idx="117">
                  <c:v>1.3048323665954388E-2</c:v>
                </c:pt>
                <c:pt idx="118">
                  <c:v>-2.0874950496889713E-2</c:v>
                </c:pt>
                <c:pt idx="119">
                  <c:v>-2.0866454978453249E-2</c:v>
                </c:pt>
                <c:pt idx="120">
                  <c:v>-9.7289325795196849E-3</c:v>
                </c:pt>
                <c:pt idx="121">
                  <c:v>-1.7309976608187092E-2</c:v>
                </c:pt>
                <c:pt idx="122">
                  <c:v>-3.1659082301562169E-2</c:v>
                </c:pt>
                <c:pt idx="123">
                  <c:v>1.1553613427315554E-2</c:v>
                </c:pt>
                <c:pt idx="124">
                  <c:v>-1.2150667843839568E-2</c:v>
                </c:pt>
                <c:pt idx="125">
                  <c:v>1.2546088097930197E-2</c:v>
                </c:pt>
                <c:pt idx="126">
                  <c:v>1.4820225947521996E-2</c:v>
                </c:pt>
                <c:pt idx="127">
                  <c:v>1.6518996689980924E-2</c:v>
                </c:pt>
                <c:pt idx="128">
                  <c:v>2.1902979790461095E-2</c:v>
                </c:pt>
                <c:pt idx="129">
                  <c:v>-3.6874856382518206E-3</c:v>
                </c:pt>
                <c:pt idx="130">
                  <c:v>4.3025688677142022E-2</c:v>
                </c:pt>
                <c:pt idx="131">
                  <c:v>2.3508571745398058E-2</c:v>
                </c:pt>
                <c:pt idx="132">
                  <c:v>-6.2838784523117234E-3</c:v>
                </c:pt>
                <c:pt idx="133">
                  <c:v>3.0527583618321554E-3</c:v>
                </c:pt>
                <c:pt idx="134">
                  <c:v>-7.60866304347822E-3</c:v>
                </c:pt>
                <c:pt idx="135">
                  <c:v>1.3800601956168492E-2</c:v>
                </c:pt>
                <c:pt idx="136">
                  <c:v>-8.6429993224502125E-3</c:v>
                </c:pt>
                <c:pt idx="137">
                  <c:v>-6.9747056021206618E-3</c:v>
                </c:pt>
                <c:pt idx="138">
                  <c:v>-2.3266054984655751E-2</c:v>
                </c:pt>
                <c:pt idx="139">
                  <c:v>1.5056134831460666E-2</c:v>
                </c:pt>
                <c:pt idx="140">
                  <c:v>3.0994798804285721E-3</c:v>
                </c:pt>
                <c:pt idx="141">
                  <c:v>-8.3866914018972186E-3</c:v>
                </c:pt>
                <c:pt idx="142">
                  <c:v>1.4689505734592746E-2</c:v>
                </c:pt>
                <c:pt idx="143">
                  <c:v>6.7997696863346885E-3</c:v>
                </c:pt>
                <c:pt idx="144">
                  <c:v>-3.5947743923276383E-2</c:v>
                </c:pt>
                <c:pt idx="145">
                  <c:v>1.3559661016948811E-3</c:v>
                </c:pt>
                <c:pt idx="146">
                  <c:v>-1.0155743280667692E-2</c:v>
                </c:pt>
                <c:pt idx="147">
                  <c:v>1.2767840711720957E-2</c:v>
                </c:pt>
                <c:pt idx="148">
                  <c:v>-2.6114352819196388E-2</c:v>
                </c:pt>
                <c:pt idx="149">
                  <c:v>1.5950127691289645E-2</c:v>
                </c:pt>
                <c:pt idx="150">
                  <c:v>-1.3879430855985576E-2</c:v>
                </c:pt>
                <c:pt idx="151">
                  <c:v>3.6225196123673122E-2</c:v>
                </c:pt>
                <c:pt idx="152">
                  <c:v>-9.3520040080159964E-3</c:v>
                </c:pt>
                <c:pt idx="153">
                  <c:v>-5.3945042011292856E-3</c:v>
                </c:pt>
                <c:pt idx="154">
                  <c:v>7.6836158192091168E-3</c:v>
                </c:pt>
                <c:pt idx="155">
                  <c:v>8.9706548553486146E-3</c:v>
                </c:pt>
                <c:pt idx="156">
                  <c:v>2.4449210120608667E-3</c:v>
                </c:pt>
                <c:pt idx="157">
                  <c:v>5.5432374349192052E-3</c:v>
                </c:pt>
                <c:pt idx="158">
                  <c:v>5.9537047173221381E-3</c:v>
                </c:pt>
                <c:pt idx="159">
                  <c:v>-3.287987796755465E-3</c:v>
                </c:pt>
                <c:pt idx="160">
                  <c:v>8.7964590104139978E-4</c:v>
                </c:pt>
                <c:pt idx="161">
                  <c:v>1.4282608688725726E-2</c:v>
                </c:pt>
                <c:pt idx="162">
                  <c:v>1.0181997400346695E-2</c:v>
                </c:pt>
                <c:pt idx="163">
                  <c:v>3.6456786694042671E-3</c:v>
                </c:pt>
                <c:pt idx="164">
                  <c:v>-6.4102351797058728E-3</c:v>
                </c:pt>
                <c:pt idx="165">
                  <c:v>8.8172043010751947E-3</c:v>
                </c:pt>
                <c:pt idx="166">
                  <c:v>0</c:v>
                </c:pt>
                <c:pt idx="167">
                  <c:v>-1.5988062246855683E-2</c:v>
                </c:pt>
                <c:pt idx="168">
                  <c:v>5.4159445407279032E-3</c:v>
                </c:pt>
                <c:pt idx="169">
                  <c:v>-2.1543848308542757E-4</c:v>
                </c:pt>
                <c:pt idx="170">
                  <c:v>-2.5862606922546186E-3</c:v>
                </c:pt>
                <c:pt idx="171">
                  <c:v>1.0155596589360416E-2</c:v>
                </c:pt>
                <c:pt idx="172">
                  <c:v>-3.2085882352941584E-3</c:v>
                </c:pt>
                <c:pt idx="173">
                  <c:v>-5.3648070396397117E-3</c:v>
                </c:pt>
                <c:pt idx="174">
                  <c:v>-1.03559766026745E-2</c:v>
                </c:pt>
                <c:pt idx="175">
                  <c:v>1.6786582009735859E-2</c:v>
                </c:pt>
                <c:pt idx="176">
                  <c:v>-2.1437607433940468E-4</c:v>
                </c:pt>
                <c:pt idx="177">
                  <c:v>-2.359007026399124E-3</c:v>
                </c:pt>
                <c:pt idx="178">
                  <c:v>2.3430782207321692E-2</c:v>
                </c:pt>
                <c:pt idx="179">
                  <c:v>9.0317264331891463E-3</c:v>
                </c:pt>
                <c:pt idx="180">
                  <c:v>-1.248964378664345E-2</c:v>
                </c:pt>
                <c:pt idx="181">
                  <c:v>1.3069203617280825E-2</c:v>
                </c:pt>
                <c:pt idx="182">
                  <c:v>2.4968580161197035E-3</c:v>
                </c:pt>
                <c:pt idx="183">
                  <c:v>-6.2264424426472465E-4</c:v>
                </c:pt>
                <c:pt idx="184">
                  <c:v>3.9459708012678152E-3</c:v>
                </c:pt>
                <c:pt idx="185">
                  <c:v>2.0273055440628837E-2</c:v>
                </c:pt>
                <c:pt idx="186">
                  <c:v>3.6496452113710678E-3</c:v>
                </c:pt>
                <c:pt idx="187">
                  <c:v>2.1212101010101004E-2</c:v>
                </c:pt>
                <c:pt idx="188">
                  <c:v>-5.4401089107835154E-3</c:v>
                </c:pt>
                <c:pt idx="189">
                  <c:v>-6.0666432799608852E-3</c:v>
                </c:pt>
                <c:pt idx="190">
                  <c:v>1.4608764966804719E-2</c:v>
                </c:pt>
                <c:pt idx="191">
                  <c:v>4.9304732755326341E-4</c:v>
                </c:pt>
                <c:pt idx="192">
                  <c:v>7.8856877639927759E-3</c:v>
                </c:pt>
                <c:pt idx="193">
                  <c:v>1.7114914425427872E-2</c:v>
                </c:pt>
                <c:pt idx="194">
                  <c:v>-2.2596134615384608E-2</c:v>
                </c:pt>
                <c:pt idx="195">
                  <c:v>1.2297097642949383E-2</c:v>
                </c:pt>
                <c:pt idx="196">
                  <c:v>2.4295431986483345E-3</c:v>
                </c:pt>
                <c:pt idx="197">
                  <c:v>4.8473096491069385E-3</c:v>
                </c:pt>
                <c:pt idx="198">
                  <c:v>-9.6477566879349256E-4</c:v>
                </c:pt>
                <c:pt idx="199">
                  <c:v>-1.8348632978793859E-2</c:v>
                </c:pt>
                <c:pt idx="200">
                  <c:v>-2.4594195285898763E-3</c:v>
                </c:pt>
                <c:pt idx="201">
                  <c:v>-7.3964495582554326E-3</c:v>
                </c:pt>
                <c:pt idx="202">
                  <c:v>4.4708990666487885E-3</c:v>
                </c:pt>
                <c:pt idx="203">
                  <c:v>1.8298704615206787E-2</c:v>
                </c:pt>
                <c:pt idx="204">
                  <c:v>1.6512919373858792E-2</c:v>
                </c:pt>
                <c:pt idx="205">
                  <c:v>1.1466755633697921E-2</c:v>
                </c:pt>
                <c:pt idx="206">
                  <c:v>-7.0854984805951531E-3</c:v>
                </c:pt>
                <c:pt idx="207">
                  <c:v>-9.0389725792382868E-3</c:v>
                </c:pt>
                <c:pt idx="208">
                  <c:v>-1.9203552199644166E-3</c:v>
                </c:pt>
                <c:pt idx="209">
                  <c:v>1.9240500795782076E-3</c:v>
                </c:pt>
                <c:pt idx="210">
                  <c:v>-6.2410176429953468E-3</c:v>
                </c:pt>
                <c:pt idx="211">
                  <c:v>1.1111130434782615E-2</c:v>
                </c:pt>
                <c:pt idx="212">
                  <c:v>1.3377935721396386E-2</c:v>
                </c:pt>
                <c:pt idx="213">
                  <c:v>2.5459659817265598E-2</c:v>
                </c:pt>
                <c:pt idx="214">
                  <c:v>-1.1494252873563218E-2</c:v>
                </c:pt>
                <c:pt idx="215">
                  <c:v>-6.5115999999999646E-3</c:v>
                </c:pt>
                <c:pt idx="216">
                  <c:v>1.4044381627966098E-3</c:v>
                </c:pt>
                <c:pt idx="217">
                  <c:v>3.272613462532473E-3</c:v>
                </c:pt>
                <c:pt idx="218">
                  <c:v>-3.2619383990139085E-3</c:v>
                </c:pt>
                <c:pt idx="219">
                  <c:v>3.7400749062199896E-3</c:v>
                </c:pt>
                <c:pt idx="220">
                  <c:v>1.0712641093854522E-2</c:v>
                </c:pt>
                <c:pt idx="221">
                  <c:v>-5.9908018433179784E-3</c:v>
                </c:pt>
                <c:pt idx="222">
                  <c:v>4.1725081904962526E-3</c:v>
                </c:pt>
                <c:pt idx="223">
                  <c:v>-2.7701107265897655E-3</c:v>
                </c:pt>
                <c:pt idx="224">
                  <c:v>-1.8055527777777743E-2</c:v>
                </c:pt>
                <c:pt idx="225">
                  <c:v>2.357378528315553E-3</c:v>
                </c:pt>
                <c:pt idx="226">
                  <c:v>6.5851079985387792E-3</c:v>
                </c:pt>
                <c:pt idx="227">
                  <c:v>-4.2055794392523013E-3</c:v>
                </c:pt>
                <c:pt idx="228">
                  <c:v>1.0323781971174574E-2</c:v>
                </c:pt>
                <c:pt idx="229">
                  <c:v>-2.4152335826245472E-2</c:v>
                </c:pt>
                <c:pt idx="230">
                  <c:v>4.7591621677531574E-4</c:v>
                </c:pt>
                <c:pt idx="231">
                  <c:v>-5.2330638483931808E-3</c:v>
                </c:pt>
                <c:pt idx="232">
                  <c:v>-1.6738402197845944E-2</c:v>
                </c:pt>
                <c:pt idx="233">
                  <c:v>1.0213958845896098E-2</c:v>
                </c:pt>
                <c:pt idx="234">
                  <c:v>-4.8141551240083385E-4</c:v>
                </c:pt>
                <c:pt idx="235">
                  <c:v>-1.2042388861973346E-2</c:v>
                </c:pt>
                <c:pt idx="236">
                  <c:v>1.1213983094666436E-2</c:v>
                </c:pt>
                <c:pt idx="237">
                  <c:v>7.2324013664146975E-3</c:v>
                </c:pt>
                <c:pt idx="238">
                  <c:v>-3.3508761134765455E-3</c:v>
                </c:pt>
                <c:pt idx="239">
                  <c:v>8.6455525196071636E-3</c:v>
                </c:pt>
                <c:pt idx="240">
                  <c:v>1.3809495238095201E-2</c:v>
                </c:pt>
                <c:pt idx="241">
                  <c:v>-2.7712513697863199E-2</c:v>
                </c:pt>
                <c:pt idx="242">
                  <c:v>3.3816231884057908E-3</c:v>
                </c:pt>
                <c:pt idx="243">
                  <c:v>-3.7072682466493638E-2</c:v>
                </c:pt>
                <c:pt idx="244">
                  <c:v>1.3499979999999993E-2</c:v>
                </c:pt>
                <c:pt idx="245">
                  <c:v>-5.9200593176133992E-3</c:v>
                </c:pt>
                <c:pt idx="246">
                  <c:v>-1.538464516129036E-2</c:v>
                </c:pt>
                <c:pt idx="247">
                  <c:v>8.5686091300991429E-3</c:v>
                </c:pt>
                <c:pt idx="248">
                  <c:v>5.497201234466685E-3</c:v>
                </c:pt>
                <c:pt idx="249">
                  <c:v>1.4910537075756205E-2</c:v>
                </c:pt>
                <c:pt idx="250">
                  <c:v>-3.0558227826801749E-2</c:v>
                </c:pt>
                <c:pt idx="251">
                  <c:v>-9.0927558367522292E-3</c:v>
                </c:pt>
                <c:pt idx="252">
                  <c:v>-2.5693351841489565E-2</c:v>
                </c:pt>
                <c:pt idx="253">
                  <c:v>1.8836333588036162E-3</c:v>
                </c:pt>
                <c:pt idx="254">
                  <c:v>7.1025696073234385E-3</c:v>
                </c:pt>
                <c:pt idx="255">
                  <c:v>9.7490460433321113E-3</c:v>
                </c:pt>
                <c:pt idx="256">
                  <c:v>1.0270953058022193E-3</c:v>
                </c:pt>
                <c:pt idx="257">
                  <c:v>1.5185748154994447E-2</c:v>
                </c:pt>
                <c:pt idx="258">
                  <c:v>-1.6575692003725682E-2</c:v>
                </c:pt>
                <c:pt idx="259">
                  <c:v>3.1346299136290834E-2</c:v>
                </c:pt>
                <c:pt idx="260">
                  <c:v>-1.8435456271757966E-2</c:v>
                </c:pt>
                <c:pt idx="261">
                  <c:v>-1.5634527918781765E-2</c:v>
                </c:pt>
                <c:pt idx="262">
                  <c:v>4.5379847827762909E-3</c:v>
                </c:pt>
                <c:pt idx="263">
                  <c:v>2.1149866095485251E-2</c:v>
                </c:pt>
                <c:pt idx="264">
                  <c:v>1.3975457610853215E-2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06968416"/>
        <c:axId val="-1906970592"/>
      </c:lineChart>
      <c:catAx>
        <c:axId val="-1906968416"/>
        <c:scaling>
          <c:orientation val="minMax"/>
        </c:scaling>
        <c:delete val="0"/>
        <c:axPos val="b"/>
        <c:majorTickMark val="out"/>
        <c:minorTickMark val="none"/>
        <c:tickLblPos val="nextTo"/>
        <c:crossAx val="-1906970592"/>
        <c:crosses val="autoZero"/>
        <c:auto val="1"/>
        <c:lblAlgn val="ctr"/>
        <c:lblOffset val="100"/>
        <c:noMultiLvlLbl val="0"/>
      </c:catAx>
      <c:valAx>
        <c:axId val="-190697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06968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Taux de rendement (Bayer Aktiengesellschaft)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'Bayer Aktiengesellschaft'!$C$1</c:f>
              <c:strCache>
                <c:ptCount val="1"/>
                <c:pt idx="0">
                  <c:v>Taux de rendement</c:v>
                </c:pt>
              </c:strCache>
            </c:strRef>
          </c:tx>
          <c:marker>
            <c:symbol val="none"/>
          </c:marker>
          <c:val>
            <c:numRef>
              <c:f>'Bayer Aktiengesellschaft'!$C$2:$C$266</c:f>
              <c:numCache>
                <c:formatCode>General</c:formatCode>
                <c:ptCount val="265"/>
                <c:pt idx="1">
                  <c:v>-0.13074471711227312</c:v>
                </c:pt>
                <c:pt idx="2">
                  <c:v>-3.031935692706093E-2</c:v>
                </c:pt>
                <c:pt idx="3">
                  <c:v>4.0836741051814007E-2</c:v>
                </c:pt>
                <c:pt idx="4">
                  <c:v>-1.0049198203976982E-2</c:v>
                </c:pt>
                <c:pt idx="5">
                  <c:v>-2.1598272604714312E-2</c:v>
                </c:pt>
                <c:pt idx="6">
                  <c:v>2.2406181510070244E-2</c:v>
                </c:pt>
                <c:pt idx="7">
                  <c:v>8.9604017912209531E-3</c:v>
                </c:pt>
                <c:pt idx="8">
                  <c:v>-7.9178044083030169E-3</c:v>
                </c:pt>
                <c:pt idx="9">
                  <c:v>-3.4728234798786936E-2</c:v>
                </c:pt>
                <c:pt idx="10">
                  <c:v>-9.4971843575418925E-3</c:v>
                </c:pt>
                <c:pt idx="11">
                  <c:v>-4.8505357055717473E-3</c:v>
                </c:pt>
                <c:pt idx="12">
                  <c:v>1.5869417005907636E-2</c:v>
                </c:pt>
                <c:pt idx="13">
                  <c:v>-1.071187211087095E-2</c:v>
                </c:pt>
                <c:pt idx="14">
                  <c:v>-1.601630877436009E-2</c:v>
                </c:pt>
                <c:pt idx="15">
                  <c:v>-2.5676272940767374E-2</c:v>
                </c:pt>
                <c:pt idx="16">
                  <c:v>-3.9999529411764625E-3</c:v>
                </c:pt>
                <c:pt idx="17">
                  <c:v>2.244200224701131E-3</c:v>
                </c:pt>
                <c:pt idx="18">
                  <c:v>3.0642546391103048E-3</c:v>
                </c:pt>
                <c:pt idx="19">
                  <c:v>-1.5156855833627145E-2</c:v>
                </c:pt>
                <c:pt idx="20">
                  <c:v>-2.8752040085898267E-2</c:v>
                </c:pt>
                <c:pt idx="21">
                  <c:v>1.9653112902437947E-3</c:v>
                </c:pt>
                <c:pt idx="22">
                  <c:v>-1.0420473213191117E-2</c:v>
                </c:pt>
                <c:pt idx="23">
                  <c:v>3.5802749360685171E-2</c:v>
                </c:pt>
                <c:pt idx="24">
                  <c:v>3.7076665470638362E-3</c:v>
                </c:pt>
                <c:pt idx="25">
                  <c:v>4.2659700730688685E-2</c:v>
                </c:pt>
                <c:pt idx="26">
                  <c:v>1.0285257142857063E-3</c:v>
                </c:pt>
                <c:pt idx="27">
                  <c:v>-2.3975317911876595E-2</c:v>
                </c:pt>
                <c:pt idx="28">
                  <c:v>8.0243305187584629E-2</c:v>
                </c:pt>
                <c:pt idx="29">
                  <c:v>3.0644310355047409E-2</c:v>
                </c:pt>
                <c:pt idx="30">
                  <c:v>1.0611494011346921E-2</c:v>
                </c:pt>
                <c:pt idx="31">
                  <c:v>-1.2995113567000444E-2</c:v>
                </c:pt>
                <c:pt idx="32">
                  <c:v>4.6344637742897201E-3</c:v>
                </c:pt>
                <c:pt idx="33">
                  <c:v>1.992052883037308E-3</c:v>
                </c:pt>
                <c:pt idx="34">
                  <c:v>-2.5112273726064661E-3</c:v>
                </c:pt>
                <c:pt idx="35">
                  <c:v>-4.0910520488606139E-3</c:v>
                </c:pt>
                <c:pt idx="36">
                  <c:v>-2.2645902198316789E-2</c:v>
                </c:pt>
                <c:pt idx="37">
                  <c:v>3.2331070158422244E-2</c:v>
                </c:pt>
                <c:pt idx="38">
                  <c:v>-5.950495876396413E-3</c:v>
                </c:pt>
                <c:pt idx="39">
                  <c:v>2.2579289590857244E-2</c:v>
                </c:pt>
                <c:pt idx="40">
                  <c:v>9.4484746955228235E-3</c:v>
                </c:pt>
                <c:pt idx="41">
                  <c:v>1.2209176925424199E-3</c:v>
                </c:pt>
                <c:pt idx="42">
                  <c:v>6.1984755127131733E-3</c:v>
                </c:pt>
                <c:pt idx="43">
                  <c:v>-2.5045405980424394E-2</c:v>
                </c:pt>
                <c:pt idx="44">
                  <c:v>8.3902838201780922E-3</c:v>
                </c:pt>
                <c:pt idx="45">
                  <c:v>-1.7462722495382062E-2</c:v>
                </c:pt>
                <c:pt idx="46">
                  <c:v>-1.6728070742748201E-3</c:v>
                </c:pt>
                <c:pt idx="47">
                  <c:v>7.3306106886705748E-4</c:v>
                </c:pt>
                <c:pt idx="48">
                  <c:v>-1.2871452759971803E-2</c:v>
                </c:pt>
                <c:pt idx="49">
                  <c:v>5.3001164995212515E-4</c:v>
                </c:pt>
                <c:pt idx="50">
                  <c:v>5.2977326827237268E-3</c:v>
                </c:pt>
                <c:pt idx="51">
                  <c:v>-4.2160624834753057E-4</c:v>
                </c:pt>
                <c:pt idx="52">
                  <c:v>-2.0560903439936867E-2</c:v>
                </c:pt>
                <c:pt idx="53">
                  <c:v>1.5394552696737998E-2</c:v>
                </c:pt>
                <c:pt idx="54">
                  <c:v>-7.4215436810849428E-4</c:v>
                </c:pt>
                <c:pt idx="55">
                  <c:v>4.6153824933686999E-2</c:v>
                </c:pt>
                <c:pt idx="56">
                  <c:v>-4.3610548551937358E-3</c:v>
                </c:pt>
                <c:pt idx="57">
                  <c:v>-7.1304880743714989E-4</c:v>
                </c:pt>
                <c:pt idx="58">
                  <c:v>-4.5565750164439339E-2</c:v>
                </c:pt>
                <c:pt idx="59">
                  <c:v>3.0439026603418205E-2</c:v>
                </c:pt>
                <c:pt idx="60">
                  <c:v>-1.2438225023290261E-3</c:v>
                </c:pt>
                <c:pt idx="61">
                  <c:v>8.3022415940224286E-3</c:v>
                </c:pt>
                <c:pt idx="62">
                  <c:v>-8.2340465939058068E-4</c:v>
                </c:pt>
                <c:pt idx="63">
                  <c:v>-7.9316438415400967E-3</c:v>
                </c:pt>
                <c:pt idx="64">
                  <c:v>2.3569764792228533E-2</c:v>
                </c:pt>
                <c:pt idx="65">
                  <c:v>3.7532358743511238E-3</c:v>
                </c:pt>
                <c:pt idx="66">
                  <c:v>3.9514948540270795E-2</c:v>
                </c:pt>
                <c:pt idx="67">
                  <c:v>1.7305074859031704E-2</c:v>
                </c:pt>
                <c:pt idx="68">
                  <c:v>-1.5672782874617742E-2</c:v>
                </c:pt>
                <c:pt idx="69">
                  <c:v>-9.9028737864078255E-3</c:v>
                </c:pt>
                <c:pt idx="70">
                  <c:v>-1.2747636291522278E-2</c:v>
                </c:pt>
                <c:pt idx="71">
                  <c:v>4.4894676201827487E-2</c:v>
                </c:pt>
                <c:pt idx="72">
                  <c:v>1.7110456924352142E-3</c:v>
                </c:pt>
                <c:pt idx="73">
                  <c:v>-8.3507118684895063E-3</c:v>
                </c:pt>
                <c:pt idx="74">
                  <c:v>7.2727464114832538E-3</c:v>
                </c:pt>
                <c:pt idx="75">
                  <c:v>7.2201594676010554E-3</c:v>
                </c:pt>
                <c:pt idx="76">
                  <c:v>1.301646908192672E-2</c:v>
                </c:pt>
                <c:pt idx="77">
                  <c:v>-1.6014915902887915E-2</c:v>
                </c:pt>
                <c:pt idx="78">
                  <c:v>-9.0840083270251042E-3</c:v>
                </c:pt>
                <c:pt idx="79">
                  <c:v>-1.6615717788087896E-2</c:v>
                </c:pt>
                <c:pt idx="80">
                  <c:v>6.4089723671015468E-3</c:v>
                </c:pt>
                <c:pt idx="81">
                  <c:v>-3.338479351601692E-2</c:v>
                </c:pt>
                <c:pt idx="82">
                  <c:v>1.7169115591934455E-2</c:v>
                </c:pt>
                <c:pt idx="83">
                  <c:v>-2.0314032967339954E-2</c:v>
                </c:pt>
                <c:pt idx="84">
                  <c:v>1.1719903601724929E-2</c:v>
                </c:pt>
                <c:pt idx="85">
                  <c:v>1.5049465346534714E-2</c:v>
                </c:pt>
                <c:pt idx="86">
                  <c:v>5.0722202525251767E-3</c:v>
                </c:pt>
                <c:pt idx="87">
                  <c:v>5.3183190993788813E-2</c:v>
                </c:pt>
                <c:pt idx="88">
                  <c:v>2.8381884569918275E-2</c:v>
                </c:pt>
                <c:pt idx="89">
                  <c:v>-8.6021327706475303E-3</c:v>
                </c:pt>
                <c:pt idx="90">
                  <c:v>-3.61534707158352E-3</c:v>
                </c:pt>
                <c:pt idx="91">
                  <c:v>-1.8505098303793523E-2</c:v>
                </c:pt>
                <c:pt idx="92">
                  <c:v>-1.8483919352455312E-3</c:v>
                </c:pt>
                <c:pt idx="93">
                  <c:v>-9.2590740740740155E-4</c:v>
                </c:pt>
                <c:pt idx="94">
                  <c:v>1.5940685524732417E-2</c:v>
                </c:pt>
                <c:pt idx="95">
                  <c:v>-4.7436963192173647E-3</c:v>
                </c:pt>
                <c:pt idx="96">
                  <c:v>-1.0449111098975507E-2</c:v>
                </c:pt>
                <c:pt idx="97">
                  <c:v>-1.6117061874768433E-2</c:v>
                </c:pt>
                <c:pt idx="98">
                  <c:v>1.5063057520936588E-2</c:v>
                </c:pt>
                <c:pt idx="99">
                  <c:v>-2.5969207939156645E-3</c:v>
                </c:pt>
                <c:pt idx="100">
                  <c:v>-7.9970243630277053E-3</c:v>
                </c:pt>
                <c:pt idx="101">
                  <c:v>3.3183370828646294E-2</c:v>
                </c:pt>
                <c:pt idx="102">
                  <c:v>-6.387227247555291E-2</c:v>
                </c:pt>
                <c:pt idx="103">
                  <c:v>-2.8493913549137495E-2</c:v>
                </c:pt>
                <c:pt idx="104">
                  <c:v>4.4293715967552265E-2</c:v>
                </c:pt>
                <c:pt idx="105">
                  <c:v>-5.3496178830722899E-3</c:v>
                </c:pt>
                <c:pt idx="106">
                  <c:v>-8.4518246551704788E-3</c:v>
                </c:pt>
                <c:pt idx="107">
                  <c:v>4.2619334417267896E-3</c:v>
                </c:pt>
                <c:pt idx="108">
                  <c:v>-4.8225308641975306E-3</c:v>
                </c:pt>
                <c:pt idx="109">
                  <c:v>3.0238457065322681E-2</c:v>
                </c:pt>
                <c:pt idx="110">
                  <c:v>-1.8815239179106888E-3</c:v>
                </c:pt>
                <c:pt idx="111">
                  <c:v>2.657869984125737E-2</c:v>
                </c:pt>
                <c:pt idx="112">
                  <c:v>-3.7275046589699781E-2</c:v>
                </c:pt>
                <c:pt idx="113">
                  <c:v>9.9180049589929539E-3</c:v>
                </c:pt>
                <c:pt idx="114">
                  <c:v>7.5544852208778287E-4</c:v>
                </c:pt>
                <c:pt idx="115">
                  <c:v>-1.5097565008584139E-3</c:v>
                </c:pt>
                <c:pt idx="116">
                  <c:v>-1.8899829899829304E-3</c:v>
                </c:pt>
                <c:pt idx="117">
                  <c:v>1.8178356027677475E-2</c:v>
                </c:pt>
                <c:pt idx="118">
                  <c:v>-6.881123302957085E-3</c:v>
                </c:pt>
                <c:pt idx="119">
                  <c:v>-2.2472471068447539E-3</c:v>
                </c:pt>
                <c:pt idx="120">
                  <c:v>1.6328885441608289E-2</c:v>
                </c:pt>
                <c:pt idx="121">
                  <c:v>-9.2336100006053558E-3</c:v>
                </c:pt>
                <c:pt idx="122">
                  <c:v>-8.2013603652800835E-3</c:v>
                </c:pt>
                <c:pt idx="123">
                  <c:v>0</c:v>
                </c:pt>
                <c:pt idx="124">
                  <c:v>2.8190566212939324E-3</c:v>
                </c:pt>
                <c:pt idx="125">
                  <c:v>7.308826699609753E-3</c:v>
                </c:pt>
                <c:pt idx="126">
                  <c:v>3.9069581395349464E-3</c:v>
                </c:pt>
                <c:pt idx="127">
                  <c:v>-1.3528521377474571E-2</c:v>
                </c:pt>
                <c:pt idx="128">
                  <c:v>1.0332500469659962E-2</c:v>
                </c:pt>
                <c:pt idx="129">
                  <c:v>-5.0204723878851968E-3</c:v>
                </c:pt>
                <c:pt idx="130">
                  <c:v>-2.8031583929419347E-3</c:v>
                </c:pt>
                <c:pt idx="131">
                  <c:v>-3.748313273081366E-4</c:v>
                </c:pt>
                <c:pt idx="132">
                  <c:v>-7.4990813648294552E-3</c:v>
                </c:pt>
                <c:pt idx="133">
                  <c:v>1.8893086869911099E-4</c:v>
                </c:pt>
                <c:pt idx="134">
                  <c:v>-9.4426815969275778E-4</c:v>
                </c:pt>
                <c:pt idx="135">
                  <c:v>-3.7809072294554168E-4</c:v>
                </c:pt>
                <c:pt idx="136">
                  <c:v>2.1180010945915071E-2</c:v>
                </c:pt>
                <c:pt idx="137">
                  <c:v>1.7777759259259323E-2</c:v>
                </c:pt>
                <c:pt idx="138">
                  <c:v>-1.4919942047306083E-2</c:v>
                </c:pt>
                <c:pt idx="139">
                  <c:v>3.1584762312241568E-2</c:v>
                </c:pt>
                <c:pt idx="140">
                  <c:v>-2.8647986701807781E-3</c:v>
                </c:pt>
                <c:pt idx="141">
                  <c:v>-2.0829592760452442E-2</c:v>
                </c:pt>
                <c:pt idx="142">
                  <c:v>5.5016138914655731E-3</c:v>
                </c:pt>
                <c:pt idx="143">
                  <c:v>-1.0031059272987147E-2</c:v>
                </c:pt>
                <c:pt idx="144">
                  <c:v>-1.5291046707646333E-2</c:v>
                </c:pt>
                <c:pt idx="145">
                  <c:v>-5.6127033561701838E-3</c:v>
                </c:pt>
                <c:pt idx="146">
                  <c:v>1.2605794445689759E-2</c:v>
                </c:pt>
                <c:pt idx="147">
                  <c:v>-4.645113340765515E-3</c:v>
                </c:pt>
                <c:pt idx="148">
                  <c:v>-2.2213907037521005E-2</c:v>
                </c:pt>
                <c:pt idx="149">
                  <c:v>2.1191313073858034E-2</c:v>
                </c:pt>
                <c:pt idx="150">
                  <c:v>7.8518972573603501E-3</c:v>
                </c:pt>
                <c:pt idx="151">
                  <c:v>4.080894082730541E-3</c:v>
                </c:pt>
                <c:pt idx="152">
                  <c:v>4.4337335223769894E-3</c:v>
                </c:pt>
                <c:pt idx="153">
                  <c:v>-1.7288928035477807E-2</c:v>
                </c:pt>
                <c:pt idx="154">
                  <c:v>7.2431199700542764E-2</c:v>
                </c:pt>
                <c:pt idx="155">
                  <c:v>-3.8393892467607081E-3</c:v>
                </c:pt>
                <c:pt idx="156">
                  <c:v>-3.5040293095996389E-4</c:v>
                </c:pt>
                <c:pt idx="157">
                  <c:v>-5.0823868720226038E-3</c:v>
                </c:pt>
                <c:pt idx="158">
                  <c:v>-7.9267218601374468E-3</c:v>
                </c:pt>
                <c:pt idx="159">
                  <c:v>-1.154122869318183E-2</c:v>
                </c:pt>
                <c:pt idx="160">
                  <c:v>8.9820373264615162E-4</c:v>
                </c:pt>
                <c:pt idx="161">
                  <c:v>4.8456747156195041E-3</c:v>
                </c:pt>
                <c:pt idx="162">
                  <c:v>-1.3038113483189265E-2</c:v>
                </c:pt>
                <c:pt idx="163">
                  <c:v>-5.2478648298177576E-3</c:v>
                </c:pt>
                <c:pt idx="164">
                  <c:v>-5.0391121513714415E-2</c:v>
                </c:pt>
                <c:pt idx="165">
                  <c:v>7.6630266731214473E-4</c:v>
                </c:pt>
                <c:pt idx="166">
                  <c:v>-1.4548276625257405E-2</c:v>
                </c:pt>
                <c:pt idx="167">
                  <c:v>-1.9423076923064163E-4</c:v>
                </c:pt>
                <c:pt idx="168">
                  <c:v>1.1074412063834875E-2</c:v>
                </c:pt>
                <c:pt idx="169">
                  <c:v>5.7647769837669066E-3</c:v>
                </c:pt>
                <c:pt idx="170">
                  <c:v>6.1138708444782794E-3</c:v>
                </c:pt>
                <c:pt idx="171">
                  <c:v>5.5070451955944498E-3</c:v>
                </c:pt>
                <c:pt idx="172">
                  <c:v>-3.9659867050805793E-3</c:v>
                </c:pt>
                <c:pt idx="173">
                  <c:v>5.1193778870165033E-3</c:v>
                </c:pt>
                <c:pt idx="174">
                  <c:v>2.0750991162081706E-3</c:v>
                </c:pt>
                <c:pt idx="175">
                  <c:v>6.5888931963271214E-3</c:v>
                </c:pt>
                <c:pt idx="176">
                  <c:v>-4.8625770551229287E-3</c:v>
                </c:pt>
                <c:pt idx="177">
                  <c:v>7.5174216785832589E-3</c:v>
                </c:pt>
                <c:pt idx="178">
                  <c:v>-6.528688555704259E-3</c:v>
                </c:pt>
                <c:pt idx="179">
                  <c:v>3.9429779926015091E-3</c:v>
                </c:pt>
                <c:pt idx="180">
                  <c:v>-1.3465513120151306E-2</c:v>
                </c:pt>
                <c:pt idx="181">
                  <c:v>-1.0616132701421796E-2</c:v>
                </c:pt>
                <c:pt idx="182">
                  <c:v>-1.7053075628531828E-2</c:v>
                </c:pt>
                <c:pt idx="183">
                  <c:v>-1.4619883325923651E-2</c:v>
                </c:pt>
                <c:pt idx="184">
                  <c:v>1.4836795545732849E-2</c:v>
                </c:pt>
                <c:pt idx="185">
                  <c:v>9.5516960926255948E-3</c:v>
                </c:pt>
                <c:pt idx="186">
                  <c:v>-5.406506943299607E-3</c:v>
                </c:pt>
                <c:pt idx="187">
                  <c:v>2.3297030607533119E-3</c:v>
                </c:pt>
                <c:pt idx="188">
                  <c:v>-8.1348439253370666E-3</c:v>
                </c:pt>
                <c:pt idx="189">
                  <c:v>1.4059773756293107E-2</c:v>
                </c:pt>
                <c:pt idx="190">
                  <c:v>-8.8580589254765307E-3</c:v>
                </c:pt>
                <c:pt idx="191">
                  <c:v>-7.7717115257106223E-4</c:v>
                </c:pt>
                <c:pt idx="192">
                  <c:v>-1.4582928251993E-2</c:v>
                </c:pt>
                <c:pt idx="193">
                  <c:v>5.7221981057617149E-3</c:v>
                </c:pt>
                <c:pt idx="194">
                  <c:v>-7.259230777727551E-3</c:v>
                </c:pt>
                <c:pt idx="195">
                  <c:v>4.5455337765033304E-3</c:v>
                </c:pt>
                <c:pt idx="196">
                  <c:v>-3.1478259630995232E-3</c:v>
                </c:pt>
                <c:pt idx="197">
                  <c:v>-3.9463194768626231E-4</c:v>
                </c:pt>
                <c:pt idx="198">
                  <c:v>6.9101280588300742E-3</c:v>
                </c:pt>
                <c:pt idx="199">
                  <c:v>-9.2157058823530095E-3</c:v>
                </c:pt>
                <c:pt idx="200">
                  <c:v>2.7706115727412365E-3</c:v>
                </c:pt>
                <c:pt idx="201">
                  <c:v>-2.5162779757757176E-2</c:v>
                </c:pt>
                <c:pt idx="202">
                  <c:v>1.6499625468164799E-2</c:v>
                </c:pt>
                <c:pt idx="203">
                  <c:v>1.6928938795637026E-2</c:v>
                </c:pt>
                <c:pt idx="204">
                  <c:v>1.3709361266953418E-3</c:v>
                </c:pt>
                <c:pt idx="205">
                  <c:v>1.3690592339319588E-3</c:v>
                </c:pt>
                <c:pt idx="206">
                  <c:v>3.3202733726509039E-3</c:v>
                </c:pt>
                <c:pt idx="207">
                  <c:v>-1.7909246990641361E-2</c:v>
                </c:pt>
                <c:pt idx="208">
                  <c:v>1.3874925393956446E-3</c:v>
                </c:pt>
                <c:pt idx="209">
                  <c:v>1.2668250197941279E-2</c:v>
                </c:pt>
                <c:pt idx="210">
                  <c:v>-1.7005453479280688E-2</c:v>
                </c:pt>
                <c:pt idx="211">
                  <c:v>4.3745674214642882E-3</c:v>
                </c:pt>
                <c:pt idx="212">
                  <c:v>-7.919164835445176E-3</c:v>
                </c:pt>
                <c:pt idx="213">
                  <c:v>-5.687487413939517E-3</c:v>
                </c:pt>
                <c:pt idx="214">
                  <c:v>-7.5965879057383334E-2</c:v>
                </c:pt>
                <c:pt idx="215">
                  <c:v>2.1285816218813865E-2</c:v>
                </c:pt>
                <c:pt idx="216">
                  <c:v>3.9345384942577038E-3</c:v>
                </c:pt>
                <c:pt idx="217">
                  <c:v>1.8006354496075707E-3</c:v>
                </c:pt>
                <c:pt idx="218">
                  <c:v>1.0566715784173968E-4</c:v>
                </c:pt>
                <c:pt idx="219">
                  <c:v>1.416644525495072E-2</c:v>
                </c:pt>
                <c:pt idx="220">
                  <c:v>-3.6484728447827952E-3</c:v>
                </c:pt>
                <c:pt idx="221">
                  <c:v>-7.3237077354312233E-4</c:v>
                </c:pt>
                <c:pt idx="222">
                  <c:v>2.1987226008014717E-3</c:v>
                </c:pt>
                <c:pt idx="223">
                  <c:v>1.1491850992648271E-3</c:v>
                </c:pt>
                <c:pt idx="224">
                  <c:v>-5.6349993606385086E-3</c:v>
                </c:pt>
                <c:pt idx="225">
                  <c:v>-4.9323118900200759E-3</c:v>
                </c:pt>
                <c:pt idx="226">
                  <c:v>8.015207762075512E-3</c:v>
                </c:pt>
                <c:pt idx="227">
                  <c:v>5.4404267537053004E-3</c:v>
                </c:pt>
                <c:pt idx="228">
                  <c:v>-5.8272425770497221E-3</c:v>
                </c:pt>
                <c:pt idx="229">
                  <c:v>-9.0014653548251972E-3</c:v>
                </c:pt>
                <c:pt idx="230">
                  <c:v>-6.3369243768491039E-4</c:v>
                </c:pt>
                <c:pt idx="231">
                  <c:v>-3.5933628494321246E-3</c:v>
                </c:pt>
                <c:pt idx="232">
                  <c:v>1.0608825002308618E-4</c:v>
                </c:pt>
                <c:pt idx="233">
                  <c:v>2.6513946335772615E-3</c:v>
                </c:pt>
                <c:pt idx="234">
                  <c:v>8.8851068330864629E-3</c:v>
                </c:pt>
                <c:pt idx="235">
                  <c:v>-4.5083037221284256E-3</c:v>
                </c:pt>
                <c:pt idx="236">
                  <c:v>5.6872250947751614E-3</c:v>
                </c:pt>
                <c:pt idx="237">
                  <c:v>-7.4353336985093846E-3</c:v>
                </c:pt>
                <c:pt idx="238">
                  <c:v>-1.8780312698466254E-2</c:v>
                </c:pt>
                <c:pt idx="239">
                  <c:v>-2.0752688172043083E-2</c:v>
                </c:pt>
                <c:pt idx="240">
                  <c:v>5.2707148347425946E-3</c:v>
                </c:pt>
                <c:pt idx="241">
                  <c:v>3.2768321888877044E-3</c:v>
                </c:pt>
                <c:pt idx="242">
                  <c:v>-6.5321721618320685E-4</c:v>
                </c:pt>
                <c:pt idx="243">
                  <c:v>-1.056759995642241E-2</c:v>
                </c:pt>
                <c:pt idx="244">
                  <c:v>5.0649416428100976E-3</c:v>
                </c:pt>
                <c:pt idx="245">
                  <c:v>-9.421560241489043E-3</c:v>
                </c:pt>
                <c:pt idx="246">
                  <c:v>1.3271621616271158E-3</c:v>
                </c:pt>
                <c:pt idx="247">
                  <c:v>1.2038855754362648E-2</c:v>
                </c:pt>
                <c:pt idx="248">
                  <c:v>1.6261093883249884E-2</c:v>
                </c:pt>
                <c:pt idx="249">
                  <c:v>-1.0739475714357629E-3</c:v>
                </c:pt>
                <c:pt idx="250">
                  <c:v>-3.2248980101016328E-4</c:v>
                </c:pt>
                <c:pt idx="251">
                  <c:v>1.7206130061428751E-2</c:v>
                </c:pt>
                <c:pt idx="252">
                  <c:v>-8.034612878089202E-3</c:v>
                </c:pt>
                <c:pt idx="253">
                  <c:v>1.0764083752231042E-2</c:v>
                </c:pt>
                <c:pt idx="254">
                  <c:v>-8.7515187157958044E-3</c:v>
                </c:pt>
                <c:pt idx="255">
                  <c:v>-9.8925644103273914E-3</c:v>
                </c:pt>
                <c:pt idx="256">
                  <c:v>1.5040824773510488E-3</c:v>
                </c:pt>
                <c:pt idx="257">
                  <c:v>-9.5473072399204686E-3</c:v>
                </c:pt>
                <c:pt idx="258">
                  <c:v>3.6824000068798172E-3</c:v>
                </c:pt>
                <c:pt idx="259">
                  <c:v>2.2121550061973531E-2</c:v>
                </c:pt>
                <c:pt idx="260">
                  <c:v>8.2347760085563163E-3</c:v>
                </c:pt>
                <c:pt idx="261">
                  <c:v>1.8115225130889989E-2</c:v>
                </c:pt>
                <c:pt idx="262">
                  <c:v>-1.8512845067865956E-2</c:v>
                </c:pt>
                <c:pt idx="263">
                  <c:v>-1.3203416116525202E-2</c:v>
                </c:pt>
                <c:pt idx="264">
                  <c:v>1.4760539763417922E-2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06965696"/>
        <c:axId val="-1906967872"/>
      </c:lineChart>
      <c:catAx>
        <c:axId val="-1906965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1906967872"/>
        <c:crosses val="autoZero"/>
        <c:auto val="1"/>
        <c:lblAlgn val="ctr"/>
        <c:lblOffset val="100"/>
        <c:noMultiLvlLbl val="0"/>
      </c:catAx>
      <c:valAx>
        <c:axId val="-190696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06965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Portefeuille Compsé des titres: DWNI.DE  ENR.DE  PUM.DE  BAYN.DE</a:t>
            </a:r>
          </a:p>
        </c:rich>
      </c:tx>
      <c:layout>
        <c:manualLayout>
          <c:xMode val="edge"/>
          <c:yMode val="edge"/>
          <c:x val="0.14797592321471614"/>
          <c:y val="5.431334655912119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010990612986576E-2"/>
          <c:y val="1.2748010251438555E-2"/>
          <c:w val="0.81094124499788955"/>
          <c:h val="0.9118608867747659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'Optimisation Pf'!$J$35:$J$135</c:f>
              <c:numCache>
                <c:formatCode>General</c:formatCode>
                <c:ptCount val="101"/>
                <c:pt idx="0">
                  <c:v>2.2494783315157513E-4</c:v>
                </c:pt>
                <c:pt idx="1">
                  <c:v>2.3407605255211506E-4</c:v>
                </c:pt>
                <c:pt idx="2">
                  <c:v>2.4449501504601382E-4</c:v>
                </c:pt>
                <c:pt idx="3">
                  <c:v>2.5620472063327121E-4</c:v>
                </c:pt>
                <c:pt idx="4">
                  <c:v>2.6920516931388735E-4</c:v>
                </c:pt>
                <c:pt idx="5">
                  <c:v>2.8349636108786224E-4</c:v>
                </c:pt>
                <c:pt idx="6">
                  <c:v>2.9907829595519583E-4</c:v>
                </c:pt>
                <c:pt idx="7">
                  <c:v>3.1595097391588821E-4</c:v>
                </c:pt>
                <c:pt idx="8">
                  <c:v>3.3411439496993918E-4</c:v>
                </c:pt>
                <c:pt idx="9">
                  <c:v>3.53568559117349E-4</c:v>
                </c:pt>
                <c:pt idx="10">
                  <c:v>3.7431346635811736E-4</c:v>
                </c:pt>
                <c:pt idx="11">
                  <c:v>3.9634911669224457E-4</c:v>
                </c:pt>
                <c:pt idx="12">
                  <c:v>4.1967551011973052E-4</c:v>
                </c:pt>
                <c:pt idx="13">
                  <c:v>4.4429264664057512E-4</c:v>
                </c:pt>
                <c:pt idx="14">
                  <c:v>4.7020052625477851E-4</c:v>
                </c:pt>
                <c:pt idx="15">
                  <c:v>4.9739914896234055E-4</c:v>
                </c:pt>
                <c:pt idx="16">
                  <c:v>5.2588851476326117E-4</c:v>
                </c:pt>
                <c:pt idx="17">
                  <c:v>5.5566862365754081E-4</c:v>
                </c:pt>
                <c:pt idx="18">
                  <c:v>5.8673947564517903E-4</c:v>
                </c:pt>
                <c:pt idx="19">
                  <c:v>6.1910107072617594E-4</c:v>
                </c:pt>
                <c:pt idx="20">
                  <c:v>6.5275340890053166E-4</c:v>
                </c:pt>
                <c:pt idx="21">
                  <c:v>6.8769649016824606E-4</c:v>
                </c:pt>
                <c:pt idx="22">
                  <c:v>7.2393031452931906E-4</c:v>
                </c:pt>
                <c:pt idx="23">
                  <c:v>7.6145488198375096E-4</c:v>
                </c:pt>
                <c:pt idx="24">
                  <c:v>8.0027019253154155E-4</c:v>
                </c:pt>
                <c:pt idx="25">
                  <c:v>8.4037624617269084E-4</c:v>
                </c:pt>
                <c:pt idx="26">
                  <c:v>8.8177304290719904E-4</c:v>
                </c:pt>
                <c:pt idx="27">
                  <c:v>9.2446058273506593E-4</c:v>
                </c:pt>
                <c:pt idx="28">
                  <c:v>9.6843886565629151E-4</c:v>
                </c:pt>
                <c:pt idx="29">
                  <c:v>1.0137078916708758E-3</c:v>
                </c:pt>
                <c:pt idx="30">
                  <c:v>1.060267660778819E-3</c:v>
                </c:pt>
                <c:pt idx="31">
                  <c:v>1.1081181729801206E-3</c:v>
                </c:pt>
                <c:pt idx="32">
                  <c:v>1.1572594282747814E-3</c:v>
                </c:pt>
                <c:pt idx="33">
                  <c:v>1.2076914266628007E-3</c:v>
                </c:pt>
                <c:pt idx="34">
                  <c:v>1.2594141681441786E-3</c:v>
                </c:pt>
                <c:pt idx="35">
                  <c:v>1.3124276527189153E-3</c:v>
                </c:pt>
                <c:pt idx="36">
                  <c:v>1.3667318803870108E-3</c:v>
                </c:pt>
                <c:pt idx="37">
                  <c:v>1.4223268511484653E-3</c:v>
                </c:pt>
                <c:pt idx="38">
                  <c:v>1.4792125650032778E-3</c:v>
                </c:pt>
                <c:pt idx="39">
                  <c:v>1.5373890219514497E-3</c:v>
                </c:pt>
                <c:pt idx="40">
                  <c:v>1.5968562219929802E-3</c:v>
                </c:pt>
                <c:pt idx="41">
                  <c:v>1.6576141651278692E-3</c:v>
                </c:pt>
                <c:pt idx="42">
                  <c:v>1.7196628513561172E-3</c:v>
                </c:pt>
                <c:pt idx="43">
                  <c:v>1.7830022806777236E-3</c:v>
                </c:pt>
                <c:pt idx="44">
                  <c:v>1.8476324530926893E-3</c:v>
                </c:pt>
                <c:pt idx="45">
                  <c:v>1.9135533686010131E-3</c:v>
                </c:pt>
                <c:pt idx="46">
                  <c:v>1.980765027202696E-3</c:v>
                </c:pt>
                <c:pt idx="47">
                  <c:v>2.0492674288977377E-3</c:v>
                </c:pt>
                <c:pt idx="48">
                  <c:v>2.119060573686138E-3</c:v>
                </c:pt>
                <c:pt idx="49">
                  <c:v>2.190144461567897E-3</c:v>
                </c:pt>
                <c:pt idx="50">
                  <c:v>2.2625190925430142E-3</c:v>
                </c:pt>
                <c:pt idx="51">
                  <c:v>2.336184466611491E-3</c:v>
                </c:pt>
                <c:pt idx="52">
                  <c:v>2.4111405837733261E-3</c:v>
                </c:pt>
                <c:pt idx="53">
                  <c:v>2.4873874440285203E-3</c:v>
                </c:pt>
                <c:pt idx="54">
                  <c:v>2.5649250473770728E-3</c:v>
                </c:pt>
                <c:pt idx="55">
                  <c:v>2.6437533938189839E-3</c:v>
                </c:pt>
                <c:pt idx="56">
                  <c:v>2.7238724833542546E-3</c:v>
                </c:pt>
                <c:pt idx="57">
                  <c:v>2.8052823159828832E-3</c:v>
                </c:pt>
                <c:pt idx="58">
                  <c:v>2.8879828917048708E-3</c:v>
                </c:pt>
                <c:pt idx="59">
                  <c:v>2.9719742105202172E-3</c:v>
                </c:pt>
                <c:pt idx="60">
                  <c:v>3.0572562724289223E-3</c:v>
                </c:pt>
                <c:pt idx="61">
                  <c:v>3.143829077430986E-3</c:v>
                </c:pt>
                <c:pt idx="62">
                  <c:v>3.2316926255264084E-3</c:v>
                </c:pt>
                <c:pt idx="63">
                  <c:v>3.3208469167151896E-3</c:v>
                </c:pt>
                <c:pt idx="64">
                  <c:v>3.4112919509973294E-3</c:v>
                </c:pt>
                <c:pt idx="65">
                  <c:v>3.5030277283728288E-3</c:v>
                </c:pt>
                <c:pt idx="66">
                  <c:v>3.5960542488416847E-3</c:v>
                </c:pt>
                <c:pt idx="67">
                  <c:v>3.6903715124039006E-3</c:v>
                </c:pt>
                <c:pt idx="68">
                  <c:v>3.7859795190594747E-3</c:v>
                </c:pt>
                <c:pt idx="69">
                  <c:v>3.8828782688084076E-3</c:v>
                </c:pt>
                <c:pt idx="70">
                  <c:v>3.9810677616506987E-3</c:v>
                </c:pt>
                <c:pt idx="71">
                  <c:v>4.0805479975863489E-3</c:v>
                </c:pt>
                <c:pt idx="72">
                  <c:v>4.1813189766153579E-3</c:v>
                </c:pt>
                <c:pt idx="73">
                  <c:v>4.2833806987377255E-3</c:v>
                </c:pt>
                <c:pt idx="74">
                  <c:v>4.3867331639534518E-3</c:v>
                </c:pt>
                <c:pt idx="75">
                  <c:v>4.491376372262536E-3</c:v>
                </c:pt>
                <c:pt idx="76">
                  <c:v>4.5973103236649805E-3</c:v>
                </c:pt>
                <c:pt idx="77">
                  <c:v>4.7045350181607838E-3</c:v>
                </c:pt>
                <c:pt idx="78">
                  <c:v>4.813050455749944E-3</c:v>
                </c:pt>
                <c:pt idx="79">
                  <c:v>4.9228566364324638E-3</c:v>
                </c:pt>
                <c:pt idx="80">
                  <c:v>5.0339535602083423E-3</c:v>
                </c:pt>
                <c:pt idx="81">
                  <c:v>5.1463412270775794E-3</c:v>
                </c:pt>
                <c:pt idx="82">
                  <c:v>5.2600196370401753E-3</c:v>
                </c:pt>
                <c:pt idx="83">
                  <c:v>5.3749887900961298E-3</c:v>
                </c:pt>
                <c:pt idx="84">
                  <c:v>5.4912486862454431E-3</c:v>
                </c:pt>
                <c:pt idx="85">
                  <c:v>5.6087993254881159E-3</c:v>
                </c:pt>
                <c:pt idx="86">
                  <c:v>5.7276407078241465E-3</c:v>
                </c:pt>
                <c:pt idx="87">
                  <c:v>5.8477728332535367E-3</c:v>
                </c:pt>
                <c:pt idx="88">
                  <c:v>5.9691957017762847E-3</c:v>
                </c:pt>
                <c:pt idx="89">
                  <c:v>6.0919093133923914E-3</c:v>
                </c:pt>
                <c:pt idx="90">
                  <c:v>6.2159136681018568E-3</c:v>
                </c:pt>
                <c:pt idx="91">
                  <c:v>6.3412087659046809E-3</c:v>
                </c:pt>
                <c:pt idx="92">
                  <c:v>6.4677946068008637E-3</c:v>
                </c:pt>
                <c:pt idx="93">
                  <c:v>6.5956711907904052E-3</c:v>
                </c:pt>
                <c:pt idx="94">
                  <c:v>6.7248385178733071E-3</c:v>
                </c:pt>
                <c:pt idx="95">
                  <c:v>6.8552965880495659E-3</c:v>
                </c:pt>
                <c:pt idx="96">
                  <c:v>6.9870454013191835E-3</c:v>
                </c:pt>
                <c:pt idx="97">
                  <c:v>7.1200849576821606E-3</c:v>
                </c:pt>
                <c:pt idx="98">
                  <c:v>7.2544152571384956E-3</c:v>
                </c:pt>
                <c:pt idx="99">
                  <c:v>7.3900362996881909E-3</c:v>
                </c:pt>
                <c:pt idx="100">
                  <c:v>7.5269480853312415E-3</c:v>
                </c:pt>
              </c:numCache>
            </c:numRef>
          </c:xVal>
          <c:yVal>
            <c:numRef>
              <c:f>'Optimisation Pf'!$K$35:$K$135</c:f>
              <c:numCache>
                <c:formatCode>General</c:formatCode>
                <c:ptCount val="101"/>
                <c:pt idx="0">
                  <c:v>6.572065268067288E-4</c:v>
                </c:pt>
                <c:pt idx="1">
                  <c:v>7.0720652680672882E-4</c:v>
                </c:pt>
                <c:pt idx="2">
                  <c:v>7.5720652680672884E-4</c:v>
                </c:pt>
                <c:pt idx="3">
                  <c:v>8.0720652680672886E-4</c:v>
                </c:pt>
                <c:pt idx="4">
                  <c:v>8.5720652680672889E-4</c:v>
                </c:pt>
                <c:pt idx="5">
                  <c:v>9.0720652680672891E-4</c:v>
                </c:pt>
                <c:pt idx="6">
                  <c:v>9.5720652680672893E-4</c:v>
                </c:pt>
                <c:pt idx="7">
                  <c:v>1.007206526806729E-3</c:v>
                </c:pt>
                <c:pt idx="8">
                  <c:v>1.0572065268067289E-3</c:v>
                </c:pt>
                <c:pt idx="9">
                  <c:v>1.1072065268067288E-3</c:v>
                </c:pt>
                <c:pt idx="10">
                  <c:v>1.1572065268067287E-3</c:v>
                </c:pt>
                <c:pt idx="11">
                  <c:v>1.2072065268067286E-3</c:v>
                </c:pt>
                <c:pt idx="12">
                  <c:v>1.2572065268067285E-3</c:v>
                </c:pt>
                <c:pt idx="13">
                  <c:v>1.3072065268067284E-3</c:v>
                </c:pt>
                <c:pt idx="14">
                  <c:v>1.3572065268067284E-3</c:v>
                </c:pt>
                <c:pt idx="15">
                  <c:v>1.4072065268067283E-3</c:v>
                </c:pt>
                <c:pt idx="16">
                  <c:v>1.4572065268067282E-3</c:v>
                </c:pt>
                <c:pt idx="17">
                  <c:v>1.5072065268067281E-3</c:v>
                </c:pt>
                <c:pt idx="18">
                  <c:v>1.557206526806728E-3</c:v>
                </c:pt>
                <c:pt idx="19">
                  <c:v>1.6072065268067279E-3</c:v>
                </c:pt>
                <c:pt idx="20">
                  <c:v>1.6572065268067278E-3</c:v>
                </c:pt>
                <c:pt idx="21">
                  <c:v>1.7072065268067278E-3</c:v>
                </c:pt>
                <c:pt idx="22">
                  <c:v>1.7572065268067277E-3</c:v>
                </c:pt>
                <c:pt idx="23">
                  <c:v>1.8072065268067276E-3</c:v>
                </c:pt>
                <c:pt idx="24">
                  <c:v>1.8572065268067275E-3</c:v>
                </c:pt>
                <c:pt idx="25">
                  <c:v>1.9072065268067274E-3</c:v>
                </c:pt>
                <c:pt idx="26">
                  <c:v>1.9572065268067275E-3</c:v>
                </c:pt>
                <c:pt idx="27">
                  <c:v>2.0072065268067277E-3</c:v>
                </c:pt>
                <c:pt idx="28">
                  <c:v>2.0572065268067278E-3</c:v>
                </c:pt>
                <c:pt idx="29">
                  <c:v>2.1072065268067279E-3</c:v>
                </c:pt>
                <c:pt idx="30">
                  <c:v>2.1572065268067281E-3</c:v>
                </c:pt>
                <c:pt idx="31">
                  <c:v>2.2072065268067282E-3</c:v>
                </c:pt>
                <c:pt idx="32">
                  <c:v>2.2572065268067283E-3</c:v>
                </c:pt>
                <c:pt idx="33">
                  <c:v>2.3072065268067285E-3</c:v>
                </c:pt>
                <c:pt idx="34">
                  <c:v>2.3572065268067286E-3</c:v>
                </c:pt>
                <c:pt idx="35">
                  <c:v>2.4072065268067287E-3</c:v>
                </c:pt>
                <c:pt idx="36">
                  <c:v>2.4572065268067289E-3</c:v>
                </c:pt>
                <c:pt idx="37">
                  <c:v>2.507206526806729E-3</c:v>
                </c:pt>
                <c:pt idx="38">
                  <c:v>2.5572065268067291E-3</c:v>
                </c:pt>
                <c:pt idx="39">
                  <c:v>2.6072065268067292E-3</c:v>
                </c:pt>
                <c:pt idx="40">
                  <c:v>2.6572065268067294E-3</c:v>
                </c:pt>
                <c:pt idx="41">
                  <c:v>2.7072065268067295E-3</c:v>
                </c:pt>
                <c:pt idx="42">
                  <c:v>2.7572065268067296E-3</c:v>
                </c:pt>
                <c:pt idx="43">
                  <c:v>2.8072065268067298E-3</c:v>
                </c:pt>
                <c:pt idx="44">
                  <c:v>2.8572065268067299E-3</c:v>
                </c:pt>
                <c:pt idx="45">
                  <c:v>2.90720652680673E-3</c:v>
                </c:pt>
                <c:pt idx="46">
                  <c:v>2.9572065268067302E-3</c:v>
                </c:pt>
                <c:pt idx="47">
                  <c:v>3.0072065268067303E-3</c:v>
                </c:pt>
                <c:pt idx="48">
                  <c:v>3.0572065268067304E-3</c:v>
                </c:pt>
                <c:pt idx="49">
                  <c:v>3.1072065268067306E-3</c:v>
                </c:pt>
                <c:pt idx="50">
                  <c:v>3.1572065268067307E-3</c:v>
                </c:pt>
                <c:pt idx="51">
                  <c:v>3.2072065268067308E-3</c:v>
                </c:pt>
                <c:pt idx="52">
                  <c:v>3.257206526806731E-3</c:v>
                </c:pt>
                <c:pt idx="53">
                  <c:v>3.3072065268067311E-3</c:v>
                </c:pt>
                <c:pt idx="54">
                  <c:v>3.3572065268067312E-3</c:v>
                </c:pt>
                <c:pt idx="55">
                  <c:v>3.4072065268067313E-3</c:v>
                </c:pt>
                <c:pt idx="56">
                  <c:v>3.4572065268067315E-3</c:v>
                </c:pt>
                <c:pt idx="57">
                  <c:v>3.5072065268067316E-3</c:v>
                </c:pt>
                <c:pt idx="58">
                  <c:v>3.5572065268067317E-3</c:v>
                </c:pt>
                <c:pt idx="59">
                  <c:v>3.6072065268067319E-3</c:v>
                </c:pt>
                <c:pt idx="60">
                  <c:v>3.657206526806732E-3</c:v>
                </c:pt>
                <c:pt idx="61">
                  <c:v>3.7072065268067321E-3</c:v>
                </c:pt>
                <c:pt idx="62">
                  <c:v>3.7572065268067323E-3</c:v>
                </c:pt>
                <c:pt idx="63">
                  <c:v>3.8072065268067324E-3</c:v>
                </c:pt>
                <c:pt idx="64">
                  <c:v>3.8572065268067325E-3</c:v>
                </c:pt>
                <c:pt idx="65">
                  <c:v>3.9072065268067327E-3</c:v>
                </c:pt>
                <c:pt idx="66">
                  <c:v>3.9572065268067324E-3</c:v>
                </c:pt>
                <c:pt idx="67">
                  <c:v>4.0072065268067321E-3</c:v>
                </c:pt>
                <c:pt idx="68">
                  <c:v>4.0572065268067318E-3</c:v>
                </c:pt>
                <c:pt idx="69">
                  <c:v>4.1072065268067314E-3</c:v>
                </c:pt>
                <c:pt idx="70">
                  <c:v>4.1572065268067311E-3</c:v>
                </c:pt>
                <c:pt idx="71">
                  <c:v>4.2072065268067308E-3</c:v>
                </c:pt>
                <c:pt idx="72">
                  <c:v>4.2572065268067305E-3</c:v>
                </c:pt>
                <c:pt idx="73">
                  <c:v>4.3072065268067302E-3</c:v>
                </c:pt>
                <c:pt idx="74">
                  <c:v>4.3572065268067299E-3</c:v>
                </c:pt>
                <c:pt idx="75">
                  <c:v>4.4072065268067296E-3</c:v>
                </c:pt>
                <c:pt idx="76">
                  <c:v>4.4572065268067293E-3</c:v>
                </c:pt>
                <c:pt idx="77">
                  <c:v>4.507206526806729E-3</c:v>
                </c:pt>
                <c:pt idx="78">
                  <c:v>4.5572065268067287E-3</c:v>
                </c:pt>
                <c:pt idx="79">
                  <c:v>4.6072065268067284E-3</c:v>
                </c:pt>
                <c:pt idx="80">
                  <c:v>4.6572065268067281E-3</c:v>
                </c:pt>
                <c:pt idx="81">
                  <c:v>4.7072065268067278E-3</c:v>
                </c:pt>
                <c:pt idx="82">
                  <c:v>4.7572065268067275E-3</c:v>
                </c:pt>
                <c:pt idx="83">
                  <c:v>4.8072065268067272E-3</c:v>
                </c:pt>
                <c:pt idx="84">
                  <c:v>4.8572065268067269E-3</c:v>
                </c:pt>
                <c:pt idx="85">
                  <c:v>4.9072065268067266E-3</c:v>
                </c:pt>
                <c:pt idx="86">
                  <c:v>4.9572065268067263E-3</c:v>
                </c:pt>
                <c:pt idx="87">
                  <c:v>5.007206526806726E-3</c:v>
                </c:pt>
                <c:pt idx="88">
                  <c:v>5.0572065268067257E-3</c:v>
                </c:pt>
                <c:pt idx="89">
                  <c:v>5.1072065268067254E-3</c:v>
                </c:pt>
                <c:pt idx="90">
                  <c:v>5.1572065268067251E-3</c:v>
                </c:pt>
                <c:pt idx="91">
                  <c:v>5.2072065268067248E-3</c:v>
                </c:pt>
                <c:pt idx="92">
                  <c:v>5.2572065268067245E-3</c:v>
                </c:pt>
                <c:pt idx="93">
                  <c:v>5.3072065268067242E-3</c:v>
                </c:pt>
                <c:pt idx="94">
                  <c:v>5.3572065268067239E-3</c:v>
                </c:pt>
                <c:pt idx="95">
                  <c:v>5.4072065268067236E-3</c:v>
                </c:pt>
                <c:pt idx="96">
                  <c:v>5.4572065268067233E-3</c:v>
                </c:pt>
                <c:pt idx="97">
                  <c:v>5.507206526806723E-3</c:v>
                </c:pt>
                <c:pt idx="98">
                  <c:v>5.5572065268067227E-3</c:v>
                </c:pt>
                <c:pt idx="99">
                  <c:v>5.6072065268067224E-3</c:v>
                </c:pt>
                <c:pt idx="100">
                  <c:v>5.6572065268067221E-3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'Optimisation Pf'!$J$35:$J$135</c:f>
              <c:numCache>
                <c:formatCode>General</c:formatCode>
                <c:ptCount val="101"/>
                <c:pt idx="0">
                  <c:v>2.2494783315157513E-4</c:v>
                </c:pt>
                <c:pt idx="1">
                  <c:v>2.3407605255211506E-4</c:v>
                </c:pt>
                <c:pt idx="2">
                  <c:v>2.4449501504601382E-4</c:v>
                </c:pt>
                <c:pt idx="3">
                  <c:v>2.5620472063327121E-4</c:v>
                </c:pt>
                <c:pt idx="4">
                  <c:v>2.6920516931388735E-4</c:v>
                </c:pt>
                <c:pt idx="5">
                  <c:v>2.8349636108786224E-4</c:v>
                </c:pt>
                <c:pt idx="6">
                  <c:v>2.9907829595519583E-4</c:v>
                </c:pt>
                <c:pt idx="7">
                  <c:v>3.1595097391588821E-4</c:v>
                </c:pt>
                <c:pt idx="8">
                  <c:v>3.3411439496993918E-4</c:v>
                </c:pt>
                <c:pt idx="9">
                  <c:v>3.53568559117349E-4</c:v>
                </c:pt>
                <c:pt idx="10">
                  <c:v>3.7431346635811736E-4</c:v>
                </c:pt>
                <c:pt idx="11">
                  <c:v>3.9634911669224457E-4</c:v>
                </c:pt>
                <c:pt idx="12">
                  <c:v>4.1967551011973052E-4</c:v>
                </c:pt>
                <c:pt idx="13">
                  <c:v>4.4429264664057512E-4</c:v>
                </c:pt>
                <c:pt idx="14">
                  <c:v>4.7020052625477851E-4</c:v>
                </c:pt>
                <c:pt idx="15">
                  <c:v>4.9739914896234055E-4</c:v>
                </c:pt>
                <c:pt idx="16">
                  <c:v>5.2588851476326117E-4</c:v>
                </c:pt>
                <c:pt idx="17">
                  <c:v>5.5566862365754081E-4</c:v>
                </c:pt>
                <c:pt idx="18">
                  <c:v>5.8673947564517903E-4</c:v>
                </c:pt>
                <c:pt idx="19">
                  <c:v>6.1910107072617594E-4</c:v>
                </c:pt>
                <c:pt idx="20">
                  <c:v>6.5275340890053166E-4</c:v>
                </c:pt>
                <c:pt idx="21">
                  <c:v>6.8769649016824606E-4</c:v>
                </c:pt>
                <c:pt idx="22">
                  <c:v>7.2393031452931906E-4</c:v>
                </c:pt>
                <c:pt idx="23">
                  <c:v>7.6145488198375096E-4</c:v>
                </c:pt>
                <c:pt idx="24">
                  <c:v>8.0027019253154155E-4</c:v>
                </c:pt>
                <c:pt idx="25">
                  <c:v>8.4037624617269084E-4</c:v>
                </c:pt>
                <c:pt idx="26">
                  <c:v>8.8177304290719904E-4</c:v>
                </c:pt>
                <c:pt idx="27">
                  <c:v>9.2446058273506593E-4</c:v>
                </c:pt>
                <c:pt idx="28">
                  <c:v>9.6843886565629151E-4</c:v>
                </c:pt>
                <c:pt idx="29">
                  <c:v>1.0137078916708758E-3</c:v>
                </c:pt>
                <c:pt idx="30">
                  <c:v>1.060267660778819E-3</c:v>
                </c:pt>
                <c:pt idx="31">
                  <c:v>1.1081181729801206E-3</c:v>
                </c:pt>
                <c:pt idx="32">
                  <c:v>1.1572594282747814E-3</c:v>
                </c:pt>
                <c:pt idx="33">
                  <c:v>1.2076914266628007E-3</c:v>
                </c:pt>
                <c:pt idx="34">
                  <c:v>1.2594141681441786E-3</c:v>
                </c:pt>
                <c:pt idx="35">
                  <c:v>1.3124276527189153E-3</c:v>
                </c:pt>
                <c:pt idx="36">
                  <c:v>1.3667318803870108E-3</c:v>
                </c:pt>
                <c:pt idx="37">
                  <c:v>1.4223268511484653E-3</c:v>
                </c:pt>
                <c:pt idx="38">
                  <c:v>1.4792125650032778E-3</c:v>
                </c:pt>
                <c:pt idx="39">
                  <c:v>1.5373890219514497E-3</c:v>
                </c:pt>
                <c:pt idx="40">
                  <c:v>1.5968562219929802E-3</c:v>
                </c:pt>
                <c:pt idx="41">
                  <c:v>1.6576141651278692E-3</c:v>
                </c:pt>
                <c:pt idx="42">
                  <c:v>1.7196628513561172E-3</c:v>
                </c:pt>
                <c:pt idx="43">
                  <c:v>1.7830022806777236E-3</c:v>
                </c:pt>
                <c:pt idx="44">
                  <c:v>1.8476324530926893E-3</c:v>
                </c:pt>
                <c:pt idx="45">
                  <c:v>1.9135533686010131E-3</c:v>
                </c:pt>
                <c:pt idx="46">
                  <c:v>1.980765027202696E-3</c:v>
                </c:pt>
                <c:pt idx="47">
                  <c:v>2.0492674288977377E-3</c:v>
                </c:pt>
                <c:pt idx="48">
                  <c:v>2.119060573686138E-3</c:v>
                </c:pt>
                <c:pt idx="49">
                  <c:v>2.190144461567897E-3</c:v>
                </c:pt>
                <c:pt idx="50">
                  <c:v>2.2625190925430142E-3</c:v>
                </c:pt>
                <c:pt idx="51">
                  <c:v>2.336184466611491E-3</c:v>
                </c:pt>
                <c:pt idx="52">
                  <c:v>2.4111405837733261E-3</c:v>
                </c:pt>
                <c:pt idx="53">
                  <c:v>2.4873874440285203E-3</c:v>
                </c:pt>
                <c:pt idx="54">
                  <c:v>2.5649250473770728E-3</c:v>
                </c:pt>
                <c:pt idx="55">
                  <c:v>2.6437533938189839E-3</c:v>
                </c:pt>
                <c:pt idx="56">
                  <c:v>2.7238724833542546E-3</c:v>
                </c:pt>
                <c:pt idx="57">
                  <c:v>2.8052823159828832E-3</c:v>
                </c:pt>
                <c:pt idx="58">
                  <c:v>2.8879828917048708E-3</c:v>
                </c:pt>
                <c:pt idx="59">
                  <c:v>2.9719742105202172E-3</c:v>
                </c:pt>
                <c:pt idx="60">
                  <c:v>3.0572562724289223E-3</c:v>
                </c:pt>
                <c:pt idx="61">
                  <c:v>3.143829077430986E-3</c:v>
                </c:pt>
                <c:pt idx="62">
                  <c:v>3.2316926255264084E-3</c:v>
                </c:pt>
                <c:pt idx="63">
                  <c:v>3.3208469167151896E-3</c:v>
                </c:pt>
                <c:pt idx="64">
                  <c:v>3.4112919509973294E-3</c:v>
                </c:pt>
                <c:pt idx="65">
                  <c:v>3.5030277283728288E-3</c:v>
                </c:pt>
                <c:pt idx="66">
                  <c:v>3.5960542488416847E-3</c:v>
                </c:pt>
                <c:pt idx="67">
                  <c:v>3.6903715124039006E-3</c:v>
                </c:pt>
                <c:pt idx="68">
                  <c:v>3.7859795190594747E-3</c:v>
                </c:pt>
                <c:pt idx="69">
                  <c:v>3.8828782688084076E-3</c:v>
                </c:pt>
                <c:pt idx="70">
                  <c:v>3.9810677616506987E-3</c:v>
                </c:pt>
                <c:pt idx="71">
                  <c:v>4.0805479975863489E-3</c:v>
                </c:pt>
                <c:pt idx="72">
                  <c:v>4.1813189766153579E-3</c:v>
                </c:pt>
                <c:pt idx="73">
                  <c:v>4.2833806987377255E-3</c:v>
                </c:pt>
                <c:pt idx="74">
                  <c:v>4.3867331639534518E-3</c:v>
                </c:pt>
                <c:pt idx="75">
                  <c:v>4.491376372262536E-3</c:v>
                </c:pt>
                <c:pt idx="76">
                  <c:v>4.5973103236649805E-3</c:v>
                </c:pt>
                <c:pt idx="77">
                  <c:v>4.7045350181607838E-3</c:v>
                </c:pt>
                <c:pt idx="78">
                  <c:v>4.813050455749944E-3</c:v>
                </c:pt>
                <c:pt idx="79">
                  <c:v>4.9228566364324638E-3</c:v>
                </c:pt>
                <c:pt idx="80">
                  <c:v>5.0339535602083423E-3</c:v>
                </c:pt>
                <c:pt idx="81">
                  <c:v>5.1463412270775794E-3</c:v>
                </c:pt>
                <c:pt idx="82">
                  <c:v>5.2600196370401753E-3</c:v>
                </c:pt>
                <c:pt idx="83">
                  <c:v>5.3749887900961298E-3</c:v>
                </c:pt>
                <c:pt idx="84">
                  <c:v>5.4912486862454431E-3</c:v>
                </c:pt>
                <c:pt idx="85">
                  <c:v>5.6087993254881159E-3</c:v>
                </c:pt>
                <c:pt idx="86">
                  <c:v>5.7276407078241465E-3</c:v>
                </c:pt>
                <c:pt idx="87">
                  <c:v>5.8477728332535367E-3</c:v>
                </c:pt>
                <c:pt idx="88">
                  <c:v>5.9691957017762847E-3</c:v>
                </c:pt>
                <c:pt idx="89">
                  <c:v>6.0919093133923914E-3</c:v>
                </c:pt>
                <c:pt idx="90">
                  <c:v>6.2159136681018568E-3</c:v>
                </c:pt>
                <c:pt idx="91">
                  <c:v>6.3412087659046809E-3</c:v>
                </c:pt>
                <c:pt idx="92">
                  <c:v>6.4677946068008637E-3</c:v>
                </c:pt>
                <c:pt idx="93">
                  <c:v>6.5956711907904052E-3</c:v>
                </c:pt>
                <c:pt idx="94">
                  <c:v>6.7248385178733071E-3</c:v>
                </c:pt>
                <c:pt idx="95">
                  <c:v>6.8552965880495659E-3</c:v>
                </c:pt>
                <c:pt idx="96">
                  <c:v>6.9870454013191835E-3</c:v>
                </c:pt>
                <c:pt idx="97">
                  <c:v>7.1200849576821606E-3</c:v>
                </c:pt>
                <c:pt idx="98">
                  <c:v>7.2544152571384956E-3</c:v>
                </c:pt>
                <c:pt idx="99">
                  <c:v>7.3900362996881909E-3</c:v>
                </c:pt>
                <c:pt idx="100">
                  <c:v>7.5269480853312415E-3</c:v>
                </c:pt>
              </c:numCache>
            </c:numRef>
          </c:xVal>
          <c:yVal>
            <c:numRef>
              <c:f>'Optimisation Pf'!$L$35:$L$135</c:f>
              <c:numCache>
                <c:formatCode>0.0000000000</c:formatCode>
                <c:ptCount val="101"/>
                <c:pt idx="0">
                  <c:v>6.572065268067288E-4</c:v>
                </c:pt>
                <c:pt idx="1">
                  <c:v>6.0720652680672877E-4</c:v>
                </c:pt>
                <c:pt idx="2">
                  <c:v>5.5720652680672875E-4</c:v>
                </c:pt>
                <c:pt idx="3">
                  <c:v>5.0720652680672873E-4</c:v>
                </c:pt>
                <c:pt idx="4">
                  <c:v>4.5720652680672871E-4</c:v>
                </c:pt>
                <c:pt idx="5">
                  <c:v>4.0720652680672868E-4</c:v>
                </c:pt>
                <c:pt idx="6">
                  <c:v>3.5720652680672866E-4</c:v>
                </c:pt>
                <c:pt idx="7">
                  <c:v>3.0720652680672864E-4</c:v>
                </c:pt>
                <c:pt idx="8">
                  <c:v>2.5720652680672872E-4</c:v>
                </c:pt>
                <c:pt idx="9">
                  <c:v>2.0720652680672881E-4</c:v>
                </c:pt>
                <c:pt idx="10">
                  <c:v>1.5720652680672889E-4</c:v>
                </c:pt>
                <c:pt idx="11">
                  <c:v>1.0720652680672898E-4</c:v>
                </c:pt>
                <c:pt idx="12">
                  <c:v>5.7206526806729066E-5</c:v>
                </c:pt>
                <c:pt idx="13">
                  <c:v>7.2065268067291518E-6</c:v>
                </c:pt>
                <c:pt idx="14">
                  <c:v>-4.2793473193270763E-5</c:v>
                </c:pt>
                <c:pt idx="15">
                  <c:v>-9.2793473193270677E-5</c:v>
                </c:pt>
                <c:pt idx="16">
                  <c:v>-1.4279347319327059E-4</c:v>
                </c:pt>
                <c:pt idx="17">
                  <c:v>-1.9279347319327051E-4</c:v>
                </c:pt>
                <c:pt idx="18">
                  <c:v>-2.4279347319327042E-4</c:v>
                </c:pt>
                <c:pt idx="19">
                  <c:v>-2.9279347319327033E-4</c:v>
                </c:pt>
                <c:pt idx="20">
                  <c:v>-3.4279347319327025E-4</c:v>
                </c:pt>
                <c:pt idx="21">
                  <c:v>-3.9279347319327016E-4</c:v>
                </c:pt>
                <c:pt idx="22">
                  <c:v>-4.4279347319327008E-4</c:v>
                </c:pt>
                <c:pt idx="23">
                  <c:v>-4.9279347319326999E-4</c:v>
                </c:pt>
                <c:pt idx="24">
                  <c:v>-5.4279347319326991E-4</c:v>
                </c:pt>
                <c:pt idx="25">
                  <c:v>-5.9279347319326982E-4</c:v>
                </c:pt>
                <c:pt idx="26">
                  <c:v>-6.4279347319326995E-4</c:v>
                </c:pt>
                <c:pt idx="27">
                  <c:v>-6.9279347319327008E-4</c:v>
                </c:pt>
                <c:pt idx="28">
                  <c:v>-7.4279347319327021E-4</c:v>
                </c:pt>
                <c:pt idx="29">
                  <c:v>-7.9279347319327034E-4</c:v>
                </c:pt>
                <c:pt idx="30">
                  <c:v>-8.4279347319327048E-4</c:v>
                </c:pt>
                <c:pt idx="31">
                  <c:v>-8.9279347319327061E-4</c:v>
                </c:pt>
                <c:pt idx="32">
                  <c:v>-9.4279347319327074E-4</c:v>
                </c:pt>
                <c:pt idx="33">
                  <c:v>-9.9279347319327087E-4</c:v>
                </c:pt>
                <c:pt idx="34">
                  <c:v>-1.042793473193271E-3</c:v>
                </c:pt>
                <c:pt idx="35">
                  <c:v>-1.0927934731932711E-3</c:v>
                </c:pt>
                <c:pt idx="36">
                  <c:v>-1.1427934731932713E-3</c:v>
                </c:pt>
                <c:pt idx="37">
                  <c:v>-1.1927934731932714E-3</c:v>
                </c:pt>
                <c:pt idx="38">
                  <c:v>-1.2427934731932715E-3</c:v>
                </c:pt>
                <c:pt idx="39">
                  <c:v>-1.2927934731932717E-3</c:v>
                </c:pt>
                <c:pt idx="40">
                  <c:v>-1.3427934731932718E-3</c:v>
                </c:pt>
                <c:pt idx="41">
                  <c:v>-1.3927934731932719E-3</c:v>
                </c:pt>
                <c:pt idx="42">
                  <c:v>-1.442793473193272E-3</c:v>
                </c:pt>
                <c:pt idx="43">
                  <c:v>-1.4927934731932722E-3</c:v>
                </c:pt>
                <c:pt idx="44">
                  <c:v>-1.5427934731932723E-3</c:v>
                </c:pt>
                <c:pt idx="45">
                  <c:v>-1.5927934731932724E-3</c:v>
                </c:pt>
                <c:pt idx="46">
                  <c:v>-1.6427934731932726E-3</c:v>
                </c:pt>
                <c:pt idx="47">
                  <c:v>-1.6927934731932727E-3</c:v>
                </c:pt>
                <c:pt idx="48">
                  <c:v>-1.7427934731932728E-3</c:v>
                </c:pt>
                <c:pt idx="49">
                  <c:v>-1.792793473193273E-3</c:v>
                </c:pt>
                <c:pt idx="50">
                  <c:v>-1.8427934731932731E-3</c:v>
                </c:pt>
                <c:pt idx="51">
                  <c:v>-1.8927934731932732E-3</c:v>
                </c:pt>
                <c:pt idx="52">
                  <c:v>-1.9427934731932734E-3</c:v>
                </c:pt>
                <c:pt idx="53">
                  <c:v>-1.9927934731932733E-3</c:v>
                </c:pt>
                <c:pt idx="54">
                  <c:v>-2.0427934731932738E-3</c:v>
                </c:pt>
                <c:pt idx="55">
                  <c:v>-2.0927934731932735E-3</c:v>
                </c:pt>
                <c:pt idx="56">
                  <c:v>-2.1427934731932741E-3</c:v>
                </c:pt>
                <c:pt idx="57">
                  <c:v>-2.1927934731932738E-3</c:v>
                </c:pt>
                <c:pt idx="58">
                  <c:v>-2.2427934731932744E-3</c:v>
                </c:pt>
                <c:pt idx="59">
                  <c:v>-2.2927934731932741E-3</c:v>
                </c:pt>
                <c:pt idx="60">
                  <c:v>-2.3427934731932746E-3</c:v>
                </c:pt>
                <c:pt idx="61">
                  <c:v>-2.3927934731932743E-3</c:v>
                </c:pt>
                <c:pt idx="62">
                  <c:v>-2.4427934731932749E-3</c:v>
                </c:pt>
                <c:pt idx="63">
                  <c:v>-2.4927934731932746E-3</c:v>
                </c:pt>
                <c:pt idx="64">
                  <c:v>-2.5427934731932752E-3</c:v>
                </c:pt>
                <c:pt idx="65">
                  <c:v>-2.5927934731932748E-3</c:v>
                </c:pt>
                <c:pt idx="66">
                  <c:v>-2.6427934731932745E-3</c:v>
                </c:pt>
                <c:pt idx="67">
                  <c:v>-2.6927934731932742E-3</c:v>
                </c:pt>
                <c:pt idx="68">
                  <c:v>-2.7427934731932739E-3</c:v>
                </c:pt>
                <c:pt idx="69">
                  <c:v>-2.7927934731932736E-3</c:v>
                </c:pt>
                <c:pt idx="70">
                  <c:v>-2.8427934731932733E-3</c:v>
                </c:pt>
                <c:pt idx="71">
                  <c:v>-2.892793473193273E-3</c:v>
                </c:pt>
                <c:pt idx="72">
                  <c:v>-2.9427934731932727E-3</c:v>
                </c:pt>
                <c:pt idx="73">
                  <c:v>-2.9927934731932724E-3</c:v>
                </c:pt>
                <c:pt idx="74">
                  <c:v>-3.0427934731932721E-3</c:v>
                </c:pt>
                <c:pt idx="75">
                  <c:v>-3.0927934731932718E-3</c:v>
                </c:pt>
                <c:pt idx="76">
                  <c:v>-3.1427934731932715E-3</c:v>
                </c:pt>
                <c:pt idx="77">
                  <c:v>-3.1927934731932712E-3</c:v>
                </c:pt>
                <c:pt idx="78">
                  <c:v>-3.2427934731932709E-3</c:v>
                </c:pt>
                <c:pt idx="79">
                  <c:v>-3.2927934731932706E-3</c:v>
                </c:pt>
                <c:pt idx="80">
                  <c:v>-3.3427934731932703E-3</c:v>
                </c:pt>
                <c:pt idx="81">
                  <c:v>-3.39279347319327E-3</c:v>
                </c:pt>
                <c:pt idx="82">
                  <c:v>-3.4427934731932697E-3</c:v>
                </c:pt>
                <c:pt idx="83">
                  <c:v>-3.4927934731932694E-3</c:v>
                </c:pt>
                <c:pt idx="84">
                  <c:v>-3.5427934731932691E-3</c:v>
                </c:pt>
                <c:pt idx="85">
                  <c:v>-3.5927934731932688E-3</c:v>
                </c:pt>
                <c:pt idx="86">
                  <c:v>-3.6427934731932685E-3</c:v>
                </c:pt>
                <c:pt idx="87">
                  <c:v>-3.6927934731932682E-3</c:v>
                </c:pt>
                <c:pt idx="88">
                  <c:v>-3.7427934731932679E-3</c:v>
                </c:pt>
                <c:pt idx="89">
                  <c:v>-3.7927934731932676E-3</c:v>
                </c:pt>
                <c:pt idx="90">
                  <c:v>-3.8427934731932673E-3</c:v>
                </c:pt>
                <c:pt idx="91">
                  <c:v>-3.892793473193267E-3</c:v>
                </c:pt>
                <c:pt idx="92">
                  <c:v>-3.9427934731932667E-3</c:v>
                </c:pt>
                <c:pt idx="93">
                  <c:v>-3.9927934731932664E-3</c:v>
                </c:pt>
                <c:pt idx="94">
                  <c:v>-4.0427934731932661E-3</c:v>
                </c:pt>
                <c:pt idx="95">
                  <c:v>-4.0927934731932658E-3</c:v>
                </c:pt>
                <c:pt idx="96">
                  <c:v>-4.1427934731932655E-3</c:v>
                </c:pt>
                <c:pt idx="97">
                  <c:v>-4.1927934731932652E-3</c:v>
                </c:pt>
                <c:pt idx="98">
                  <c:v>-4.2427934731932649E-3</c:v>
                </c:pt>
                <c:pt idx="99">
                  <c:v>-4.2927934731932646E-3</c:v>
                </c:pt>
                <c:pt idx="100">
                  <c:v>-4.3427934731932643E-3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6974400"/>
        <c:axId val="-1906972224"/>
      </c:scatterChart>
      <c:valAx>
        <c:axId val="-19069744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Risque</a:t>
                </a:r>
              </a:p>
            </c:rich>
          </c:tx>
          <c:layout>
            <c:manualLayout>
              <c:xMode val="edge"/>
              <c:yMode val="edge"/>
              <c:x val="0.43931564700769998"/>
              <c:y val="0.9452583313499037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1906972224"/>
        <c:crosses val="autoZero"/>
        <c:crossBetween val="midCat"/>
      </c:valAx>
      <c:valAx>
        <c:axId val="-1906972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Rendement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906974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/>
              <a:t>DWNI.DE ~ DAX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3328851654569432E-2"/>
          <c:y val="0.10466290442841289"/>
          <c:w val="0.8544324863727365"/>
          <c:h val="0.8637883115112220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'Module Sharp(DWNI.DE)'!$C$3:$C$266</c:f>
              <c:numCache>
                <c:formatCode>General</c:formatCode>
                <c:ptCount val="264"/>
                <c:pt idx="0">
                  <c:v>-2.3479014836012024E-3</c:v>
                </c:pt>
                <c:pt idx="1">
                  <c:v>-3.2778452157496991E-3</c:v>
                </c:pt>
                <c:pt idx="2">
                  <c:v>1.0975576605633872E-2</c:v>
                </c:pt>
                <c:pt idx="3">
                  <c:v>6.0576929934503037E-3</c:v>
                </c:pt>
                <c:pt idx="4">
                  <c:v>1.7473072891168132E-3</c:v>
                </c:pt>
                <c:pt idx="5">
                  <c:v>8.7898077860730506E-3</c:v>
                </c:pt>
                <c:pt idx="6">
                  <c:v>6.9163953248518081E-4</c:v>
                </c:pt>
                <c:pt idx="7">
                  <c:v>6.6798059544710218E-3</c:v>
                </c:pt>
                <c:pt idx="8">
                  <c:v>-9.0893738726418802E-3</c:v>
                </c:pt>
                <c:pt idx="9">
                  <c:v>6.9662361189222293E-4</c:v>
                </c:pt>
                <c:pt idx="10">
                  <c:v>-2.4893159895184563E-2</c:v>
                </c:pt>
                <c:pt idx="11">
                  <c:v>1.6155877910065987E-2</c:v>
                </c:pt>
                <c:pt idx="12">
                  <c:v>-4.2087008367939606E-3</c:v>
                </c:pt>
                <c:pt idx="13">
                  <c:v>-9.1569873937941918E-3</c:v>
                </c:pt>
                <c:pt idx="14">
                  <c:v>-1.4077981326360924E-2</c:v>
                </c:pt>
                <c:pt idx="15">
                  <c:v>-1.1610524277405087E-3</c:v>
                </c:pt>
                <c:pt idx="16">
                  <c:v>8.1870319938216283E-3</c:v>
                </c:pt>
                <c:pt idx="17">
                  <c:v>-3.7053580214696624E-2</c:v>
                </c:pt>
                <c:pt idx="18">
                  <c:v>-9.3296952094709049E-3</c:v>
                </c:pt>
                <c:pt idx="19">
                  <c:v>-4.1700801168116086E-2</c:v>
                </c:pt>
                <c:pt idx="20">
                  <c:v>3.2490389922482728E-3</c:v>
                </c:pt>
                <c:pt idx="21">
                  <c:v>-3.5859279067641985E-3</c:v>
                </c:pt>
                <c:pt idx="22">
                  <c:v>2.0057992969554874E-2</c:v>
                </c:pt>
                <c:pt idx="23">
                  <c:v>2.5508402331485672E-2</c:v>
                </c:pt>
                <c:pt idx="24">
                  <c:v>1.945898238509261E-2</c:v>
                </c:pt>
                <c:pt idx="25">
                  <c:v>1.978787480279403E-2</c:v>
                </c:pt>
                <c:pt idx="26">
                  <c:v>-7.007454123352316E-3</c:v>
                </c:pt>
                <c:pt idx="27">
                  <c:v>4.9354906414208539E-2</c:v>
                </c:pt>
                <c:pt idx="28">
                  <c:v>5.1268158372095177E-3</c:v>
                </c:pt>
                <c:pt idx="29">
                  <c:v>4.0316714348548428E-3</c:v>
                </c:pt>
                <c:pt idx="30">
                  <c:v>-1.2350731970465679E-2</c:v>
                </c:pt>
                <c:pt idx="31">
                  <c:v>1.821008403840022E-3</c:v>
                </c:pt>
                <c:pt idx="32">
                  <c:v>4.732886097743005E-3</c:v>
                </c:pt>
                <c:pt idx="33">
                  <c:v>-3.912609372130043E-4</c:v>
                </c:pt>
                <c:pt idx="34">
                  <c:v>5.2095845517001367E-3</c:v>
                </c:pt>
                <c:pt idx="35">
                  <c:v>-8.7661308407870724E-3</c:v>
                </c:pt>
                <c:pt idx="36">
                  <c:v>3.9041126954705205E-3</c:v>
                </c:pt>
                <c:pt idx="37">
                  <c:v>-7.8252853527186481E-4</c:v>
                </c:pt>
                <c:pt idx="38">
                  <c:v>1.2605399908834639E-2</c:v>
                </c:pt>
                <c:pt idx="39">
                  <c:v>-1.9865614699617653E-4</c:v>
                </c:pt>
                <c:pt idx="40">
                  <c:v>-2.4300531591042962E-4</c:v>
                </c:pt>
                <c:pt idx="41">
                  <c:v>3.6961664179016788E-3</c:v>
                </c:pt>
                <c:pt idx="42">
                  <c:v>-3.3383774236914812E-3</c:v>
                </c:pt>
                <c:pt idx="43">
                  <c:v>6.857162800709889E-3</c:v>
                </c:pt>
                <c:pt idx="44">
                  <c:v>-5.1605159058084465E-3</c:v>
                </c:pt>
                <c:pt idx="45">
                  <c:v>-4.5353258063953513E-3</c:v>
                </c:pt>
                <c:pt idx="46">
                  <c:v>3.4784648578179466E-3</c:v>
                </c:pt>
                <c:pt idx="47">
                  <c:v>-2.1024171124655417E-3</c:v>
                </c:pt>
                <c:pt idx="48">
                  <c:v>5.6440614874544363E-4</c:v>
                </c:pt>
                <c:pt idx="49">
                  <c:v>4.6518490364089405E-3</c:v>
                </c:pt>
                <c:pt idx="50">
                  <c:v>-3.3379632616667545E-3</c:v>
                </c:pt>
                <c:pt idx="51">
                  <c:v>-1.3645783841889607E-2</c:v>
                </c:pt>
                <c:pt idx="52">
                  <c:v>8.3008893054660002E-3</c:v>
                </c:pt>
                <c:pt idx="53">
                  <c:v>1.0565550091791574E-2</c:v>
                </c:pt>
                <c:pt idx="54">
                  <c:v>1.5199605340892028E-2</c:v>
                </c:pt>
                <c:pt idx="55">
                  <c:v>7.4649621699967609E-3</c:v>
                </c:pt>
                <c:pt idx="56">
                  <c:v>-2.6881950648448504E-3</c:v>
                </c:pt>
                <c:pt idx="57">
                  <c:v>-2.8187497576823841E-2</c:v>
                </c:pt>
                <c:pt idx="58">
                  <c:v>1.2970455865353949E-2</c:v>
                </c:pt>
                <c:pt idx="59">
                  <c:v>1.2603869886551697E-2</c:v>
                </c:pt>
                <c:pt idx="60">
                  <c:v>1.4944883025520972E-2</c:v>
                </c:pt>
                <c:pt idx="61">
                  <c:v>-2.0964139201017362E-3</c:v>
                </c:pt>
                <c:pt idx="62">
                  <c:v>-3.0955914568294388E-3</c:v>
                </c:pt>
                <c:pt idx="63">
                  <c:v>5.8022366723567366E-4</c:v>
                </c:pt>
                <c:pt idx="64">
                  <c:v>-5.5017073035987839E-3</c:v>
                </c:pt>
                <c:pt idx="65">
                  <c:v>1.7635786751262508E-2</c:v>
                </c:pt>
                <c:pt idx="66">
                  <c:v>5.4902586529370348E-3</c:v>
                </c:pt>
                <c:pt idx="67">
                  <c:v>5.8196335141868462E-3</c:v>
                </c:pt>
                <c:pt idx="68">
                  <c:v>-8.0337288725524907E-3</c:v>
                </c:pt>
                <c:pt idx="69">
                  <c:v>-8.3237919775249749E-4</c:v>
                </c:pt>
                <c:pt idx="70">
                  <c:v>1.0520882102051242E-3</c:v>
                </c:pt>
                <c:pt idx="71">
                  <c:v>3.5144371107477851E-3</c:v>
                </c:pt>
                <c:pt idx="72">
                  <c:v>-1.4366576107752473E-2</c:v>
                </c:pt>
                <c:pt idx="73">
                  <c:v>4.3966003060688852E-3</c:v>
                </c:pt>
                <c:pt idx="74">
                  <c:v>-2.4038993771767752E-3</c:v>
                </c:pt>
                <c:pt idx="75">
                  <c:v>7.6952651895080436E-3</c:v>
                </c:pt>
                <c:pt idx="76">
                  <c:v>-1.0559445569262038E-3</c:v>
                </c:pt>
                <c:pt idx="77">
                  <c:v>-2.3514036921426142E-3</c:v>
                </c:pt>
                <c:pt idx="78">
                  <c:v>-1.6579215359852014E-2</c:v>
                </c:pt>
                <c:pt idx="79">
                  <c:v>1.6640345043417343E-2</c:v>
                </c:pt>
                <c:pt idx="80">
                  <c:v>-1.80614555106463E-2</c:v>
                </c:pt>
                <c:pt idx="81">
                  <c:v>3.3383400509377037E-3</c:v>
                </c:pt>
                <c:pt idx="82">
                  <c:v>-1.7054058986169705E-2</c:v>
                </c:pt>
                <c:pt idx="83">
                  <c:v>1.4081087091032098E-2</c:v>
                </c:pt>
                <c:pt idx="84">
                  <c:v>1.5646771355374296E-2</c:v>
                </c:pt>
                <c:pt idx="85">
                  <c:v>7.1173536041283609E-3</c:v>
                </c:pt>
                <c:pt idx="86">
                  <c:v>9.090248346163848E-3</c:v>
                </c:pt>
                <c:pt idx="87">
                  <c:v>-2.5392875894427564E-4</c:v>
                </c:pt>
                <c:pt idx="88">
                  <c:v>2.269682445095693E-4</c:v>
                </c:pt>
                <c:pt idx="89">
                  <c:v>-3.4218106990867572E-3</c:v>
                </c:pt>
                <c:pt idx="90">
                  <c:v>-5.6259780397284135E-3</c:v>
                </c:pt>
                <c:pt idx="91">
                  <c:v>7.7471229116954088E-3</c:v>
                </c:pt>
                <c:pt idx="92">
                  <c:v>6.395234995619746E-4</c:v>
                </c:pt>
                <c:pt idx="93">
                  <c:v>4.2413728856925594E-3</c:v>
                </c:pt>
                <c:pt idx="94">
                  <c:v>-3.1809009622010696E-3</c:v>
                </c:pt>
                <c:pt idx="95">
                  <c:v>-1.104404549850139E-2</c:v>
                </c:pt>
                <c:pt idx="96">
                  <c:v>-1.6061118774217638E-3</c:v>
                </c:pt>
                <c:pt idx="97">
                  <c:v>7.6547360279253622E-3</c:v>
                </c:pt>
                <c:pt idx="98">
                  <c:v>-3.0865231653035927E-3</c:v>
                </c:pt>
                <c:pt idx="99">
                  <c:v>-6.1096935035112477E-3</c:v>
                </c:pt>
                <c:pt idx="100">
                  <c:v>8.0196146538203464E-3</c:v>
                </c:pt>
                <c:pt idx="101">
                  <c:v>-6.9168518889524281E-3</c:v>
                </c:pt>
                <c:pt idx="102">
                  <c:v>-6.7034963847050696E-3</c:v>
                </c:pt>
                <c:pt idx="103">
                  <c:v>1.6431561599180761E-2</c:v>
                </c:pt>
                <c:pt idx="104">
                  <c:v>1.9253434638686494E-3</c:v>
                </c:pt>
                <c:pt idx="105">
                  <c:v>2.865458807017494E-3</c:v>
                </c:pt>
                <c:pt idx="106">
                  <c:v>-1.6825552602276156E-3</c:v>
                </c:pt>
                <c:pt idx="107">
                  <c:v>-9.6504079657622945E-3</c:v>
                </c:pt>
                <c:pt idx="108">
                  <c:v>3.3060122147978786E-2</c:v>
                </c:pt>
                <c:pt idx="109">
                  <c:v>3.9656929485931379E-3</c:v>
                </c:pt>
                <c:pt idx="110">
                  <c:v>7.086160972614529E-3</c:v>
                </c:pt>
                <c:pt idx="111">
                  <c:v>2.0040678805385262E-3</c:v>
                </c:pt>
                <c:pt idx="112">
                  <c:v>-4.5986826915015867E-3</c:v>
                </c:pt>
                <c:pt idx="113">
                  <c:v>-2.8250327700753259E-3</c:v>
                </c:pt>
                <c:pt idx="114">
                  <c:v>6.649426993936767E-3</c:v>
                </c:pt>
                <c:pt idx="115">
                  <c:v>2.6810962942242673E-3</c:v>
                </c:pt>
                <c:pt idx="116">
                  <c:v>1.225689901186452E-2</c:v>
                </c:pt>
                <c:pt idx="117">
                  <c:v>-1.0457806960750713E-2</c:v>
                </c:pt>
                <c:pt idx="118">
                  <c:v>2.4765721222898898E-3</c:v>
                </c:pt>
                <c:pt idx="119">
                  <c:v>3.2813680180585351E-4</c:v>
                </c:pt>
                <c:pt idx="120">
                  <c:v>-3.5213350310193095E-3</c:v>
                </c:pt>
                <c:pt idx="121">
                  <c:v>7.5088373851146079E-4</c:v>
                </c:pt>
                <c:pt idx="122">
                  <c:v>8.7255956305426589E-3</c:v>
                </c:pt>
                <c:pt idx="123">
                  <c:v>4.6633381785242678E-3</c:v>
                </c:pt>
                <c:pt idx="124">
                  <c:v>1.2882591148769674E-2</c:v>
                </c:pt>
                <c:pt idx="125">
                  <c:v>-1.8023520742782273E-5</c:v>
                </c:pt>
                <c:pt idx="126">
                  <c:v>6.5850106692186289E-3</c:v>
                </c:pt>
                <c:pt idx="127">
                  <c:v>6.9840854736366708E-3</c:v>
                </c:pt>
                <c:pt idx="128">
                  <c:v>-2.3874384227421642E-3</c:v>
                </c:pt>
                <c:pt idx="129">
                  <c:v>1.7342324107724558E-3</c:v>
                </c:pt>
                <c:pt idx="130">
                  <c:v>2.0707183632138462E-3</c:v>
                </c:pt>
                <c:pt idx="131">
                  <c:v>-1.2577100282389808E-3</c:v>
                </c:pt>
                <c:pt idx="132">
                  <c:v>1.2724516595464801E-3</c:v>
                </c:pt>
                <c:pt idx="133">
                  <c:v>-1.6548092875255415E-3</c:v>
                </c:pt>
                <c:pt idx="134">
                  <c:v>3.0363094461429243E-3</c:v>
                </c:pt>
                <c:pt idx="135">
                  <c:v>1.3399901605196793E-2</c:v>
                </c:pt>
                <c:pt idx="136">
                  <c:v>-5.9095620563074883E-3</c:v>
                </c:pt>
                <c:pt idx="137">
                  <c:v>-1.554358572832569E-2</c:v>
                </c:pt>
                <c:pt idx="138">
                  <c:v>4.3927372418472903E-3</c:v>
                </c:pt>
                <c:pt idx="139">
                  <c:v>8.1962392817025529E-3</c:v>
                </c:pt>
                <c:pt idx="140">
                  <c:v>-2.6695840122942581E-3</c:v>
                </c:pt>
                <c:pt idx="141">
                  <c:v>1.0942501758533538E-3</c:v>
                </c:pt>
                <c:pt idx="142">
                  <c:v>-3.0772271981433213E-3</c:v>
                </c:pt>
                <c:pt idx="143">
                  <c:v>2.8139155723340631E-3</c:v>
                </c:pt>
                <c:pt idx="144">
                  <c:v>-9.0228793942485046E-3</c:v>
                </c:pt>
                <c:pt idx="145">
                  <c:v>-1.2069286907028039E-3</c:v>
                </c:pt>
                <c:pt idx="146">
                  <c:v>6.6437743065049272E-3</c:v>
                </c:pt>
                <c:pt idx="147">
                  <c:v>-2.4939455451851444E-2</c:v>
                </c:pt>
                <c:pt idx="148">
                  <c:v>2.11557377035448E-2</c:v>
                </c:pt>
                <c:pt idx="149">
                  <c:v>1.7111816619084768E-3</c:v>
                </c:pt>
                <c:pt idx="150">
                  <c:v>1.3352215927598939E-2</c:v>
                </c:pt>
                <c:pt idx="151">
                  <c:v>4.9336509642110221E-5</c:v>
                </c:pt>
                <c:pt idx="152">
                  <c:v>-1.8224200080194274E-2</c:v>
                </c:pt>
                <c:pt idx="153">
                  <c:v>2.0152269052067457E-3</c:v>
                </c:pt>
                <c:pt idx="154">
                  <c:v>3.2646365459542011E-3</c:v>
                </c:pt>
                <c:pt idx="155">
                  <c:v>1.4273982376831791E-2</c:v>
                </c:pt>
                <c:pt idx="156">
                  <c:v>-1.2985664487913907E-3</c:v>
                </c:pt>
                <c:pt idx="157">
                  <c:v>-6.5209370132565203E-4</c:v>
                </c:pt>
                <c:pt idx="158">
                  <c:v>-1.7744067012680154E-2</c:v>
                </c:pt>
                <c:pt idx="159">
                  <c:v>1.6984760923531385E-2</c:v>
                </c:pt>
                <c:pt idx="160">
                  <c:v>4.3753326894813652E-3</c:v>
                </c:pt>
                <c:pt idx="161">
                  <c:v>1.7865626268780731E-3</c:v>
                </c:pt>
                <c:pt idx="162">
                  <c:v>-9.2919712364785095E-4</c:v>
                </c:pt>
                <c:pt idx="163">
                  <c:v>-2.8470685364338569E-3</c:v>
                </c:pt>
                <c:pt idx="164">
                  <c:v>7.3506835358657825E-3</c:v>
                </c:pt>
                <c:pt idx="165">
                  <c:v>-6.3692468039793686E-3</c:v>
                </c:pt>
                <c:pt idx="166">
                  <c:v>9.4824743783010444E-3</c:v>
                </c:pt>
                <c:pt idx="167">
                  <c:v>2.2707516368026567E-3</c:v>
                </c:pt>
                <c:pt idx="168">
                  <c:v>1.9201767561459228E-3</c:v>
                </c:pt>
                <c:pt idx="169">
                  <c:v>3.8528587439332546E-3</c:v>
                </c:pt>
                <c:pt idx="170">
                  <c:v>-1.0036385631449459E-3</c:v>
                </c:pt>
                <c:pt idx="171">
                  <c:v>-2.3314684804568598E-3</c:v>
                </c:pt>
                <c:pt idx="172">
                  <c:v>-3.8016420397198642E-3</c:v>
                </c:pt>
                <c:pt idx="173">
                  <c:v>-6.3666209430796917E-4</c:v>
                </c:pt>
                <c:pt idx="174">
                  <c:v>7.8381659330366872E-3</c:v>
                </c:pt>
                <c:pt idx="175">
                  <c:v>-1.2508472476830494E-3</c:v>
                </c:pt>
                <c:pt idx="176">
                  <c:v>3.5652142230493374E-3</c:v>
                </c:pt>
                <c:pt idx="177">
                  <c:v>-1.2046914696061956E-3</c:v>
                </c:pt>
                <c:pt idx="178">
                  <c:v>1.0884142751870426E-3</c:v>
                </c:pt>
                <c:pt idx="179">
                  <c:v>-1.7779485733538377E-2</c:v>
                </c:pt>
                <c:pt idx="180">
                  <c:v>1.0046594558803841E-2</c:v>
                </c:pt>
                <c:pt idx="181">
                  <c:v>2.1207033605684139E-3</c:v>
                </c:pt>
                <c:pt idx="182">
                  <c:v>-1.150784289551249E-2</c:v>
                </c:pt>
                <c:pt idx="183">
                  <c:v>8.5945569453982351E-3</c:v>
                </c:pt>
                <c:pt idx="184">
                  <c:v>1.2020643377659726E-3</c:v>
                </c:pt>
                <c:pt idx="185">
                  <c:v>-3.4463187679656324E-3</c:v>
                </c:pt>
                <c:pt idx="186">
                  <c:v>8.7700000087590543E-3</c:v>
                </c:pt>
                <c:pt idx="187">
                  <c:v>-1.0168502687680131E-2</c:v>
                </c:pt>
                <c:pt idx="188">
                  <c:v>4.6854254974083081E-3</c:v>
                </c:pt>
                <c:pt idx="189">
                  <c:v>2.9659599338471448E-3</c:v>
                </c:pt>
                <c:pt idx="190">
                  <c:v>7.5909359744373421E-4</c:v>
                </c:pt>
                <c:pt idx="191">
                  <c:v>-9.6150003240266183E-3</c:v>
                </c:pt>
                <c:pt idx="192">
                  <c:v>1.1690131978440751E-2</c:v>
                </c:pt>
                <c:pt idx="193">
                  <c:v>-1.7337369624249577E-2</c:v>
                </c:pt>
                <c:pt idx="194">
                  <c:v>1.7333265422272311E-2</c:v>
                </c:pt>
                <c:pt idx="195">
                  <c:v>6.5387900150052644E-3</c:v>
                </c:pt>
                <c:pt idx="196">
                  <c:v>-5.510385750005627E-5</c:v>
                </c:pt>
                <c:pt idx="197">
                  <c:v>-4.1747564523026787E-5</c:v>
                </c:pt>
                <c:pt idx="198">
                  <c:v>-1.0090601689755004E-2</c:v>
                </c:pt>
                <c:pt idx="199">
                  <c:v>-5.7167324886267653E-3</c:v>
                </c:pt>
                <c:pt idx="200">
                  <c:v>-2.6196992612419367E-2</c:v>
                </c:pt>
                <c:pt idx="201">
                  <c:v>5.4892114641717712E-3</c:v>
                </c:pt>
                <c:pt idx="202">
                  <c:v>1.3553287064207701E-2</c:v>
                </c:pt>
                <c:pt idx="203">
                  <c:v>5.9679065650834508E-3</c:v>
                </c:pt>
                <c:pt idx="204">
                  <c:v>9.9745142048036205E-3</c:v>
                </c:pt>
                <c:pt idx="205">
                  <c:v>-3.2107115175468506E-3</c:v>
                </c:pt>
                <c:pt idx="206">
                  <c:v>-6.3929003687648103E-3</c:v>
                </c:pt>
                <c:pt idx="207">
                  <c:v>3.3011173555625101E-3</c:v>
                </c:pt>
                <c:pt idx="208">
                  <c:v>4.5027458205869021E-3</c:v>
                </c:pt>
                <c:pt idx="209">
                  <c:v>-6.1430430592590976E-3</c:v>
                </c:pt>
                <c:pt idx="210">
                  <c:v>1.5658910739625958E-3</c:v>
                </c:pt>
                <c:pt idx="211">
                  <c:v>-8.7678253709764424E-4</c:v>
                </c:pt>
                <c:pt idx="212">
                  <c:v>8.810613916017845E-3</c:v>
                </c:pt>
                <c:pt idx="213">
                  <c:v>3.3481776783480838E-3</c:v>
                </c:pt>
                <c:pt idx="214">
                  <c:v>1.0657748357463664E-3</c:v>
                </c:pt>
                <c:pt idx="215">
                  <c:v>-1.0176753281933347E-3</c:v>
                </c:pt>
                <c:pt idx="216">
                  <c:v>1.6068050783903988E-3</c:v>
                </c:pt>
                <c:pt idx="217">
                  <c:v>3.5115656262115443E-3</c:v>
                </c:pt>
                <c:pt idx="218">
                  <c:v>7.0402685122023835E-3</c:v>
                </c:pt>
                <c:pt idx="219">
                  <c:v>2.5054518921887475E-3</c:v>
                </c:pt>
                <c:pt idx="220">
                  <c:v>-3.2364358500694139E-3</c:v>
                </c:pt>
                <c:pt idx="221">
                  <c:v>-2.3736895506043399E-4</c:v>
                </c:pt>
                <c:pt idx="222">
                  <c:v>2.7647073041230708E-3</c:v>
                </c:pt>
                <c:pt idx="223">
                  <c:v>-1.2536673964845998E-2</c:v>
                </c:pt>
                <c:pt idx="224">
                  <c:v>2.6786108770689718E-3</c:v>
                </c:pt>
                <c:pt idx="225">
                  <c:v>2.8308379716648819E-3</c:v>
                </c:pt>
                <c:pt idx="226">
                  <c:v>3.3470177722323682E-3</c:v>
                </c:pt>
                <c:pt idx="227">
                  <c:v>-2.8410587369335706E-3</c:v>
                </c:pt>
                <c:pt idx="228">
                  <c:v>-4.2268126509626179E-3</c:v>
                </c:pt>
                <c:pt idx="229">
                  <c:v>3.6805927057489201E-3</c:v>
                </c:pt>
                <c:pt idx="230">
                  <c:v>2.2432583153279254E-3</c:v>
                </c:pt>
                <c:pt idx="231">
                  <c:v>-3.286882890392332E-3</c:v>
                </c:pt>
                <c:pt idx="232">
                  <c:v>-6.8201728606501492E-4</c:v>
                </c:pt>
                <c:pt idx="233">
                  <c:v>1.0300496868945542E-3</c:v>
                </c:pt>
                <c:pt idx="234">
                  <c:v>-3.7492069162118912E-3</c:v>
                </c:pt>
                <c:pt idx="235">
                  <c:v>9.5632727634883761E-3</c:v>
                </c:pt>
                <c:pt idx="236">
                  <c:v>-5.5880995339096526E-3</c:v>
                </c:pt>
                <c:pt idx="237">
                  <c:v>-1.4694707490292244E-2</c:v>
                </c:pt>
                <c:pt idx="238">
                  <c:v>8.2446424887447063E-4</c:v>
                </c:pt>
                <c:pt idx="239">
                  <c:v>-8.5391362600497028E-4</c:v>
                </c:pt>
                <c:pt idx="240">
                  <c:v>5.8687680710764554E-3</c:v>
                </c:pt>
                <c:pt idx="241">
                  <c:v>1.3737809769534582E-3</c:v>
                </c:pt>
                <c:pt idx="242">
                  <c:v>-6.8047001497616513E-3</c:v>
                </c:pt>
                <c:pt idx="243">
                  <c:v>2.2893186475409838E-3</c:v>
                </c:pt>
                <c:pt idx="244">
                  <c:v>-1.0323451243471234E-2</c:v>
                </c:pt>
                <c:pt idx="245">
                  <c:v>-2.311855543246117E-2</c:v>
                </c:pt>
                <c:pt idx="246">
                  <c:v>1.430543555545895E-2</c:v>
                </c:pt>
                <c:pt idx="247">
                  <c:v>1.0307824800548607E-2</c:v>
                </c:pt>
                <c:pt idx="248">
                  <c:v>8.8496673658794E-3</c:v>
                </c:pt>
                <c:pt idx="249">
                  <c:v>-7.1733536281599385E-3</c:v>
                </c:pt>
                <c:pt idx="250">
                  <c:v>2.7125007162747024E-3</c:v>
                </c:pt>
                <c:pt idx="251">
                  <c:v>-2.0888841794337358E-2</c:v>
                </c:pt>
                <c:pt idx="252">
                  <c:v>7.6538351353275056E-3</c:v>
                </c:pt>
                <c:pt idx="253">
                  <c:v>-6.8062002289648836E-3</c:v>
                </c:pt>
                <c:pt idx="254">
                  <c:v>-6.8312767681245725E-3</c:v>
                </c:pt>
                <c:pt idx="255">
                  <c:v>-7.9102098908853096E-3</c:v>
                </c:pt>
                <c:pt idx="256">
                  <c:v>1.0503767888793304E-2</c:v>
                </c:pt>
                <c:pt idx="257">
                  <c:v>-1.4555286330377847E-2</c:v>
                </c:pt>
                <c:pt idx="258">
                  <c:v>1.8534973352906194E-2</c:v>
                </c:pt>
                <c:pt idx="259">
                  <c:v>-2.9329800396561971E-3</c:v>
                </c:pt>
                <c:pt idx="260">
                  <c:v>-4.5969849355385136E-4</c:v>
                </c:pt>
                <c:pt idx="261">
                  <c:v>-3.4389795876951412E-3</c:v>
                </c:pt>
                <c:pt idx="262">
                  <c:v>6.7677193511382914E-3</c:v>
                </c:pt>
                <c:pt idx="263">
                  <c:v>1.3990066851035118E-2</c:v>
                </c:pt>
              </c:numCache>
            </c:numRef>
          </c:xVal>
          <c:yVal>
            <c:numRef>
              <c:f>'Module Sharp(DWNI.DE)'!$D$3:$D$266</c:f>
              <c:numCache>
                <c:formatCode>General</c:formatCode>
                <c:ptCount val="264"/>
                <c:pt idx="0">
                  <c:v>1.2649356E-2</c:v>
                </c:pt>
                <c:pt idx="1">
                  <c:v>1.0409438E-2</c:v>
                </c:pt>
                <c:pt idx="2">
                  <c:v>8.6996569999999995E-3</c:v>
                </c:pt>
                <c:pt idx="3">
                  <c:v>-2.2700899999999999E-4</c:v>
                </c:pt>
                <c:pt idx="4">
                  <c:v>-1.135051E-3</c:v>
                </c:pt>
                <c:pt idx="5">
                  <c:v>7.5000450000000003E-3</c:v>
                </c:pt>
                <c:pt idx="6">
                  <c:v>6.3162419999999997E-3</c:v>
                </c:pt>
                <c:pt idx="7">
                  <c:v>1.5019009E-2</c:v>
                </c:pt>
                <c:pt idx="8">
                  <c:v>-7.9505519999999996E-3</c:v>
                </c:pt>
                <c:pt idx="9">
                  <c:v>7.3464380000000003E-3</c:v>
                </c:pt>
                <c:pt idx="10">
                  <c:v>-1.2375713E-2</c:v>
                </c:pt>
                <c:pt idx="11">
                  <c:v>-3.5802189999999999E-3</c:v>
                </c:pt>
                <c:pt idx="12">
                  <c:v>6.9616219999999998E-3</c:v>
                </c:pt>
                <c:pt idx="13">
                  <c:v>-6.9134920000000002E-3</c:v>
                </c:pt>
                <c:pt idx="14">
                  <c:v>-2.2232159000000001E-2</c:v>
                </c:pt>
                <c:pt idx="15">
                  <c:v>3.6747820000000001E-3</c:v>
                </c:pt>
                <c:pt idx="16">
                  <c:v>-2.7459720000000002E-3</c:v>
                </c:pt>
                <c:pt idx="17">
                  <c:v>-9.6374939999999999E-3</c:v>
                </c:pt>
                <c:pt idx="18">
                  <c:v>7.6460149999999999E-3</c:v>
                </c:pt>
                <c:pt idx="19">
                  <c:v>-3.7709909E-2</c:v>
                </c:pt>
                <c:pt idx="20">
                  <c:v>3.5842296000000003E-2</c:v>
                </c:pt>
                <c:pt idx="21">
                  <c:v>-4.6126899999999999E-4</c:v>
                </c:pt>
                <c:pt idx="22">
                  <c:v>1.0616178E-2</c:v>
                </c:pt>
                <c:pt idx="23">
                  <c:v>9.3628679999999999E-3</c:v>
                </c:pt>
                <c:pt idx="24">
                  <c:v>4.7285067E-2</c:v>
                </c:pt>
                <c:pt idx="25">
                  <c:v>4.3205899999999999E-4</c:v>
                </c:pt>
                <c:pt idx="26">
                  <c:v>-1.511531E-3</c:v>
                </c:pt>
                <c:pt idx="27">
                  <c:v>-6.7474110000000004E-2</c:v>
                </c:pt>
                <c:pt idx="28">
                  <c:v>-4.0816281000000003E-2</c:v>
                </c:pt>
                <c:pt idx="29">
                  <c:v>5.1740787000000003E-2</c:v>
                </c:pt>
                <c:pt idx="30">
                  <c:v>-1.4023011E-2</c:v>
                </c:pt>
                <c:pt idx="31">
                  <c:v>-9.3261139999999999E-3</c:v>
                </c:pt>
                <c:pt idx="32">
                  <c:v>-4.0009436000000002E-2</c:v>
                </c:pt>
                <c:pt idx="33">
                  <c:v>-2.4516300000000002E-3</c:v>
                </c:pt>
                <c:pt idx="34">
                  <c:v>4.0796240999999997E-2</c:v>
                </c:pt>
                <c:pt idx="35">
                  <c:v>3.0697049999999998E-3</c:v>
                </c:pt>
                <c:pt idx="36">
                  <c:v>3.2956449999999998E-3</c:v>
                </c:pt>
                <c:pt idx="37">
                  <c:v>-3.6133200999999997E-2</c:v>
                </c:pt>
                <c:pt idx="38">
                  <c:v>-2.2151995000000001E-2</c:v>
                </c:pt>
                <c:pt idx="39">
                  <c:v>1.3691885000000001E-2</c:v>
                </c:pt>
                <c:pt idx="40">
                  <c:v>6.876203E-3</c:v>
                </c:pt>
                <c:pt idx="41">
                  <c:v>0</c:v>
                </c:pt>
                <c:pt idx="42">
                  <c:v>2.5365878000000001E-2</c:v>
                </c:pt>
                <c:pt idx="43">
                  <c:v>-2.3073287000000001E-2</c:v>
                </c:pt>
                <c:pt idx="44">
                  <c:v>9.9829559999999994E-3</c:v>
                </c:pt>
                <c:pt idx="45">
                  <c:v>1.2536162E-2</c:v>
                </c:pt>
                <c:pt idx="46">
                  <c:v>-4.2857140000000004E-3</c:v>
                </c:pt>
                <c:pt idx="47">
                  <c:v>7.651817E-3</c:v>
                </c:pt>
                <c:pt idx="48">
                  <c:v>1.1153346E-2</c:v>
                </c:pt>
                <c:pt idx="49">
                  <c:v>-1.1734334000000001E-2</c:v>
                </c:pt>
                <c:pt idx="50">
                  <c:v>9.4988599999999996E-3</c:v>
                </c:pt>
                <c:pt idx="51">
                  <c:v>4.704799E-3</c:v>
                </c:pt>
                <c:pt idx="52">
                  <c:v>2.3418399999999999E-4</c:v>
                </c:pt>
                <c:pt idx="53">
                  <c:v>-3.0430940000000001E-3</c:v>
                </c:pt>
                <c:pt idx="54">
                  <c:v>1.2209462000000001E-2</c:v>
                </c:pt>
                <c:pt idx="55">
                  <c:v>1.0902366E-2</c:v>
                </c:pt>
                <c:pt idx="56">
                  <c:v>-1.5603486999999999E-2</c:v>
                </c:pt>
                <c:pt idx="57">
                  <c:v>-1.8181887000000001E-2</c:v>
                </c:pt>
                <c:pt idx="58">
                  <c:v>6.1728870000000002E-3</c:v>
                </c:pt>
                <c:pt idx="59">
                  <c:v>4.7192309999999999E-3</c:v>
                </c:pt>
                <c:pt idx="60">
                  <c:v>1.5735038999999999E-2</c:v>
                </c:pt>
                <c:pt idx="61">
                  <c:v>7.3988439999999999E-3</c:v>
                </c:pt>
                <c:pt idx="62">
                  <c:v>2.7541660000000002E-3</c:v>
                </c:pt>
                <c:pt idx="63">
                  <c:v>-4.3487980000000001E-3</c:v>
                </c:pt>
                <c:pt idx="64">
                  <c:v>-5.747126E-3</c:v>
                </c:pt>
                <c:pt idx="65">
                  <c:v>-3.8150335E-2</c:v>
                </c:pt>
                <c:pt idx="66">
                  <c:v>2.4045699999999999E-4</c:v>
                </c:pt>
                <c:pt idx="67">
                  <c:v>1.1055011E-2</c:v>
                </c:pt>
                <c:pt idx="68">
                  <c:v>-4.5162589999999999E-3</c:v>
                </c:pt>
                <c:pt idx="69">
                  <c:v>-2.3639015999999999E-2</c:v>
                </c:pt>
                <c:pt idx="70">
                  <c:v>1.5651749E-2</c:v>
                </c:pt>
                <c:pt idx="71">
                  <c:v>8.9092949999999994E-3</c:v>
                </c:pt>
                <c:pt idx="72">
                  <c:v>-1.431988E-2</c:v>
                </c:pt>
                <c:pt idx="73">
                  <c:v>1.1864454999999999E-2</c:v>
                </c:pt>
                <c:pt idx="74">
                  <c:v>5.9822920000000002E-3</c:v>
                </c:pt>
                <c:pt idx="75">
                  <c:v>5.9467169999999998E-3</c:v>
                </c:pt>
                <c:pt idx="76">
                  <c:v>-1.3951287999999999E-2</c:v>
                </c:pt>
                <c:pt idx="77">
                  <c:v>4.7961599999999998E-4</c:v>
                </c:pt>
                <c:pt idx="78">
                  <c:v>5.5129430000000002E-3</c:v>
                </c:pt>
                <c:pt idx="79">
                  <c:v>5.4826939999999998E-3</c:v>
                </c:pt>
                <c:pt idx="80">
                  <c:v>-1.7543883E-2</c:v>
                </c:pt>
                <c:pt idx="81">
                  <c:v>-1.1824276E-2</c:v>
                </c:pt>
                <c:pt idx="82">
                  <c:v>-1.7094020000000001E-3</c:v>
                </c:pt>
                <c:pt idx="83">
                  <c:v>3.4735762000000003E-2</c:v>
                </c:pt>
                <c:pt idx="84">
                  <c:v>5.673806E-3</c:v>
                </c:pt>
                <c:pt idx="85">
                  <c:v>-1.2223813E-2</c:v>
                </c:pt>
                <c:pt idx="86">
                  <c:v>-1.66585E-3</c:v>
                </c:pt>
                <c:pt idx="87">
                  <c:v>-1.2395733000000001E-2</c:v>
                </c:pt>
                <c:pt idx="88">
                  <c:v>-8.6893560000000005E-3</c:v>
                </c:pt>
                <c:pt idx="89">
                  <c:v>8.521987E-3</c:v>
                </c:pt>
                <c:pt idx="90">
                  <c:v>-7.0013760000000001E-3</c:v>
                </c:pt>
                <c:pt idx="91">
                  <c:v>6.5645759999999999E-3</c:v>
                </c:pt>
                <c:pt idx="92">
                  <c:v>-3.140145E-3</c:v>
                </c:pt>
                <c:pt idx="93">
                  <c:v>2.1807850000000002E-3</c:v>
                </c:pt>
                <c:pt idx="94">
                  <c:v>-1.8133461999999999E-2</c:v>
                </c:pt>
                <c:pt idx="95">
                  <c:v>-7.1411230000000001E-3</c:v>
                </c:pt>
                <c:pt idx="96">
                  <c:v>-3.720288E-3</c:v>
                </c:pt>
                <c:pt idx="97">
                  <c:v>-7.7171280000000002E-3</c:v>
                </c:pt>
                <c:pt idx="98">
                  <c:v>-2.7596840000000001E-3</c:v>
                </c:pt>
                <c:pt idx="99">
                  <c:v>1.0063139999999999E-3</c:v>
                </c:pt>
                <c:pt idx="100">
                  <c:v>-1.2565971E-2</c:v>
                </c:pt>
                <c:pt idx="101">
                  <c:v>-5.5994139999999996E-3</c:v>
                </c:pt>
                <c:pt idx="102">
                  <c:v>-3.0713849999999998E-3</c:v>
                </c:pt>
                <c:pt idx="103">
                  <c:v>8.9858279999999995E-3</c:v>
                </c:pt>
                <c:pt idx="104">
                  <c:v>1.781171E-3</c:v>
                </c:pt>
                <c:pt idx="105">
                  <c:v>-1.8034010999999999E-2</c:v>
                </c:pt>
                <c:pt idx="106">
                  <c:v>6.9839630000000002E-3</c:v>
                </c:pt>
                <c:pt idx="107">
                  <c:v>-1.8494759999999999E-2</c:v>
                </c:pt>
                <c:pt idx="108">
                  <c:v>1.4655876E-2</c:v>
                </c:pt>
                <c:pt idx="109">
                  <c:v>-6.1903790000000002E-3</c:v>
                </c:pt>
                <c:pt idx="110">
                  <c:v>7.7862189999999996E-3</c:v>
                </c:pt>
                <c:pt idx="111">
                  <c:v>4.1205249999999999E-3</c:v>
                </c:pt>
                <c:pt idx="112">
                  <c:v>-5.8990509999999998E-3</c:v>
                </c:pt>
                <c:pt idx="113">
                  <c:v>4.9020380000000001E-3</c:v>
                </c:pt>
                <c:pt idx="114">
                  <c:v>2.0539127000000001E-2</c:v>
                </c:pt>
                <c:pt idx="115">
                  <c:v>-1.1320780000000001E-2</c:v>
                </c:pt>
                <c:pt idx="116">
                  <c:v>-2.7989820000000002E-3</c:v>
                </c:pt>
                <c:pt idx="117">
                  <c:v>2.7813218000000001E-2</c:v>
                </c:pt>
                <c:pt idx="118">
                  <c:v>-2.7309090000000001E-3</c:v>
                </c:pt>
                <c:pt idx="119">
                  <c:v>2.9624174E-2</c:v>
                </c:pt>
                <c:pt idx="120">
                  <c:v>-2.2969076000000001E-2</c:v>
                </c:pt>
                <c:pt idx="121">
                  <c:v>-3.6377158999999999E-2</c:v>
                </c:pt>
                <c:pt idx="122">
                  <c:v>3.8777658999999999E-2</c:v>
                </c:pt>
                <c:pt idx="123">
                  <c:v>-2.4474709000000001E-2</c:v>
                </c:pt>
                <c:pt idx="124">
                  <c:v>4.5615810000000003E-3</c:v>
                </c:pt>
                <c:pt idx="125">
                  <c:v>3.5317859999999999E-3</c:v>
                </c:pt>
                <c:pt idx="126">
                  <c:v>2.1870363E-2</c:v>
                </c:pt>
                <c:pt idx="127">
                  <c:v>4.4280439999999999E-3</c:v>
                </c:pt>
                <c:pt idx="128">
                  <c:v>1.8368846000000001E-2</c:v>
                </c:pt>
                <c:pt idx="129">
                  <c:v>1.4910990000000001E-2</c:v>
                </c:pt>
                <c:pt idx="130">
                  <c:v>-1.6587701E-2</c:v>
                </c:pt>
                <c:pt idx="131">
                  <c:v>1.4458069999999999E-3</c:v>
                </c:pt>
                <c:pt idx="132">
                  <c:v>1.6843046E-2</c:v>
                </c:pt>
                <c:pt idx="133">
                  <c:v>2.9342216000000001E-2</c:v>
                </c:pt>
                <c:pt idx="134">
                  <c:v>2.528731E-2</c:v>
                </c:pt>
                <c:pt idx="135">
                  <c:v>1.1883476E-2</c:v>
                </c:pt>
                <c:pt idx="136">
                  <c:v>2.2153799999999999E-4</c:v>
                </c:pt>
                <c:pt idx="137">
                  <c:v>1.6393487000000002E-2</c:v>
                </c:pt>
                <c:pt idx="138">
                  <c:v>-2.8335000000000001E-3</c:v>
                </c:pt>
                <c:pt idx="139">
                  <c:v>1.6611977999999999E-2</c:v>
                </c:pt>
                <c:pt idx="140">
                  <c:v>-2.3435820999999999E-2</c:v>
                </c:pt>
                <c:pt idx="141">
                  <c:v>-3.5226770000000001E-3</c:v>
                </c:pt>
                <c:pt idx="142">
                  <c:v>2.6514139999999999E-3</c:v>
                </c:pt>
                <c:pt idx="143">
                  <c:v>-1.762935E-3</c:v>
                </c:pt>
                <c:pt idx="144">
                  <c:v>-6.4017880000000003E-3</c:v>
                </c:pt>
                <c:pt idx="145">
                  <c:v>-2.2212800000000001E-4</c:v>
                </c:pt>
                <c:pt idx="146">
                  <c:v>1.4000022000000001E-2</c:v>
                </c:pt>
                <c:pt idx="147">
                  <c:v>-2.8490005999999998E-2</c:v>
                </c:pt>
                <c:pt idx="148">
                  <c:v>-4.5118399999999998E-4</c:v>
                </c:pt>
                <c:pt idx="149">
                  <c:v>-2.6404918999999999E-2</c:v>
                </c:pt>
                <c:pt idx="150">
                  <c:v>9.2723700000000003E-4</c:v>
                </c:pt>
                <c:pt idx="151">
                  <c:v>4.631797E-3</c:v>
                </c:pt>
                <c:pt idx="152">
                  <c:v>-2.4204679E-2</c:v>
                </c:pt>
                <c:pt idx="153">
                  <c:v>4.0160170000000002E-3</c:v>
                </c:pt>
                <c:pt idx="154">
                  <c:v>-1.411788E-3</c:v>
                </c:pt>
                <c:pt idx="155">
                  <c:v>1.7672007999999999E-2</c:v>
                </c:pt>
                <c:pt idx="156">
                  <c:v>1.0882172000000001E-2</c:v>
                </c:pt>
                <c:pt idx="157">
                  <c:v>4.2143839000000002E-2</c:v>
                </c:pt>
                <c:pt idx="158">
                  <c:v>-1.6923077000000002E-2</c:v>
                </c:pt>
                <c:pt idx="159">
                  <c:v>8.7189580000000006E-3</c:v>
                </c:pt>
                <c:pt idx="160">
                  <c:v>-2.881139E-3</c:v>
                </c:pt>
                <c:pt idx="161">
                  <c:v>0.15714600300000001</c:v>
                </c:pt>
                <c:pt idx="162">
                  <c:v>1.152478E-3</c:v>
                </c:pt>
                <c:pt idx="163">
                  <c:v>2.6860899999999999E-3</c:v>
                </c:pt>
                <c:pt idx="164">
                  <c:v>-3.8262499999999999E-4</c:v>
                </c:pt>
                <c:pt idx="165">
                  <c:v>-7.6571600000000005E-4</c:v>
                </c:pt>
                <c:pt idx="166">
                  <c:v>0</c:v>
                </c:pt>
                <c:pt idx="167">
                  <c:v>-1.9923389999999999E-2</c:v>
                </c:pt>
                <c:pt idx="168">
                  <c:v>-7.8187999999999999E-4</c:v>
                </c:pt>
                <c:pt idx="169">
                  <c:v>2.7386350000000001E-3</c:v>
                </c:pt>
                <c:pt idx="170">
                  <c:v>7.8035500000000005E-4</c:v>
                </c:pt>
                <c:pt idx="171">
                  <c:v>-3.1189080000000001E-3</c:v>
                </c:pt>
                <c:pt idx="172">
                  <c:v>1.1732890000000001E-3</c:v>
                </c:pt>
                <c:pt idx="173">
                  <c:v>6.6406249999999998E-3</c:v>
                </c:pt>
                <c:pt idx="174">
                  <c:v>3.1043849999999999E-3</c:v>
                </c:pt>
                <c:pt idx="175">
                  <c:v>1.160484E-3</c:v>
                </c:pt>
                <c:pt idx="176">
                  <c:v>7.7281699999999997E-4</c:v>
                </c:pt>
                <c:pt idx="177">
                  <c:v>1.93056E-3</c:v>
                </c:pt>
                <c:pt idx="178">
                  <c:v>-3.8535840000000002E-3</c:v>
                </c:pt>
                <c:pt idx="179">
                  <c:v>-4.255338E-3</c:v>
                </c:pt>
                <c:pt idx="180">
                  <c:v>3.1079839999999998E-3</c:v>
                </c:pt>
                <c:pt idx="181">
                  <c:v>-2.3237610000000001E-3</c:v>
                </c:pt>
                <c:pt idx="182">
                  <c:v>0</c:v>
                </c:pt>
                <c:pt idx="183">
                  <c:v>-3.8819899999999999E-4</c:v>
                </c:pt>
                <c:pt idx="184">
                  <c:v>-3.8834999999999998E-4</c:v>
                </c:pt>
                <c:pt idx="185">
                  <c:v>1.1655210000000001E-3</c:v>
                </c:pt>
                <c:pt idx="186">
                  <c:v>1.552154E-3</c:v>
                </c:pt>
                <c:pt idx="187">
                  <c:v>-7.7483499999999998E-4</c:v>
                </c:pt>
                <c:pt idx="188">
                  <c:v>-1.16328E-3</c:v>
                </c:pt>
                <c:pt idx="189">
                  <c:v>3.4938080000000002E-3</c:v>
                </c:pt>
                <c:pt idx="190">
                  <c:v>-2.3210639999999999E-3</c:v>
                </c:pt>
                <c:pt idx="191">
                  <c:v>3.1019770000000001E-3</c:v>
                </c:pt>
                <c:pt idx="192">
                  <c:v>-1.1596829999999999E-3</c:v>
                </c:pt>
                <c:pt idx="193">
                  <c:v>-2.3219619999999999E-3</c:v>
                </c:pt>
                <c:pt idx="194">
                  <c:v>3.8791699999999999E-4</c:v>
                </c:pt>
                <c:pt idx="195">
                  <c:v>-3.8776700000000002E-4</c:v>
                </c:pt>
                <c:pt idx="196">
                  <c:v>-5.4306049999999998E-3</c:v>
                </c:pt>
                <c:pt idx="197">
                  <c:v>5.8502930000000003E-3</c:v>
                </c:pt>
                <c:pt idx="198">
                  <c:v>1.9386970000000001E-3</c:v>
                </c:pt>
                <c:pt idx="199">
                  <c:v>7.7401300000000004E-4</c:v>
                </c:pt>
                <c:pt idx="200">
                  <c:v>-1.160112E-3</c:v>
                </c:pt>
                <c:pt idx="201">
                  <c:v>0</c:v>
                </c:pt>
                <c:pt idx="202">
                  <c:v>-5.0328689999999997E-3</c:v>
                </c:pt>
                <c:pt idx="203">
                  <c:v>-9.3385989999999995E-3</c:v>
                </c:pt>
                <c:pt idx="204">
                  <c:v>3.9277499999999998E-3</c:v>
                </c:pt>
                <c:pt idx="205">
                  <c:v>1.1737129000000001E-2</c:v>
                </c:pt>
                <c:pt idx="206">
                  <c:v>2.3201659999999998E-3</c:v>
                </c:pt>
                <c:pt idx="207">
                  <c:v>1.6589525000000001E-2</c:v>
                </c:pt>
                <c:pt idx="208">
                  <c:v>-1.89759E-3</c:v>
                </c:pt>
                <c:pt idx="209">
                  <c:v>7.6047500000000004E-4</c:v>
                </c:pt>
                <c:pt idx="210">
                  <c:v>3.0395140000000001E-3</c:v>
                </c:pt>
                <c:pt idx="211">
                  <c:v>3.7880699999999999E-4</c:v>
                </c:pt>
                <c:pt idx="212">
                  <c:v>0</c:v>
                </c:pt>
                <c:pt idx="213">
                  <c:v>1.135952E-3</c:v>
                </c:pt>
                <c:pt idx="214">
                  <c:v>-7.5644899999999997E-4</c:v>
                </c:pt>
                <c:pt idx="215">
                  <c:v>0</c:v>
                </c:pt>
                <c:pt idx="216">
                  <c:v>0</c:v>
                </c:pt>
                <c:pt idx="217">
                  <c:v>-7.5702099999999997E-4</c:v>
                </c:pt>
                <c:pt idx="218">
                  <c:v>1.1364019999999999E-3</c:v>
                </c:pt>
                <c:pt idx="219">
                  <c:v>1.1350170000000001E-3</c:v>
                </c:pt>
                <c:pt idx="220">
                  <c:v>3.7794800000000002E-4</c:v>
                </c:pt>
                <c:pt idx="221">
                  <c:v>-3.7780499999999999E-4</c:v>
                </c:pt>
                <c:pt idx="222">
                  <c:v>-3.7785299999999999E-4</c:v>
                </c:pt>
                <c:pt idx="223">
                  <c:v>3.7799600000000002E-4</c:v>
                </c:pt>
                <c:pt idx="224">
                  <c:v>-3.7785299999999999E-4</c:v>
                </c:pt>
                <c:pt idx="225">
                  <c:v>-3.7807370000000002E-3</c:v>
                </c:pt>
                <c:pt idx="226">
                  <c:v>-1.89759E-3</c:v>
                </c:pt>
                <c:pt idx="227">
                  <c:v>-2.6615779999999999E-3</c:v>
                </c:pt>
                <c:pt idx="228">
                  <c:v>1.906252E-3</c:v>
                </c:pt>
                <c:pt idx="229">
                  <c:v>-1.5220889999999999E-3</c:v>
                </c:pt>
                <c:pt idx="230">
                  <c:v>7.6219500000000002E-4</c:v>
                </c:pt>
                <c:pt idx="231">
                  <c:v>7.6163399999999997E-4</c:v>
                </c:pt>
                <c:pt idx="232">
                  <c:v>-2.2831430000000001E-3</c:v>
                </c:pt>
                <c:pt idx="233">
                  <c:v>7.6279600000000005E-4</c:v>
                </c:pt>
                <c:pt idx="234">
                  <c:v>-2.6676830000000001E-3</c:v>
                </c:pt>
                <c:pt idx="235">
                  <c:v>7.64253E-4</c:v>
                </c:pt>
                <c:pt idx="236">
                  <c:v>0</c:v>
                </c:pt>
                <c:pt idx="237">
                  <c:v>7.6359300000000002E-4</c:v>
                </c:pt>
                <c:pt idx="238">
                  <c:v>5.3415299999999997E-3</c:v>
                </c:pt>
                <c:pt idx="239">
                  <c:v>-1.518064E-3</c:v>
                </c:pt>
                <c:pt idx="240">
                  <c:v>3.8008399999999999E-4</c:v>
                </c:pt>
                <c:pt idx="241">
                  <c:v>6.838925E-3</c:v>
                </c:pt>
                <c:pt idx="242">
                  <c:v>0</c:v>
                </c:pt>
                <c:pt idx="243">
                  <c:v>-7.5473599999999999E-4</c:v>
                </c:pt>
                <c:pt idx="244">
                  <c:v>-4.1540220000000003E-3</c:v>
                </c:pt>
                <c:pt idx="245">
                  <c:v>3.4128930000000002E-3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-3.7785299999999999E-4</c:v>
                </c:pt>
                <c:pt idx="250">
                  <c:v>1.134159E-3</c:v>
                </c:pt>
                <c:pt idx="251">
                  <c:v>3.7766200000000002E-4</c:v>
                </c:pt>
                <c:pt idx="252">
                  <c:v>0</c:v>
                </c:pt>
                <c:pt idx="253">
                  <c:v>-1.1325409999999999E-3</c:v>
                </c:pt>
                <c:pt idx="254">
                  <c:v>1.133825E-3</c:v>
                </c:pt>
                <c:pt idx="255">
                  <c:v>-1.1325409999999999E-3</c:v>
                </c:pt>
                <c:pt idx="256">
                  <c:v>1.133825E-3</c:v>
                </c:pt>
                <c:pt idx="257">
                  <c:v>-3.7752E-4</c:v>
                </c:pt>
                <c:pt idx="258">
                  <c:v>3.7766200000000002E-4</c:v>
                </c:pt>
                <c:pt idx="259">
                  <c:v>-1.1325409999999999E-3</c:v>
                </c:pt>
                <c:pt idx="260">
                  <c:v>-3.7785299999999999E-4</c:v>
                </c:pt>
                <c:pt idx="261">
                  <c:v>7.5608700000000001E-4</c:v>
                </c:pt>
                <c:pt idx="262">
                  <c:v>0</c:v>
                </c:pt>
                <c:pt idx="263">
                  <c:v>3.7778600000000002E-4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'Module Sharp(DWNI.DE)'!$C$3:$C$266</c:f>
              <c:numCache>
                <c:formatCode>General</c:formatCode>
                <c:ptCount val="264"/>
                <c:pt idx="0">
                  <c:v>-2.3479014836012024E-3</c:v>
                </c:pt>
                <c:pt idx="1">
                  <c:v>-3.2778452157496991E-3</c:v>
                </c:pt>
                <c:pt idx="2">
                  <c:v>1.0975576605633872E-2</c:v>
                </c:pt>
                <c:pt idx="3">
                  <c:v>6.0576929934503037E-3</c:v>
                </c:pt>
                <c:pt idx="4">
                  <c:v>1.7473072891168132E-3</c:v>
                </c:pt>
                <c:pt idx="5">
                  <c:v>8.7898077860730506E-3</c:v>
                </c:pt>
                <c:pt idx="6">
                  <c:v>6.9163953248518081E-4</c:v>
                </c:pt>
                <c:pt idx="7">
                  <c:v>6.6798059544710218E-3</c:v>
                </c:pt>
                <c:pt idx="8">
                  <c:v>-9.0893738726418802E-3</c:v>
                </c:pt>
                <c:pt idx="9">
                  <c:v>6.9662361189222293E-4</c:v>
                </c:pt>
                <c:pt idx="10">
                  <c:v>-2.4893159895184563E-2</c:v>
                </c:pt>
                <c:pt idx="11">
                  <c:v>1.6155877910065987E-2</c:v>
                </c:pt>
                <c:pt idx="12">
                  <c:v>-4.2087008367939606E-3</c:v>
                </c:pt>
                <c:pt idx="13">
                  <c:v>-9.1569873937941918E-3</c:v>
                </c:pt>
                <c:pt idx="14">
                  <c:v>-1.4077981326360924E-2</c:v>
                </c:pt>
                <c:pt idx="15">
                  <c:v>-1.1610524277405087E-3</c:v>
                </c:pt>
                <c:pt idx="16">
                  <c:v>8.1870319938216283E-3</c:v>
                </c:pt>
                <c:pt idx="17">
                  <c:v>-3.7053580214696624E-2</c:v>
                </c:pt>
                <c:pt idx="18">
                  <c:v>-9.3296952094709049E-3</c:v>
                </c:pt>
                <c:pt idx="19">
                  <c:v>-4.1700801168116086E-2</c:v>
                </c:pt>
                <c:pt idx="20">
                  <c:v>3.2490389922482728E-3</c:v>
                </c:pt>
                <c:pt idx="21">
                  <c:v>-3.5859279067641985E-3</c:v>
                </c:pt>
                <c:pt idx="22">
                  <c:v>2.0057992969554874E-2</c:v>
                </c:pt>
                <c:pt idx="23">
                  <c:v>2.5508402331485672E-2</c:v>
                </c:pt>
                <c:pt idx="24">
                  <c:v>1.945898238509261E-2</c:v>
                </c:pt>
                <c:pt idx="25">
                  <c:v>1.978787480279403E-2</c:v>
                </c:pt>
                <c:pt idx="26">
                  <c:v>-7.007454123352316E-3</c:v>
                </c:pt>
                <c:pt idx="27">
                  <c:v>4.9354906414208539E-2</c:v>
                </c:pt>
                <c:pt idx="28">
                  <c:v>5.1268158372095177E-3</c:v>
                </c:pt>
                <c:pt idx="29">
                  <c:v>4.0316714348548428E-3</c:v>
                </c:pt>
                <c:pt idx="30">
                  <c:v>-1.2350731970465679E-2</c:v>
                </c:pt>
                <c:pt idx="31">
                  <c:v>1.821008403840022E-3</c:v>
                </c:pt>
                <c:pt idx="32">
                  <c:v>4.732886097743005E-3</c:v>
                </c:pt>
                <c:pt idx="33">
                  <c:v>-3.912609372130043E-4</c:v>
                </c:pt>
                <c:pt idx="34">
                  <c:v>5.2095845517001367E-3</c:v>
                </c:pt>
                <c:pt idx="35">
                  <c:v>-8.7661308407870724E-3</c:v>
                </c:pt>
                <c:pt idx="36">
                  <c:v>3.9041126954705205E-3</c:v>
                </c:pt>
                <c:pt idx="37">
                  <c:v>-7.8252853527186481E-4</c:v>
                </c:pt>
                <c:pt idx="38">
                  <c:v>1.2605399908834639E-2</c:v>
                </c:pt>
                <c:pt idx="39">
                  <c:v>-1.9865614699617653E-4</c:v>
                </c:pt>
                <c:pt idx="40">
                  <c:v>-2.4300531591042962E-4</c:v>
                </c:pt>
                <c:pt idx="41">
                  <c:v>3.6961664179016788E-3</c:v>
                </c:pt>
                <c:pt idx="42">
                  <c:v>-3.3383774236914812E-3</c:v>
                </c:pt>
                <c:pt idx="43">
                  <c:v>6.857162800709889E-3</c:v>
                </c:pt>
                <c:pt idx="44">
                  <c:v>-5.1605159058084465E-3</c:v>
                </c:pt>
                <c:pt idx="45">
                  <c:v>-4.5353258063953513E-3</c:v>
                </c:pt>
                <c:pt idx="46">
                  <c:v>3.4784648578179466E-3</c:v>
                </c:pt>
                <c:pt idx="47">
                  <c:v>-2.1024171124655417E-3</c:v>
                </c:pt>
                <c:pt idx="48">
                  <c:v>5.6440614874544363E-4</c:v>
                </c:pt>
                <c:pt idx="49">
                  <c:v>4.6518490364089405E-3</c:v>
                </c:pt>
                <c:pt idx="50">
                  <c:v>-3.3379632616667545E-3</c:v>
                </c:pt>
                <c:pt idx="51">
                  <c:v>-1.3645783841889607E-2</c:v>
                </c:pt>
                <c:pt idx="52">
                  <c:v>8.3008893054660002E-3</c:v>
                </c:pt>
                <c:pt idx="53">
                  <c:v>1.0565550091791574E-2</c:v>
                </c:pt>
                <c:pt idx="54">
                  <c:v>1.5199605340892028E-2</c:v>
                </c:pt>
                <c:pt idx="55">
                  <c:v>7.4649621699967609E-3</c:v>
                </c:pt>
                <c:pt idx="56">
                  <c:v>-2.6881950648448504E-3</c:v>
                </c:pt>
                <c:pt idx="57">
                  <c:v>-2.8187497576823841E-2</c:v>
                </c:pt>
                <c:pt idx="58">
                  <c:v>1.2970455865353949E-2</c:v>
                </c:pt>
                <c:pt idx="59">
                  <c:v>1.2603869886551697E-2</c:v>
                </c:pt>
                <c:pt idx="60">
                  <c:v>1.4944883025520972E-2</c:v>
                </c:pt>
                <c:pt idx="61">
                  <c:v>-2.0964139201017362E-3</c:v>
                </c:pt>
                <c:pt idx="62">
                  <c:v>-3.0955914568294388E-3</c:v>
                </c:pt>
                <c:pt idx="63">
                  <c:v>5.8022366723567366E-4</c:v>
                </c:pt>
                <c:pt idx="64">
                  <c:v>-5.5017073035987839E-3</c:v>
                </c:pt>
                <c:pt idx="65">
                  <c:v>1.7635786751262508E-2</c:v>
                </c:pt>
                <c:pt idx="66">
                  <c:v>5.4902586529370348E-3</c:v>
                </c:pt>
                <c:pt idx="67">
                  <c:v>5.8196335141868462E-3</c:v>
                </c:pt>
                <c:pt idx="68">
                  <c:v>-8.0337288725524907E-3</c:v>
                </c:pt>
                <c:pt idx="69">
                  <c:v>-8.3237919775249749E-4</c:v>
                </c:pt>
                <c:pt idx="70">
                  <c:v>1.0520882102051242E-3</c:v>
                </c:pt>
                <c:pt idx="71">
                  <c:v>3.5144371107477851E-3</c:v>
                </c:pt>
                <c:pt idx="72">
                  <c:v>-1.4366576107752473E-2</c:v>
                </c:pt>
                <c:pt idx="73">
                  <c:v>4.3966003060688852E-3</c:v>
                </c:pt>
                <c:pt idx="74">
                  <c:v>-2.4038993771767752E-3</c:v>
                </c:pt>
                <c:pt idx="75">
                  <c:v>7.6952651895080436E-3</c:v>
                </c:pt>
                <c:pt idx="76">
                  <c:v>-1.0559445569262038E-3</c:v>
                </c:pt>
                <c:pt idx="77">
                  <c:v>-2.3514036921426142E-3</c:v>
                </c:pt>
                <c:pt idx="78">
                  <c:v>-1.6579215359852014E-2</c:v>
                </c:pt>
                <c:pt idx="79">
                  <c:v>1.6640345043417343E-2</c:v>
                </c:pt>
                <c:pt idx="80">
                  <c:v>-1.80614555106463E-2</c:v>
                </c:pt>
                <c:pt idx="81">
                  <c:v>3.3383400509377037E-3</c:v>
                </c:pt>
                <c:pt idx="82">
                  <c:v>-1.7054058986169705E-2</c:v>
                </c:pt>
                <c:pt idx="83">
                  <c:v>1.4081087091032098E-2</c:v>
                </c:pt>
                <c:pt idx="84">
                  <c:v>1.5646771355374296E-2</c:v>
                </c:pt>
                <c:pt idx="85">
                  <c:v>7.1173536041283609E-3</c:v>
                </c:pt>
                <c:pt idx="86">
                  <c:v>9.090248346163848E-3</c:v>
                </c:pt>
                <c:pt idx="87">
                  <c:v>-2.5392875894427564E-4</c:v>
                </c:pt>
                <c:pt idx="88">
                  <c:v>2.269682445095693E-4</c:v>
                </c:pt>
                <c:pt idx="89">
                  <c:v>-3.4218106990867572E-3</c:v>
                </c:pt>
                <c:pt idx="90">
                  <c:v>-5.6259780397284135E-3</c:v>
                </c:pt>
                <c:pt idx="91">
                  <c:v>7.7471229116954088E-3</c:v>
                </c:pt>
                <c:pt idx="92">
                  <c:v>6.395234995619746E-4</c:v>
                </c:pt>
                <c:pt idx="93">
                  <c:v>4.2413728856925594E-3</c:v>
                </c:pt>
                <c:pt idx="94">
                  <c:v>-3.1809009622010696E-3</c:v>
                </c:pt>
                <c:pt idx="95">
                  <c:v>-1.104404549850139E-2</c:v>
                </c:pt>
                <c:pt idx="96">
                  <c:v>-1.6061118774217638E-3</c:v>
                </c:pt>
                <c:pt idx="97">
                  <c:v>7.6547360279253622E-3</c:v>
                </c:pt>
                <c:pt idx="98">
                  <c:v>-3.0865231653035927E-3</c:v>
                </c:pt>
                <c:pt idx="99">
                  <c:v>-6.1096935035112477E-3</c:v>
                </c:pt>
                <c:pt idx="100">
                  <c:v>8.0196146538203464E-3</c:v>
                </c:pt>
                <c:pt idx="101">
                  <c:v>-6.9168518889524281E-3</c:v>
                </c:pt>
                <c:pt idx="102">
                  <c:v>-6.7034963847050696E-3</c:v>
                </c:pt>
                <c:pt idx="103">
                  <c:v>1.6431561599180761E-2</c:v>
                </c:pt>
                <c:pt idx="104">
                  <c:v>1.9253434638686494E-3</c:v>
                </c:pt>
                <c:pt idx="105">
                  <c:v>2.865458807017494E-3</c:v>
                </c:pt>
                <c:pt idx="106">
                  <c:v>-1.6825552602276156E-3</c:v>
                </c:pt>
                <c:pt idx="107">
                  <c:v>-9.6504079657622945E-3</c:v>
                </c:pt>
                <c:pt idx="108">
                  <c:v>3.3060122147978786E-2</c:v>
                </c:pt>
                <c:pt idx="109">
                  <c:v>3.9656929485931379E-3</c:v>
                </c:pt>
                <c:pt idx="110">
                  <c:v>7.086160972614529E-3</c:v>
                </c:pt>
                <c:pt idx="111">
                  <c:v>2.0040678805385262E-3</c:v>
                </c:pt>
                <c:pt idx="112">
                  <c:v>-4.5986826915015867E-3</c:v>
                </c:pt>
                <c:pt idx="113">
                  <c:v>-2.8250327700753259E-3</c:v>
                </c:pt>
                <c:pt idx="114">
                  <c:v>6.649426993936767E-3</c:v>
                </c:pt>
                <c:pt idx="115">
                  <c:v>2.6810962942242673E-3</c:v>
                </c:pt>
                <c:pt idx="116">
                  <c:v>1.225689901186452E-2</c:v>
                </c:pt>
                <c:pt idx="117">
                  <c:v>-1.0457806960750713E-2</c:v>
                </c:pt>
                <c:pt idx="118">
                  <c:v>2.4765721222898898E-3</c:v>
                </c:pt>
                <c:pt idx="119">
                  <c:v>3.2813680180585351E-4</c:v>
                </c:pt>
                <c:pt idx="120">
                  <c:v>-3.5213350310193095E-3</c:v>
                </c:pt>
                <c:pt idx="121">
                  <c:v>7.5088373851146079E-4</c:v>
                </c:pt>
                <c:pt idx="122">
                  <c:v>8.7255956305426589E-3</c:v>
                </c:pt>
                <c:pt idx="123">
                  <c:v>4.6633381785242678E-3</c:v>
                </c:pt>
                <c:pt idx="124">
                  <c:v>1.2882591148769674E-2</c:v>
                </c:pt>
                <c:pt idx="125">
                  <c:v>-1.8023520742782273E-5</c:v>
                </c:pt>
                <c:pt idx="126">
                  <c:v>6.5850106692186289E-3</c:v>
                </c:pt>
                <c:pt idx="127">
                  <c:v>6.9840854736366708E-3</c:v>
                </c:pt>
                <c:pt idx="128">
                  <c:v>-2.3874384227421642E-3</c:v>
                </c:pt>
                <c:pt idx="129">
                  <c:v>1.7342324107724558E-3</c:v>
                </c:pt>
                <c:pt idx="130">
                  <c:v>2.0707183632138462E-3</c:v>
                </c:pt>
                <c:pt idx="131">
                  <c:v>-1.2577100282389808E-3</c:v>
                </c:pt>
                <c:pt idx="132">
                  <c:v>1.2724516595464801E-3</c:v>
                </c:pt>
                <c:pt idx="133">
                  <c:v>-1.6548092875255415E-3</c:v>
                </c:pt>
                <c:pt idx="134">
                  <c:v>3.0363094461429243E-3</c:v>
                </c:pt>
                <c:pt idx="135">
                  <c:v>1.3399901605196793E-2</c:v>
                </c:pt>
                <c:pt idx="136">
                  <c:v>-5.9095620563074883E-3</c:v>
                </c:pt>
                <c:pt idx="137">
                  <c:v>-1.554358572832569E-2</c:v>
                </c:pt>
                <c:pt idx="138">
                  <c:v>4.3927372418472903E-3</c:v>
                </c:pt>
                <c:pt idx="139">
                  <c:v>8.1962392817025529E-3</c:v>
                </c:pt>
                <c:pt idx="140">
                  <c:v>-2.6695840122942581E-3</c:v>
                </c:pt>
                <c:pt idx="141">
                  <c:v>1.0942501758533538E-3</c:v>
                </c:pt>
                <c:pt idx="142">
                  <c:v>-3.0772271981433213E-3</c:v>
                </c:pt>
                <c:pt idx="143">
                  <c:v>2.8139155723340631E-3</c:v>
                </c:pt>
                <c:pt idx="144">
                  <c:v>-9.0228793942485046E-3</c:v>
                </c:pt>
                <c:pt idx="145">
                  <c:v>-1.2069286907028039E-3</c:v>
                </c:pt>
                <c:pt idx="146">
                  <c:v>6.6437743065049272E-3</c:v>
                </c:pt>
                <c:pt idx="147">
                  <c:v>-2.4939455451851444E-2</c:v>
                </c:pt>
                <c:pt idx="148">
                  <c:v>2.11557377035448E-2</c:v>
                </c:pt>
                <c:pt idx="149">
                  <c:v>1.7111816619084768E-3</c:v>
                </c:pt>
                <c:pt idx="150">
                  <c:v>1.3352215927598939E-2</c:v>
                </c:pt>
                <c:pt idx="151">
                  <c:v>4.9336509642110221E-5</c:v>
                </c:pt>
                <c:pt idx="152">
                  <c:v>-1.8224200080194274E-2</c:v>
                </c:pt>
                <c:pt idx="153">
                  <c:v>2.0152269052067457E-3</c:v>
                </c:pt>
                <c:pt idx="154">
                  <c:v>3.2646365459542011E-3</c:v>
                </c:pt>
                <c:pt idx="155">
                  <c:v>1.4273982376831791E-2</c:v>
                </c:pt>
                <c:pt idx="156">
                  <c:v>-1.2985664487913907E-3</c:v>
                </c:pt>
                <c:pt idx="157">
                  <c:v>-6.5209370132565203E-4</c:v>
                </c:pt>
                <c:pt idx="158">
                  <c:v>-1.7744067012680154E-2</c:v>
                </c:pt>
                <c:pt idx="159">
                  <c:v>1.6984760923531385E-2</c:v>
                </c:pt>
                <c:pt idx="160">
                  <c:v>4.3753326894813652E-3</c:v>
                </c:pt>
                <c:pt idx="161">
                  <c:v>1.7865626268780731E-3</c:v>
                </c:pt>
                <c:pt idx="162">
                  <c:v>-9.2919712364785095E-4</c:v>
                </c:pt>
                <c:pt idx="163">
                  <c:v>-2.8470685364338569E-3</c:v>
                </c:pt>
                <c:pt idx="164">
                  <c:v>7.3506835358657825E-3</c:v>
                </c:pt>
                <c:pt idx="165">
                  <c:v>-6.3692468039793686E-3</c:v>
                </c:pt>
                <c:pt idx="166">
                  <c:v>9.4824743783010444E-3</c:v>
                </c:pt>
                <c:pt idx="167">
                  <c:v>2.2707516368026567E-3</c:v>
                </c:pt>
                <c:pt idx="168">
                  <c:v>1.9201767561459228E-3</c:v>
                </c:pt>
                <c:pt idx="169">
                  <c:v>3.8528587439332546E-3</c:v>
                </c:pt>
                <c:pt idx="170">
                  <c:v>-1.0036385631449459E-3</c:v>
                </c:pt>
                <c:pt idx="171">
                  <c:v>-2.3314684804568598E-3</c:v>
                </c:pt>
                <c:pt idx="172">
                  <c:v>-3.8016420397198642E-3</c:v>
                </c:pt>
                <c:pt idx="173">
                  <c:v>-6.3666209430796917E-4</c:v>
                </c:pt>
                <c:pt idx="174">
                  <c:v>7.8381659330366872E-3</c:v>
                </c:pt>
                <c:pt idx="175">
                  <c:v>-1.2508472476830494E-3</c:v>
                </c:pt>
                <c:pt idx="176">
                  <c:v>3.5652142230493374E-3</c:v>
                </c:pt>
                <c:pt idx="177">
                  <c:v>-1.2046914696061956E-3</c:v>
                </c:pt>
                <c:pt idx="178">
                  <c:v>1.0884142751870426E-3</c:v>
                </c:pt>
                <c:pt idx="179">
                  <c:v>-1.7779485733538377E-2</c:v>
                </c:pt>
                <c:pt idx="180">
                  <c:v>1.0046594558803841E-2</c:v>
                </c:pt>
                <c:pt idx="181">
                  <c:v>2.1207033605684139E-3</c:v>
                </c:pt>
                <c:pt idx="182">
                  <c:v>-1.150784289551249E-2</c:v>
                </c:pt>
                <c:pt idx="183">
                  <c:v>8.5945569453982351E-3</c:v>
                </c:pt>
                <c:pt idx="184">
                  <c:v>1.2020643377659726E-3</c:v>
                </c:pt>
                <c:pt idx="185">
                  <c:v>-3.4463187679656324E-3</c:v>
                </c:pt>
                <c:pt idx="186">
                  <c:v>8.7700000087590543E-3</c:v>
                </c:pt>
                <c:pt idx="187">
                  <c:v>-1.0168502687680131E-2</c:v>
                </c:pt>
                <c:pt idx="188">
                  <c:v>4.6854254974083081E-3</c:v>
                </c:pt>
                <c:pt idx="189">
                  <c:v>2.9659599338471448E-3</c:v>
                </c:pt>
                <c:pt idx="190">
                  <c:v>7.5909359744373421E-4</c:v>
                </c:pt>
                <c:pt idx="191">
                  <c:v>-9.6150003240266183E-3</c:v>
                </c:pt>
                <c:pt idx="192">
                  <c:v>1.1690131978440751E-2</c:v>
                </c:pt>
                <c:pt idx="193">
                  <c:v>-1.7337369624249577E-2</c:v>
                </c:pt>
                <c:pt idx="194">
                  <c:v>1.7333265422272311E-2</c:v>
                </c:pt>
                <c:pt idx="195">
                  <c:v>6.5387900150052644E-3</c:v>
                </c:pt>
                <c:pt idx="196">
                  <c:v>-5.510385750005627E-5</c:v>
                </c:pt>
                <c:pt idx="197">
                  <c:v>-4.1747564523026787E-5</c:v>
                </c:pt>
                <c:pt idx="198">
                  <c:v>-1.0090601689755004E-2</c:v>
                </c:pt>
                <c:pt idx="199">
                  <c:v>-5.7167324886267653E-3</c:v>
                </c:pt>
                <c:pt idx="200">
                  <c:v>-2.6196992612419367E-2</c:v>
                </c:pt>
                <c:pt idx="201">
                  <c:v>5.4892114641717712E-3</c:v>
                </c:pt>
                <c:pt idx="202">
                  <c:v>1.3553287064207701E-2</c:v>
                </c:pt>
                <c:pt idx="203">
                  <c:v>5.9679065650834508E-3</c:v>
                </c:pt>
                <c:pt idx="204">
                  <c:v>9.9745142048036205E-3</c:v>
                </c:pt>
                <c:pt idx="205">
                  <c:v>-3.2107115175468506E-3</c:v>
                </c:pt>
                <c:pt idx="206">
                  <c:v>-6.3929003687648103E-3</c:v>
                </c:pt>
                <c:pt idx="207">
                  <c:v>3.3011173555625101E-3</c:v>
                </c:pt>
                <c:pt idx="208">
                  <c:v>4.5027458205869021E-3</c:v>
                </c:pt>
                <c:pt idx="209">
                  <c:v>-6.1430430592590976E-3</c:v>
                </c:pt>
                <c:pt idx="210">
                  <c:v>1.5658910739625958E-3</c:v>
                </c:pt>
                <c:pt idx="211">
                  <c:v>-8.7678253709764424E-4</c:v>
                </c:pt>
                <c:pt idx="212">
                  <c:v>8.810613916017845E-3</c:v>
                </c:pt>
                <c:pt idx="213">
                  <c:v>3.3481776783480838E-3</c:v>
                </c:pt>
                <c:pt idx="214">
                  <c:v>1.0657748357463664E-3</c:v>
                </c:pt>
                <c:pt idx="215">
                  <c:v>-1.0176753281933347E-3</c:v>
                </c:pt>
                <c:pt idx="216">
                  <c:v>1.6068050783903988E-3</c:v>
                </c:pt>
                <c:pt idx="217">
                  <c:v>3.5115656262115443E-3</c:v>
                </c:pt>
                <c:pt idx="218">
                  <c:v>7.0402685122023835E-3</c:v>
                </c:pt>
                <c:pt idx="219">
                  <c:v>2.5054518921887475E-3</c:v>
                </c:pt>
                <c:pt idx="220">
                  <c:v>-3.2364358500694139E-3</c:v>
                </c:pt>
                <c:pt idx="221">
                  <c:v>-2.3736895506043399E-4</c:v>
                </c:pt>
                <c:pt idx="222">
                  <c:v>2.7647073041230708E-3</c:v>
                </c:pt>
                <c:pt idx="223">
                  <c:v>-1.2536673964845998E-2</c:v>
                </c:pt>
                <c:pt idx="224">
                  <c:v>2.6786108770689718E-3</c:v>
                </c:pt>
                <c:pt idx="225">
                  <c:v>2.8308379716648819E-3</c:v>
                </c:pt>
                <c:pt idx="226">
                  <c:v>3.3470177722323682E-3</c:v>
                </c:pt>
                <c:pt idx="227">
                  <c:v>-2.8410587369335706E-3</c:v>
                </c:pt>
                <c:pt idx="228">
                  <c:v>-4.2268126509626179E-3</c:v>
                </c:pt>
                <c:pt idx="229">
                  <c:v>3.6805927057489201E-3</c:v>
                </c:pt>
                <c:pt idx="230">
                  <c:v>2.2432583153279254E-3</c:v>
                </c:pt>
                <c:pt idx="231">
                  <c:v>-3.286882890392332E-3</c:v>
                </c:pt>
                <c:pt idx="232">
                  <c:v>-6.8201728606501492E-4</c:v>
                </c:pt>
                <c:pt idx="233">
                  <c:v>1.0300496868945542E-3</c:v>
                </c:pt>
                <c:pt idx="234">
                  <c:v>-3.7492069162118912E-3</c:v>
                </c:pt>
                <c:pt idx="235">
                  <c:v>9.5632727634883761E-3</c:v>
                </c:pt>
                <c:pt idx="236">
                  <c:v>-5.5880995339096526E-3</c:v>
                </c:pt>
                <c:pt idx="237">
                  <c:v>-1.4694707490292244E-2</c:v>
                </c:pt>
                <c:pt idx="238">
                  <c:v>8.2446424887447063E-4</c:v>
                </c:pt>
                <c:pt idx="239">
                  <c:v>-8.5391362600497028E-4</c:v>
                </c:pt>
                <c:pt idx="240">
                  <c:v>5.8687680710764554E-3</c:v>
                </c:pt>
                <c:pt idx="241">
                  <c:v>1.3737809769534582E-3</c:v>
                </c:pt>
                <c:pt idx="242">
                  <c:v>-6.8047001497616513E-3</c:v>
                </c:pt>
                <c:pt idx="243">
                  <c:v>2.2893186475409838E-3</c:v>
                </c:pt>
                <c:pt idx="244">
                  <c:v>-1.0323451243471234E-2</c:v>
                </c:pt>
                <c:pt idx="245">
                  <c:v>-2.311855543246117E-2</c:v>
                </c:pt>
                <c:pt idx="246">
                  <c:v>1.430543555545895E-2</c:v>
                </c:pt>
                <c:pt idx="247">
                  <c:v>1.0307824800548607E-2</c:v>
                </c:pt>
                <c:pt idx="248">
                  <c:v>8.8496673658794E-3</c:v>
                </c:pt>
                <c:pt idx="249">
                  <c:v>-7.1733536281599385E-3</c:v>
                </c:pt>
                <c:pt idx="250">
                  <c:v>2.7125007162747024E-3</c:v>
                </c:pt>
                <c:pt idx="251">
                  <c:v>-2.0888841794337358E-2</c:v>
                </c:pt>
                <c:pt idx="252">
                  <c:v>7.6538351353275056E-3</c:v>
                </c:pt>
                <c:pt idx="253">
                  <c:v>-6.8062002289648836E-3</c:v>
                </c:pt>
                <c:pt idx="254">
                  <c:v>-6.8312767681245725E-3</c:v>
                </c:pt>
                <c:pt idx="255">
                  <c:v>-7.9102098908853096E-3</c:v>
                </c:pt>
                <c:pt idx="256">
                  <c:v>1.0503767888793304E-2</c:v>
                </c:pt>
                <c:pt idx="257">
                  <c:v>-1.4555286330377847E-2</c:v>
                </c:pt>
                <c:pt idx="258">
                  <c:v>1.8534973352906194E-2</c:v>
                </c:pt>
                <c:pt idx="259">
                  <c:v>-2.9329800396561971E-3</c:v>
                </c:pt>
                <c:pt idx="260">
                  <c:v>-4.5969849355385136E-4</c:v>
                </c:pt>
                <c:pt idx="261">
                  <c:v>-3.4389795876951412E-3</c:v>
                </c:pt>
                <c:pt idx="262">
                  <c:v>6.7677193511382914E-3</c:v>
                </c:pt>
                <c:pt idx="263">
                  <c:v>1.3990066851035118E-2</c:v>
                </c:pt>
              </c:numCache>
            </c:numRef>
          </c:xVal>
          <c:yVal>
            <c:numRef>
              <c:f>'Module Sharp(DWNI.DE)'!$E$3:$E$266</c:f>
              <c:numCache>
                <c:formatCode>General</c:formatCode>
                <c:ptCount val="264"/>
                <c:pt idx="0">
                  <c:v>3.3689730149288183E-4</c:v>
                </c:pt>
                <c:pt idx="1">
                  <c:v>1.5415314948243617E-4</c:v>
                </c:pt>
                <c:pt idx="2">
                  <c:v>2.9551070071723879E-3</c:v>
                </c:pt>
                <c:pt idx="3">
                  <c:v>1.9886888903276109E-3</c:v>
                </c:pt>
                <c:pt idx="4">
                  <c:v>1.1416507813051297E-3</c:v>
                </c:pt>
                <c:pt idx="5">
                  <c:v>2.5255794394144155E-3</c:v>
                </c:pt>
                <c:pt idx="6">
                  <c:v>9.3420047832313007E-4</c:v>
                </c:pt>
                <c:pt idx="7">
                  <c:v>2.1109409165376057E-3</c:v>
                </c:pt>
                <c:pt idx="8">
                  <c:v>-9.8787602881474979E-4</c:v>
                </c:pt>
                <c:pt idx="9">
                  <c:v>9.351799046403422E-4</c:v>
                </c:pt>
                <c:pt idx="10">
                  <c:v>-4.0934934714654874E-3</c:v>
                </c:pt>
                <c:pt idx="11">
                  <c:v>3.9730930812866922E-3</c:v>
                </c:pt>
                <c:pt idx="12">
                  <c:v>-2.8770198706470017E-5</c:v>
                </c:pt>
                <c:pt idx="13">
                  <c:v>-1.0011628279621269E-3</c:v>
                </c:pt>
                <c:pt idx="14">
                  <c:v>-1.9681921569063591E-3</c:v>
                </c:pt>
                <c:pt idx="15">
                  <c:v>5.7012616984233465E-4</c:v>
                </c:pt>
                <c:pt idx="16">
                  <c:v>2.4071273791452237E-3</c:v>
                </c:pt>
                <c:pt idx="17">
                  <c:v>-6.4831495576951953E-3</c:v>
                </c:pt>
                <c:pt idx="18">
                  <c:v>-1.0351018096771815E-3</c:v>
                </c:pt>
                <c:pt idx="19">
                  <c:v>-7.3963794908393681E-3</c:v>
                </c:pt>
                <c:pt idx="20">
                  <c:v>1.4367575465305108E-3</c:v>
                </c:pt>
                <c:pt idx="21">
                  <c:v>9.3611518658743838E-5</c:v>
                </c:pt>
                <c:pt idx="22">
                  <c:v>4.7399015267245697E-3</c:v>
                </c:pt>
                <c:pt idx="23">
                  <c:v>5.8109667993025763E-3</c:v>
                </c:pt>
                <c:pt idx="24">
                  <c:v>4.6221893711192686E-3</c:v>
                </c:pt>
                <c:pt idx="25">
                  <c:v>4.6868203416798766E-3</c:v>
                </c:pt>
                <c:pt idx="26">
                  <c:v>-5.7875594338901342E-4</c:v>
                </c:pt>
                <c:pt idx="27">
                  <c:v>1.0497066631324402E-2</c:v>
                </c:pt>
                <c:pt idx="28">
                  <c:v>1.8057613102361808E-3</c:v>
                </c:pt>
                <c:pt idx="29">
                  <c:v>1.5905534130068312E-3</c:v>
                </c:pt>
                <c:pt idx="30">
                  <c:v>-1.628768697247768E-3</c:v>
                </c:pt>
                <c:pt idx="31">
                  <c:v>1.156133859416964E-3</c:v>
                </c:pt>
                <c:pt idx="32">
                  <c:v>1.728349791988528E-3</c:v>
                </c:pt>
                <c:pt idx="33">
                  <c:v>7.2139864827099975E-4</c:v>
                </c:pt>
                <c:pt idx="34">
                  <c:v>1.8220262712437007E-3</c:v>
                </c:pt>
                <c:pt idx="35">
                  <c:v>-9.2435522459026389E-4</c:v>
                </c:pt>
                <c:pt idx="36">
                  <c:v>1.5654867204162445E-3</c:v>
                </c:pt>
                <c:pt idx="37">
                  <c:v>6.4451027003414028E-4</c:v>
                </c:pt>
                <c:pt idx="38">
                  <c:v>3.2753851779625401E-3</c:v>
                </c:pt>
                <c:pt idx="39">
                  <c:v>7.5924760390620326E-4</c:v>
                </c:pt>
                <c:pt idx="40">
                  <c:v>7.5053250536268295E-4</c:v>
                </c:pt>
                <c:pt idx="41">
                  <c:v>1.5246229941021253E-3</c:v>
                </c:pt>
                <c:pt idx="42">
                  <c:v>1.4225790611745962E-4</c:v>
                </c:pt>
                <c:pt idx="43">
                  <c:v>2.1457934837937863E-3</c:v>
                </c:pt>
                <c:pt idx="44">
                  <c:v>-2.1581230850805625E-4</c:v>
                </c:pt>
                <c:pt idx="45">
                  <c:v>-9.2955590824057247E-5</c:v>
                </c:pt>
                <c:pt idx="46">
                  <c:v>1.4818422476832655E-3</c:v>
                </c:pt>
                <c:pt idx="47">
                  <c:v>3.8513767527480902E-4</c:v>
                </c:pt>
                <c:pt idx="48">
                  <c:v>9.0919772168836081E-4</c:v>
                </c:pt>
                <c:pt idx="49">
                  <c:v>1.7124251198358399E-3</c:v>
                </c:pt>
                <c:pt idx="50">
                  <c:v>1.4233929350186485E-4</c:v>
                </c:pt>
                <c:pt idx="51">
                  <c:v>-1.8832606066734399E-3</c:v>
                </c:pt>
                <c:pt idx="52">
                  <c:v>2.4295015907747474E-3</c:v>
                </c:pt>
                <c:pt idx="53">
                  <c:v>2.8745322960543338E-3</c:v>
                </c:pt>
                <c:pt idx="54">
                  <c:v>3.7851750237706703E-3</c:v>
                </c:pt>
                <c:pt idx="55">
                  <c:v>2.2652327320977651E-3</c:v>
                </c:pt>
                <c:pt idx="56">
                  <c:v>2.7002587713767371E-4</c:v>
                </c:pt>
                <c:pt idx="57">
                  <c:v>-4.7408669901582226E-3</c:v>
                </c:pt>
                <c:pt idx="58">
                  <c:v>3.3471226808933418E-3</c:v>
                </c:pt>
                <c:pt idx="59">
                  <c:v>3.2750845117878163E-3</c:v>
                </c:pt>
                <c:pt idx="60">
                  <c:v>3.7351192925351075E-3</c:v>
                </c:pt>
                <c:pt idx="61">
                  <c:v>3.8631736847554132E-4</c:v>
                </c:pt>
                <c:pt idx="62">
                  <c:v>1.8996801383734825E-4</c:v>
                </c:pt>
                <c:pt idx="63">
                  <c:v>9.123060377116631E-4</c:v>
                </c:pt>
                <c:pt idx="64">
                  <c:v>-2.8286016367064953E-4</c:v>
                </c:pt>
                <c:pt idx="65">
                  <c:v>4.2639114145770268E-3</c:v>
                </c:pt>
                <c:pt idx="66">
                  <c:v>1.8771818132928195E-3</c:v>
                </c:pt>
                <c:pt idx="67">
                  <c:v>1.9419075893068068E-3</c:v>
                </c:pt>
                <c:pt idx="68">
                  <c:v>-7.8043019774311521E-4</c:v>
                </c:pt>
                <c:pt idx="69">
                  <c:v>6.3471406761108078E-4</c:v>
                </c:pt>
                <c:pt idx="70">
                  <c:v>1.005032600392532E-3</c:v>
                </c:pt>
                <c:pt idx="71">
                  <c:v>1.4889111902765782E-3</c:v>
                </c:pt>
                <c:pt idx="72">
                  <c:v>-2.0249041995567176E-3</c:v>
                </c:pt>
                <c:pt idx="73">
                  <c:v>1.6622659422800435E-3</c:v>
                </c:pt>
                <c:pt idx="74">
                  <c:v>3.25893100677208E-4</c:v>
                </c:pt>
                <c:pt idx="75">
                  <c:v>2.310489803629179E-3</c:v>
                </c:pt>
                <c:pt idx="76">
                  <c:v>5.9078102030001424E-4</c:v>
                </c:pt>
                <c:pt idx="77">
                  <c:v>3.3620907906829989E-4</c:v>
                </c:pt>
                <c:pt idx="78">
                  <c:v>-2.4597121022840946E-3</c:v>
                </c:pt>
                <c:pt idx="79">
                  <c:v>4.0682961913250616E-3</c:v>
                </c:pt>
                <c:pt idx="80">
                  <c:v>-2.7509885635028071E-3</c:v>
                </c:pt>
                <c:pt idx="81">
                  <c:v>1.4543061848832119E-3</c:v>
                </c:pt>
                <c:pt idx="82">
                  <c:v>-2.5530240875463756E-3</c:v>
                </c:pt>
                <c:pt idx="83">
                  <c:v>3.5653739089154535E-3</c:v>
                </c:pt>
                <c:pt idx="84">
                  <c:v>3.873048054470773E-3</c:v>
                </c:pt>
                <c:pt idx="85">
                  <c:v>2.1969238329620868E-3</c:v>
                </c:pt>
                <c:pt idx="86">
                  <c:v>2.5846193076185797E-3</c:v>
                </c:pt>
                <c:pt idx="87">
                  <c:v>7.4838592889225214E-4</c:v>
                </c:pt>
                <c:pt idx="88">
                  <c:v>8.4288746921394554E-4</c:v>
                </c:pt>
                <c:pt idx="89">
                  <c:v>1.2586235159682438E-4</c:v>
                </c:pt>
                <c:pt idx="90">
                  <c:v>-3.0728072752697622E-4</c:v>
                </c:pt>
                <c:pt idx="91">
                  <c:v>2.3206804153175107E-3</c:v>
                </c:pt>
                <c:pt idx="92">
                  <c:v>9.2395910573954778E-4</c:v>
                </c:pt>
                <c:pt idx="93">
                  <c:v>1.63176205013605E-3</c:v>
                </c:pt>
                <c:pt idx="94">
                  <c:v>1.7320375952966966E-4</c:v>
                </c:pt>
                <c:pt idx="95">
                  <c:v>-1.3719904610947616E-3</c:v>
                </c:pt>
                <c:pt idx="96">
                  <c:v>4.8266710225086749E-4</c:v>
                </c:pt>
                <c:pt idx="97">
                  <c:v>2.3025253784612065E-3</c:v>
                </c:pt>
                <c:pt idx="98">
                  <c:v>1.9175003267116056E-4</c:v>
                </c:pt>
                <c:pt idx="99">
                  <c:v>-4.0233612624352788E-4</c:v>
                </c:pt>
                <c:pt idx="100">
                  <c:v>2.3742280339776461E-3</c:v>
                </c:pt>
                <c:pt idx="101">
                  <c:v>-5.6095160972529094E-4</c:v>
                </c:pt>
                <c:pt idx="102">
                  <c:v>-5.1902491098797568E-4</c:v>
                </c:pt>
                <c:pt idx="103">
                  <c:v>4.0272679525705669E-3</c:v>
                </c:pt>
                <c:pt idx="104">
                  <c:v>1.1766368440715731E-3</c:v>
                </c:pt>
                <c:pt idx="105">
                  <c:v>1.3613798293044808E-3</c:v>
                </c:pt>
                <c:pt idx="106">
                  <c:v>4.6764513835699767E-4</c:v>
                </c:pt>
                <c:pt idx="107">
                  <c:v>-1.0981253869768496E-3</c:v>
                </c:pt>
                <c:pt idx="108">
                  <c:v>7.2949626437577584E-3</c:v>
                </c:pt>
                <c:pt idx="109">
                  <c:v>1.5775879161643806E-3</c:v>
                </c:pt>
                <c:pt idx="110">
                  <c:v>2.1907941384462695E-3</c:v>
                </c:pt>
                <c:pt idx="111">
                  <c:v>1.1921070561602292E-3</c:v>
                </c:pt>
                <c:pt idx="112">
                  <c:v>-1.0540591426030726E-4</c:v>
                </c:pt>
                <c:pt idx="113">
                  <c:v>2.431357658966148E-4</c:v>
                </c:pt>
                <c:pt idx="114">
                  <c:v>2.1049711173015111E-3</c:v>
                </c:pt>
                <c:pt idx="115">
                  <c:v>1.3251505716642634E-3</c:v>
                </c:pt>
                <c:pt idx="116">
                  <c:v>3.2069009259696303E-3</c:v>
                </c:pt>
                <c:pt idx="117">
                  <c:v>-1.2567881528759847E-3</c:v>
                </c:pt>
                <c:pt idx="118">
                  <c:v>1.2849593266741652E-3</c:v>
                </c:pt>
                <c:pt idx="119">
                  <c:v>8.627682013207322E-4</c:v>
                </c:pt>
                <c:pt idx="120">
                  <c:v>1.0630472782382366E-4</c:v>
                </c:pt>
                <c:pt idx="121">
                  <c:v>9.4584261517241183E-4</c:v>
                </c:pt>
                <c:pt idx="122">
                  <c:v>2.5129610459509164E-3</c:v>
                </c:pt>
                <c:pt idx="123">
                  <c:v>1.7146828623858567E-3</c:v>
                </c:pt>
                <c:pt idx="124">
                  <c:v>3.3298562995320363E-3</c:v>
                </c:pt>
                <c:pt idx="125">
                  <c:v>7.9474389789576825E-4</c:v>
                </c:pt>
                <c:pt idx="126">
                  <c:v>2.0923126023513119E-3</c:v>
                </c:pt>
                <c:pt idx="127">
                  <c:v>2.1707351823429194E-3</c:v>
                </c:pt>
                <c:pt idx="128">
                  <c:v>3.2912785892702783E-4</c:v>
                </c:pt>
                <c:pt idx="129">
                  <c:v>1.1390814241783722E-3</c:v>
                </c:pt>
                <c:pt idx="130">
                  <c:v>1.2052046076749302E-3</c:v>
                </c:pt>
                <c:pt idx="131">
                  <c:v>5.5113189026624826E-4</c:v>
                </c:pt>
                <c:pt idx="132">
                  <c:v>1.0483364372719361E-3</c:v>
                </c:pt>
                <c:pt idx="133">
                  <c:v>4.7309752657991852E-4</c:v>
                </c:pt>
                <c:pt idx="134">
                  <c:v>1.3949538554396811E-3</c:v>
                </c:pt>
                <c:pt idx="135">
                  <c:v>3.4315134830989391E-3</c:v>
                </c:pt>
                <c:pt idx="136">
                  <c:v>-3.6300809988501015E-4</c:v>
                </c:pt>
                <c:pt idx="137">
                  <c:v>-2.256199510857813E-3</c:v>
                </c:pt>
                <c:pt idx="138">
                  <c:v>1.6615068077529401E-3</c:v>
                </c:pt>
                <c:pt idx="139">
                  <c:v>2.4089367122886694E-3</c:v>
                </c:pt>
                <c:pt idx="140">
                  <c:v>2.7368315327041582E-4</c:v>
                </c:pt>
                <c:pt idx="141">
                  <c:v>1.0133178894838175E-3</c:v>
                </c:pt>
                <c:pt idx="142">
                  <c:v>1.9357679226649209E-4</c:v>
                </c:pt>
                <c:pt idx="143">
                  <c:v>1.3512510178630215E-3</c:v>
                </c:pt>
                <c:pt idx="144">
                  <c:v>-9.7480913385401889E-4</c:v>
                </c:pt>
                <c:pt idx="145">
                  <c:v>5.6111098055439384E-4</c:v>
                </c:pt>
                <c:pt idx="146">
                  <c:v>2.103860302167648E-3</c:v>
                </c:pt>
                <c:pt idx="147">
                  <c:v>-4.1025910565692597E-3</c:v>
                </c:pt>
                <c:pt idx="148">
                  <c:v>4.9556204176659062E-3</c:v>
                </c:pt>
                <c:pt idx="149">
                  <c:v>1.1345516989823955E-3</c:v>
                </c:pt>
                <c:pt idx="150">
                  <c:v>3.4221427239719002E-3</c:v>
                </c:pt>
                <c:pt idx="151">
                  <c:v>8.0798088332460207E-4</c:v>
                </c:pt>
                <c:pt idx="152">
                  <c:v>-2.7829696579800382E-3</c:v>
                </c:pt>
                <c:pt idx="153">
                  <c:v>1.1942999270079589E-3</c:v>
                </c:pt>
                <c:pt idx="154">
                  <c:v>1.4398226370589901E-3</c:v>
                </c:pt>
                <c:pt idx="155">
                  <c:v>3.6032799501216628E-3</c:v>
                </c:pt>
                <c:pt idx="156">
                  <c:v>5.431031551181737E-4</c:v>
                </c:pt>
                <c:pt idx="157">
                  <c:v>6.7014214677904181E-4</c:v>
                </c:pt>
                <c:pt idx="158">
                  <c:v>-2.6886182394567602E-3</c:v>
                </c:pt>
                <c:pt idx="159">
                  <c:v>4.1359776926616623E-3</c:v>
                </c:pt>
                <c:pt idx="160">
                  <c:v>1.6580866221510822E-3</c:v>
                </c:pt>
                <c:pt idx="161">
                  <c:v>1.149364886108537E-3</c:v>
                </c:pt>
                <c:pt idx="162">
                  <c:v>6.1568828233450308E-4</c:v>
                </c:pt>
                <c:pt idx="163">
                  <c:v>2.3880549590513209E-4</c:v>
                </c:pt>
                <c:pt idx="164">
                  <c:v>2.2427757259744713E-3</c:v>
                </c:pt>
                <c:pt idx="165">
                  <c:v>-4.5334119908376825E-4</c:v>
                </c:pt>
                <c:pt idx="166">
                  <c:v>2.6616960286732338E-3</c:v>
                </c:pt>
                <c:pt idx="167">
                  <c:v>1.2445133418403898E-3</c:v>
                </c:pt>
                <c:pt idx="168">
                  <c:v>1.1756215292854902E-3</c:v>
                </c:pt>
                <c:pt idx="169">
                  <c:v>1.5554147562886703E-3</c:v>
                </c:pt>
                <c:pt idx="170">
                  <c:v>6.0105972227753697E-4</c:v>
                </c:pt>
                <c:pt idx="171">
                  <c:v>3.4012656700732304E-4</c:v>
                </c:pt>
                <c:pt idx="172">
                  <c:v>5.1221323487928017E-5</c:v>
                </c:pt>
                <c:pt idx="173">
                  <c:v>6.7317462696156807E-4</c:v>
                </c:pt>
                <c:pt idx="174">
                  <c:v>2.3385713684540431E-3</c:v>
                </c:pt>
                <c:pt idx="175">
                  <c:v>5.5248050198303462E-4</c:v>
                </c:pt>
                <c:pt idx="176">
                  <c:v>1.4988894502597368E-3</c:v>
                </c:pt>
                <c:pt idx="177">
                  <c:v>5.6155061905941925E-4</c:v>
                </c:pt>
                <c:pt idx="178">
                  <c:v>1.0121710709381209E-3</c:v>
                </c:pt>
                <c:pt idx="179">
                  <c:v>-2.695578406921491E-3</c:v>
                </c:pt>
                <c:pt idx="180">
                  <c:v>2.7725518368841131E-3</c:v>
                </c:pt>
                <c:pt idx="181">
                  <c:v>1.2150272083754059E-3</c:v>
                </c:pt>
                <c:pt idx="182">
                  <c:v>-1.4631317410361067E-3</c:v>
                </c:pt>
                <c:pt idx="183">
                  <c:v>2.487210505816669E-3</c:v>
                </c:pt>
                <c:pt idx="184">
                  <c:v>1.0345045558511673E-3</c:v>
                </c:pt>
                <c:pt idx="185">
                  <c:v>1.2104624701989876E-4</c:v>
                </c:pt>
                <c:pt idx="186">
                  <c:v>2.5216869937283786E-3</c:v>
                </c:pt>
                <c:pt idx="187">
                  <c:v>-1.1999366873221096E-3</c:v>
                </c:pt>
                <c:pt idx="188">
                  <c:v>1.7190232630145299E-3</c:v>
                </c:pt>
                <c:pt idx="189">
                  <c:v>1.3811294039977225E-3</c:v>
                </c:pt>
                <c:pt idx="190">
                  <c:v>9.4745594257797166E-4</c:v>
                </c:pt>
                <c:pt idx="191">
                  <c:v>-1.0911673966813222E-3</c:v>
                </c:pt>
                <c:pt idx="192">
                  <c:v>3.0955249821034234E-3</c:v>
                </c:pt>
                <c:pt idx="193">
                  <c:v>-2.6086977380282489E-3</c:v>
                </c:pt>
                <c:pt idx="194">
                  <c:v>4.2044626524420743E-3</c:v>
                </c:pt>
                <c:pt idx="195">
                  <c:v>2.0832297364019123E-3</c:v>
                </c:pt>
                <c:pt idx="196">
                  <c:v>7.8745720466615271E-4</c:v>
                </c:pt>
                <c:pt idx="197">
                  <c:v>7.9008186285751589E-4</c:v>
                </c:pt>
                <c:pt idx="198">
                  <c:v>-1.1846282860560411E-3</c:v>
                </c:pt>
                <c:pt idx="199">
                  <c:v>-3.251149730106118E-4</c:v>
                </c:pt>
                <c:pt idx="200">
                  <c:v>-4.3497109134864867E-3</c:v>
                </c:pt>
                <c:pt idx="201">
                  <c:v>1.8769760292047211E-3</c:v>
                </c:pt>
                <c:pt idx="202">
                  <c:v>3.4616554096141292E-3</c:v>
                </c:pt>
                <c:pt idx="203">
                  <c:v>1.9710448715050538E-3</c:v>
                </c:pt>
                <c:pt idx="204">
                  <c:v>2.7583872560465713E-3</c:v>
                </c:pt>
                <c:pt idx="205">
                  <c:v>1.6734565815289162E-4</c:v>
                </c:pt>
                <c:pt idx="206">
                  <c:v>-4.5798938422584473E-4</c:v>
                </c:pt>
                <c:pt idx="207">
                  <c:v>1.4469915166224049E-3</c:v>
                </c:pt>
                <c:pt idx="208">
                  <c:v>1.6831247011164438E-3</c:v>
                </c:pt>
                <c:pt idx="209">
                  <c:v>-4.0888968004939696E-4</c:v>
                </c:pt>
                <c:pt idx="210">
                  <c:v>1.1060005034945492E-3</c:v>
                </c:pt>
                <c:pt idx="211">
                  <c:v>6.2598832398322313E-4</c:v>
                </c:pt>
                <c:pt idx="212">
                  <c:v>2.529668072352019E-3</c:v>
                </c:pt>
                <c:pt idx="213">
                  <c:v>1.4562393866638735E-3</c:v>
                </c:pt>
                <c:pt idx="214">
                  <c:v>1.0077221725590547E-3</c:v>
                </c:pt>
                <c:pt idx="215">
                  <c:v>5.9830134385413351E-4</c:v>
                </c:pt>
                <c:pt idx="216">
                  <c:v>1.114040554506277E-3</c:v>
                </c:pt>
                <c:pt idx="217">
                  <c:v>1.4883469120429112E-3</c:v>
                </c:pt>
                <c:pt idx="218">
                  <c:v>2.181775766181622E-3</c:v>
                </c:pt>
                <c:pt idx="219">
                  <c:v>1.2906345184927396E-3</c:v>
                </c:pt>
                <c:pt idx="220">
                  <c:v>1.6229054441820392E-4</c:v>
                </c:pt>
                <c:pt idx="221">
                  <c:v>7.5164011214398532E-4</c:v>
                </c:pt>
                <c:pt idx="222">
                  <c:v>1.3415810529659577E-3</c:v>
                </c:pt>
                <c:pt idx="223">
                  <c:v>-1.6653083403589243E-3</c:v>
                </c:pt>
                <c:pt idx="224">
                  <c:v>1.3246621599090841E-3</c:v>
                </c:pt>
                <c:pt idx="225">
                  <c:v>1.3545764551005498E-3</c:v>
                </c:pt>
                <c:pt idx="226">
                  <c:v>1.4560114523790341E-3</c:v>
                </c:pt>
                <c:pt idx="227">
                  <c:v>2.3998648748071397E-4</c:v>
                </c:pt>
                <c:pt idx="228">
                  <c:v>-3.2329369016672791E-5</c:v>
                </c:pt>
                <c:pt idx="229">
                  <c:v>1.5215625887005689E-3</c:v>
                </c:pt>
                <c:pt idx="230">
                  <c:v>1.2391106023571712E-3</c:v>
                </c:pt>
                <c:pt idx="231">
                  <c:v>1.5237714720227823E-4</c:v>
                </c:pt>
                <c:pt idx="232">
                  <c:v>6.642618338856222E-4</c:v>
                </c:pt>
                <c:pt idx="233">
                  <c:v>1.0007017886297085E-3</c:v>
                </c:pt>
                <c:pt idx="234">
                  <c:v>6.1525400874297724E-5</c:v>
                </c:pt>
                <c:pt idx="235">
                  <c:v>2.6775737983429741E-3</c:v>
                </c:pt>
                <c:pt idx="236">
                  <c:v>-2.9983718531471806E-4</c:v>
                </c:pt>
                <c:pt idx="237">
                  <c:v>-2.0893856183536452E-3</c:v>
                </c:pt>
                <c:pt idx="238">
                  <c:v>9.6030199320350858E-4</c:v>
                </c:pt>
                <c:pt idx="239">
                  <c:v>6.3048231606097776E-4</c:v>
                </c:pt>
                <c:pt idx="240">
                  <c:v>1.9515630691200379E-3</c:v>
                </c:pt>
                <c:pt idx="241">
                  <c:v>1.0682487605052505E-3</c:v>
                </c:pt>
                <c:pt idx="242">
                  <c:v>-5.3891256180616095E-4</c:v>
                </c:pt>
                <c:pt idx="243">
                  <c:v>1.2481619632735441E-3</c:v>
                </c:pt>
                <c:pt idx="244">
                  <c:v>-1.2303857795138153E-3</c:v>
                </c:pt>
                <c:pt idx="245">
                  <c:v>-3.7447642134650107E-3</c:v>
                </c:pt>
                <c:pt idx="246">
                  <c:v>3.6094608450054572E-3</c:v>
                </c:pt>
                <c:pt idx="247">
                  <c:v>2.8238864470941727E-3</c:v>
                </c:pt>
                <c:pt idx="248">
                  <c:v>2.5373425039668697E-3</c:v>
                </c:pt>
                <c:pt idx="249">
                  <c:v>-6.1135701727869744E-4</c:v>
                </c:pt>
                <c:pt idx="250">
                  <c:v>1.3313218853454965E-3</c:v>
                </c:pt>
                <c:pt idx="251">
                  <c:v>-3.3066010064463774E-3</c:v>
                </c:pt>
                <c:pt idx="252">
                  <c:v>2.3023483431759994E-3</c:v>
                </c:pt>
                <c:pt idx="253">
                  <c:v>-5.392073438370156E-4</c:v>
                </c:pt>
                <c:pt idx="254">
                  <c:v>-5.4413515906461722E-4</c:v>
                </c:pt>
                <c:pt idx="255">
                  <c:v>-7.5615736189119467E-4</c:v>
                </c:pt>
                <c:pt idx="256">
                  <c:v>2.8623914149386864E-3</c:v>
                </c:pt>
                <c:pt idx="257">
                  <c:v>-2.061987829906806E-3</c:v>
                </c:pt>
                <c:pt idx="258">
                  <c:v>4.4406114528007272E-3</c:v>
                </c:pt>
                <c:pt idx="259">
                  <c:v>2.219229424112372E-4</c:v>
                </c:pt>
                <c:pt idx="260">
                  <c:v>7.0794991716306417E-4</c:v>
                </c:pt>
                <c:pt idx="261">
                  <c:v>1.2248847651036916E-4</c:v>
                </c:pt>
                <c:pt idx="262">
                  <c:v>2.128216864069615E-3</c:v>
                </c:pt>
                <c:pt idx="263">
                  <c:v>3.5474874325631626E-3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6964064"/>
        <c:axId val="-1906973856"/>
      </c:scatterChart>
      <c:valAx>
        <c:axId val="-190696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06973856"/>
        <c:crosses val="autoZero"/>
        <c:crossBetween val="midCat"/>
      </c:valAx>
      <c:valAx>
        <c:axId val="-190697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06964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4486718054385199"/>
          <c:y val="0.46222516615985726"/>
          <c:w val="5.5132819456147959E-2"/>
          <c:h val="7.5549503194075468E-2"/>
        </c:manualLayout>
      </c:layout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ENR.DE ~ DAX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9194843797404613E-2"/>
          <c:y val="9.2129055222461842E-2"/>
          <c:w val="0.88310505297275499"/>
          <c:h val="0.8846780601878070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'Module Sharp(ENR.DE'!$C$3:$C$266</c:f>
              <c:numCache>
                <c:formatCode>General</c:formatCode>
                <c:ptCount val="264"/>
                <c:pt idx="0">
                  <c:v>-2.3479014836012024E-3</c:v>
                </c:pt>
                <c:pt idx="1">
                  <c:v>-3.2778452157496991E-3</c:v>
                </c:pt>
                <c:pt idx="2">
                  <c:v>1.0975576605633872E-2</c:v>
                </c:pt>
                <c:pt idx="3">
                  <c:v>6.0576929934503037E-3</c:v>
                </c:pt>
                <c:pt idx="4">
                  <c:v>1.7473072891168132E-3</c:v>
                </c:pt>
                <c:pt idx="5">
                  <c:v>8.7898077860730506E-3</c:v>
                </c:pt>
                <c:pt idx="6">
                  <c:v>6.9163953248518081E-4</c:v>
                </c:pt>
                <c:pt idx="7">
                  <c:v>6.6798059544710218E-3</c:v>
                </c:pt>
                <c:pt idx="8">
                  <c:v>-9.0893738726418802E-3</c:v>
                </c:pt>
                <c:pt idx="9">
                  <c:v>6.9662361189222293E-4</c:v>
                </c:pt>
                <c:pt idx="10">
                  <c:v>-2.4893159895184563E-2</c:v>
                </c:pt>
                <c:pt idx="11">
                  <c:v>1.6155877910065987E-2</c:v>
                </c:pt>
                <c:pt idx="12">
                  <c:v>-4.2087008367939606E-3</c:v>
                </c:pt>
                <c:pt idx="13">
                  <c:v>-9.1569873937941918E-3</c:v>
                </c:pt>
                <c:pt idx="14">
                  <c:v>-1.4077981326360924E-2</c:v>
                </c:pt>
                <c:pt idx="15">
                  <c:v>-1.1610524277405087E-3</c:v>
                </c:pt>
                <c:pt idx="16">
                  <c:v>8.1870319938216283E-3</c:v>
                </c:pt>
                <c:pt idx="17">
                  <c:v>-3.7053580214696624E-2</c:v>
                </c:pt>
                <c:pt idx="18">
                  <c:v>-9.3296952094709049E-3</c:v>
                </c:pt>
                <c:pt idx="19">
                  <c:v>-4.1700801168116086E-2</c:v>
                </c:pt>
                <c:pt idx="20">
                  <c:v>3.2490389922482728E-3</c:v>
                </c:pt>
                <c:pt idx="21">
                  <c:v>-3.5859279067641985E-3</c:v>
                </c:pt>
                <c:pt idx="22">
                  <c:v>2.0057992969554874E-2</c:v>
                </c:pt>
                <c:pt idx="23">
                  <c:v>2.5508402331485672E-2</c:v>
                </c:pt>
                <c:pt idx="24">
                  <c:v>1.945898238509261E-2</c:v>
                </c:pt>
                <c:pt idx="25">
                  <c:v>1.978787480279403E-2</c:v>
                </c:pt>
                <c:pt idx="26">
                  <c:v>-7.007454123352316E-3</c:v>
                </c:pt>
                <c:pt idx="27">
                  <c:v>4.9354906414208539E-2</c:v>
                </c:pt>
                <c:pt idx="28">
                  <c:v>5.1268158372095177E-3</c:v>
                </c:pt>
                <c:pt idx="29">
                  <c:v>4.0316714348548428E-3</c:v>
                </c:pt>
                <c:pt idx="30">
                  <c:v>-1.2350731970465679E-2</c:v>
                </c:pt>
                <c:pt idx="31">
                  <c:v>1.821008403840022E-3</c:v>
                </c:pt>
                <c:pt idx="32">
                  <c:v>4.732886097743005E-3</c:v>
                </c:pt>
                <c:pt idx="33">
                  <c:v>-3.912609372130043E-4</c:v>
                </c:pt>
                <c:pt idx="34">
                  <c:v>5.2095845517001367E-3</c:v>
                </c:pt>
                <c:pt idx="35">
                  <c:v>-8.7661308407870724E-3</c:v>
                </c:pt>
                <c:pt idx="36">
                  <c:v>3.9041126954705205E-3</c:v>
                </c:pt>
                <c:pt idx="37">
                  <c:v>-7.8252853527186481E-4</c:v>
                </c:pt>
                <c:pt idx="38">
                  <c:v>1.2605399908834639E-2</c:v>
                </c:pt>
                <c:pt idx="39">
                  <c:v>-1.9865614699617653E-4</c:v>
                </c:pt>
                <c:pt idx="40">
                  <c:v>-2.4300531591042962E-4</c:v>
                </c:pt>
                <c:pt idx="41">
                  <c:v>3.6961664179016788E-3</c:v>
                </c:pt>
                <c:pt idx="42">
                  <c:v>-3.3383774236914812E-3</c:v>
                </c:pt>
                <c:pt idx="43">
                  <c:v>6.857162800709889E-3</c:v>
                </c:pt>
                <c:pt idx="44">
                  <c:v>-5.1605159058084465E-3</c:v>
                </c:pt>
                <c:pt idx="45">
                  <c:v>-4.5353258063953513E-3</c:v>
                </c:pt>
                <c:pt idx="46">
                  <c:v>3.4784648578179466E-3</c:v>
                </c:pt>
                <c:pt idx="47">
                  <c:v>-2.1024171124655417E-3</c:v>
                </c:pt>
                <c:pt idx="48">
                  <c:v>5.6440614874544363E-4</c:v>
                </c:pt>
                <c:pt idx="49">
                  <c:v>4.6518490364089405E-3</c:v>
                </c:pt>
                <c:pt idx="50">
                  <c:v>-3.3379632616667545E-3</c:v>
                </c:pt>
                <c:pt idx="51">
                  <c:v>-1.3645783841889607E-2</c:v>
                </c:pt>
                <c:pt idx="52">
                  <c:v>8.3008893054660002E-3</c:v>
                </c:pt>
                <c:pt idx="53">
                  <c:v>1.0565550091791574E-2</c:v>
                </c:pt>
                <c:pt idx="54">
                  <c:v>1.5199605340892028E-2</c:v>
                </c:pt>
                <c:pt idx="55">
                  <c:v>7.4649621699967609E-3</c:v>
                </c:pt>
                <c:pt idx="56">
                  <c:v>-2.6881950648448504E-3</c:v>
                </c:pt>
                <c:pt idx="57">
                  <c:v>-2.8187497576823841E-2</c:v>
                </c:pt>
                <c:pt idx="58">
                  <c:v>1.2970455865353949E-2</c:v>
                </c:pt>
                <c:pt idx="59">
                  <c:v>1.2603869886551697E-2</c:v>
                </c:pt>
                <c:pt idx="60">
                  <c:v>1.4944883025520972E-2</c:v>
                </c:pt>
                <c:pt idx="61">
                  <c:v>-2.0964139201017362E-3</c:v>
                </c:pt>
                <c:pt idx="62">
                  <c:v>-3.0955914568294388E-3</c:v>
                </c:pt>
                <c:pt idx="63">
                  <c:v>5.8022366723567366E-4</c:v>
                </c:pt>
                <c:pt idx="64">
                  <c:v>-5.5017073035987839E-3</c:v>
                </c:pt>
                <c:pt idx="65">
                  <c:v>1.7635786751262508E-2</c:v>
                </c:pt>
                <c:pt idx="66">
                  <c:v>5.4902586529370348E-3</c:v>
                </c:pt>
                <c:pt idx="67">
                  <c:v>5.8196335141868462E-3</c:v>
                </c:pt>
                <c:pt idx="68">
                  <c:v>-8.0337288725524907E-3</c:v>
                </c:pt>
                <c:pt idx="69">
                  <c:v>-8.3237919775249749E-4</c:v>
                </c:pt>
                <c:pt idx="70">
                  <c:v>1.0520882102051242E-3</c:v>
                </c:pt>
                <c:pt idx="71">
                  <c:v>3.5144371107477851E-3</c:v>
                </c:pt>
                <c:pt idx="72">
                  <c:v>-1.4366576107752473E-2</c:v>
                </c:pt>
                <c:pt idx="73">
                  <c:v>4.3966003060688852E-3</c:v>
                </c:pt>
                <c:pt idx="74">
                  <c:v>-2.4038993771767752E-3</c:v>
                </c:pt>
                <c:pt idx="75">
                  <c:v>7.6952651895080436E-3</c:v>
                </c:pt>
                <c:pt idx="76">
                  <c:v>-1.0559445569262038E-3</c:v>
                </c:pt>
                <c:pt idx="77">
                  <c:v>-2.3514036921426142E-3</c:v>
                </c:pt>
                <c:pt idx="78">
                  <c:v>-1.6579215359852014E-2</c:v>
                </c:pt>
                <c:pt idx="79">
                  <c:v>1.6640345043417343E-2</c:v>
                </c:pt>
                <c:pt idx="80">
                  <c:v>-1.80614555106463E-2</c:v>
                </c:pt>
                <c:pt idx="81">
                  <c:v>3.3383400509377037E-3</c:v>
                </c:pt>
                <c:pt idx="82">
                  <c:v>-1.7054058986169705E-2</c:v>
                </c:pt>
                <c:pt idx="83">
                  <c:v>1.4081087091032098E-2</c:v>
                </c:pt>
                <c:pt idx="84">
                  <c:v>1.5646771355374296E-2</c:v>
                </c:pt>
                <c:pt idx="85">
                  <c:v>7.1173536041283609E-3</c:v>
                </c:pt>
                <c:pt idx="86">
                  <c:v>9.090248346163848E-3</c:v>
                </c:pt>
                <c:pt idx="87">
                  <c:v>-2.5392875894427564E-4</c:v>
                </c:pt>
                <c:pt idx="88">
                  <c:v>2.269682445095693E-4</c:v>
                </c:pt>
                <c:pt idx="89">
                  <c:v>-3.4218106990867572E-3</c:v>
                </c:pt>
                <c:pt idx="90">
                  <c:v>-5.6259780397284135E-3</c:v>
                </c:pt>
                <c:pt idx="91">
                  <c:v>7.7471229116954088E-3</c:v>
                </c:pt>
                <c:pt idx="92">
                  <c:v>6.395234995619746E-4</c:v>
                </c:pt>
                <c:pt idx="93">
                  <c:v>4.2413728856925594E-3</c:v>
                </c:pt>
                <c:pt idx="94">
                  <c:v>-3.1809009622010696E-3</c:v>
                </c:pt>
                <c:pt idx="95">
                  <c:v>-1.104404549850139E-2</c:v>
                </c:pt>
                <c:pt idx="96">
                  <c:v>-1.6061118774217638E-3</c:v>
                </c:pt>
                <c:pt idx="97">
                  <c:v>7.6547360279253622E-3</c:v>
                </c:pt>
                <c:pt idx="98">
                  <c:v>-3.0865231653035927E-3</c:v>
                </c:pt>
                <c:pt idx="99">
                  <c:v>-6.1096935035112477E-3</c:v>
                </c:pt>
                <c:pt idx="100">
                  <c:v>8.0196146538203464E-3</c:v>
                </c:pt>
                <c:pt idx="101">
                  <c:v>-6.9168518889524281E-3</c:v>
                </c:pt>
                <c:pt idx="102">
                  <c:v>-6.7034963847050696E-3</c:v>
                </c:pt>
                <c:pt idx="103">
                  <c:v>1.6431561599180761E-2</c:v>
                </c:pt>
                <c:pt idx="104">
                  <c:v>1.9253434638686494E-3</c:v>
                </c:pt>
                <c:pt idx="105">
                  <c:v>2.865458807017494E-3</c:v>
                </c:pt>
                <c:pt idx="106">
                  <c:v>-1.6825552602276156E-3</c:v>
                </c:pt>
                <c:pt idx="107">
                  <c:v>-9.6504079657622945E-3</c:v>
                </c:pt>
                <c:pt idx="108">
                  <c:v>3.3060122147978786E-2</c:v>
                </c:pt>
                <c:pt idx="109">
                  <c:v>3.9656929485931379E-3</c:v>
                </c:pt>
                <c:pt idx="110">
                  <c:v>7.086160972614529E-3</c:v>
                </c:pt>
                <c:pt idx="111">
                  <c:v>2.0040678805385262E-3</c:v>
                </c:pt>
                <c:pt idx="112">
                  <c:v>-4.5986826915015867E-3</c:v>
                </c:pt>
                <c:pt idx="113">
                  <c:v>-2.8250327700753259E-3</c:v>
                </c:pt>
                <c:pt idx="114">
                  <c:v>6.649426993936767E-3</c:v>
                </c:pt>
                <c:pt idx="115">
                  <c:v>2.6810962942242673E-3</c:v>
                </c:pt>
                <c:pt idx="116">
                  <c:v>1.225689901186452E-2</c:v>
                </c:pt>
                <c:pt idx="117">
                  <c:v>-1.0457806960750713E-2</c:v>
                </c:pt>
                <c:pt idx="118">
                  <c:v>2.4765721222898898E-3</c:v>
                </c:pt>
                <c:pt idx="119">
                  <c:v>3.2813680180585351E-4</c:v>
                </c:pt>
                <c:pt idx="120">
                  <c:v>-3.5213350310193095E-3</c:v>
                </c:pt>
                <c:pt idx="121">
                  <c:v>7.5088373851146079E-4</c:v>
                </c:pt>
                <c:pt idx="122">
                  <c:v>8.7255956305426589E-3</c:v>
                </c:pt>
                <c:pt idx="123">
                  <c:v>4.6633381785242678E-3</c:v>
                </c:pt>
                <c:pt idx="124">
                  <c:v>1.2882591148769674E-2</c:v>
                </c:pt>
                <c:pt idx="125">
                  <c:v>-1.8023520742782273E-5</c:v>
                </c:pt>
                <c:pt idx="126">
                  <c:v>6.5850106692186289E-3</c:v>
                </c:pt>
                <c:pt idx="127">
                  <c:v>6.9840854736366708E-3</c:v>
                </c:pt>
                <c:pt idx="128">
                  <c:v>-2.3874384227421642E-3</c:v>
                </c:pt>
                <c:pt idx="129">
                  <c:v>1.7342324107724558E-3</c:v>
                </c:pt>
                <c:pt idx="130">
                  <c:v>2.0707183632138462E-3</c:v>
                </c:pt>
                <c:pt idx="131">
                  <c:v>-1.2577100282389808E-3</c:v>
                </c:pt>
                <c:pt idx="132">
                  <c:v>1.2724516595464801E-3</c:v>
                </c:pt>
                <c:pt idx="133">
                  <c:v>-1.6548092875255415E-3</c:v>
                </c:pt>
                <c:pt idx="134">
                  <c:v>3.0363094461429243E-3</c:v>
                </c:pt>
                <c:pt idx="135">
                  <c:v>1.3399901605196793E-2</c:v>
                </c:pt>
                <c:pt idx="136">
                  <c:v>-5.9095620563074883E-3</c:v>
                </c:pt>
                <c:pt idx="137">
                  <c:v>-1.554358572832569E-2</c:v>
                </c:pt>
                <c:pt idx="138">
                  <c:v>4.3927372418472903E-3</c:v>
                </c:pt>
                <c:pt idx="139">
                  <c:v>8.1962392817025529E-3</c:v>
                </c:pt>
                <c:pt idx="140">
                  <c:v>-2.6695840122942581E-3</c:v>
                </c:pt>
                <c:pt idx="141">
                  <c:v>1.0942501758533538E-3</c:v>
                </c:pt>
                <c:pt idx="142">
                  <c:v>-3.0772271981433213E-3</c:v>
                </c:pt>
                <c:pt idx="143">
                  <c:v>2.8139155723340631E-3</c:v>
                </c:pt>
                <c:pt idx="144">
                  <c:v>-9.0228793942485046E-3</c:v>
                </c:pt>
                <c:pt idx="145">
                  <c:v>-1.2069286907028039E-3</c:v>
                </c:pt>
                <c:pt idx="146">
                  <c:v>6.6437743065049272E-3</c:v>
                </c:pt>
                <c:pt idx="147">
                  <c:v>-2.4939455451851444E-2</c:v>
                </c:pt>
                <c:pt idx="148">
                  <c:v>2.11557377035448E-2</c:v>
                </c:pt>
                <c:pt idx="149">
                  <c:v>1.7111816619084768E-3</c:v>
                </c:pt>
                <c:pt idx="150">
                  <c:v>1.3352215927598939E-2</c:v>
                </c:pt>
                <c:pt idx="151">
                  <c:v>4.9336509642110221E-5</c:v>
                </c:pt>
                <c:pt idx="152">
                  <c:v>-1.8224200080194274E-2</c:v>
                </c:pt>
                <c:pt idx="153">
                  <c:v>2.0152269052067457E-3</c:v>
                </c:pt>
                <c:pt idx="154">
                  <c:v>3.2646365459542011E-3</c:v>
                </c:pt>
                <c:pt idx="155">
                  <c:v>1.4273982376831791E-2</c:v>
                </c:pt>
                <c:pt idx="156">
                  <c:v>-1.2985664487913907E-3</c:v>
                </c:pt>
                <c:pt idx="157">
                  <c:v>-6.5209370132565203E-4</c:v>
                </c:pt>
                <c:pt idx="158">
                  <c:v>-1.7744067012680154E-2</c:v>
                </c:pt>
                <c:pt idx="159">
                  <c:v>1.6984760923531385E-2</c:v>
                </c:pt>
                <c:pt idx="160">
                  <c:v>4.3753326894813652E-3</c:v>
                </c:pt>
                <c:pt idx="161">
                  <c:v>1.7865626268780731E-3</c:v>
                </c:pt>
                <c:pt idx="162">
                  <c:v>-9.2919712364785095E-4</c:v>
                </c:pt>
                <c:pt idx="163">
                  <c:v>-2.8470685364338569E-3</c:v>
                </c:pt>
                <c:pt idx="164">
                  <c:v>7.3506835358657825E-3</c:v>
                </c:pt>
                <c:pt idx="165">
                  <c:v>-6.3692468039793686E-3</c:v>
                </c:pt>
                <c:pt idx="166">
                  <c:v>9.4824743783010444E-3</c:v>
                </c:pt>
                <c:pt idx="167">
                  <c:v>2.2707516368026567E-3</c:v>
                </c:pt>
                <c:pt idx="168">
                  <c:v>1.9201767561459228E-3</c:v>
                </c:pt>
                <c:pt idx="169">
                  <c:v>3.8528587439332546E-3</c:v>
                </c:pt>
                <c:pt idx="170">
                  <c:v>-1.0036385631449459E-3</c:v>
                </c:pt>
                <c:pt idx="171">
                  <c:v>-2.3314684804568598E-3</c:v>
                </c:pt>
                <c:pt idx="172">
                  <c:v>-3.8016420397198642E-3</c:v>
                </c:pt>
                <c:pt idx="173">
                  <c:v>-6.3666209430796917E-4</c:v>
                </c:pt>
                <c:pt idx="174">
                  <c:v>7.8381659330366872E-3</c:v>
                </c:pt>
                <c:pt idx="175">
                  <c:v>-1.2508472476830494E-3</c:v>
                </c:pt>
                <c:pt idx="176">
                  <c:v>3.5652142230493374E-3</c:v>
                </c:pt>
                <c:pt idx="177">
                  <c:v>-1.2046914696061956E-3</c:v>
                </c:pt>
                <c:pt idx="178">
                  <c:v>1.0884142751870426E-3</c:v>
                </c:pt>
                <c:pt idx="179">
                  <c:v>-1.7779485733538377E-2</c:v>
                </c:pt>
                <c:pt idx="180">
                  <c:v>1.0046594558803841E-2</c:v>
                </c:pt>
                <c:pt idx="181">
                  <c:v>2.1207033605684139E-3</c:v>
                </c:pt>
                <c:pt idx="182">
                  <c:v>-1.150784289551249E-2</c:v>
                </c:pt>
                <c:pt idx="183">
                  <c:v>8.5945569453982351E-3</c:v>
                </c:pt>
                <c:pt idx="184">
                  <c:v>1.2020643377659726E-3</c:v>
                </c:pt>
                <c:pt idx="185">
                  <c:v>-3.4463187679656324E-3</c:v>
                </c:pt>
                <c:pt idx="186">
                  <c:v>8.7700000087590543E-3</c:v>
                </c:pt>
                <c:pt idx="187">
                  <c:v>-1.0168502687680131E-2</c:v>
                </c:pt>
                <c:pt idx="188">
                  <c:v>4.6854254974083081E-3</c:v>
                </c:pt>
                <c:pt idx="189">
                  <c:v>2.9659599338471448E-3</c:v>
                </c:pt>
                <c:pt idx="190">
                  <c:v>7.5909359744373421E-4</c:v>
                </c:pt>
                <c:pt idx="191">
                  <c:v>-9.6150003240266183E-3</c:v>
                </c:pt>
                <c:pt idx="192">
                  <c:v>1.1690131978440751E-2</c:v>
                </c:pt>
                <c:pt idx="193">
                  <c:v>-1.7337369624249577E-2</c:v>
                </c:pt>
                <c:pt idx="194">
                  <c:v>1.7333265422272311E-2</c:v>
                </c:pt>
                <c:pt idx="195">
                  <c:v>6.5387900150052644E-3</c:v>
                </c:pt>
                <c:pt idx="196">
                  <c:v>-5.510385750005627E-5</c:v>
                </c:pt>
                <c:pt idx="197">
                  <c:v>-4.1747564523026787E-5</c:v>
                </c:pt>
                <c:pt idx="198">
                  <c:v>-1.0090601689755004E-2</c:v>
                </c:pt>
                <c:pt idx="199">
                  <c:v>-5.7167324886267653E-3</c:v>
                </c:pt>
                <c:pt idx="200">
                  <c:v>-2.6196992612419367E-2</c:v>
                </c:pt>
                <c:pt idx="201">
                  <c:v>5.4892114641717712E-3</c:v>
                </c:pt>
                <c:pt idx="202">
                  <c:v>1.3553287064207701E-2</c:v>
                </c:pt>
                <c:pt idx="203">
                  <c:v>5.9679065650834508E-3</c:v>
                </c:pt>
                <c:pt idx="204">
                  <c:v>9.9745142048036205E-3</c:v>
                </c:pt>
                <c:pt idx="205">
                  <c:v>-3.2107115175468506E-3</c:v>
                </c:pt>
                <c:pt idx="206">
                  <c:v>-6.3929003687648103E-3</c:v>
                </c:pt>
                <c:pt idx="207">
                  <c:v>3.3011173555625101E-3</c:v>
                </c:pt>
                <c:pt idx="208">
                  <c:v>4.5027458205869021E-3</c:v>
                </c:pt>
                <c:pt idx="209">
                  <c:v>-6.1430430592590976E-3</c:v>
                </c:pt>
                <c:pt idx="210">
                  <c:v>1.5658910739625958E-3</c:v>
                </c:pt>
                <c:pt idx="211">
                  <c:v>-8.7678253709764424E-4</c:v>
                </c:pt>
                <c:pt idx="212">
                  <c:v>8.810613916017845E-3</c:v>
                </c:pt>
                <c:pt idx="213">
                  <c:v>3.3481776783480838E-3</c:v>
                </c:pt>
                <c:pt idx="214">
                  <c:v>1.0657748357463664E-3</c:v>
                </c:pt>
                <c:pt idx="215">
                  <c:v>-1.0176753281933347E-3</c:v>
                </c:pt>
                <c:pt idx="216">
                  <c:v>1.6068050783903988E-3</c:v>
                </c:pt>
                <c:pt idx="217">
                  <c:v>3.5115656262115443E-3</c:v>
                </c:pt>
                <c:pt idx="218">
                  <c:v>7.0402685122023835E-3</c:v>
                </c:pt>
                <c:pt idx="219">
                  <c:v>2.5054518921887475E-3</c:v>
                </c:pt>
                <c:pt idx="220">
                  <c:v>-3.2364358500694139E-3</c:v>
                </c:pt>
                <c:pt idx="221">
                  <c:v>-2.3736895506043399E-4</c:v>
                </c:pt>
                <c:pt idx="222">
                  <c:v>2.7647073041230708E-3</c:v>
                </c:pt>
                <c:pt idx="223">
                  <c:v>-1.2536673964845998E-2</c:v>
                </c:pt>
                <c:pt idx="224">
                  <c:v>2.6786108770689718E-3</c:v>
                </c:pt>
                <c:pt idx="225">
                  <c:v>2.8308379716648819E-3</c:v>
                </c:pt>
                <c:pt idx="226">
                  <c:v>3.3470177722323682E-3</c:v>
                </c:pt>
                <c:pt idx="227">
                  <c:v>-2.8410587369335706E-3</c:v>
                </c:pt>
                <c:pt idx="228">
                  <c:v>-4.2268126509626179E-3</c:v>
                </c:pt>
                <c:pt idx="229">
                  <c:v>3.6805927057489201E-3</c:v>
                </c:pt>
                <c:pt idx="230">
                  <c:v>2.2432583153279254E-3</c:v>
                </c:pt>
                <c:pt idx="231">
                  <c:v>-3.286882890392332E-3</c:v>
                </c:pt>
                <c:pt idx="232">
                  <c:v>-6.8201728606501492E-4</c:v>
                </c:pt>
                <c:pt idx="233">
                  <c:v>1.0300496868945542E-3</c:v>
                </c:pt>
                <c:pt idx="234">
                  <c:v>-3.7492069162118912E-3</c:v>
                </c:pt>
                <c:pt idx="235">
                  <c:v>9.5632727634883761E-3</c:v>
                </c:pt>
                <c:pt idx="236">
                  <c:v>-5.5880995339096526E-3</c:v>
                </c:pt>
                <c:pt idx="237">
                  <c:v>-1.4694707490292244E-2</c:v>
                </c:pt>
                <c:pt idx="238">
                  <c:v>8.2446424887447063E-4</c:v>
                </c:pt>
                <c:pt idx="239">
                  <c:v>-8.5391362600497028E-4</c:v>
                </c:pt>
                <c:pt idx="240">
                  <c:v>5.8687680710764554E-3</c:v>
                </c:pt>
                <c:pt idx="241">
                  <c:v>1.3737809769534582E-3</c:v>
                </c:pt>
                <c:pt idx="242">
                  <c:v>-6.8047001497616513E-3</c:v>
                </c:pt>
                <c:pt idx="243">
                  <c:v>2.2893186475409838E-3</c:v>
                </c:pt>
                <c:pt idx="244">
                  <c:v>-1.0323451243471234E-2</c:v>
                </c:pt>
                <c:pt idx="245">
                  <c:v>-2.311855543246117E-2</c:v>
                </c:pt>
                <c:pt idx="246">
                  <c:v>1.430543555545895E-2</c:v>
                </c:pt>
                <c:pt idx="247">
                  <c:v>1.0307824800548607E-2</c:v>
                </c:pt>
                <c:pt idx="248">
                  <c:v>8.8496673658794E-3</c:v>
                </c:pt>
                <c:pt idx="249">
                  <c:v>-7.1733536281599385E-3</c:v>
                </c:pt>
                <c:pt idx="250">
                  <c:v>2.7125007162747024E-3</c:v>
                </c:pt>
                <c:pt idx="251">
                  <c:v>-2.0888841794337358E-2</c:v>
                </c:pt>
                <c:pt idx="252">
                  <c:v>7.6538351353275056E-3</c:v>
                </c:pt>
                <c:pt idx="253">
                  <c:v>-6.8062002289648836E-3</c:v>
                </c:pt>
                <c:pt idx="254">
                  <c:v>-6.8312767681245725E-3</c:v>
                </c:pt>
                <c:pt idx="255">
                  <c:v>-7.9102098908853096E-3</c:v>
                </c:pt>
                <c:pt idx="256">
                  <c:v>1.0503767888793304E-2</c:v>
                </c:pt>
                <c:pt idx="257">
                  <c:v>-1.4555286330377847E-2</c:v>
                </c:pt>
                <c:pt idx="258">
                  <c:v>1.8534973352906194E-2</c:v>
                </c:pt>
                <c:pt idx="259">
                  <c:v>-2.9329800396561971E-3</c:v>
                </c:pt>
                <c:pt idx="260">
                  <c:v>-4.5969849355385136E-4</c:v>
                </c:pt>
                <c:pt idx="261">
                  <c:v>-3.4389795876951412E-3</c:v>
                </c:pt>
                <c:pt idx="262">
                  <c:v>6.7677193511382914E-3</c:v>
                </c:pt>
                <c:pt idx="263">
                  <c:v>1.3990066851035118E-2</c:v>
                </c:pt>
              </c:numCache>
            </c:numRef>
          </c:xVal>
          <c:yVal>
            <c:numRef>
              <c:f>'Module Sharp(ENR.DE'!$D$3:$D$266</c:f>
              <c:numCache>
                <c:formatCode>General</c:formatCode>
                <c:ptCount val="264"/>
                <c:pt idx="0">
                  <c:v>-1.6956478000000001E-2</c:v>
                </c:pt>
                <c:pt idx="1">
                  <c:v>-8.4034049999999992E-3</c:v>
                </c:pt>
                <c:pt idx="2">
                  <c:v>-2.9884032000000001E-2</c:v>
                </c:pt>
                <c:pt idx="3">
                  <c:v>-3.4022988999999997E-2</c:v>
                </c:pt>
                <c:pt idx="4">
                  <c:v>-4.75964E-4</c:v>
                </c:pt>
                <c:pt idx="5">
                  <c:v>-4.7619050000000003E-3</c:v>
                </c:pt>
                <c:pt idx="6">
                  <c:v>6.6986119999999996E-3</c:v>
                </c:pt>
                <c:pt idx="7">
                  <c:v>1.4733792000000001E-2</c:v>
                </c:pt>
                <c:pt idx="8">
                  <c:v>1.686178E-2</c:v>
                </c:pt>
                <c:pt idx="9">
                  <c:v>5.5274529999999999E-3</c:v>
                </c:pt>
                <c:pt idx="10">
                  <c:v>-1.5116812E-2</c:v>
                </c:pt>
                <c:pt idx="11">
                  <c:v>-1.3953442E-2</c:v>
                </c:pt>
                <c:pt idx="12">
                  <c:v>3.301839E-3</c:v>
                </c:pt>
                <c:pt idx="13">
                  <c:v>-1.6455101E-2</c:v>
                </c:pt>
                <c:pt idx="14">
                  <c:v>-5.7361850000000004E-3</c:v>
                </c:pt>
                <c:pt idx="15">
                  <c:v>-1.8749953E-2</c:v>
                </c:pt>
                <c:pt idx="16">
                  <c:v>4.8995600000000005E-4</c:v>
                </c:pt>
                <c:pt idx="17">
                  <c:v>-3.3545495000000002E-2</c:v>
                </c:pt>
                <c:pt idx="18">
                  <c:v>-1.5708232999999999E-2</c:v>
                </c:pt>
                <c:pt idx="19">
                  <c:v>-4.0926642999999999E-2</c:v>
                </c:pt>
                <c:pt idx="20">
                  <c:v>-1.610252E-3</c:v>
                </c:pt>
                <c:pt idx="21">
                  <c:v>1.0752634E-2</c:v>
                </c:pt>
                <c:pt idx="22">
                  <c:v>3.9893618999999998E-2</c:v>
                </c:pt>
                <c:pt idx="23">
                  <c:v>1.5345320000000001E-2</c:v>
                </c:pt>
                <c:pt idx="24">
                  <c:v>-4.1057934999999997E-2</c:v>
                </c:pt>
                <c:pt idx="25">
                  <c:v>6.2253691E-2</c:v>
                </c:pt>
                <c:pt idx="26">
                  <c:v>1.483729E-3</c:v>
                </c:pt>
                <c:pt idx="27">
                  <c:v>4.5432098999999997E-2</c:v>
                </c:pt>
                <c:pt idx="28">
                  <c:v>-3.1648559E-2</c:v>
                </c:pt>
                <c:pt idx="29">
                  <c:v>4.7317023999999999E-2</c:v>
                </c:pt>
                <c:pt idx="30">
                  <c:v>3.4001025999999997E-2</c:v>
                </c:pt>
                <c:pt idx="31">
                  <c:v>3.0180179000000001E-2</c:v>
                </c:pt>
                <c:pt idx="32">
                  <c:v>1.4429383E-2</c:v>
                </c:pt>
                <c:pt idx="33">
                  <c:v>1.1637844E-2</c:v>
                </c:pt>
                <c:pt idx="34">
                  <c:v>1.7469109999999999E-2</c:v>
                </c:pt>
                <c:pt idx="35">
                  <c:v>1.2981659E-2</c:v>
                </c:pt>
                <c:pt idx="36">
                  <c:v>3.4311656000000003E-2</c:v>
                </c:pt>
                <c:pt idx="37">
                  <c:v>1.9984009999999999E-3</c:v>
                </c:pt>
                <c:pt idx="38">
                  <c:v>1.8747547E-2</c:v>
                </c:pt>
                <c:pt idx="39">
                  <c:v>-1.8794126000000001E-2</c:v>
                </c:pt>
                <c:pt idx="40">
                  <c:v>7.1828020000000003E-3</c:v>
                </c:pt>
                <c:pt idx="41">
                  <c:v>-1.2678287999999999E-2</c:v>
                </c:pt>
                <c:pt idx="42">
                  <c:v>-8.0256800000000003E-4</c:v>
                </c:pt>
                <c:pt idx="43">
                  <c:v>4.0160639999999997E-3</c:v>
                </c:pt>
                <c:pt idx="44">
                  <c:v>-8.0000399999999999E-3</c:v>
                </c:pt>
                <c:pt idx="45">
                  <c:v>-1.2096734E-2</c:v>
                </c:pt>
                <c:pt idx="46">
                  <c:v>1.6326530999999998E-2</c:v>
                </c:pt>
                <c:pt idx="47">
                  <c:v>2.8112450000000001E-2</c:v>
                </c:pt>
                <c:pt idx="48">
                  <c:v>3.1250000000000002E-3</c:v>
                </c:pt>
                <c:pt idx="49">
                  <c:v>-2.7648013999999999E-2</c:v>
                </c:pt>
                <c:pt idx="50">
                  <c:v>2.1225510999999999E-2</c:v>
                </c:pt>
                <c:pt idx="51">
                  <c:v>-1.5686275E-2</c:v>
                </c:pt>
                <c:pt idx="52">
                  <c:v>2.1912351E-2</c:v>
                </c:pt>
                <c:pt idx="53">
                  <c:v>5.0682649999999997E-3</c:v>
                </c:pt>
                <c:pt idx="54">
                  <c:v>1.5515864000000001E-2</c:v>
                </c:pt>
                <c:pt idx="55">
                  <c:v>-1.1459166999999999E-2</c:v>
                </c:pt>
                <c:pt idx="56">
                  <c:v>2.0865572999999998E-2</c:v>
                </c:pt>
                <c:pt idx="57">
                  <c:v>-1.8168017000000002E-2</c:v>
                </c:pt>
                <c:pt idx="58">
                  <c:v>5.4741709999999999E-2</c:v>
                </c:pt>
                <c:pt idx="59">
                  <c:v>3.1067177000000001E-2</c:v>
                </c:pt>
                <c:pt idx="60">
                  <c:v>5.3881640000000001E-2</c:v>
                </c:pt>
                <c:pt idx="61">
                  <c:v>5.7181300000000001E-3</c:v>
                </c:pt>
                <c:pt idx="62">
                  <c:v>3.3444820000000002E-3</c:v>
                </c:pt>
                <c:pt idx="63">
                  <c:v>4.3333E-3</c:v>
                </c:pt>
                <c:pt idx="64">
                  <c:v>-1.3275470000000001E-3</c:v>
                </c:pt>
                <c:pt idx="65">
                  <c:v>2.1934196999999999E-2</c:v>
                </c:pt>
                <c:pt idx="66">
                  <c:v>3.6097592999999997E-2</c:v>
                </c:pt>
                <c:pt idx="67">
                  <c:v>4.9278058999999999E-2</c:v>
                </c:pt>
                <c:pt idx="68">
                  <c:v>-3.888753E-3</c:v>
                </c:pt>
                <c:pt idx="69">
                  <c:v>-2.8528558999999998E-2</c:v>
                </c:pt>
                <c:pt idx="70">
                  <c:v>4.1731162000000002E-2</c:v>
                </c:pt>
                <c:pt idx="71">
                  <c:v>-3.0267090999999999E-2</c:v>
                </c:pt>
                <c:pt idx="72">
                  <c:v>-6.2729529000000006E-2</c:v>
                </c:pt>
                <c:pt idx="73">
                  <c:v>3.3953674000000003E-2</c:v>
                </c:pt>
                <c:pt idx="74">
                  <c:v>-5.3678559999999998E-3</c:v>
                </c:pt>
                <c:pt idx="75">
                  <c:v>1.9047300000000001E-3</c:v>
                </c:pt>
                <c:pt idx="76">
                  <c:v>1.8377694E-2</c:v>
                </c:pt>
                <c:pt idx="77">
                  <c:v>-7.7784689999999997E-3</c:v>
                </c:pt>
                <c:pt idx="78">
                  <c:v>2.9789935E-2</c:v>
                </c:pt>
                <c:pt idx="79">
                  <c:v>-3.9586179999999997E-3</c:v>
                </c:pt>
                <c:pt idx="80">
                  <c:v>-3.4240263999999999E-2</c:v>
                </c:pt>
                <c:pt idx="81">
                  <c:v>-9.4969900000000003E-4</c:v>
                </c:pt>
                <c:pt idx="82">
                  <c:v>-3.1051934E-2</c:v>
                </c:pt>
                <c:pt idx="83">
                  <c:v>2.2236756E-2</c:v>
                </c:pt>
                <c:pt idx="84">
                  <c:v>-3.518874E-3</c:v>
                </c:pt>
                <c:pt idx="85">
                  <c:v>1.605169E-3</c:v>
                </c:pt>
                <c:pt idx="86">
                  <c:v>-1.602596E-3</c:v>
                </c:pt>
                <c:pt idx="87">
                  <c:v>-5.7785229999999998E-3</c:v>
                </c:pt>
                <c:pt idx="88">
                  <c:v>2.7445949000000001E-2</c:v>
                </c:pt>
                <c:pt idx="89">
                  <c:v>-2.0741671999999999E-2</c:v>
                </c:pt>
                <c:pt idx="90">
                  <c:v>2.888318E-3</c:v>
                </c:pt>
                <c:pt idx="91">
                  <c:v>2.2719968E-2</c:v>
                </c:pt>
                <c:pt idx="92">
                  <c:v>-2.0337923000000001E-2</c:v>
                </c:pt>
                <c:pt idx="93">
                  <c:v>1.2456149E-2</c:v>
                </c:pt>
                <c:pt idx="94">
                  <c:v>3.8801229E-2</c:v>
                </c:pt>
                <c:pt idx="95">
                  <c:v>5.1624050000000001E-3</c:v>
                </c:pt>
                <c:pt idx="96">
                  <c:v>-1.7824774000000002E-2</c:v>
                </c:pt>
                <c:pt idx="97">
                  <c:v>-5.8442939999999999E-3</c:v>
                </c:pt>
                <c:pt idx="98">
                  <c:v>-2.7537129E-2</c:v>
                </c:pt>
                <c:pt idx="99">
                  <c:v>-3.5316577000000002E-2</c:v>
                </c:pt>
                <c:pt idx="100">
                  <c:v>2.3086740000000001E-3</c:v>
                </c:pt>
                <c:pt idx="101">
                  <c:v>2.9615330000000001E-3</c:v>
                </c:pt>
                <c:pt idx="102">
                  <c:v>2.5262467E-2</c:v>
                </c:pt>
                <c:pt idx="103">
                  <c:v>1.0880000000000001E-2</c:v>
                </c:pt>
                <c:pt idx="104">
                  <c:v>-2.9439696000000001E-2</c:v>
                </c:pt>
                <c:pt idx="105">
                  <c:v>-1.9895662000000001E-2</c:v>
                </c:pt>
                <c:pt idx="106">
                  <c:v>-2.4625625000000002E-2</c:v>
                </c:pt>
                <c:pt idx="107">
                  <c:v>-2.7635586E-2</c:v>
                </c:pt>
                <c:pt idx="108">
                  <c:v>3.9298280999999997E-2</c:v>
                </c:pt>
                <c:pt idx="109">
                  <c:v>5.1654251999999998E-2</c:v>
                </c:pt>
                <c:pt idx="110">
                  <c:v>-2.5682180000000002E-3</c:v>
                </c:pt>
                <c:pt idx="111">
                  <c:v>4.2806629999999998E-2</c:v>
                </c:pt>
                <c:pt idx="112">
                  <c:v>-6.1728699999999996E-3</c:v>
                </c:pt>
                <c:pt idx="113">
                  <c:v>7.7639750000000002E-3</c:v>
                </c:pt>
                <c:pt idx="114">
                  <c:v>-3.1433004E-2</c:v>
                </c:pt>
                <c:pt idx="115">
                  <c:v>-3.2134902999999999E-2</c:v>
                </c:pt>
                <c:pt idx="116">
                  <c:v>1.0519395000000001E-2</c:v>
                </c:pt>
                <c:pt idx="117">
                  <c:v>-2.6024690999999999E-2</c:v>
                </c:pt>
                <c:pt idx="118">
                  <c:v>-8.0160319999999993E-3</c:v>
                </c:pt>
                <c:pt idx="119">
                  <c:v>1.1111111E-2</c:v>
                </c:pt>
                <c:pt idx="120">
                  <c:v>-2.1645088E-2</c:v>
                </c:pt>
                <c:pt idx="121">
                  <c:v>-3.7440099999999999E-3</c:v>
                </c:pt>
                <c:pt idx="122">
                  <c:v>2.8015031999999999E-2</c:v>
                </c:pt>
                <c:pt idx="123">
                  <c:v>-3.6557E-3</c:v>
                </c:pt>
                <c:pt idx="124">
                  <c:v>1.2008005E-2</c:v>
                </c:pt>
                <c:pt idx="125">
                  <c:v>8.899176E-3</c:v>
                </c:pt>
                <c:pt idx="126">
                  <c:v>1.6007806999999999E-2</c:v>
                </c:pt>
                <c:pt idx="127">
                  <c:v>-3.4083569000000001E-2</c:v>
                </c:pt>
                <c:pt idx="128">
                  <c:v>6.3248669999999996E-3</c:v>
                </c:pt>
                <c:pt idx="129">
                  <c:v>1.323189E-3</c:v>
                </c:pt>
                <c:pt idx="130">
                  <c:v>3.9642879999999998E-3</c:v>
                </c:pt>
                <c:pt idx="131">
                  <c:v>-2.8298718E-2</c:v>
                </c:pt>
                <c:pt idx="132">
                  <c:v>-1.0159500000000001E-3</c:v>
                </c:pt>
                <c:pt idx="133">
                  <c:v>2.4067762999999999E-2</c:v>
                </c:pt>
                <c:pt idx="134">
                  <c:v>-2.3502118999999998E-2</c:v>
                </c:pt>
                <c:pt idx="135">
                  <c:v>0</c:v>
                </c:pt>
                <c:pt idx="136">
                  <c:v>-2.5084746000000002E-2</c:v>
                </c:pt>
                <c:pt idx="137">
                  <c:v>-3.0250381999999999E-2</c:v>
                </c:pt>
                <c:pt idx="138">
                  <c:v>1.3266439999999999E-2</c:v>
                </c:pt>
                <c:pt idx="139">
                  <c:v>2.9016277E-2</c:v>
                </c:pt>
                <c:pt idx="140">
                  <c:v>2.407153E-3</c:v>
                </c:pt>
                <c:pt idx="141">
                  <c:v>-8.2332759999999994E-3</c:v>
                </c:pt>
                <c:pt idx="142">
                  <c:v>1.0377380000000001E-3</c:v>
                </c:pt>
                <c:pt idx="143">
                  <c:v>-6.5653420000000001E-3</c:v>
                </c:pt>
                <c:pt idx="144">
                  <c:v>-2.4695617E-2</c:v>
                </c:pt>
                <c:pt idx="145">
                  <c:v>-8.5592719999999997E-3</c:v>
                </c:pt>
                <c:pt idx="146">
                  <c:v>8.2734539999999995E-3</c:v>
                </c:pt>
                <c:pt idx="147">
                  <c:v>-3.8886904999999999E-2</c:v>
                </c:pt>
                <c:pt idx="148">
                  <c:v>1.187821E-2</c:v>
                </c:pt>
                <c:pt idx="149">
                  <c:v>-4.6221569999999997E-2</c:v>
                </c:pt>
                <c:pt idx="150">
                  <c:v>8.8461540000000002E-3</c:v>
                </c:pt>
                <c:pt idx="151">
                  <c:v>-2.0968357E-2</c:v>
                </c:pt>
                <c:pt idx="152">
                  <c:v>-2.5700935000000001E-2</c:v>
                </c:pt>
                <c:pt idx="153">
                  <c:v>-1.7985612000000002E-2</c:v>
                </c:pt>
                <c:pt idx="154">
                  <c:v>-1.2617013E-2</c:v>
                </c:pt>
                <c:pt idx="155">
                  <c:v>3.8746950000000002E-2</c:v>
                </c:pt>
                <c:pt idx="156">
                  <c:v>-2.5793729000000001E-2</c:v>
                </c:pt>
                <c:pt idx="157">
                  <c:v>2.1181304000000001E-2</c:v>
                </c:pt>
                <c:pt idx="158">
                  <c:v>-1.2764259999999999E-2</c:v>
                </c:pt>
                <c:pt idx="159">
                  <c:v>3.1515191999999997E-2</c:v>
                </c:pt>
                <c:pt idx="160">
                  <c:v>1.5276105999999999E-2</c:v>
                </c:pt>
                <c:pt idx="161">
                  <c:v>-6.1728399999999998E-3</c:v>
                </c:pt>
                <c:pt idx="162">
                  <c:v>1.164635E-3</c:v>
                </c:pt>
                <c:pt idx="163">
                  <c:v>2.7142300000000002E-3</c:v>
                </c:pt>
                <c:pt idx="164">
                  <c:v>1.0054136999999999E-2</c:v>
                </c:pt>
                <c:pt idx="165">
                  <c:v>-4.5942190000000001E-3</c:v>
                </c:pt>
                <c:pt idx="166">
                  <c:v>1.6923114999999999E-2</c:v>
                </c:pt>
                <c:pt idx="167">
                  <c:v>-3.3661193999999998E-2</c:v>
                </c:pt>
                <c:pt idx="168">
                  <c:v>-3.522505E-3</c:v>
                </c:pt>
                <c:pt idx="169">
                  <c:v>-2.7494110000000002E-3</c:v>
                </c:pt>
                <c:pt idx="170">
                  <c:v>-1.1421781000000001E-2</c:v>
                </c:pt>
                <c:pt idx="171">
                  <c:v>7.1713549999999999E-3</c:v>
                </c:pt>
                <c:pt idx="172">
                  <c:v>1.9778080000000002E-3</c:v>
                </c:pt>
                <c:pt idx="173">
                  <c:v>-2.3687327000000001E-2</c:v>
                </c:pt>
                <c:pt idx="174">
                  <c:v>-1.3748524E-2</c:v>
                </c:pt>
                <c:pt idx="175">
                  <c:v>4.2640469E-2</c:v>
                </c:pt>
                <c:pt idx="176">
                  <c:v>8.651199E-3</c:v>
                </c:pt>
                <c:pt idx="177">
                  <c:v>2.3001949000000001E-2</c:v>
                </c:pt>
                <c:pt idx="178">
                  <c:v>-1.3338453E-2</c:v>
                </c:pt>
                <c:pt idx="179">
                  <c:v>-1.2746235E-2</c:v>
                </c:pt>
                <c:pt idx="180">
                  <c:v>-5.0860330000000002E-3</c:v>
                </c:pt>
                <c:pt idx="181">
                  <c:v>-1.0224145E-2</c:v>
                </c:pt>
                <c:pt idx="182">
                  <c:v>-1.0727056E-2</c:v>
                </c:pt>
                <c:pt idx="183">
                  <c:v>2.4497992E-2</c:v>
                </c:pt>
                <c:pt idx="184">
                  <c:v>-5.4880049999999998E-3</c:v>
                </c:pt>
                <c:pt idx="185">
                  <c:v>-7.8837199999999997E-4</c:v>
                </c:pt>
                <c:pt idx="186">
                  <c:v>3.5897435999999998E-2</c:v>
                </c:pt>
                <c:pt idx="187">
                  <c:v>-3.1987814000000003E-2</c:v>
                </c:pt>
                <c:pt idx="188">
                  <c:v>1.7702636000000001E-2</c:v>
                </c:pt>
                <c:pt idx="189">
                  <c:v>5.4116349999999997E-3</c:v>
                </c:pt>
                <c:pt idx="190">
                  <c:v>9.9961549999999996E-3</c:v>
                </c:pt>
                <c:pt idx="191">
                  <c:v>2.9311039000000001E-2</c:v>
                </c:pt>
                <c:pt idx="192">
                  <c:v>-1.4053291000000001E-2</c:v>
                </c:pt>
                <c:pt idx="193">
                  <c:v>-1.8004500999999999E-2</c:v>
                </c:pt>
                <c:pt idx="194">
                  <c:v>-1.1459166999999999E-2</c:v>
                </c:pt>
                <c:pt idx="195">
                  <c:v>1.1592002000000001E-2</c:v>
                </c:pt>
                <c:pt idx="196">
                  <c:v>2.2918259999999998E-3</c:v>
                </c:pt>
                <c:pt idx="197">
                  <c:v>-1.753045E-2</c:v>
                </c:pt>
                <c:pt idx="198">
                  <c:v>-0.110938747</c:v>
                </c:pt>
                <c:pt idx="199">
                  <c:v>-9.5985600000000008E-3</c:v>
                </c:pt>
                <c:pt idx="200">
                  <c:v>-2.7312817999999999E-2</c:v>
                </c:pt>
                <c:pt idx="201">
                  <c:v>-5.8876359999999999E-3</c:v>
                </c:pt>
                <c:pt idx="202">
                  <c:v>4.9202731E-2</c:v>
                </c:pt>
                <c:pt idx="203">
                  <c:v>2.605254E-3</c:v>
                </c:pt>
                <c:pt idx="204">
                  <c:v>-1.5591165000000001E-2</c:v>
                </c:pt>
                <c:pt idx="205">
                  <c:v>2.1997800000000001E-3</c:v>
                </c:pt>
                <c:pt idx="206">
                  <c:v>-1.0535556999999999E-2</c:v>
                </c:pt>
                <c:pt idx="207">
                  <c:v>3.1943166000000002E-2</c:v>
                </c:pt>
                <c:pt idx="208">
                  <c:v>-7.3086840000000002E-3</c:v>
                </c:pt>
                <c:pt idx="209">
                  <c:v>-6.4962750000000001E-3</c:v>
                </c:pt>
                <c:pt idx="210">
                  <c:v>1.5693024999999999E-2</c:v>
                </c:pt>
                <c:pt idx="211">
                  <c:v>1.1588026E-2</c:v>
                </c:pt>
                <c:pt idx="212">
                  <c:v>-2.7577429000000001E-2</c:v>
                </c:pt>
                <c:pt idx="213">
                  <c:v>1.0907504E-2</c:v>
                </c:pt>
                <c:pt idx="214">
                  <c:v>2.0284808000000001E-2</c:v>
                </c:pt>
                <c:pt idx="215">
                  <c:v>1.2267386E-2</c:v>
                </c:pt>
                <c:pt idx="216">
                  <c:v>-5.0146679999999999E-3</c:v>
                </c:pt>
                <c:pt idx="217">
                  <c:v>-1.1759680999999999E-2</c:v>
                </c:pt>
                <c:pt idx="218">
                  <c:v>2.9748830000000002E-3</c:v>
                </c:pt>
                <c:pt idx="219">
                  <c:v>1.2288093E-2</c:v>
                </c:pt>
                <c:pt idx="220">
                  <c:v>-1.2976099E-2</c:v>
                </c:pt>
                <c:pt idx="221">
                  <c:v>-1.2722604E-2</c:v>
                </c:pt>
                <c:pt idx="222">
                  <c:v>2.4054939000000001E-2</c:v>
                </c:pt>
                <c:pt idx="223">
                  <c:v>-2.0972730000000002E-3</c:v>
                </c:pt>
                <c:pt idx="224">
                  <c:v>-9.6680110000000007E-3</c:v>
                </c:pt>
                <c:pt idx="225">
                  <c:v>4.2445249999999999E-3</c:v>
                </c:pt>
                <c:pt idx="226">
                  <c:v>2.4936601999999999E-2</c:v>
                </c:pt>
                <c:pt idx="227">
                  <c:v>2.4741860000000002E-3</c:v>
                </c:pt>
                <c:pt idx="228">
                  <c:v>4.11395E-4</c:v>
                </c:pt>
                <c:pt idx="229">
                  <c:v>-1.644696E-3</c:v>
                </c:pt>
                <c:pt idx="230">
                  <c:v>1.8121828E-2</c:v>
                </c:pt>
                <c:pt idx="231">
                  <c:v>-5.6633899999999999E-3</c:v>
                </c:pt>
                <c:pt idx="232">
                  <c:v>2.0748576000000001E-2</c:v>
                </c:pt>
                <c:pt idx="233">
                  <c:v>3.9856919999999999E-3</c:v>
                </c:pt>
                <c:pt idx="234">
                  <c:v>3.5728460000000002E-3</c:v>
                </c:pt>
                <c:pt idx="235">
                  <c:v>-1.0680419E-2</c:v>
                </c:pt>
                <c:pt idx="236">
                  <c:v>-1.9992399999999998E-3</c:v>
                </c:pt>
                <c:pt idx="237">
                  <c:v>-8.0929409999999993E-2</c:v>
                </c:pt>
                <c:pt idx="238">
                  <c:v>-8.7188299999999995E-4</c:v>
                </c:pt>
                <c:pt idx="239">
                  <c:v>-6.1081590000000002E-3</c:v>
                </c:pt>
                <c:pt idx="240">
                  <c:v>2.1510052000000002E-2</c:v>
                </c:pt>
                <c:pt idx="241">
                  <c:v>-9.0245380000000004E-3</c:v>
                </c:pt>
                <c:pt idx="242">
                  <c:v>-2.4284433000000001E-2</c:v>
                </c:pt>
                <c:pt idx="243">
                  <c:v>1.3333289E-2</c:v>
                </c:pt>
                <c:pt idx="244">
                  <c:v>4.3860089999999997E-3</c:v>
                </c:pt>
                <c:pt idx="245">
                  <c:v>-2.0524016999999999E-2</c:v>
                </c:pt>
                <c:pt idx="246">
                  <c:v>2.0508202999999999E-2</c:v>
                </c:pt>
                <c:pt idx="247">
                  <c:v>2.5338577000000001E-2</c:v>
                </c:pt>
                <c:pt idx="248">
                  <c:v>2.2582062999999999E-2</c:v>
                </c:pt>
                <c:pt idx="249">
                  <c:v>-2.9166708E-2</c:v>
                </c:pt>
                <c:pt idx="250">
                  <c:v>3.3047254999999998E-2</c:v>
                </c:pt>
                <c:pt idx="251">
                  <c:v>-1.6202741999999999E-2</c:v>
                </c:pt>
                <c:pt idx="252">
                  <c:v>-3.8006759999999998E-3</c:v>
                </c:pt>
                <c:pt idx="253">
                  <c:v>-1.5260704E-2</c:v>
                </c:pt>
                <c:pt idx="254">
                  <c:v>-2.2384890000000001E-2</c:v>
                </c:pt>
                <c:pt idx="255">
                  <c:v>-1.9815016000000001E-2</c:v>
                </c:pt>
                <c:pt idx="256">
                  <c:v>-2.246226E-3</c:v>
                </c:pt>
                <c:pt idx="257">
                  <c:v>-2.5664116000000001E-2</c:v>
                </c:pt>
                <c:pt idx="258">
                  <c:v>2.4029622E-2</c:v>
                </c:pt>
                <c:pt idx="259">
                  <c:v>-6.7689530000000003E-3</c:v>
                </c:pt>
                <c:pt idx="260">
                  <c:v>2.4080008999999999E-2</c:v>
                </c:pt>
                <c:pt idx="261">
                  <c:v>1.7302528000000001E-2</c:v>
                </c:pt>
                <c:pt idx="262">
                  <c:v>2.1369385000000001E-2</c:v>
                </c:pt>
                <c:pt idx="263">
                  <c:v>5.5507689999999997E-3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'Module Sharp(ENR.DE'!$C$3:$C$266</c:f>
              <c:numCache>
                <c:formatCode>General</c:formatCode>
                <c:ptCount val="264"/>
                <c:pt idx="0">
                  <c:v>-2.3479014836012024E-3</c:v>
                </c:pt>
                <c:pt idx="1">
                  <c:v>-3.2778452157496991E-3</c:v>
                </c:pt>
                <c:pt idx="2">
                  <c:v>1.0975576605633872E-2</c:v>
                </c:pt>
                <c:pt idx="3">
                  <c:v>6.0576929934503037E-3</c:v>
                </c:pt>
                <c:pt idx="4">
                  <c:v>1.7473072891168132E-3</c:v>
                </c:pt>
                <c:pt idx="5">
                  <c:v>8.7898077860730506E-3</c:v>
                </c:pt>
                <c:pt idx="6">
                  <c:v>6.9163953248518081E-4</c:v>
                </c:pt>
                <c:pt idx="7">
                  <c:v>6.6798059544710218E-3</c:v>
                </c:pt>
                <c:pt idx="8">
                  <c:v>-9.0893738726418802E-3</c:v>
                </c:pt>
                <c:pt idx="9">
                  <c:v>6.9662361189222293E-4</c:v>
                </c:pt>
                <c:pt idx="10">
                  <c:v>-2.4893159895184563E-2</c:v>
                </c:pt>
                <c:pt idx="11">
                  <c:v>1.6155877910065987E-2</c:v>
                </c:pt>
                <c:pt idx="12">
                  <c:v>-4.2087008367939606E-3</c:v>
                </c:pt>
                <c:pt idx="13">
                  <c:v>-9.1569873937941918E-3</c:v>
                </c:pt>
                <c:pt idx="14">
                  <c:v>-1.4077981326360924E-2</c:v>
                </c:pt>
                <c:pt idx="15">
                  <c:v>-1.1610524277405087E-3</c:v>
                </c:pt>
                <c:pt idx="16">
                  <c:v>8.1870319938216283E-3</c:v>
                </c:pt>
                <c:pt idx="17">
                  <c:v>-3.7053580214696624E-2</c:v>
                </c:pt>
                <c:pt idx="18">
                  <c:v>-9.3296952094709049E-3</c:v>
                </c:pt>
                <c:pt idx="19">
                  <c:v>-4.1700801168116086E-2</c:v>
                </c:pt>
                <c:pt idx="20">
                  <c:v>3.2490389922482728E-3</c:v>
                </c:pt>
                <c:pt idx="21">
                  <c:v>-3.5859279067641985E-3</c:v>
                </c:pt>
                <c:pt idx="22">
                  <c:v>2.0057992969554874E-2</c:v>
                </c:pt>
                <c:pt idx="23">
                  <c:v>2.5508402331485672E-2</c:v>
                </c:pt>
                <c:pt idx="24">
                  <c:v>1.945898238509261E-2</c:v>
                </c:pt>
                <c:pt idx="25">
                  <c:v>1.978787480279403E-2</c:v>
                </c:pt>
                <c:pt idx="26">
                  <c:v>-7.007454123352316E-3</c:v>
                </c:pt>
                <c:pt idx="27">
                  <c:v>4.9354906414208539E-2</c:v>
                </c:pt>
                <c:pt idx="28">
                  <c:v>5.1268158372095177E-3</c:v>
                </c:pt>
                <c:pt idx="29">
                  <c:v>4.0316714348548428E-3</c:v>
                </c:pt>
                <c:pt idx="30">
                  <c:v>-1.2350731970465679E-2</c:v>
                </c:pt>
                <c:pt idx="31">
                  <c:v>1.821008403840022E-3</c:v>
                </c:pt>
                <c:pt idx="32">
                  <c:v>4.732886097743005E-3</c:v>
                </c:pt>
                <c:pt idx="33">
                  <c:v>-3.912609372130043E-4</c:v>
                </c:pt>
                <c:pt idx="34">
                  <c:v>5.2095845517001367E-3</c:v>
                </c:pt>
                <c:pt idx="35">
                  <c:v>-8.7661308407870724E-3</c:v>
                </c:pt>
                <c:pt idx="36">
                  <c:v>3.9041126954705205E-3</c:v>
                </c:pt>
                <c:pt idx="37">
                  <c:v>-7.8252853527186481E-4</c:v>
                </c:pt>
                <c:pt idx="38">
                  <c:v>1.2605399908834639E-2</c:v>
                </c:pt>
                <c:pt idx="39">
                  <c:v>-1.9865614699617653E-4</c:v>
                </c:pt>
                <c:pt idx="40">
                  <c:v>-2.4300531591042962E-4</c:v>
                </c:pt>
                <c:pt idx="41">
                  <c:v>3.6961664179016788E-3</c:v>
                </c:pt>
                <c:pt idx="42">
                  <c:v>-3.3383774236914812E-3</c:v>
                </c:pt>
                <c:pt idx="43">
                  <c:v>6.857162800709889E-3</c:v>
                </c:pt>
                <c:pt idx="44">
                  <c:v>-5.1605159058084465E-3</c:v>
                </c:pt>
                <c:pt idx="45">
                  <c:v>-4.5353258063953513E-3</c:v>
                </c:pt>
                <c:pt idx="46">
                  <c:v>3.4784648578179466E-3</c:v>
                </c:pt>
                <c:pt idx="47">
                  <c:v>-2.1024171124655417E-3</c:v>
                </c:pt>
                <c:pt idx="48">
                  <c:v>5.6440614874544363E-4</c:v>
                </c:pt>
                <c:pt idx="49">
                  <c:v>4.6518490364089405E-3</c:v>
                </c:pt>
                <c:pt idx="50">
                  <c:v>-3.3379632616667545E-3</c:v>
                </c:pt>
                <c:pt idx="51">
                  <c:v>-1.3645783841889607E-2</c:v>
                </c:pt>
                <c:pt idx="52">
                  <c:v>8.3008893054660002E-3</c:v>
                </c:pt>
                <c:pt idx="53">
                  <c:v>1.0565550091791574E-2</c:v>
                </c:pt>
                <c:pt idx="54">
                  <c:v>1.5199605340892028E-2</c:v>
                </c:pt>
                <c:pt idx="55">
                  <c:v>7.4649621699967609E-3</c:v>
                </c:pt>
                <c:pt idx="56">
                  <c:v>-2.6881950648448504E-3</c:v>
                </c:pt>
                <c:pt idx="57">
                  <c:v>-2.8187497576823841E-2</c:v>
                </c:pt>
                <c:pt idx="58">
                  <c:v>1.2970455865353949E-2</c:v>
                </c:pt>
                <c:pt idx="59">
                  <c:v>1.2603869886551697E-2</c:v>
                </c:pt>
                <c:pt idx="60">
                  <c:v>1.4944883025520972E-2</c:v>
                </c:pt>
                <c:pt idx="61">
                  <c:v>-2.0964139201017362E-3</c:v>
                </c:pt>
                <c:pt idx="62">
                  <c:v>-3.0955914568294388E-3</c:v>
                </c:pt>
                <c:pt idx="63">
                  <c:v>5.8022366723567366E-4</c:v>
                </c:pt>
                <c:pt idx="64">
                  <c:v>-5.5017073035987839E-3</c:v>
                </c:pt>
                <c:pt idx="65">
                  <c:v>1.7635786751262508E-2</c:v>
                </c:pt>
                <c:pt idx="66">
                  <c:v>5.4902586529370348E-3</c:v>
                </c:pt>
                <c:pt idx="67">
                  <c:v>5.8196335141868462E-3</c:v>
                </c:pt>
                <c:pt idx="68">
                  <c:v>-8.0337288725524907E-3</c:v>
                </c:pt>
                <c:pt idx="69">
                  <c:v>-8.3237919775249749E-4</c:v>
                </c:pt>
                <c:pt idx="70">
                  <c:v>1.0520882102051242E-3</c:v>
                </c:pt>
                <c:pt idx="71">
                  <c:v>3.5144371107477851E-3</c:v>
                </c:pt>
                <c:pt idx="72">
                  <c:v>-1.4366576107752473E-2</c:v>
                </c:pt>
                <c:pt idx="73">
                  <c:v>4.3966003060688852E-3</c:v>
                </c:pt>
                <c:pt idx="74">
                  <c:v>-2.4038993771767752E-3</c:v>
                </c:pt>
                <c:pt idx="75">
                  <c:v>7.6952651895080436E-3</c:v>
                </c:pt>
                <c:pt idx="76">
                  <c:v>-1.0559445569262038E-3</c:v>
                </c:pt>
                <c:pt idx="77">
                  <c:v>-2.3514036921426142E-3</c:v>
                </c:pt>
                <c:pt idx="78">
                  <c:v>-1.6579215359852014E-2</c:v>
                </c:pt>
                <c:pt idx="79">
                  <c:v>1.6640345043417343E-2</c:v>
                </c:pt>
                <c:pt idx="80">
                  <c:v>-1.80614555106463E-2</c:v>
                </c:pt>
                <c:pt idx="81">
                  <c:v>3.3383400509377037E-3</c:v>
                </c:pt>
                <c:pt idx="82">
                  <c:v>-1.7054058986169705E-2</c:v>
                </c:pt>
                <c:pt idx="83">
                  <c:v>1.4081087091032098E-2</c:v>
                </c:pt>
                <c:pt idx="84">
                  <c:v>1.5646771355374296E-2</c:v>
                </c:pt>
                <c:pt idx="85">
                  <c:v>7.1173536041283609E-3</c:v>
                </c:pt>
                <c:pt idx="86">
                  <c:v>9.090248346163848E-3</c:v>
                </c:pt>
                <c:pt idx="87">
                  <c:v>-2.5392875894427564E-4</c:v>
                </c:pt>
                <c:pt idx="88">
                  <c:v>2.269682445095693E-4</c:v>
                </c:pt>
                <c:pt idx="89">
                  <c:v>-3.4218106990867572E-3</c:v>
                </c:pt>
                <c:pt idx="90">
                  <c:v>-5.6259780397284135E-3</c:v>
                </c:pt>
                <c:pt idx="91">
                  <c:v>7.7471229116954088E-3</c:v>
                </c:pt>
                <c:pt idx="92">
                  <c:v>6.395234995619746E-4</c:v>
                </c:pt>
                <c:pt idx="93">
                  <c:v>4.2413728856925594E-3</c:v>
                </c:pt>
                <c:pt idx="94">
                  <c:v>-3.1809009622010696E-3</c:v>
                </c:pt>
                <c:pt idx="95">
                  <c:v>-1.104404549850139E-2</c:v>
                </c:pt>
                <c:pt idx="96">
                  <c:v>-1.6061118774217638E-3</c:v>
                </c:pt>
                <c:pt idx="97">
                  <c:v>7.6547360279253622E-3</c:v>
                </c:pt>
                <c:pt idx="98">
                  <c:v>-3.0865231653035927E-3</c:v>
                </c:pt>
                <c:pt idx="99">
                  <c:v>-6.1096935035112477E-3</c:v>
                </c:pt>
                <c:pt idx="100">
                  <c:v>8.0196146538203464E-3</c:v>
                </c:pt>
                <c:pt idx="101">
                  <c:v>-6.9168518889524281E-3</c:v>
                </c:pt>
                <c:pt idx="102">
                  <c:v>-6.7034963847050696E-3</c:v>
                </c:pt>
                <c:pt idx="103">
                  <c:v>1.6431561599180761E-2</c:v>
                </c:pt>
                <c:pt idx="104">
                  <c:v>1.9253434638686494E-3</c:v>
                </c:pt>
                <c:pt idx="105">
                  <c:v>2.865458807017494E-3</c:v>
                </c:pt>
                <c:pt idx="106">
                  <c:v>-1.6825552602276156E-3</c:v>
                </c:pt>
                <c:pt idx="107">
                  <c:v>-9.6504079657622945E-3</c:v>
                </c:pt>
                <c:pt idx="108">
                  <c:v>3.3060122147978786E-2</c:v>
                </c:pt>
                <c:pt idx="109">
                  <c:v>3.9656929485931379E-3</c:v>
                </c:pt>
                <c:pt idx="110">
                  <c:v>7.086160972614529E-3</c:v>
                </c:pt>
                <c:pt idx="111">
                  <c:v>2.0040678805385262E-3</c:v>
                </c:pt>
                <c:pt idx="112">
                  <c:v>-4.5986826915015867E-3</c:v>
                </c:pt>
                <c:pt idx="113">
                  <c:v>-2.8250327700753259E-3</c:v>
                </c:pt>
                <c:pt idx="114">
                  <c:v>6.649426993936767E-3</c:v>
                </c:pt>
                <c:pt idx="115">
                  <c:v>2.6810962942242673E-3</c:v>
                </c:pt>
                <c:pt idx="116">
                  <c:v>1.225689901186452E-2</c:v>
                </c:pt>
                <c:pt idx="117">
                  <c:v>-1.0457806960750713E-2</c:v>
                </c:pt>
                <c:pt idx="118">
                  <c:v>2.4765721222898898E-3</c:v>
                </c:pt>
                <c:pt idx="119">
                  <c:v>3.2813680180585351E-4</c:v>
                </c:pt>
                <c:pt idx="120">
                  <c:v>-3.5213350310193095E-3</c:v>
                </c:pt>
                <c:pt idx="121">
                  <c:v>7.5088373851146079E-4</c:v>
                </c:pt>
                <c:pt idx="122">
                  <c:v>8.7255956305426589E-3</c:v>
                </c:pt>
                <c:pt idx="123">
                  <c:v>4.6633381785242678E-3</c:v>
                </c:pt>
                <c:pt idx="124">
                  <c:v>1.2882591148769674E-2</c:v>
                </c:pt>
                <c:pt idx="125">
                  <c:v>-1.8023520742782273E-5</c:v>
                </c:pt>
                <c:pt idx="126">
                  <c:v>6.5850106692186289E-3</c:v>
                </c:pt>
                <c:pt idx="127">
                  <c:v>6.9840854736366708E-3</c:v>
                </c:pt>
                <c:pt idx="128">
                  <c:v>-2.3874384227421642E-3</c:v>
                </c:pt>
                <c:pt idx="129">
                  <c:v>1.7342324107724558E-3</c:v>
                </c:pt>
                <c:pt idx="130">
                  <c:v>2.0707183632138462E-3</c:v>
                </c:pt>
                <c:pt idx="131">
                  <c:v>-1.2577100282389808E-3</c:v>
                </c:pt>
                <c:pt idx="132">
                  <c:v>1.2724516595464801E-3</c:v>
                </c:pt>
                <c:pt idx="133">
                  <c:v>-1.6548092875255415E-3</c:v>
                </c:pt>
                <c:pt idx="134">
                  <c:v>3.0363094461429243E-3</c:v>
                </c:pt>
                <c:pt idx="135">
                  <c:v>1.3399901605196793E-2</c:v>
                </c:pt>
                <c:pt idx="136">
                  <c:v>-5.9095620563074883E-3</c:v>
                </c:pt>
                <c:pt idx="137">
                  <c:v>-1.554358572832569E-2</c:v>
                </c:pt>
                <c:pt idx="138">
                  <c:v>4.3927372418472903E-3</c:v>
                </c:pt>
                <c:pt idx="139">
                  <c:v>8.1962392817025529E-3</c:v>
                </c:pt>
                <c:pt idx="140">
                  <c:v>-2.6695840122942581E-3</c:v>
                </c:pt>
                <c:pt idx="141">
                  <c:v>1.0942501758533538E-3</c:v>
                </c:pt>
                <c:pt idx="142">
                  <c:v>-3.0772271981433213E-3</c:v>
                </c:pt>
                <c:pt idx="143">
                  <c:v>2.8139155723340631E-3</c:v>
                </c:pt>
                <c:pt idx="144">
                  <c:v>-9.0228793942485046E-3</c:v>
                </c:pt>
                <c:pt idx="145">
                  <c:v>-1.2069286907028039E-3</c:v>
                </c:pt>
                <c:pt idx="146">
                  <c:v>6.6437743065049272E-3</c:v>
                </c:pt>
                <c:pt idx="147">
                  <c:v>-2.4939455451851444E-2</c:v>
                </c:pt>
                <c:pt idx="148">
                  <c:v>2.11557377035448E-2</c:v>
                </c:pt>
                <c:pt idx="149">
                  <c:v>1.7111816619084768E-3</c:v>
                </c:pt>
                <c:pt idx="150">
                  <c:v>1.3352215927598939E-2</c:v>
                </c:pt>
                <c:pt idx="151">
                  <c:v>4.9336509642110221E-5</c:v>
                </c:pt>
                <c:pt idx="152">
                  <c:v>-1.8224200080194274E-2</c:v>
                </c:pt>
                <c:pt idx="153">
                  <c:v>2.0152269052067457E-3</c:v>
                </c:pt>
                <c:pt idx="154">
                  <c:v>3.2646365459542011E-3</c:v>
                </c:pt>
                <c:pt idx="155">
                  <c:v>1.4273982376831791E-2</c:v>
                </c:pt>
                <c:pt idx="156">
                  <c:v>-1.2985664487913907E-3</c:v>
                </c:pt>
                <c:pt idx="157">
                  <c:v>-6.5209370132565203E-4</c:v>
                </c:pt>
                <c:pt idx="158">
                  <c:v>-1.7744067012680154E-2</c:v>
                </c:pt>
                <c:pt idx="159">
                  <c:v>1.6984760923531385E-2</c:v>
                </c:pt>
                <c:pt idx="160">
                  <c:v>4.3753326894813652E-3</c:v>
                </c:pt>
                <c:pt idx="161">
                  <c:v>1.7865626268780731E-3</c:v>
                </c:pt>
                <c:pt idx="162">
                  <c:v>-9.2919712364785095E-4</c:v>
                </c:pt>
                <c:pt idx="163">
                  <c:v>-2.8470685364338569E-3</c:v>
                </c:pt>
                <c:pt idx="164">
                  <c:v>7.3506835358657825E-3</c:v>
                </c:pt>
                <c:pt idx="165">
                  <c:v>-6.3692468039793686E-3</c:v>
                </c:pt>
                <c:pt idx="166">
                  <c:v>9.4824743783010444E-3</c:v>
                </c:pt>
                <c:pt idx="167">
                  <c:v>2.2707516368026567E-3</c:v>
                </c:pt>
                <c:pt idx="168">
                  <c:v>1.9201767561459228E-3</c:v>
                </c:pt>
                <c:pt idx="169">
                  <c:v>3.8528587439332546E-3</c:v>
                </c:pt>
                <c:pt idx="170">
                  <c:v>-1.0036385631449459E-3</c:v>
                </c:pt>
                <c:pt idx="171">
                  <c:v>-2.3314684804568598E-3</c:v>
                </c:pt>
                <c:pt idx="172">
                  <c:v>-3.8016420397198642E-3</c:v>
                </c:pt>
                <c:pt idx="173">
                  <c:v>-6.3666209430796917E-4</c:v>
                </c:pt>
                <c:pt idx="174">
                  <c:v>7.8381659330366872E-3</c:v>
                </c:pt>
                <c:pt idx="175">
                  <c:v>-1.2508472476830494E-3</c:v>
                </c:pt>
                <c:pt idx="176">
                  <c:v>3.5652142230493374E-3</c:v>
                </c:pt>
                <c:pt idx="177">
                  <c:v>-1.2046914696061956E-3</c:v>
                </c:pt>
                <c:pt idx="178">
                  <c:v>1.0884142751870426E-3</c:v>
                </c:pt>
                <c:pt idx="179">
                  <c:v>-1.7779485733538377E-2</c:v>
                </c:pt>
                <c:pt idx="180">
                  <c:v>1.0046594558803841E-2</c:v>
                </c:pt>
                <c:pt idx="181">
                  <c:v>2.1207033605684139E-3</c:v>
                </c:pt>
                <c:pt idx="182">
                  <c:v>-1.150784289551249E-2</c:v>
                </c:pt>
                <c:pt idx="183">
                  <c:v>8.5945569453982351E-3</c:v>
                </c:pt>
                <c:pt idx="184">
                  <c:v>1.2020643377659726E-3</c:v>
                </c:pt>
                <c:pt idx="185">
                  <c:v>-3.4463187679656324E-3</c:v>
                </c:pt>
                <c:pt idx="186">
                  <c:v>8.7700000087590543E-3</c:v>
                </c:pt>
                <c:pt idx="187">
                  <c:v>-1.0168502687680131E-2</c:v>
                </c:pt>
                <c:pt idx="188">
                  <c:v>4.6854254974083081E-3</c:v>
                </c:pt>
                <c:pt idx="189">
                  <c:v>2.9659599338471448E-3</c:v>
                </c:pt>
                <c:pt idx="190">
                  <c:v>7.5909359744373421E-4</c:v>
                </c:pt>
                <c:pt idx="191">
                  <c:v>-9.6150003240266183E-3</c:v>
                </c:pt>
                <c:pt idx="192">
                  <c:v>1.1690131978440751E-2</c:v>
                </c:pt>
                <c:pt idx="193">
                  <c:v>-1.7337369624249577E-2</c:v>
                </c:pt>
                <c:pt idx="194">
                  <c:v>1.7333265422272311E-2</c:v>
                </c:pt>
                <c:pt idx="195">
                  <c:v>6.5387900150052644E-3</c:v>
                </c:pt>
                <c:pt idx="196">
                  <c:v>-5.510385750005627E-5</c:v>
                </c:pt>
                <c:pt idx="197">
                  <c:v>-4.1747564523026787E-5</c:v>
                </c:pt>
                <c:pt idx="198">
                  <c:v>-1.0090601689755004E-2</c:v>
                </c:pt>
                <c:pt idx="199">
                  <c:v>-5.7167324886267653E-3</c:v>
                </c:pt>
                <c:pt idx="200">
                  <c:v>-2.6196992612419367E-2</c:v>
                </c:pt>
                <c:pt idx="201">
                  <c:v>5.4892114641717712E-3</c:v>
                </c:pt>
                <c:pt idx="202">
                  <c:v>1.3553287064207701E-2</c:v>
                </c:pt>
                <c:pt idx="203">
                  <c:v>5.9679065650834508E-3</c:v>
                </c:pt>
                <c:pt idx="204">
                  <c:v>9.9745142048036205E-3</c:v>
                </c:pt>
                <c:pt idx="205">
                  <c:v>-3.2107115175468506E-3</c:v>
                </c:pt>
                <c:pt idx="206">
                  <c:v>-6.3929003687648103E-3</c:v>
                </c:pt>
                <c:pt idx="207">
                  <c:v>3.3011173555625101E-3</c:v>
                </c:pt>
                <c:pt idx="208">
                  <c:v>4.5027458205869021E-3</c:v>
                </c:pt>
                <c:pt idx="209">
                  <c:v>-6.1430430592590976E-3</c:v>
                </c:pt>
                <c:pt idx="210">
                  <c:v>1.5658910739625958E-3</c:v>
                </c:pt>
                <c:pt idx="211">
                  <c:v>-8.7678253709764424E-4</c:v>
                </c:pt>
                <c:pt idx="212">
                  <c:v>8.810613916017845E-3</c:v>
                </c:pt>
                <c:pt idx="213">
                  <c:v>3.3481776783480838E-3</c:v>
                </c:pt>
                <c:pt idx="214">
                  <c:v>1.0657748357463664E-3</c:v>
                </c:pt>
                <c:pt idx="215">
                  <c:v>-1.0176753281933347E-3</c:v>
                </c:pt>
                <c:pt idx="216">
                  <c:v>1.6068050783903988E-3</c:v>
                </c:pt>
                <c:pt idx="217">
                  <c:v>3.5115656262115443E-3</c:v>
                </c:pt>
                <c:pt idx="218">
                  <c:v>7.0402685122023835E-3</c:v>
                </c:pt>
                <c:pt idx="219">
                  <c:v>2.5054518921887475E-3</c:v>
                </c:pt>
                <c:pt idx="220">
                  <c:v>-3.2364358500694139E-3</c:v>
                </c:pt>
                <c:pt idx="221">
                  <c:v>-2.3736895506043399E-4</c:v>
                </c:pt>
                <c:pt idx="222">
                  <c:v>2.7647073041230708E-3</c:v>
                </c:pt>
                <c:pt idx="223">
                  <c:v>-1.2536673964845998E-2</c:v>
                </c:pt>
                <c:pt idx="224">
                  <c:v>2.6786108770689718E-3</c:v>
                </c:pt>
                <c:pt idx="225">
                  <c:v>2.8308379716648819E-3</c:v>
                </c:pt>
                <c:pt idx="226">
                  <c:v>3.3470177722323682E-3</c:v>
                </c:pt>
                <c:pt idx="227">
                  <c:v>-2.8410587369335706E-3</c:v>
                </c:pt>
                <c:pt idx="228">
                  <c:v>-4.2268126509626179E-3</c:v>
                </c:pt>
                <c:pt idx="229">
                  <c:v>3.6805927057489201E-3</c:v>
                </c:pt>
                <c:pt idx="230">
                  <c:v>2.2432583153279254E-3</c:v>
                </c:pt>
                <c:pt idx="231">
                  <c:v>-3.286882890392332E-3</c:v>
                </c:pt>
                <c:pt idx="232">
                  <c:v>-6.8201728606501492E-4</c:v>
                </c:pt>
                <c:pt idx="233">
                  <c:v>1.0300496868945542E-3</c:v>
                </c:pt>
                <c:pt idx="234">
                  <c:v>-3.7492069162118912E-3</c:v>
                </c:pt>
                <c:pt idx="235">
                  <c:v>9.5632727634883761E-3</c:v>
                </c:pt>
                <c:pt idx="236">
                  <c:v>-5.5880995339096526E-3</c:v>
                </c:pt>
                <c:pt idx="237">
                  <c:v>-1.4694707490292244E-2</c:v>
                </c:pt>
                <c:pt idx="238">
                  <c:v>8.2446424887447063E-4</c:v>
                </c:pt>
                <c:pt idx="239">
                  <c:v>-8.5391362600497028E-4</c:v>
                </c:pt>
                <c:pt idx="240">
                  <c:v>5.8687680710764554E-3</c:v>
                </c:pt>
                <c:pt idx="241">
                  <c:v>1.3737809769534582E-3</c:v>
                </c:pt>
                <c:pt idx="242">
                  <c:v>-6.8047001497616513E-3</c:v>
                </c:pt>
                <c:pt idx="243">
                  <c:v>2.2893186475409838E-3</c:v>
                </c:pt>
                <c:pt idx="244">
                  <c:v>-1.0323451243471234E-2</c:v>
                </c:pt>
                <c:pt idx="245">
                  <c:v>-2.311855543246117E-2</c:v>
                </c:pt>
                <c:pt idx="246">
                  <c:v>1.430543555545895E-2</c:v>
                </c:pt>
                <c:pt idx="247">
                  <c:v>1.0307824800548607E-2</c:v>
                </c:pt>
                <c:pt idx="248">
                  <c:v>8.8496673658794E-3</c:v>
                </c:pt>
                <c:pt idx="249">
                  <c:v>-7.1733536281599385E-3</c:v>
                </c:pt>
                <c:pt idx="250">
                  <c:v>2.7125007162747024E-3</c:v>
                </c:pt>
                <c:pt idx="251">
                  <c:v>-2.0888841794337358E-2</c:v>
                </c:pt>
                <c:pt idx="252">
                  <c:v>7.6538351353275056E-3</c:v>
                </c:pt>
                <c:pt idx="253">
                  <c:v>-6.8062002289648836E-3</c:v>
                </c:pt>
                <c:pt idx="254">
                  <c:v>-6.8312767681245725E-3</c:v>
                </c:pt>
                <c:pt idx="255">
                  <c:v>-7.9102098908853096E-3</c:v>
                </c:pt>
                <c:pt idx="256">
                  <c:v>1.0503767888793304E-2</c:v>
                </c:pt>
                <c:pt idx="257">
                  <c:v>-1.4555286330377847E-2</c:v>
                </c:pt>
                <c:pt idx="258">
                  <c:v>1.8534973352906194E-2</c:v>
                </c:pt>
                <c:pt idx="259">
                  <c:v>-2.9329800396561971E-3</c:v>
                </c:pt>
                <c:pt idx="260">
                  <c:v>-4.5969849355385136E-4</c:v>
                </c:pt>
                <c:pt idx="261">
                  <c:v>-3.4389795876951412E-3</c:v>
                </c:pt>
                <c:pt idx="262">
                  <c:v>6.7677193511382914E-3</c:v>
                </c:pt>
                <c:pt idx="263">
                  <c:v>1.3990066851035118E-2</c:v>
                </c:pt>
              </c:numCache>
            </c:numRef>
          </c:xVal>
          <c:yVal>
            <c:numRef>
              <c:f>'Module Sharp(ENR.DE'!$E$3:$E$266</c:f>
              <c:numCache>
                <c:formatCode>General</c:formatCode>
                <c:ptCount val="264"/>
                <c:pt idx="0">
                  <c:v>-2.7965265582560045E-3</c:v>
                </c:pt>
                <c:pt idx="1">
                  <c:v>-3.7331691897425738E-3</c:v>
                </c:pt>
                <c:pt idx="2">
                  <c:v>1.0622927916933729E-2</c:v>
                </c:pt>
                <c:pt idx="3">
                  <c:v>5.6696180675107734E-3</c:v>
                </c:pt>
                <c:pt idx="4">
                  <c:v>1.328182269560451E-3</c:v>
                </c:pt>
                <c:pt idx="5">
                  <c:v>8.4214137949504622E-3</c:v>
                </c:pt>
                <c:pt idx="6">
                  <c:v>2.649099538661044E-4</c:v>
                </c:pt>
                <c:pt idx="7">
                  <c:v>6.2962124524700777E-3</c:v>
                </c:pt>
                <c:pt idx="8">
                  <c:v>-9.5865615036787154E-3</c:v>
                </c:pt>
                <c:pt idx="9">
                  <c:v>2.6992993635532934E-4</c:v>
                </c:pt>
                <c:pt idx="10">
                  <c:v>-2.5504190942834206E-2</c:v>
                </c:pt>
                <c:pt idx="11">
                  <c:v>1.5840545798465732E-2</c:v>
                </c:pt>
                <c:pt idx="12">
                  <c:v>-4.6707302789652672E-3</c:v>
                </c:pt>
                <c:pt idx="13">
                  <c:v>-9.6546620824415393E-3</c:v>
                </c:pt>
                <c:pt idx="14">
                  <c:v>-1.4611104657606646E-2</c:v>
                </c:pt>
                <c:pt idx="15">
                  <c:v>-1.6011279718378775E-3</c:v>
                </c:pt>
                <c:pt idx="16">
                  <c:v>7.8142958750883826E-3</c:v>
                </c:pt>
                <c:pt idx="17">
                  <c:v>-3.7752209499543755E-2</c:v>
                </c:pt>
                <c:pt idx="18">
                  <c:v>-9.8286140080919224E-3</c:v>
                </c:pt>
                <c:pt idx="19">
                  <c:v>-4.2432906957285493E-2</c:v>
                </c:pt>
                <c:pt idx="20">
                  <c:v>2.8407317772152314E-3</c:v>
                </c:pt>
                <c:pt idx="21">
                  <c:v>-4.0434711708749174E-3</c:v>
                </c:pt>
                <c:pt idx="22">
                  <c:v>1.9770769952177664E-2</c:v>
                </c:pt>
                <c:pt idx="23">
                  <c:v>2.5260441629025632E-2</c:v>
                </c:pt>
                <c:pt idx="24">
                  <c:v>1.9167444362980134E-2</c:v>
                </c:pt>
                <c:pt idx="25">
                  <c:v>1.9498705974776927E-2</c:v>
                </c:pt>
                <c:pt idx="26">
                  <c:v>-7.4896445342904515E-3</c:v>
                </c:pt>
                <c:pt idx="27">
                  <c:v>4.927872527742827E-2</c:v>
                </c:pt>
                <c:pt idx="28">
                  <c:v>4.7320352879616171E-3</c:v>
                </c:pt>
                <c:pt idx="29">
                  <c:v>3.6290019544185162E-3</c:v>
                </c:pt>
                <c:pt idx="30">
                  <c:v>-1.2871412968732652E-2</c:v>
                </c:pt>
                <c:pt idx="31">
                  <c:v>1.4024142941995682E-3</c:v>
                </c:pt>
                <c:pt idx="32">
                  <c:v>4.335267854579084E-3</c:v>
                </c:pt>
                <c:pt idx="33">
                  <c:v>-8.2579124719772993E-4</c:v>
                </c:pt>
                <c:pt idx="34">
                  <c:v>4.8154002313073232E-3</c:v>
                </c:pt>
                <c:pt idx="35">
                  <c:v>-9.2609899733811837E-3</c:v>
                </c:pt>
                <c:pt idx="36">
                  <c:v>3.500524338842779E-3</c:v>
                </c:pt>
                <c:pt idx="37">
                  <c:v>-1.2198773622948095E-3</c:v>
                </c:pt>
                <c:pt idx="38">
                  <c:v>1.2264491739339634E-2</c:v>
                </c:pt>
                <c:pt idx="39">
                  <c:v>-6.3179901808853799E-4</c:v>
                </c:pt>
                <c:pt idx="40">
                  <c:v>-6.764676586095272E-4</c:v>
                </c:pt>
                <c:pt idx="41">
                  <c:v>3.2910801091581218E-3</c:v>
                </c:pt>
                <c:pt idx="42">
                  <c:v>-3.7941374446769805E-3</c:v>
                </c:pt>
                <c:pt idx="43">
                  <c:v>6.4748468982225487E-3</c:v>
                </c:pt>
                <c:pt idx="44">
                  <c:v>-5.6294017986609768E-3</c:v>
                </c:pt>
                <c:pt idx="45">
                  <c:v>-4.9997081089785522E-3</c:v>
                </c:pt>
                <c:pt idx="46">
                  <c:v>3.0718103242599994E-3</c:v>
                </c:pt>
                <c:pt idx="47">
                  <c:v>-2.5492738273428031E-3</c:v>
                </c:pt>
                <c:pt idx="48">
                  <c:v>1.3676003765171344E-4</c:v>
                </c:pt>
                <c:pt idx="49">
                  <c:v>4.2536470384459237E-3</c:v>
                </c:pt>
                <c:pt idx="50">
                  <c:v>-3.7937202992139899E-3</c:v>
                </c:pt>
                <c:pt idx="51">
                  <c:v>-1.4175793815474482E-2</c:v>
                </c:pt>
                <c:pt idx="52">
                  <c:v>7.9289733639577222E-3</c:v>
                </c:pt>
                <c:pt idx="53">
                  <c:v>1.0209947755201548E-2</c:v>
                </c:pt>
                <c:pt idx="54">
                  <c:v>1.4877384668770099E-2</c:v>
                </c:pt>
                <c:pt idx="55">
                  <c:v>7.0870245827255362E-3</c:v>
                </c:pt>
                <c:pt idx="56">
                  <c:v>-3.1392714624854821E-3</c:v>
                </c:pt>
                <c:pt idx="57">
                  <c:v>-2.8822259561896907E-2</c:v>
                </c:pt>
                <c:pt idx="58">
                  <c:v>1.2632177395937503E-2</c:v>
                </c:pt>
                <c:pt idx="59">
                  <c:v>1.2262950695459466E-2</c:v>
                </c:pt>
                <c:pt idx="60">
                  <c:v>1.462082744759685E-2</c:v>
                </c:pt>
                <c:pt idx="61">
                  <c:v>-2.5432273906622052E-3</c:v>
                </c:pt>
                <c:pt idx="62">
                  <c:v>-3.5496025561366894E-3</c:v>
                </c:pt>
                <c:pt idx="63">
                  <c:v>1.5269149848112058E-4</c:v>
                </c:pt>
                <c:pt idx="64">
                  <c:v>-5.9730509869065848E-3</c:v>
                </c:pt>
                <c:pt idx="65">
                  <c:v>1.7331115242034179E-2</c:v>
                </c:pt>
                <c:pt idx="66">
                  <c:v>5.0980961834218505E-3</c:v>
                </c:pt>
                <c:pt idx="67">
                  <c:v>5.4298437140749018E-3</c:v>
                </c:pt>
                <c:pt idx="68">
                  <c:v>-8.5233121084545786E-3</c:v>
                </c:pt>
                <c:pt idx="69">
                  <c:v>-1.2700871266848905E-3</c:v>
                </c:pt>
                <c:pt idx="70">
                  <c:v>6.2795514288572466E-4</c:v>
                </c:pt>
                <c:pt idx="71">
                  <c:v>3.1080417052349119E-3</c:v>
                </c:pt>
                <c:pt idx="72">
                  <c:v>-1.4901778346918321E-2</c:v>
                </c:pt>
                <c:pt idx="73">
                  <c:v>3.9965596102453345E-3</c:v>
                </c:pt>
                <c:pt idx="74">
                  <c:v>-2.8529278356485104E-3</c:v>
                </c:pt>
                <c:pt idx="75">
                  <c:v>7.3189866023371753E-3</c:v>
                </c:pt>
                <c:pt idx="76">
                  <c:v>-1.4952629508628876E-3</c:v>
                </c:pt>
                <c:pt idx="77">
                  <c:v>-2.8000539951436795E-3</c:v>
                </c:pt>
                <c:pt idx="78">
                  <c:v>-1.7130356464036114E-2</c:v>
                </c:pt>
                <c:pt idx="79">
                  <c:v>1.6328502816685096E-2</c:v>
                </c:pt>
                <c:pt idx="80">
                  <c:v>-1.8623274010915514E-2</c:v>
                </c:pt>
                <c:pt idx="81">
                  <c:v>2.9306761208500445E-3</c:v>
                </c:pt>
                <c:pt idx="82">
                  <c:v>-1.7608620651774955E-2</c:v>
                </c:pt>
                <c:pt idx="83">
                  <c:v>1.3750809112962961E-2</c:v>
                </c:pt>
                <c:pt idx="84">
                  <c:v>1.532777186751854E-2</c:v>
                </c:pt>
                <c:pt idx="85">
                  <c:v>6.7369119999889067E-3</c:v>
                </c:pt>
                <c:pt idx="86">
                  <c:v>8.7240185946608675E-3</c:v>
                </c:pt>
                <c:pt idx="87">
                  <c:v>-6.8746978924863283E-4</c:v>
                </c:pt>
                <c:pt idx="88">
                  <c:v>-2.0310861854815751E-4</c:v>
                </c:pt>
                <c:pt idx="89">
                  <c:v>-3.8781717361273107E-3</c:v>
                </c:pt>
                <c:pt idx="90">
                  <c:v>-6.0982169139205894E-3</c:v>
                </c:pt>
                <c:pt idx="91">
                  <c:v>7.371217884395773E-3</c:v>
                </c:pt>
                <c:pt idx="92">
                  <c:v>2.1241850031648499E-4</c:v>
                </c:pt>
                <c:pt idx="93">
                  <c:v>3.840214000856425E-3</c:v>
                </c:pt>
                <c:pt idx="94">
                  <c:v>-3.6355265930862095E-3</c:v>
                </c:pt>
                <c:pt idx="95">
                  <c:v>-1.1555313710984123E-2</c:v>
                </c:pt>
                <c:pt idx="96">
                  <c:v>-2.0493934310332616E-3</c:v>
                </c:pt>
                <c:pt idx="97">
                  <c:v>7.2781654867745777E-3</c:v>
                </c:pt>
                <c:pt idx="98">
                  <c:v>-3.5404689406885459E-3</c:v>
                </c:pt>
                <c:pt idx="99">
                  <c:v>-6.5854168478795532E-3</c:v>
                </c:pt>
                <c:pt idx="100">
                  <c:v>7.6456725353374983E-3</c:v>
                </c:pt>
                <c:pt idx="101">
                  <c:v>-7.3983896418564621E-3</c:v>
                </c:pt>
                <c:pt idx="102">
                  <c:v>-7.1834972198400312E-3</c:v>
                </c:pt>
                <c:pt idx="103">
                  <c:v>1.6118215389757901E-2</c:v>
                </c:pt>
                <c:pt idx="104">
                  <c:v>1.507500937405114E-3</c:v>
                </c:pt>
                <c:pt idx="105">
                  <c:v>2.4543884516350862E-3</c:v>
                </c:pt>
                <c:pt idx="106">
                  <c:v>-2.1263874778296053E-3</c:v>
                </c:pt>
                <c:pt idx="107">
                  <c:v>-1.0151637035850886E-2</c:v>
                </c:pt>
                <c:pt idx="108">
                  <c:v>3.2866560662515608E-2</c:v>
                </c:pt>
                <c:pt idx="109">
                  <c:v>3.5625481886074513E-3</c:v>
                </c:pt>
                <c:pt idx="110">
                  <c:v>6.7054946706881259E-3</c:v>
                </c:pt>
                <c:pt idx="111">
                  <c:v>1.5867924496147411E-3</c:v>
                </c:pt>
                <c:pt idx="112">
                  <c:v>-5.0635213887902175E-3</c:v>
                </c:pt>
                <c:pt idx="113">
                  <c:v>-3.2770948854333876E-3</c:v>
                </c:pt>
                <c:pt idx="114">
                  <c:v>6.2656146554712295E-3</c:v>
                </c:pt>
                <c:pt idx="115">
                  <c:v>2.268697873635094E-3</c:v>
                </c:pt>
                <c:pt idx="116">
                  <c:v>1.1913480397546538E-2</c:v>
                </c:pt>
                <c:pt idx="117">
                  <c:v>-1.0964852172618757E-2</c:v>
                </c:pt>
                <c:pt idx="118">
                  <c:v>2.0627004009055967E-3</c:v>
                </c:pt>
                <c:pt idx="119">
                  <c:v>-1.0121128814649406E-4</c:v>
                </c:pt>
                <c:pt idx="120">
                  <c:v>-3.978412996900025E-3</c:v>
                </c:pt>
                <c:pt idx="121">
                  <c:v>3.2458092869442484E-4</c:v>
                </c:pt>
                <c:pt idx="122">
                  <c:v>8.3567390837284636E-3</c:v>
                </c:pt>
                <c:pt idx="123">
                  <c:v>4.2652189432100555E-3</c:v>
                </c:pt>
                <c:pt idx="124">
                  <c:v>1.2543679741174908E-2</c:v>
                </c:pt>
                <c:pt idx="125">
                  <c:v>-4.4986519506526215E-4</c:v>
                </c:pt>
                <c:pt idx="126">
                  <c:v>6.2007343043178377E-3</c:v>
                </c:pt>
                <c:pt idx="127">
                  <c:v>6.6026838654020502E-3</c:v>
                </c:pt>
                <c:pt idx="128">
                  <c:v>-2.8363483038495339E-3</c:v>
                </c:pt>
                <c:pt idx="129">
                  <c:v>1.3150132056316778E-3</c:v>
                </c:pt>
                <c:pt idx="130">
                  <c:v>1.653923052601474E-3</c:v>
                </c:pt>
                <c:pt idx="131">
                  <c:v>-1.6984818505235287E-3</c:v>
                </c:pt>
                <c:pt idx="132">
                  <c:v>8.4990599210289634E-4</c:v>
                </c:pt>
                <c:pt idx="133">
                  <c:v>-2.0984416355314013E-3</c:v>
                </c:pt>
                <c:pt idx="134">
                  <c:v>2.6264698224637154E-3</c:v>
                </c:pt>
                <c:pt idx="135">
                  <c:v>1.3064716671101807E-2</c:v>
                </c:pt>
                <c:pt idx="136">
                  <c:v>-6.3838437431078636E-3</c:v>
                </c:pt>
                <c:pt idx="137">
                  <c:v>-1.6087266619151403E-2</c:v>
                </c:pt>
                <c:pt idx="138">
                  <c:v>3.9926687182343127E-3</c:v>
                </c:pt>
                <c:pt idx="139">
                  <c:v>7.8235694881592724E-3</c:v>
                </c:pt>
                <c:pt idx="140">
                  <c:v>-3.1205263442239204E-3</c:v>
                </c:pt>
                <c:pt idx="141">
                  <c:v>6.7042082450515634E-4</c:v>
                </c:pt>
                <c:pt idx="142">
                  <c:v>-3.5311060095323853E-3</c:v>
                </c:pt>
                <c:pt idx="143">
                  <c:v>2.4024739225079524E-3</c:v>
                </c:pt>
                <c:pt idx="144">
                  <c:v>-9.5195880287591034E-3</c:v>
                </c:pt>
                <c:pt idx="145">
                  <c:v>-1.6473347069104383E-3</c:v>
                </c:pt>
                <c:pt idx="146">
                  <c:v>6.2599212486035933E-3</c:v>
                </c:pt>
                <c:pt idx="147">
                  <c:v>-2.5550819992015947E-2</c:v>
                </c:pt>
                <c:pt idx="148">
                  <c:v>2.087642234898382E-2</c:v>
                </c:pt>
                <c:pt idx="149">
                  <c:v>1.2917964094672344E-3</c:v>
                </c:pt>
                <c:pt idx="150">
                  <c:v>1.3016687487178729E-2</c:v>
                </c:pt>
                <c:pt idx="151">
                  <c:v>-3.8201993310413724E-4</c:v>
                </c:pt>
                <c:pt idx="152">
                  <c:v>-1.8787190919661582E-2</c:v>
                </c:pt>
                <c:pt idx="153">
                  <c:v>1.5980318589131042E-3</c:v>
                </c:pt>
                <c:pt idx="154">
                  <c:v>2.856441688732266E-3</c:v>
                </c:pt>
                <c:pt idx="155">
                  <c:v>1.3945093930255463E-2</c:v>
                </c:pt>
                <c:pt idx="156">
                  <c:v>-1.7396325824833203E-3</c:v>
                </c:pt>
                <c:pt idx="157">
                  <c:v>-1.0885029340564076E-3</c:v>
                </c:pt>
                <c:pt idx="158">
                  <c:v>-1.8303599187954173E-2</c:v>
                </c:pt>
                <c:pt idx="159">
                  <c:v>1.6675399714985033E-2</c:v>
                </c:pt>
                <c:pt idx="160">
                  <c:v>3.9751387912459312E-3</c:v>
                </c:pt>
                <c:pt idx="161">
                  <c:v>1.3677203852437011E-3</c:v>
                </c:pt>
                <c:pt idx="162">
                  <c:v>-1.3676024856799818E-3</c:v>
                </c:pt>
                <c:pt idx="163">
                  <c:v>-3.2992893876116992E-3</c:v>
                </c:pt>
                <c:pt idx="164">
                  <c:v>6.971922736350558E-3</c:v>
                </c:pt>
                <c:pt idx="165">
                  <c:v>-6.846839854409011E-3</c:v>
                </c:pt>
                <c:pt idx="166">
                  <c:v>9.1190700479673523E-3</c:v>
                </c:pt>
                <c:pt idx="167">
                  <c:v>1.8553972765593364E-3</c:v>
                </c:pt>
                <c:pt idx="168">
                  <c:v>1.5022970110273794E-3</c:v>
                </c:pt>
                <c:pt idx="169">
                  <c:v>3.4489011767284026E-3</c:v>
                </c:pt>
                <c:pt idx="170">
                  <c:v>-1.4425801680620306E-3</c:v>
                </c:pt>
                <c:pt idx="171">
                  <c:v>-2.7799751790959087E-3</c:v>
                </c:pt>
                <c:pt idx="172">
                  <c:v>-4.2607392121075185E-3</c:v>
                </c:pt>
                <c:pt idx="173">
                  <c:v>-1.0729601646334496E-3</c:v>
                </c:pt>
                <c:pt idx="174">
                  <c:v>7.4629167390034253E-3</c:v>
                </c:pt>
                <c:pt idx="175">
                  <c:v>-1.6915696335613566E-3</c:v>
                </c:pt>
                <c:pt idx="176">
                  <c:v>3.1591845931766742E-3</c:v>
                </c:pt>
                <c:pt idx="177">
                  <c:v>-1.645081369872182E-3</c:v>
                </c:pt>
                <c:pt idx="178">
                  <c:v>6.6454288461672987E-4</c:v>
                </c:pt>
                <c:pt idx="179">
                  <c:v>-1.8339273049459631E-2</c:v>
                </c:pt>
                <c:pt idx="180">
                  <c:v>9.6872538983171757E-3</c:v>
                </c:pt>
                <c:pt idx="181">
                  <c:v>1.7042681195539287E-3</c:v>
                </c:pt>
                <c:pt idx="182">
                  <c:v>-1.2022452097313641E-2</c:v>
                </c:pt>
                <c:pt idx="183">
                  <c:v>8.2247564544174964E-3</c:v>
                </c:pt>
                <c:pt idx="184">
                  <c:v>7.7901163149091601E-4</c:v>
                </c:pt>
                <c:pt idx="185">
                  <c:v>-3.9028563501892054E-3</c:v>
                </c:pt>
                <c:pt idx="186">
                  <c:v>8.4014633312547524E-3</c:v>
                </c:pt>
                <c:pt idx="187">
                  <c:v>-1.0673463880766848E-2</c:v>
                </c:pt>
                <c:pt idx="188">
                  <c:v>4.2874653692752474E-3</c:v>
                </c:pt>
                <c:pt idx="189">
                  <c:v>2.5556135436991057E-3</c:v>
                </c:pt>
                <c:pt idx="190">
                  <c:v>3.3284992778396356E-4</c:v>
                </c:pt>
                <c:pt idx="191">
                  <c:v>-1.0115974333277026E-2</c:v>
                </c:pt>
                <c:pt idx="192">
                  <c:v>1.1342630627529372E-2</c:v>
                </c:pt>
                <c:pt idx="193">
                  <c:v>-1.7893972133166409E-2</c:v>
                </c:pt>
                <c:pt idx="194">
                  <c:v>1.7026414684494482E-2</c:v>
                </c:pt>
                <c:pt idx="195">
                  <c:v>6.1541806971534378E-3</c:v>
                </c:pt>
                <c:pt idx="196">
                  <c:v>-4.8721264200863841E-4</c:v>
                </c:pt>
                <c:pt idx="197">
                  <c:v>-4.7376013626185758E-4</c:v>
                </c:pt>
                <c:pt idx="198">
                  <c:v>-1.0595001718842874E-2</c:v>
                </c:pt>
                <c:pt idx="199">
                  <c:v>-6.1896251173383116E-3</c:v>
                </c:pt>
                <c:pt idx="200">
                  <c:v>-2.6817415888678652E-2</c:v>
                </c:pt>
                <c:pt idx="201">
                  <c:v>5.0970414511763915E-3</c:v>
                </c:pt>
                <c:pt idx="202">
                  <c:v>1.3219207050458233E-2</c:v>
                </c:pt>
                <c:pt idx="203">
                  <c:v>5.579184857812146E-3</c:v>
                </c:pt>
                <c:pt idx="204">
                  <c:v>9.6146543096374722E-3</c:v>
                </c:pt>
                <c:pt idx="205">
                  <c:v>-3.6655518903594532E-3</c:v>
                </c:pt>
                <c:pt idx="206">
                  <c:v>-6.8706638089116008E-3</c:v>
                </c:pt>
                <c:pt idx="207">
                  <c:v>2.8931852898008417E-3</c:v>
                </c:pt>
                <c:pt idx="208">
                  <c:v>4.1034697496458708E-3</c:v>
                </c:pt>
                <c:pt idx="209">
                  <c:v>-6.6190066389332615E-3</c:v>
                </c:pt>
                <c:pt idx="210">
                  <c:v>1.1454592130118576E-3</c:v>
                </c:pt>
                <c:pt idx="211">
                  <c:v>-1.3148103278563653E-3</c:v>
                </c:pt>
                <c:pt idx="212">
                  <c:v>8.442369802963463E-3</c:v>
                </c:pt>
                <c:pt idx="213">
                  <c:v>2.9405846141348528E-3</c:v>
                </c:pt>
                <c:pt idx="214">
                  <c:v>6.4174036076498605E-4</c:v>
                </c:pt>
                <c:pt idx="215">
                  <c:v>-1.4567180476970775E-3</c:v>
                </c:pt>
                <c:pt idx="216">
                  <c:v>1.186667943655564E-3</c:v>
                </c:pt>
                <c:pt idx="217">
                  <c:v>3.1051495358064632E-3</c:v>
                </c:pt>
                <c:pt idx="218">
                  <c:v>6.6592716214865198E-3</c:v>
                </c:pt>
                <c:pt idx="219">
                  <c:v>2.0917882077692417E-3</c:v>
                </c:pt>
                <c:pt idx="220">
                  <c:v>-3.6914615294851485E-3</c:v>
                </c:pt>
                <c:pt idx="221">
                  <c:v>-6.7079069593313945E-4</c:v>
                </c:pt>
                <c:pt idx="222">
                  <c:v>2.3529111799089402E-3</c:v>
                </c:pt>
                <c:pt idx="223">
                  <c:v>-1.3058694406199702E-2</c:v>
                </c:pt>
                <c:pt idx="224">
                  <c:v>2.2661945526445872E-3</c:v>
                </c:pt>
                <c:pt idx="225">
                  <c:v>2.4195182232460899E-3</c:v>
                </c:pt>
                <c:pt idx="226">
                  <c:v>2.939416352573488E-3</c:v>
                </c:pt>
                <c:pt idx="227">
                  <c:v>-3.2932362961997606E-3</c:v>
                </c:pt>
                <c:pt idx="228">
                  <c:v>-4.6889725625545485E-3</c:v>
                </c:pt>
                <c:pt idx="229">
                  <c:v>3.2753942109381585E-3</c:v>
                </c:pt>
                <c:pt idx="230">
                  <c:v>1.8277059054750838E-3</c:v>
                </c:pt>
                <c:pt idx="231">
                  <c:v>-3.7422719677571506E-3</c:v>
                </c:pt>
                <c:pt idx="232">
                  <c:v>-1.1186420749365062E-3</c:v>
                </c:pt>
                <c:pt idx="233">
                  <c:v>6.0575786389552213E-4</c:v>
                </c:pt>
                <c:pt idx="234">
                  <c:v>-4.2079263693870642E-3</c:v>
                </c:pt>
                <c:pt idx="235">
                  <c:v>9.200450468637409E-3</c:v>
                </c:pt>
                <c:pt idx="236">
                  <c:v>-6.0600655482622653E-3</c:v>
                </c:pt>
                <c:pt idx="237">
                  <c:v>-1.5232273441396037E-2</c:v>
                </c:pt>
                <c:pt idx="238">
                  <c:v>3.9869148019339357E-4</c:v>
                </c:pt>
                <c:pt idx="239">
                  <c:v>-1.2917766793413238E-3</c:v>
                </c:pt>
                <c:pt idx="240">
                  <c:v>5.479332214369091E-3</c:v>
                </c:pt>
                <c:pt idx="241">
                  <c:v>9.5196524065929646E-4</c:v>
                </c:pt>
                <c:pt idx="242">
                  <c:v>-7.2854300116229733E-3</c:v>
                </c:pt>
                <c:pt idx="243">
                  <c:v>1.8740980357510862E-3</c:v>
                </c:pt>
                <c:pt idx="244">
                  <c:v>-1.0829528616754602E-2</c:v>
                </c:pt>
                <c:pt idx="245">
                  <c:v>-2.3716803022091032E-2</c:v>
                </c:pt>
                <c:pt idx="246">
                  <c:v>1.3976773683534616E-2</c:v>
                </c:pt>
                <c:pt idx="247">
                  <c:v>9.9503659260593222E-3</c:v>
                </c:pt>
                <c:pt idx="248">
                  <c:v>8.48170457643674E-3</c:v>
                </c:pt>
                <c:pt idx="249">
                  <c:v>-7.6567391050408008E-3</c:v>
                </c:pt>
                <c:pt idx="250">
                  <c:v>2.3003285191169186E-3</c:v>
                </c:pt>
                <c:pt idx="251">
                  <c:v>-2.1471027522697389E-2</c:v>
                </c:pt>
                <c:pt idx="252">
                  <c:v>7.2772581045487802E-3</c:v>
                </c:pt>
                <c:pt idx="253">
                  <c:v>-7.2869408967268581E-3</c:v>
                </c:pt>
                <c:pt idx="254">
                  <c:v>-7.3121980760755935E-3</c:v>
                </c:pt>
                <c:pt idx="255">
                  <c:v>-8.3989033512064416E-3</c:v>
                </c:pt>
                <c:pt idx="256">
                  <c:v>1.0147720500804508E-2</c:v>
                </c:pt>
                <c:pt idx="257">
                  <c:v>-1.5091847953710425E-2</c:v>
                </c:pt>
                <c:pt idx="258">
                  <c:v>1.8236779182383762E-2</c:v>
                </c:pt>
                <c:pt idx="259">
                  <c:v>-3.3858197589355958E-3</c:v>
                </c:pt>
                <c:pt idx="260">
                  <c:v>-8.9472179713057825E-4</c:v>
                </c:pt>
                <c:pt idx="261">
                  <c:v>-3.8954643017416885E-3</c:v>
                </c:pt>
                <c:pt idx="262">
                  <c:v>6.384759137985245E-3</c:v>
                </c:pt>
                <c:pt idx="263">
                  <c:v>1.3659133203806236E-2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6973312"/>
        <c:axId val="-1906962976"/>
      </c:scatterChart>
      <c:valAx>
        <c:axId val="-190697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06962976"/>
        <c:crosses val="autoZero"/>
        <c:crossBetween val="midCat"/>
      </c:valAx>
      <c:valAx>
        <c:axId val="-1906962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06973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PUM.DE ~ DAX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9194843797404613E-2"/>
          <c:y val="9.6307004957778858E-2"/>
          <c:w val="0.89266257517276104"/>
          <c:h val="0.880500110452490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'Module Sharp (PUM.DE)'!$C$3:$C$266</c:f>
              <c:numCache>
                <c:formatCode>General</c:formatCode>
                <c:ptCount val="264"/>
                <c:pt idx="0">
                  <c:v>-2.3479014836012024E-3</c:v>
                </c:pt>
                <c:pt idx="1">
                  <c:v>-3.2778452157496991E-3</c:v>
                </c:pt>
                <c:pt idx="2">
                  <c:v>1.0975576605633872E-2</c:v>
                </c:pt>
                <c:pt idx="3">
                  <c:v>6.0576929934503037E-3</c:v>
                </c:pt>
                <c:pt idx="4">
                  <c:v>1.7473072891168132E-3</c:v>
                </c:pt>
                <c:pt idx="5">
                  <c:v>8.7898077860730506E-3</c:v>
                </c:pt>
                <c:pt idx="6">
                  <c:v>6.9163953248518081E-4</c:v>
                </c:pt>
                <c:pt idx="7">
                  <c:v>6.6798059544710218E-3</c:v>
                </c:pt>
                <c:pt idx="8">
                  <c:v>-9.0893738726418802E-3</c:v>
                </c:pt>
                <c:pt idx="9">
                  <c:v>6.9662361189222293E-4</c:v>
                </c:pt>
                <c:pt idx="10">
                  <c:v>-2.4893159895184563E-2</c:v>
                </c:pt>
                <c:pt idx="11">
                  <c:v>1.6155877910065987E-2</c:v>
                </c:pt>
                <c:pt idx="12">
                  <c:v>-4.2087008367939606E-3</c:v>
                </c:pt>
                <c:pt idx="13">
                  <c:v>-9.1569873937941918E-3</c:v>
                </c:pt>
                <c:pt idx="14">
                  <c:v>-1.4077981326360924E-2</c:v>
                </c:pt>
                <c:pt idx="15">
                  <c:v>-1.1610524277405087E-3</c:v>
                </c:pt>
                <c:pt idx="16">
                  <c:v>8.1870319938216283E-3</c:v>
                </c:pt>
                <c:pt idx="17">
                  <c:v>-3.7053580214696624E-2</c:v>
                </c:pt>
                <c:pt idx="18">
                  <c:v>-9.3296952094709049E-3</c:v>
                </c:pt>
                <c:pt idx="19">
                  <c:v>-4.1700801168116086E-2</c:v>
                </c:pt>
                <c:pt idx="20">
                  <c:v>3.2490389922482728E-3</c:v>
                </c:pt>
                <c:pt idx="21">
                  <c:v>-3.5859279067641985E-3</c:v>
                </c:pt>
                <c:pt idx="22">
                  <c:v>2.0057992969554874E-2</c:v>
                </c:pt>
                <c:pt idx="23">
                  <c:v>2.5508402331485672E-2</c:v>
                </c:pt>
                <c:pt idx="24">
                  <c:v>1.945898238509261E-2</c:v>
                </c:pt>
                <c:pt idx="25">
                  <c:v>1.978787480279403E-2</c:v>
                </c:pt>
                <c:pt idx="26">
                  <c:v>-7.007454123352316E-3</c:v>
                </c:pt>
                <c:pt idx="27">
                  <c:v>4.9354906414208539E-2</c:v>
                </c:pt>
                <c:pt idx="28">
                  <c:v>5.1268158372095177E-3</c:v>
                </c:pt>
                <c:pt idx="29">
                  <c:v>4.0316714348548428E-3</c:v>
                </c:pt>
                <c:pt idx="30">
                  <c:v>-1.2350731970465679E-2</c:v>
                </c:pt>
                <c:pt idx="31">
                  <c:v>1.821008403840022E-3</c:v>
                </c:pt>
                <c:pt idx="32">
                  <c:v>4.732886097743005E-3</c:v>
                </c:pt>
                <c:pt idx="33">
                  <c:v>-3.912609372130043E-4</c:v>
                </c:pt>
                <c:pt idx="34">
                  <c:v>5.2095845517001367E-3</c:v>
                </c:pt>
                <c:pt idx="35">
                  <c:v>-8.7661308407870724E-3</c:v>
                </c:pt>
                <c:pt idx="36">
                  <c:v>3.9041126954705205E-3</c:v>
                </c:pt>
                <c:pt idx="37">
                  <c:v>-7.8252853527186481E-4</c:v>
                </c:pt>
                <c:pt idx="38">
                  <c:v>1.2605399908834639E-2</c:v>
                </c:pt>
                <c:pt idx="39">
                  <c:v>-1.9865614699617653E-4</c:v>
                </c:pt>
                <c:pt idx="40">
                  <c:v>-2.4300531591042962E-4</c:v>
                </c:pt>
                <c:pt idx="41">
                  <c:v>3.6961664179016788E-3</c:v>
                </c:pt>
                <c:pt idx="42">
                  <c:v>-3.3383774236914812E-3</c:v>
                </c:pt>
                <c:pt idx="43">
                  <c:v>6.857162800709889E-3</c:v>
                </c:pt>
                <c:pt idx="44">
                  <c:v>-5.1605159058084465E-3</c:v>
                </c:pt>
                <c:pt idx="45">
                  <c:v>-4.5353258063953513E-3</c:v>
                </c:pt>
                <c:pt idx="46">
                  <c:v>3.4784648578179466E-3</c:v>
                </c:pt>
                <c:pt idx="47">
                  <c:v>-2.1024171124655417E-3</c:v>
                </c:pt>
                <c:pt idx="48">
                  <c:v>5.6440614874544363E-4</c:v>
                </c:pt>
                <c:pt idx="49">
                  <c:v>4.6518490364089405E-3</c:v>
                </c:pt>
                <c:pt idx="50">
                  <c:v>-3.3379632616667545E-3</c:v>
                </c:pt>
                <c:pt idx="51">
                  <c:v>-1.3645783841889607E-2</c:v>
                </c:pt>
                <c:pt idx="52">
                  <c:v>8.3008893054660002E-3</c:v>
                </c:pt>
                <c:pt idx="53">
                  <c:v>1.0565550091791574E-2</c:v>
                </c:pt>
                <c:pt idx="54">
                  <c:v>1.5199605340892028E-2</c:v>
                </c:pt>
                <c:pt idx="55">
                  <c:v>7.4649621699967609E-3</c:v>
                </c:pt>
                <c:pt idx="56">
                  <c:v>-2.6881950648448504E-3</c:v>
                </c:pt>
                <c:pt idx="57">
                  <c:v>-2.8187497576823841E-2</c:v>
                </c:pt>
                <c:pt idx="58">
                  <c:v>1.2970455865353949E-2</c:v>
                </c:pt>
                <c:pt idx="59">
                  <c:v>1.2603869886551697E-2</c:v>
                </c:pt>
                <c:pt idx="60">
                  <c:v>1.4944883025520972E-2</c:v>
                </c:pt>
                <c:pt idx="61">
                  <c:v>-2.0964139201017362E-3</c:v>
                </c:pt>
                <c:pt idx="62">
                  <c:v>-3.0955914568294388E-3</c:v>
                </c:pt>
                <c:pt idx="63">
                  <c:v>5.8022366723567366E-4</c:v>
                </c:pt>
                <c:pt idx="64">
                  <c:v>-5.5017073035987839E-3</c:v>
                </c:pt>
                <c:pt idx="65">
                  <c:v>1.7635786751262508E-2</c:v>
                </c:pt>
                <c:pt idx="66">
                  <c:v>5.4902586529370348E-3</c:v>
                </c:pt>
                <c:pt idx="67">
                  <c:v>5.8196335141868462E-3</c:v>
                </c:pt>
                <c:pt idx="68">
                  <c:v>-8.0337288725524907E-3</c:v>
                </c:pt>
                <c:pt idx="69">
                  <c:v>-8.3237919775249749E-4</c:v>
                </c:pt>
                <c:pt idx="70">
                  <c:v>1.0520882102051242E-3</c:v>
                </c:pt>
                <c:pt idx="71">
                  <c:v>3.5144371107477851E-3</c:v>
                </c:pt>
                <c:pt idx="72">
                  <c:v>-1.4366576107752473E-2</c:v>
                </c:pt>
                <c:pt idx="73">
                  <c:v>4.3966003060688852E-3</c:v>
                </c:pt>
                <c:pt idx="74">
                  <c:v>-2.4038993771767752E-3</c:v>
                </c:pt>
                <c:pt idx="75">
                  <c:v>7.6952651895080436E-3</c:v>
                </c:pt>
                <c:pt idx="76">
                  <c:v>-1.0559445569262038E-3</c:v>
                </c:pt>
                <c:pt idx="77">
                  <c:v>-2.3514036921426142E-3</c:v>
                </c:pt>
                <c:pt idx="78">
                  <c:v>-1.6579215359852014E-2</c:v>
                </c:pt>
                <c:pt idx="79">
                  <c:v>1.6640345043417343E-2</c:v>
                </c:pt>
                <c:pt idx="80">
                  <c:v>-1.80614555106463E-2</c:v>
                </c:pt>
                <c:pt idx="81">
                  <c:v>3.3383400509377037E-3</c:v>
                </c:pt>
                <c:pt idx="82">
                  <c:v>-1.7054058986169705E-2</c:v>
                </c:pt>
                <c:pt idx="83">
                  <c:v>1.4081087091032098E-2</c:v>
                </c:pt>
                <c:pt idx="84">
                  <c:v>1.5646771355374296E-2</c:v>
                </c:pt>
                <c:pt idx="85">
                  <c:v>7.1173536041283609E-3</c:v>
                </c:pt>
                <c:pt idx="86">
                  <c:v>9.090248346163848E-3</c:v>
                </c:pt>
                <c:pt idx="87">
                  <c:v>-2.5392875894427564E-4</c:v>
                </c:pt>
                <c:pt idx="88">
                  <c:v>2.269682445095693E-4</c:v>
                </c:pt>
                <c:pt idx="89">
                  <c:v>-3.4218106990867572E-3</c:v>
                </c:pt>
                <c:pt idx="90">
                  <c:v>-5.6259780397284135E-3</c:v>
                </c:pt>
                <c:pt idx="91">
                  <c:v>7.7471229116954088E-3</c:v>
                </c:pt>
                <c:pt idx="92">
                  <c:v>6.395234995619746E-4</c:v>
                </c:pt>
                <c:pt idx="93">
                  <c:v>4.2413728856925594E-3</c:v>
                </c:pt>
                <c:pt idx="94">
                  <c:v>-3.1809009622010696E-3</c:v>
                </c:pt>
                <c:pt idx="95">
                  <c:v>-1.104404549850139E-2</c:v>
                </c:pt>
                <c:pt idx="96">
                  <c:v>-1.6061118774217638E-3</c:v>
                </c:pt>
                <c:pt idx="97">
                  <c:v>7.6547360279253622E-3</c:v>
                </c:pt>
                <c:pt idx="98">
                  <c:v>-3.0865231653035927E-3</c:v>
                </c:pt>
                <c:pt idx="99">
                  <c:v>-6.1096935035112477E-3</c:v>
                </c:pt>
                <c:pt idx="100">
                  <c:v>8.0196146538203464E-3</c:v>
                </c:pt>
                <c:pt idx="101">
                  <c:v>-6.9168518889524281E-3</c:v>
                </c:pt>
                <c:pt idx="102">
                  <c:v>-6.7034963847050696E-3</c:v>
                </c:pt>
                <c:pt idx="103">
                  <c:v>1.6431561599180761E-2</c:v>
                </c:pt>
                <c:pt idx="104">
                  <c:v>1.9253434638686494E-3</c:v>
                </c:pt>
                <c:pt idx="105">
                  <c:v>2.865458807017494E-3</c:v>
                </c:pt>
                <c:pt idx="106">
                  <c:v>-1.6825552602276156E-3</c:v>
                </c:pt>
                <c:pt idx="107">
                  <c:v>-9.6504079657622945E-3</c:v>
                </c:pt>
                <c:pt idx="108">
                  <c:v>3.3060122147978786E-2</c:v>
                </c:pt>
                <c:pt idx="109">
                  <c:v>3.9656929485931379E-3</c:v>
                </c:pt>
                <c:pt idx="110">
                  <c:v>7.086160972614529E-3</c:v>
                </c:pt>
                <c:pt idx="111">
                  <c:v>2.0040678805385262E-3</c:v>
                </c:pt>
                <c:pt idx="112">
                  <c:v>-4.5986826915015867E-3</c:v>
                </c:pt>
                <c:pt idx="113">
                  <c:v>-2.8250327700753259E-3</c:v>
                </c:pt>
                <c:pt idx="114">
                  <c:v>6.649426993936767E-3</c:v>
                </c:pt>
                <c:pt idx="115">
                  <c:v>2.6810962942242673E-3</c:v>
                </c:pt>
                <c:pt idx="116">
                  <c:v>1.225689901186452E-2</c:v>
                </c:pt>
                <c:pt idx="117">
                  <c:v>-1.0457806960750713E-2</c:v>
                </c:pt>
                <c:pt idx="118">
                  <c:v>2.4765721222898898E-3</c:v>
                </c:pt>
                <c:pt idx="119">
                  <c:v>3.2813680180585351E-4</c:v>
                </c:pt>
                <c:pt idx="120">
                  <c:v>-3.5213350310193095E-3</c:v>
                </c:pt>
                <c:pt idx="121">
                  <c:v>7.5088373851146079E-4</c:v>
                </c:pt>
                <c:pt idx="122">
                  <c:v>8.7255956305426589E-3</c:v>
                </c:pt>
                <c:pt idx="123">
                  <c:v>4.6633381785242678E-3</c:v>
                </c:pt>
                <c:pt idx="124">
                  <c:v>1.2882591148769674E-2</c:v>
                </c:pt>
                <c:pt idx="125">
                  <c:v>-1.8023520742782273E-5</c:v>
                </c:pt>
                <c:pt idx="126">
                  <c:v>6.5850106692186289E-3</c:v>
                </c:pt>
                <c:pt idx="127">
                  <c:v>6.9840854736366708E-3</c:v>
                </c:pt>
                <c:pt idx="128">
                  <c:v>-2.3874384227421642E-3</c:v>
                </c:pt>
                <c:pt idx="129">
                  <c:v>1.7342324107724558E-3</c:v>
                </c:pt>
                <c:pt idx="130">
                  <c:v>2.0707183632138462E-3</c:v>
                </c:pt>
                <c:pt idx="131">
                  <c:v>-1.2577100282389808E-3</c:v>
                </c:pt>
                <c:pt idx="132">
                  <c:v>1.2724516595464801E-3</c:v>
                </c:pt>
                <c:pt idx="133">
                  <c:v>-1.6548092875255415E-3</c:v>
                </c:pt>
                <c:pt idx="134">
                  <c:v>3.0363094461429243E-3</c:v>
                </c:pt>
                <c:pt idx="135">
                  <c:v>1.3399901605196793E-2</c:v>
                </c:pt>
                <c:pt idx="136">
                  <c:v>-5.9095620563074883E-3</c:v>
                </c:pt>
                <c:pt idx="137">
                  <c:v>-1.554358572832569E-2</c:v>
                </c:pt>
                <c:pt idx="138">
                  <c:v>4.3927372418472903E-3</c:v>
                </c:pt>
                <c:pt idx="139">
                  <c:v>8.1962392817025529E-3</c:v>
                </c:pt>
                <c:pt idx="140">
                  <c:v>-2.6695840122942581E-3</c:v>
                </c:pt>
                <c:pt idx="141">
                  <c:v>1.0942501758533538E-3</c:v>
                </c:pt>
                <c:pt idx="142">
                  <c:v>-3.0772271981433213E-3</c:v>
                </c:pt>
                <c:pt idx="143">
                  <c:v>2.8139155723340631E-3</c:v>
                </c:pt>
                <c:pt idx="144">
                  <c:v>-9.0228793942485046E-3</c:v>
                </c:pt>
                <c:pt idx="145">
                  <c:v>-1.2069286907028039E-3</c:v>
                </c:pt>
                <c:pt idx="146">
                  <c:v>6.6437743065049272E-3</c:v>
                </c:pt>
                <c:pt idx="147">
                  <c:v>-2.4939455451851444E-2</c:v>
                </c:pt>
                <c:pt idx="148">
                  <c:v>2.11557377035448E-2</c:v>
                </c:pt>
                <c:pt idx="149">
                  <c:v>1.7111816619084768E-3</c:v>
                </c:pt>
                <c:pt idx="150">
                  <c:v>1.3352215927598939E-2</c:v>
                </c:pt>
                <c:pt idx="151">
                  <c:v>4.9336509642110221E-5</c:v>
                </c:pt>
                <c:pt idx="152">
                  <c:v>-1.8224200080194274E-2</c:v>
                </c:pt>
                <c:pt idx="153">
                  <c:v>2.0152269052067457E-3</c:v>
                </c:pt>
                <c:pt idx="154">
                  <c:v>3.2646365459542011E-3</c:v>
                </c:pt>
                <c:pt idx="155">
                  <c:v>1.4273982376831791E-2</c:v>
                </c:pt>
                <c:pt idx="156">
                  <c:v>-1.2985664487913907E-3</c:v>
                </c:pt>
                <c:pt idx="157">
                  <c:v>-6.5209370132565203E-4</c:v>
                </c:pt>
                <c:pt idx="158">
                  <c:v>-1.7744067012680154E-2</c:v>
                </c:pt>
                <c:pt idx="159">
                  <c:v>1.6984760923531385E-2</c:v>
                </c:pt>
                <c:pt idx="160">
                  <c:v>4.3753326894813652E-3</c:v>
                </c:pt>
                <c:pt idx="161">
                  <c:v>1.7865626268780731E-3</c:v>
                </c:pt>
                <c:pt idx="162">
                  <c:v>-9.2919712364785095E-4</c:v>
                </c:pt>
                <c:pt idx="163">
                  <c:v>-2.8470685364338569E-3</c:v>
                </c:pt>
                <c:pt idx="164">
                  <c:v>7.3506835358657825E-3</c:v>
                </c:pt>
                <c:pt idx="165">
                  <c:v>-6.3692468039793686E-3</c:v>
                </c:pt>
                <c:pt idx="166">
                  <c:v>9.4824743783010444E-3</c:v>
                </c:pt>
                <c:pt idx="167">
                  <c:v>2.2707516368026567E-3</c:v>
                </c:pt>
                <c:pt idx="168">
                  <c:v>1.9201767561459228E-3</c:v>
                </c:pt>
                <c:pt idx="169">
                  <c:v>3.8528587439332546E-3</c:v>
                </c:pt>
                <c:pt idx="170">
                  <c:v>-1.0036385631449459E-3</c:v>
                </c:pt>
                <c:pt idx="171">
                  <c:v>-2.3314684804568598E-3</c:v>
                </c:pt>
                <c:pt idx="172">
                  <c:v>-3.8016420397198642E-3</c:v>
                </c:pt>
                <c:pt idx="173">
                  <c:v>-6.3666209430796917E-4</c:v>
                </c:pt>
                <c:pt idx="174">
                  <c:v>7.8381659330366872E-3</c:v>
                </c:pt>
                <c:pt idx="175">
                  <c:v>-1.2508472476830494E-3</c:v>
                </c:pt>
                <c:pt idx="176">
                  <c:v>3.5652142230493374E-3</c:v>
                </c:pt>
                <c:pt idx="177">
                  <c:v>-1.2046914696061956E-3</c:v>
                </c:pt>
                <c:pt idx="178">
                  <c:v>1.0884142751870426E-3</c:v>
                </c:pt>
                <c:pt idx="179">
                  <c:v>-1.7779485733538377E-2</c:v>
                </c:pt>
                <c:pt idx="180">
                  <c:v>1.0046594558803841E-2</c:v>
                </c:pt>
                <c:pt idx="181">
                  <c:v>2.1207033605684139E-3</c:v>
                </c:pt>
                <c:pt idx="182">
                  <c:v>-1.150784289551249E-2</c:v>
                </c:pt>
                <c:pt idx="183">
                  <c:v>8.5945569453982351E-3</c:v>
                </c:pt>
                <c:pt idx="184">
                  <c:v>1.2020643377659726E-3</c:v>
                </c:pt>
                <c:pt idx="185">
                  <c:v>-3.4463187679656324E-3</c:v>
                </c:pt>
                <c:pt idx="186">
                  <c:v>8.7700000087590543E-3</c:v>
                </c:pt>
                <c:pt idx="187">
                  <c:v>-1.0168502687680131E-2</c:v>
                </c:pt>
                <c:pt idx="188">
                  <c:v>4.6854254974083081E-3</c:v>
                </c:pt>
                <c:pt idx="189">
                  <c:v>2.9659599338471448E-3</c:v>
                </c:pt>
                <c:pt idx="190">
                  <c:v>7.5909359744373421E-4</c:v>
                </c:pt>
                <c:pt idx="191">
                  <c:v>-9.6150003240266183E-3</c:v>
                </c:pt>
                <c:pt idx="192">
                  <c:v>1.1690131978440751E-2</c:v>
                </c:pt>
                <c:pt idx="193">
                  <c:v>-1.7337369624249577E-2</c:v>
                </c:pt>
                <c:pt idx="194">
                  <c:v>1.7333265422272311E-2</c:v>
                </c:pt>
                <c:pt idx="195">
                  <c:v>6.5387900150052644E-3</c:v>
                </c:pt>
                <c:pt idx="196">
                  <c:v>-5.510385750005627E-5</c:v>
                </c:pt>
                <c:pt idx="197">
                  <c:v>-4.1747564523026787E-5</c:v>
                </c:pt>
                <c:pt idx="198">
                  <c:v>-1.0090601689755004E-2</c:v>
                </c:pt>
                <c:pt idx="199">
                  <c:v>-5.7167324886267653E-3</c:v>
                </c:pt>
                <c:pt idx="200">
                  <c:v>-2.6196992612419367E-2</c:v>
                </c:pt>
                <c:pt idx="201">
                  <c:v>5.4892114641717712E-3</c:v>
                </c:pt>
                <c:pt idx="202">
                  <c:v>1.3553287064207701E-2</c:v>
                </c:pt>
                <c:pt idx="203">
                  <c:v>5.9679065650834508E-3</c:v>
                </c:pt>
                <c:pt idx="204">
                  <c:v>9.9745142048036205E-3</c:v>
                </c:pt>
                <c:pt idx="205">
                  <c:v>-3.2107115175468506E-3</c:v>
                </c:pt>
                <c:pt idx="206">
                  <c:v>-6.3929003687648103E-3</c:v>
                </c:pt>
                <c:pt idx="207">
                  <c:v>3.3011173555625101E-3</c:v>
                </c:pt>
                <c:pt idx="208">
                  <c:v>4.5027458205869021E-3</c:v>
                </c:pt>
                <c:pt idx="209">
                  <c:v>-6.1430430592590976E-3</c:v>
                </c:pt>
                <c:pt idx="210">
                  <c:v>1.5658910739625958E-3</c:v>
                </c:pt>
                <c:pt idx="211">
                  <c:v>-8.7678253709764424E-4</c:v>
                </c:pt>
                <c:pt idx="212">
                  <c:v>8.810613916017845E-3</c:v>
                </c:pt>
                <c:pt idx="213">
                  <c:v>3.3481776783480838E-3</c:v>
                </c:pt>
                <c:pt idx="214">
                  <c:v>1.0657748357463664E-3</c:v>
                </c:pt>
                <c:pt idx="215">
                  <c:v>-1.0176753281933347E-3</c:v>
                </c:pt>
                <c:pt idx="216">
                  <c:v>1.6068050783903988E-3</c:v>
                </c:pt>
                <c:pt idx="217">
                  <c:v>3.5115656262115443E-3</c:v>
                </c:pt>
                <c:pt idx="218">
                  <c:v>7.0402685122023835E-3</c:v>
                </c:pt>
                <c:pt idx="219">
                  <c:v>2.5054518921887475E-3</c:v>
                </c:pt>
                <c:pt idx="220">
                  <c:v>-3.2364358500694139E-3</c:v>
                </c:pt>
                <c:pt idx="221">
                  <c:v>-2.3736895506043399E-4</c:v>
                </c:pt>
                <c:pt idx="222">
                  <c:v>2.7647073041230708E-3</c:v>
                </c:pt>
                <c:pt idx="223">
                  <c:v>-1.2536673964845998E-2</c:v>
                </c:pt>
                <c:pt idx="224">
                  <c:v>2.6786108770689718E-3</c:v>
                </c:pt>
                <c:pt idx="225">
                  <c:v>2.8308379716648819E-3</c:v>
                </c:pt>
                <c:pt idx="226">
                  <c:v>3.3470177722323682E-3</c:v>
                </c:pt>
                <c:pt idx="227">
                  <c:v>-2.8410587369335706E-3</c:v>
                </c:pt>
                <c:pt idx="228">
                  <c:v>-4.2268126509626179E-3</c:v>
                </c:pt>
                <c:pt idx="229">
                  <c:v>3.6805927057489201E-3</c:v>
                </c:pt>
                <c:pt idx="230">
                  <c:v>2.2432583153279254E-3</c:v>
                </c:pt>
                <c:pt idx="231">
                  <c:v>-3.286882890392332E-3</c:v>
                </c:pt>
                <c:pt idx="232">
                  <c:v>-6.8201728606501492E-4</c:v>
                </c:pt>
                <c:pt idx="233">
                  <c:v>1.0300496868945542E-3</c:v>
                </c:pt>
                <c:pt idx="234">
                  <c:v>-3.7492069162118912E-3</c:v>
                </c:pt>
                <c:pt idx="235">
                  <c:v>9.5632727634883761E-3</c:v>
                </c:pt>
                <c:pt idx="236">
                  <c:v>-5.5880995339096526E-3</c:v>
                </c:pt>
                <c:pt idx="237">
                  <c:v>-1.4694707490292244E-2</c:v>
                </c:pt>
                <c:pt idx="238">
                  <c:v>8.2446424887447063E-4</c:v>
                </c:pt>
                <c:pt idx="239">
                  <c:v>-8.5391362600497028E-4</c:v>
                </c:pt>
                <c:pt idx="240">
                  <c:v>5.8687680710764554E-3</c:v>
                </c:pt>
                <c:pt idx="241">
                  <c:v>1.3737809769534582E-3</c:v>
                </c:pt>
                <c:pt idx="242">
                  <c:v>-6.8047001497616513E-3</c:v>
                </c:pt>
                <c:pt idx="243">
                  <c:v>2.2893186475409838E-3</c:v>
                </c:pt>
                <c:pt idx="244">
                  <c:v>-1.0323451243471234E-2</c:v>
                </c:pt>
                <c:pt idx="245">
                  <c:v>-2.311855543246117E-2</c:v>
                </c:pt>
                <c:pt idx="246">
                  <c:v>1.430543555545895E-2</c:v>
                </c:pt>
                <c:pt idx="247">
                  <c:v>1.0307824800548607E-2</c:v>
                </c:pt>
                <c:pt idx="248">
                  <c:v>8.8496673658794E-3</c:v>
                </c:pt>
                <c:pt idx="249">
                  <c:v>-7.1733536281599385E-3</c:v>
                </c:pt>
                <c:pt idx="250">
                  <c:v>2.7125007162747024E-3</c:v>
                </c:pt>
                <c:pt idx="251">
                  <c:v>-2.0888841794337358E-2</c:v>
                </c:pt>
                <c:pt idx="252">
                  <c:v>7.6538351353275056E-3</c:v>
                </c:pt>
                <c:pt idx="253">
                  <c:v>-6.8062002289648836E-3</c:v>
                </c:pt>
                <c:pt idx="254">
                  <c:v>-6.8312767681245725E-3</c:v>
                </c:pt>
                <c:pt idx="255">
                  <c:v>-7.9102098908853096E-3</c:v>
                </c:pt>
                <c:pt idx="256">
                  <c:v>1.0503767888793304E-2</c:v>
                </c:pt>
                <c:pt idx="257">
                  <c:v>-1.4555286330377847E-2</c:v>
                </c:pt>
                <c:pt idx="258">
                  <c:v>1.8534973352906194E-2</c:v>
                </c:pt>
                <c:pt idx="259">
                  <c:v>-2.9329800396561971E-3</c:v>
                </c:pt>
                <c:pt idx="260">
                  <c:v>-4.5969849355385136E-4</c:v>
                </c:pt>
                <c:pt idx="261">
                  <c:v>-3.4389795876951412E-3</c:v>
                </c:pt>
                <c:pt idx="262">
                  <c:v>6.7677193511382914E-3</c:v>
                </c:pt>
                <c:pt idx="263">
                  <c:v>1.3990066851035118E-2</c:v>
                </c:pt>
              </c:numCache>
            </c:numRef>
          </c:xVal>
          <c:yVal>
            <c:numRef>
              <c:f>'Module Sharp (PUM.DE)'!$D$3:$D$266</c:f>
              <c:numCache>
                <c:formatCode>General</c:formatCode>
                <c:ptCount val="264"/>
                <c:pt idx="0">
                  <c:v>3.0184737999999999E-2</c:v>
                </c:pt>
                <c:pt idx="1">
                  <c:v>2.5258519999999999E-3</c:v>
                </c:pt>
                <c:pt idx="2">
                  <c:v>-1.6124956999999999E-2</c:v>
                </c:pt>
                <c:pt idx="3">
                  <c:v>-1.1011524E-2</c:v>
                </c:pt>
                <c:pt idx="4">
                  <c:v>5.1787899999999995E-4</c:v>
                </c:pt>
                <c:pt idx="5">
                  <c:v>1.0352006E-2</c:v>
                </c:pt>
                <c:pt idx="6">
                  <c:v>-7.6850699999999998E-4</c:v>
                </c:pt>
                <c:pt idx="7">
                  <c:v>2.2814740999999999E-2</c:v>
                </c:pt>
                <c:pt idx="8">
                  <c:v>2.4561389999999999E-2</c:v>
                </c:pt>
                <c:pt idx="9">
                  <c:v>5.8707919999999997E-3</c:v>
                </c:pt>
                <c:pt idx="10">
                  <c:v>-3.5748967E-2</c:v>
                </c:pt>
                <c:pt idx="11">
                  <c:v>6.8094949999999996E-3</c:v>
                </c:pt>
                <c:pt idx="12">
                  <c:v>2.2044114E-2</c:v>
                </c:pt>
                <c:pt idx="13">
                  <c:v>-2.4509309999999999E-3</c:v>
                </c:pt>
                <c:pt idx="14">
                  <c:v>-6.1425059999999998E-3</c:v>
                </c:pt>
                <c:pt idx="15">
                  <c:v>-5.4388500000000003E-3</c:v>
                </c:pt>
                <c:pt idx="16">
                  <c:v>1.9139957999999999E-2</c:v>
                </c:pt>
                <c:pt idx="17">
                  <c:v>-3.1463439000000003E-2</c:v>
                </c:pt>
                <c:pt idx="18">
                  <c:v>1.5109920000000001E-3</c:v>
                </c:pt>
                <c:pt idx="19">
                  <c:v>-3.7465462999999997E-2</c:v>
                </c:pt>
                <c:pt idx="20">
                  <c:v>-5.2245820000000002E-3</c:v>
                </c:pt>
                <c:pt idx="21">
                  <c:v>-1.4705921E-2</c:v>
                </c:pt>
                <c:pt idx="22">
                  <c:v>2.3987209999999999E-3</c:v>
                </c:pt>
                <c:pt idx="23">
                  <c:v>3.7224010000000002E-3</c:v>
                </c:pt>
                <c:pt idx="24">
                  <c:v>2.9139033000000002E-2</c:v>
                </c:pt>
                <c:pt idx="25">
                  <c:v>2.6769654E-2</c:v>
                </c:pt>
                <c:pt idx="26">
                  <c:v>1.504174E-3</c:v>
                </c:pt>
                <c:pt idx="27">
                  <c:v>5.6320399E-2</c:v>
                </c:pt>
                <c:pt idx="28">
                  <c:v>-5.4028505999999997E-2</c:v>
                </c:pt>
                <c:pt idx="29">
                  <c:v>4.2585670000000004E-3</c:v>
                </c:pt>
                <c:pt idx="30">
                  <c:v>1.4467397999999999E-2</c:v>
                </c:pt>
                <c:pt idx="31">
                  <c:v>1.4015331000000001E-2</c:v>
                </c:pt>
                <c:pt idx="32">
                  <c:v>-2.9098570000000001E-3</c:v>
                </c:pt>
                <c:pt idx="33">
                  <c:v>7.295696E-3</c:v>
                </c:pt>
                <c:pt idx="34">
                  <c:v>2.3901545999999999E-2</c:v>
                </c:pt>
                <c:pt idx="35">
                  <c:v>-1.013913E-2</c:v>
                </c:pt>
                <c:pt idx="36">
                  <c:v>7.860934E-3</c:v>
                </c:pt>
                <c:pt idx="37">
                  <c:v>-3.0725829999999998E-3</c:v>
                </c:pt>
                <c:pt idx="38">
                  <c:v>-2.275959E-2</c:v>
                </c:pt>
                <c:pt idx="39">
                  <c:v>-6.0650169999999998E-3</c:v>
                </c:pt>
                <c:pt idx="40">
                  <c:v>2.1967409999999999E-3</c:v>
                </c:pt>
                <c:pt idx="41">
                  <c:v>0</c:v>
                </c:pt>
                <c:pt idx="42">
                  <c:v>1.5099829E-2</c:v>
                </c:pt>
                <c:pt idx="43">
                  <c:v>1.4875204E-2</c:v>
                </c:pt>
                <c:pt idx="44">
                  <c:v>-7.0918399999999996E-4</c:v>
                </c:pt>
                <c:pt idx="45">
                  <c:v>3.0991281999999998E-2</c:v>
                </c:pt>
                <c:pt idx="46">
                  <c:v>-8.4902020000000005E-3</c:v>
                </c:pt>
                <c:pt idx="47">
                  <c:v>1.3191391E-2</c:v>
                </c:pt>
                <c:pt idx="48">
                  <c:v>-6.3955920000000003E-3</c:v>
                </c:pt>
                <c:pt idx="49">
                  <c:v>4.1379429999999998E-3</c:v>
                </c:pt>
                <c:pt idx="50">
                  <c:v>-1.0073237000000001E-2</c:v>
                </c:pt>
                <c:pt idx="51">
                  <c:v>4.6246500000000001E-4</c:v>
                </c:pt>
                <c:pt idx="52">
                  <c:v>-2.4040626999999998E-2</c:v>
                </c:pt>
                <c:pt idx="53">
                  <c:v>-3.079133E-3</c:v>
                </c:pt>
                <c:pt idx="54">
                  <c:v>1.9482062000000001E-2</c:v>
                </c:pt>
                <c:pt idx="55">
                  <c:v>3.0762048E-2</c:v>
                </c:pt>
                <c:pt idx="56">
                  <c:v>1.1982794999999999E-2</c:v>
                </c:pt>
                <c:pt idx="57">
                  <c:v>-2.2117919E-2</c:v>
                </c:pt>
                <c:pt idx="58">
                  <c:v>2.8786806000000002E-2</c:v>
                </c:pt>
                <c:pt idx="59">
                  <c:v>4.8856539999999997E-3</c:v>
                </c:pt>
                <c:pt idx="60">
                  <c:v>1.5911623999999999E-2</c:v>
                </c:pt>
                <c:pt idx="61">
                  <c:v>-2.1757699999999999E-4</c:v>
                </c:pt>
                <c:pt idx="62">
                  <c:v>3.9164600000000001E-3</c:v>
                </c:pt>
                <c:pt idx="63">
                  <c:v>-9.7529480000000009E-3</c:v>
                </c:pt>
                <c:pt idx="64">
                  <c:v>-1.2913111E-2</c:v>
                </c:pt>
                <c:pt idx="65">
                  <c:v>2.6608090000000001E-3</c:v>
                </c:pt>
                <c:pt idx="66">
                  <c:v>-2.4325563000000001E-2</c:v>
                </c:pt>
                <c:pt idx="67">
                  <c:v>4.079783E-3</c:v>
                </c:pt>
                <c:pt idx="68">
                  <c:v>-7.9006319999999994E-3</c:v>
                </c:pt>
                <c:pt idx="69">
                  <c:v>-1.4789579000000001E-2</c:v>
                </c:pt>
                <c:pt idx="70">
                  <c:v>2.1016166999999999E-2</c:v>
                </c:pt>
                <c:pt idx="71">
                  <c:v>8.1429659999999997E-3</c:v>
                </c:pt>
                <c:pt idx="72">
                  <c:v>-1.3461936000000001E-2</c:v>
                </c:pt>
                <c:pt idx="73">
                  <c:v>1.6602228E-2</c:v>
                </c:pt>
                <c:pt idx="74">
                  <c:v>-3.5570480000000002E-2</c:v>
                </c:pt>
                <c:pt idx="75">
                  <c:v>3.247495E-3</c:v>
                </c:pt>
                <c:pt idx="76">
                  <c:v>1.3410451E-2</c:v>
                </c:pt>
                <c:pt idx="77">
                  <c:v>-2.8747489000000001E-2</c:v>
                </c:pt>
                <c:pt idx="78">
                  <c:v>-1.8557681999999999E-2</c:v>
                </c:pt>
                <c:pt idx="79">
                  <c:v>-8.3771780000000007E-3</c:v>
                </c:pt>
                <c:pt idx="80">
                  <c:v>-2.9447296000000001E-2</c:v>
                </c:pt>
                <c:pt idx="81">
                  <c:v>1.6911229E-2</c:v>
                </c:pt>
                <c:pt idx="82">
                  <c:v>-1.2227929E-2</c:v>
                </c:pt>
                <c:pt idx="83">
                  <c:v>8.9131100000000001E-3</c:v>
                </c:pt>
                <c:pt idx="84">
                  <c:v>2.0858859E-2</c:v>
                </c:pt>
                <c:pt idx="85">
                  <c:v>-1.68268E-3</c:v>
                </c:pt>
                <c:pt idx="86">
                  <c:v>6.9829159999999996E-3</c:v>
                </c:pt>
                <c:pt idx="87">
                  <c:v>1.4825418999999999E-2</c:v>
                </c:pt>
                <c:pt idx="88">
                  <c:v>-1.0838808E-2</c:v>
                </c:pt>
                <c:pt idx="89">
                  <c:v>3.573166E-3</c:v>
                </c:pt>
                <c:pt idx="90">
                  <c:v>-2.2549263999999999E-2</c:v>
                </c:pt>
                <c:pt idx="91">
                  <c:v>4.0068029999999998E-2</c:v>
                </c:pt>
                <c:pt idx="92">
                  <c:v>-2.3348700000000002E-3</c:v>
                </c:pt>
                <c:pt idx="93">
                  <c:v>1.4041715999999999E-2</c:v>
                </c:pt>
                <c:pt idx="94">
                  <c:v>-1.0385437000000001E-2</c:v>
                </c:pt>
                <c:pt idx="95">
                  <c:v>1.1660329999999999E-3</c:v>
                </c:pt>
                <c:pt idx="96">
                  <c:v>1.9100849999999999E-2</c:v>
                </c:pt>
                <c:pt idx="97">
                  <c:v>1.7600010999999999E-2</c:v>
                </c:pt>
                <c:pt idx="98">
                  <c:v>-1.257865E-2</c:v>
                </c:pt>
                <c:pt idx="99">
                  <c:v>-8.6441539999999994E-3</c:v>
                </c:pt>
                <c:pt idx="100">
                  <c:v>-2.0651709000000001E-2</c:v>
                </c:pt>
                <c:pt idx="101">
                  <c:v>3.9596964999999998E-2</c:v>
                </c:pt>
                <c:pt idx="102">
                  <c:v>-8.5642889999999992E-3</c:v>
                </c:pt>
                <c:pt idx="103">
                  <c:v>8.63827E-3</c:v>
                </c:pt>
                <c:pt idx="104">
                  <c:v>-3.042593E-2</c:v>
                </c:pt>
                <c:pt idx="105">
                  <c:v>5.3463390000000003E-3</c:v>
                </c:pt>
                <c:pt idx="106">
                  <c:v>-2.0578023000000001E-2</c:v>
                </c:pt>
                <c:pt idx="107">
                  <c:v>-1.2511768E-2</c:v>
                </c:pt>
                <c:pt idx="108">
                  <c:v>1.2192158E-2</c:v>
                </c:pt>
                <c:pt idx="109">
                  <c:v>2.4563084999999998E-2</c:v>
                </c:pt>
                <c:pt idx="110">
                  <c:v>1.8441219999999999E-3</c:v>
                </c:pt>
                <c:pt idx="111">
                  <c:v>2.3009664999999999E-2</c:v>
                </c:pt>
                <c:pt idx="112">
                  <c:v>-9.2217730000000008E-3</c:v>
                </c:pt>
                <c:pt idx="113">
                  <c:v>-1.5890920000000001E-3</c:v>
                </c:pt>
                <c:pt idx="114">
                  <c:v>1.2733095E-2</c:v>
                </c:pt>
                <c:pt idx="115">
                  <c:v>-2.020656E-3</c:v>
                </c:pt>
                <c:pt idx="116">
                  <c:v>1.3048324E-2</c:v>
                </c:pt>
                <c:pt idx="117">
                  <c:v>-2.087495E-2</c:v>
                </c:pt>
                <c:pt idx="118">
                  <c:v>-2.0866454999999999E-2</c:v>
                </c:pt>
                <c:pt idx="119">
                  <c:v>-9.7289330000000004E-3</c:v>
                </c:pt>
                <c:pt idx="120">
                  <c:v>-1.7309977000000001E-2</c:v>
                </c:pt>
                <c:pt idx="121">
                  <c:v>-3.1659081999999998E-2</c:v>
                </c:pt>
                <c:pt idx="122">
                  <c:v>1.1553613000000001E-2</c:v>
                </c:pt>
                <c:pt idx="123">
                  <c:v>-1.2150668E-2</c:v>
                </c:pt>
                <c:pt idx="124">
                  <c:v>1.2546088E-2</c:v>
                </c:pt>
                <c:pt idx="125">
                  <c:v>1.4820226000000001E-2</c:v>
                </c:pt>
                <c:pt idx="126">
                  <c:v>1.6518997000000001E-2</c:v>
                </c:pt>
                <c:pt idx="127">
                  <c:v>2.1902979999999999E-2</c:v>
                </c:pt>
                <c:pt idx="128">
                  <c:v>-3.6874859999999998E-3</c:v>
                </c:pt>
                <c:pt idx="129">
                  <c:v>4.3025688999999999E-2</c:v>
                </c:pt>
                <c:pt idx="130">
                  <c:v>2.3508571999999998E-2</c:v>
                </c:pt>
                <c:pt idx="131">
                  <c:v>-6.2838779999999997E-3</c:v>
                </c:pt>
                <c:pt idx="132">
                  <c:v>3.052758E-3</c:v>
                </c:pt>
                <c:pt idx="133">
                  <c:v>-7.6086629999999999E-3</c:v>
                </c:pt>
                <c:pt idx="134">
                  <c:v>1.3800602E-2</c:v>
                </c:pt>
                <c:pt idx="135">
                  <c:v>-8.6429990000000002E-3</c:v>
                </c:pt>
                <c:pt idx="136">
                  <c:v>-6.9747059999999998E-3</c:v>
                </c:pt>
                <c:pt idx="137">
                  <c:v>-2.3266055000000001E-2</c:v>
                </c:pt>
                <c:pt idx="138">
                  <c:v>1.5056135E-2</c:v>
                </c:pt>
                <c:pt idx="139">
                  <c:v>3.0994799999999999E-3</c:v>
                </c:pt>
                <c:pt idx="140">
                  <c:v>-8.3866909999999999E-3</c:v>
                </c:pt>
                <c:pt idx="141">
                  <c:v>1.4689506E-2</c:v>
                </c:pt>
                <c:pt idx="142">
                  <c:v>6.7997700000000001E-3</c:v>
                </c:pt>
                <c:pt idx="143">
                  <c:v>-3.5947743999999997E-2</c:v>
                </c:pt>
                <c:pt idx="144">
                  <c:v>1.3559659999999999E-3</c:v>
                </c:pt>
                <c:pt idx="145">
                  <c:v>-1.0155743E-2</c:v>
                </c:pt>
                <c:pt idx="146">
                  <c:v>1.2767841E-2</c:v>
                </c:pt>
                <c:pt idx="147">
                  <c:v>-2.6114353E-2</c:v>
                </c:pt>
                <c:pt idx="148">
                  <c:v>1.5950128000000001E-2</c:v>
                </c:pt>
                <c:pt idx="149">
                  <c:v>-1.3879430999999999E-2</c:v>
                </c:pt>
                <c:pt idx="150">
                  <c:v>3.6225196000000001E-2</c:v>
                </c:pt>
                <c:pt idx="151">
                  <c:v>-9.3520040000000006E-3</c:v>
                </c:pt>
                <c:pt idx="152">
                  <c:v>-5.3945039999999996E-3</c:v>
                </c:pt>
                <c:pt idx="153">
                  <c:v>7.6836159999999999E-3</c:v>
                </c:pt>
                <c:pt idx="154">
                  <c:v>8.9706549999999993E-3</c:v>
                </c:pt>
                <c:pt idx="155">
                  <c:v>2.4449210000000001E-3</c:v>
                </c:pt>
                <c:pt idx="156">
                  <c:v>5.5432370000000003E-3</c:v>
                </c:pt>
                <c:pt idx="157">
                  <c:v>5.9537050000000001E-3</c:v>
                </c:pt>
                <c:pt idx="158">
                  <c:v>-3.2879879999999999E-3</c:v>
                </c:pt>
                <c:pt idx="159">
                  <c:v>8.7964599999999999E-4</c:v>
                </c:pt>
                <c:pt idx="160">
                  <c:v>1.4282609E-2</c:v>
                </c:pt>
                <c:pt idx="161">
                  <c:v>1.0181997E-2</c:v>
                </c:pt>
                <c:pt idx="162">
                  <c:v>3.6456790000000002E-3</c:v>
                </c:pt>
                <c:pt idx="163">
                  <c:v>-6.4102350000000002E-3</c:v>
                </c:pt>
                <c:pt idx="164">
                  <c:v>8.8172040000000004E-3</c:v>
                </c:pt>
                <c:pt idx="165">
                  <c:v>0</c:v>
                </c:pt>
                <c:pt idx="166">
                  <c:v>-1.5988062000000001E-2</c:v>
                </c:pt>
                <c:pt idx="167">
                  <c:v>5.4159450000000001E-3</c:v>
                </c:pt>
                <c:pt idx="168">
                  <c:v>-2.1543800000000001E-4</c:v>
                </c:pt>
                <c:pt idx="169">
                  <c:v>-2.5862609999999999E-3</c:v>
                </c:pt>
                <c:pt idx="170">
                  <c:v>1.0155597000000001E-2</c:v>
                </c:pt>
                <c:pt idx="171">
                  <c:v>-3.2085880000000001E-3</c:v>
                </c:pt>
                <c:pt idx="172">
                  <c:v>-5.3648070000000001E-3</c:v>
                </c:pt>
                <c:pt idx="173">
                  <c:v>-1.0355977000000001E-2</c:v>
                </c:pt>
                <c:pt idx="174">
                  <c:v>1.6786582000000001E-2</c:v>
                </c:pt>
                <c:pt idx="175">
                  <c:v>-2.1437600000000001E-4</c:v>
                </c:pt>
                <c:pt idx="176">
                  <c:v>-2.3590070000000002E-3</c:v>
                </c:pt>
                <c:pt idx="177">
                  <c:v>2.3430782000000001E-2</c:v>
                </c:pt>
                <c:pt idx="178">
                  <c:v>9.0317260000000003E-3</c:v>
                </c:pt>
                <c:pt idx="179">
                  <c:v>-1.2489643999999999E-2</c:v>
                </c:pt>
                <c:pt idx="180">
                  <c:v>1.3069203999999999E-2</c:v>
                </c:pt>
                <c:pt idx="181">
                  <c:v>2.4968579999999998E-3</c:v>
                </c:pt>
                <c:pt idx="182">
                  <c:v>-6.22644E-4</c:v>
                </c:pt>
                <c:pt idx="183">
                  <c:v>3.9459710000000004E-3</c:v>
                </c:pt>
                <c:pt idx="184">
                  <c:v>2.0273055000000002E-2</c:v>
                </c:pt>
                <c:pt idx="185">
                  <c:v>3.649645E-3</c:v>
                </c:pt>
                <c:pt idx="186">
                  <c:v>2.1212101000000001E-2</c:v>
                </c:pt>
                <c:pt idx="187">
                  <c:v>-5.4401090000000003E-3</c:v>
                </c:pt>
                <c:pt idx="188">
                  <c:v>-6.066643E-3</c:v>
                </c:pt>
                <c:pt idx="189">
                  <c:v>1.4608764999999999E-2</c:v>
                </c:pt>
                <c:pt idx="190">
                  <c:v>4.9304700000000004E-4</c:v>
                </c:pt>
                <c:pt idx="191">
                  <c:v>7.8856880000000001E-3</c:v>
                </c:pt>
                <c:pt idx="192">
                  <c:v>1.7114913999999998E-2</c:v>
                </c:pt>
                <c:pt idx="193">
                  <c:v>-2.2596135E-2</c:v>
                </c:pt>
                <c:pt idx="194">
                  <c:v>1.2297097999999999E-2</c:v>
                </c:pt>
                <c:pt idx="195">
                  <c:v>2.4295430000000002E-3</c:v>
                </c:pt>
                <c:pt idx="196">
                  <c:v>4.8473099999999996E-3</c:v>
                </c:pt>
                <c:pt idx="197">
                  <c:v>-9.6477599999999998E-4</c:v>
                </c:pt>
                <c:pt idx="198">
                  <c:v>-1.8348633E-2</c:v>
                </c:pt>
                <c:pt idx="199">
                  <c:v>-2.4594199999999999E-3</c:v>
                </c:pt>
                <c:pt idx="200">
                  <c:v>-7.3964499999999997E-3</c:v>
                </c:pt>
                <c:pt idx="201">
                  <c:v>4.4708990000000004E-3</c:v>
                </c:pt>
                <c:pt idx="202">
                  <c:v>1.8298704999999998E-2</c:v>
                </c:pt>
                <c:pt idx="203">
                  <c:v>1.6512919000000001E-2</c:v>
                </c:pt>
                <c:pt idx="204">
                  <c:v>1.1466756E-2</c:v>
                </c:pt>
                <c:pt idx="205">
                  <c:v>-7.085498E-3</c:v>
                </c:pt>
                <c:pt idx="206">
                  <c:v>-9.0389730000000005E-3</c:v>
                </c:pt>
                <c:pt idx="207">
                  <c:v>-1.9203549999999999E-3</c:v>
                </c:pt>
                <c:pt idx="208">
                  <c:v>1.9240500000000001E-3</c:v>
                </c:pt>
                <c:pt idx="209">
                  <c:v>-6.2410180000000001E-3</c:v>
                </c:pt>
                <c:pt idx="210">
                  <c:v>1.111113E-2</c:v>
                </c:pt>
                <c:pt idx="211">
                  <c:v>1.3377936E-2</c:v>
                </c:pt>
                <c:pt idx="212">
                  <c:v>2.5459659999999999E-2</c:v>
                </c:pt>
                <c:pt idx="213">
                  <c:v>-1.1494252999999999E-2</c:v>
                </c:pt>
                <c:pt idx="214">
                  <c:v>-6.5116000000000002E-3</c:v>
                </c:pt>
                <c:pt idx="215">
                  <c:v>1.404438E-3</c:v>
                </c:pt>
                <c:pt idx="216">
                  <c:v>3.2726130000000002E-3</c:v>
                </c:pt>
                <c:pt idx="217">
                  <c:v>-3.2619379999999998E-3</c:v>
                </c:pt>
                <c:pt idx="218">
                  <c:v>3.7400749999999998E-3</c:v>
                </c:pt>
                <c:pt idx="219">
                  <c:v>1.0712641E-2</c:v>
                </c:pt>
                <c:pt idx="220">
                  <c:v>-5.9908019999999999E-3</c:v>
                </c:pt>
                <c:pt idx="221">
                  <c:v>4.1725080000000001E-3</c:v>
                </c:pt>
                <c:pt idx="222">
                  <c:v>-2.770111E-3</c:v>
                </c:pt>
                <c:pt idx="223">
                  <c:v>-1.8055528000000001E-2</c:v>
                </c:pt>
                <c:pt idx="224">
                  <c:v>2.3573790000000002E-3</c:v>
                </c:pt>
                <c:pt idx="225">
                  <c:v>6.5851080000000001E-3</c:v>
                </c:pt>
                <c:pt idx="226">
                  <c:v>-4.2055790000000001E-3</c:v>
                </c:pt>
                <c:pt idx="227">
                  <c:v>1.0323782E-2</c:v>
                </c:pt>
                <c:pt idx="228">
                  <c:v>-2.4152336E-2</c:v>
                </c:pt>
                <c:pt idx="229">
                  <c:v>4.75916E-4</c:v>
                </c:pt>
                <c:pt idx="230">
                  <c:v>-5.2330639999999999E-3</c:v>
                </c:pt>
                <c:pt idx="231">
                  <c:v>-1.6738401999999999E-2</c:v>
                </c:pt>
                <c:pt idx="232">
                  <c:v>1.0213959E-2</c:v>
                </c:pt>
                <c:pt idx="233">
                  <c:v>-4.8141600000000003E-4</c:v>
                </c:pt>
                <c:pt idx="234">
                  <c:v>-1.2042389000000001E-2</c:v>
                </c:pt>
                <c:pt idx="235">
                  <c:v>1.1213983E-2</c:v>
                </c:pt>
                <c:pt idx="236">
                  <c:v>7.2324010000000003E-3</c:v>
                </c:pt>
                <c:pt idx="237">
                  <c:v>-3.350876E-3</c:v>
                </c:pt>
                <c:pt idx="238">
                  <c:v>8.6455530000000003E-3</c:v>
                </c:pt>
                <c:pt idx="239">
                  <c:v>1.3809495E-2</c:v>
                </c:pt>
                <c:pt idx="240">
                  <c:v>-2.7712514000000001E-2</c:v>
                </c:pt>
                <c:pt idx="241">
                  <c:v>3.3816229999999998E-3</c:v>
                </c:pt>
                <c:pt idx="242">
                  <c:v>-3.7072682000000003E-2</c:v>
                </c:pt>
                <c:pt idx="243">
                  <c:v>1.349998E-2</c:v>
                </c:pt>
                <c:pt idx="244">
                  <c:v>-5.9200590000000001E-3</c:v>
                </c:pt>
                <c:pt idx="245">
                  <c:v>-1.5384645000000001E-2</c:v>
                </c:pt>
                <c:pt idx="246">
                  <c:v>8.5686089999999996E-3</c:v>
                </c:pt>
                <c:pt idx="247">
                  <c:v>5.4972010000000002E-3</c:v>
                </c:pt>
                <c:pt idx="248">
                  <c:v>1.4910537E-2</c:v>
                </c:pt>
                <c:pt idx="249">
                  <c:v>-3.0558228E-2</c:v>
                </c:pt>
                <c:pt idx="250">
                  <c:v>-9.0927560000000004E-3</c:v>
                </c:pt>
                <c:pt idx="251">
                  <c:v>-2.5693351999999999E-2</c:v>
                </c:pt>
                <c:pt idx="252">
                  <c:v>1.883633E-3</c:v>
                </c:pt>
                <c:pt idx="253">
                  <c:v>7.1025699999999999E-3</c:v>
                </c:pt>
                <c:pt idx="254">
                  <c:v>9.7490460000000008E-3</c:v>
                </c:pt>
                <c:pt idx="255">
                  <c:v>1.027095E-3</c:v>
                </c:pt>
                <c:pt idx="256">
                  <c:v>1.5185748000000001E-2</c:v>
                </c:pt>
                <c:pt idx="257">
                  <c:v>-1.6575692E-2</c:v>
                </c:pt>
                <c:pt idx="258">
                  <c:v>3.1346299000000001E-2</c:v>
                </c:pt>
                <c:pt idx="259">
                  <c:v>-1.8435455999999999E-2</c:v>
                </c:pt>
                <c:pt idx="260">
                  <c:v>-1.5634528000000002E-2</c:v>
                </c:pt>
                <c:pt idx="261">
                  <c:v>4.5379849999999996E-3</c:v>
                </c:pt>
                <c:pt idx="262">
                  <c:v>2.1149866E-2</c:v>
                </c:pt>
                <c:pt idx="263">
                  <c:v>1.3975458E-2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'Module Sharp (PUM.DE)'!$C$3:$C$266</c:f>
              <c:numCache>
                <c:formatCode>General</c:formatCode>
                <c:ptCount val="264"/>
                <c:pt idx="0">
                  <c:v>-2.3479014836012024E-3</c:v>
                </c:pt>
                <c:pt idx="1">
                  <c:v>-3.2778452157496991E-3</c:v>
                </c:pt>
                <c:pt idx="2">
                  <c:v>1.0975576605633872E-2</c:v>
                </c:pt>
                <c:pt idx="3">
                  <c:v>6.0576929934503037E-3</c:v>
                </c:pt>
                <c:pt idx="4">
                  <c:v>1.7473072891168132E-3</c:v>
                </c:pt>
                <c:pt idx="5">
                  <c:v>8.7898077860730506E-3</c:v>
                </c:pt>
                <c:pt idx="6">
                  <c:v>6.9163953248518081E-4</c:v>
                </c:pt>
                <c:pt idx="7">
                  <c:v>6.6798059544710218E-3</c:v>
                </c:pt>
                <c:pt idx="8">
                  <c:v>-9.0893738726418802E-3</c:v>
                </c:pt>
                <c:pt idx="9">
                  <c:v>6.9662361189222293E-4</c:v>
                </c:pt>
                <c:pt idx="10">
                  <c:v>-2.4893159895184563E-2</c:v>
                </c:pt>
                <c:pt idx="11">
                  <c:v>1.6155877910065987E-2</c:v>
                </c:pt>
                <c:pt idx="12">
                  <c:v>-4.2087008367939606E-3</c:v>
                </c:pt>
                <c:pt idx="13">
                  <c:v>-9.1569873937941918E-3</c:v>
                </c:pt>
                <c:pt idx="14">
                  <c:v>-1.4077981326360924E-2</c:v>
                </c:pt>
                <c:pt idx="15">
                  <c:v>-1.1610524277405087E-3</c:v>
                </c:pt>
                <c:pt idx="16">
                  <c:v>8.1870319938216283E-3</c:v>
                </c:pt>
                <c:pt idx="17">
                  <c:v>-3.7053580214696624E-2</c:v>
                </c:pt>
                <c:pt idx="18">
                  <c:v>-9.3296952094709049E-3</c:v>
                </c:pt>
                <c:pt idx="19">
                  <c:v>-4.1700801168116086E-2</c:v>
                </c:pt>
                <c:pt idx="20">
                  <c:v>3.2490389922482728E-3</c:v>
                </c:pt>
                <c:pt idx="21">
                  <c:v>-3.5859279067641985E-3</c:v>
                </c:pt>
                <c:pt idx="22">
                  <c:v>2.0057992969554874E-2</c:v>
                </c:pt>
                <c:pt idx="23">
                  <c:v>2.5508402331485672E-2</c:v>
                </c:pt>
                <c:pt idx="24">
                  <c:v>1.945898238509261E-2</c:v>
                </c:pt>
                <c:pt idx="25">
                  <c:v>1.978787480279403E-2</c:v>
                </c:pt>
                <c:pt idx="26">
                  <c:v>-7.007454123352316E-3</c:v>
                </c:pt>
                <c:pt idx="27">
                  <c:v>4.9354906414208539E-2</c:v>
                </c:pt>
                <c:pt idx="28">
                  <c:v>5.1268158372095177E-3</c:v>
                </c:pt>
                <c:pt idx="29">
                  <c:v>4.0316714348548428E-3</c:v>
                </c:pt>
                <c:pt idx="30">
                  <c:v>-1.2350731970465679E-2</c:v>
                </c:pt>
                <c:pt idx="31">
                  <c:v>1.821008403840022E-3</c:v>
                </c:pt>
                <c:pt idx="32">
                  <c:v>4.732886097743005E-3</c:v>
                </c:pt>
                <c:pt idx="33">
                  <c:v>-3.912609372130043E-4</c:v>
                </c:pt>
                <c:pt idx="34">
                  <c:v>5.2095845517001367E-3</c:v>
                </c:pt>
                <c:pt idx="35">
                  <c:v>-8.7661308407870724E-3</c:v>
                </c:pt>
                <c:pt idx="36">
                  <c:v>3.9041126954705205E-3</c:v>
                </c:pt>
                <c:pt idx="37">
                  <c:v>-7.8252853527186481E-4</c:v>
                </c:pt>
                <c:pt idx="38">
                  <c:v>1.2605399908834639E-2</c:v>
                </c:pt>
                <c:pt idx="39">
                  <c:v>-1.9865614699617653E-4</c:v>
                </c:pt>
                <c:pt idx="40">
                  <c:v>-2.4300531591042962E-4</c:v>
                </c:pt>
                <c:pt idx="41">
                  <c:v>3.6961664179016788E-3</c:v>
                </c:pt>
                <c:pt idx="42">
                  <c:v>-3.3383774236914812E-3</c:v>
                </c:pt>
                <c:pt idx="43">
                  <c:v>6.857162800709889E-3</c:v>
                </c:pt>
                <c:pt idx="44">
                  <c:v>-5.1605159058084465E-3</c:v>
                </c:pt>
                <c:pt idx="45">
                  <c:v>-4.5353258063953513E-3</c:v>
                </c:pt>
                <c:pt idx="46">
                  <c:v>3.4784648578179466E-3</c:v>
                </c:pt>
                <c:pt idx="47">
                  <c:v>-2.1024171124655417E-3</c:v>
                </c:pt>
                <c:pt idx="48">
                  <c:v>5.6440614874544363E-4</c:v>
                </c:pt>
                <c:pt idx="49">
                  <c:v>4.6518490364089405E-3</c:v>
                </c:pt>
                <c:pt idx="50">
                  <c:v>-3.3379632616667545E-3</c:v>
                </c:pt>
                <c:pt idx="51">
                  <c:v>-1.3645783841889607E-2</c:v>
                </c:pt>
                <c:pt idx="52">
                  <c:v>8.3008893054660002E-3</c:v>
                </c:pt>
                <c:pt idx="53">
                  <c:v>1.0565550091791574E-2</c:v>
                </c:pt>
                <c:pt idx="54">
                  <c:v>1.5199605340892028E-2</c:v>
                </c:pt>
                <c:pt idx="55">
                  <c:v>7.4649621699967609E-3</c:v>
                </c:pt>
                <c:pt idx="56">
                  <c:v>-2.6881950648448504E-3</c:v>
                </c:pt>
                <c:pt idx="57">
                  <c:v>-2.8187497576823841E-2</c:v>
                </c:pt>
                <c:pt idx="58">
                  <c:v>1.2970455865353949E-2</c:v>
                </c:pt>
                <c:pt idx="59">
                  <c:v>1.2603869886551697E-2</c:v>
                </c:pt>
                <c:pt idx="60">
                  <c:v>1.4944883025520972E-2</c:v>
                </c:pt>
                <c:pt idx="61">
                  <c:v>-2.0964139201017362E-3</c:v>
                </c:pt>
                <c:pt idx="62">
                  <c:v>-3.0955914568294388E-3</c:v>
                </c:pt>
                <c:pt idx="63">
                  <c:v>5.8022366723567366E-4</c:v>
                </c:pt>
                <c:pt idx="64">
                  <c:v>-5.5017073035987839E-3</c:v>
                </c:pt>
                <c:pt idx="65">
                  <c:v>1.7635786751262508E-2</c:v>
                </c:pt>
                <c:pt idx="66">
                  <c:v>5.4902586529370348E-3</c:v>
                </c:pt>
                <c:pt idx="67">
                  <c:v>5.8196335141868462E-3</c:v>
                </c:pt>
                <c:pt idx="68">
                  <c:v>-8.0337288725524907E-3</c:v>
                </c:pt>
                <c:pt idx="69">
                  <c:v>-8.3237919775249749E-4</c:v>
                </c:pt>
                <c:pt idx="70">
                  <c:v>1.0520882102051242E-3</c:v>
                </c:pt>
                <c:pt idx="71">
                  <c:v>3.5144371107477851E-3</c:v>
                </c:pt>
                <c:pt idx="72">
                  <c:v>-1.4366576107752473E-2</c:v>
                </c:pt>
                <c:pt idx="73">
                  <c:v>4.3966003060688852E-3</c:v>
                </c:pt>
                <c:pt idx="74">
                  <c:v>-2.4038993771767752E-3</c:v>
                </c:pt>
                <c:pt idx="75">
                  <c:v>7.6952651895080436E-3</c:v>
                </c:pt>
                <c:pt idx="76">
                  <c:v>-1.0559445569262038E-3</c:v>
                </c:pt>
                <c:pt idx="77">
                  <c:v>-2.3514036921426142E-3</c:v>
                </c:pt>
                <c:pt idx="78">
                  <c:v>-1.6579215359852014E-2</c:v>
                </c:pt>
                <c:pt idx="79">
                  <c:v>1.6640345043417343E-2</c:v>
                </c:pt>
                <c:pt idx="80">
                  <c:v>-1.80614555106463E-2</c:v>
                </c:pt>
                <c:pt idx="81">
                  <c:v>3.3383400509377037E-3</c:v>
                </c:pt>
                <c:pt idx="82">
                  <c:v>-1.7054058986169705E-2</c:v>
                </c:pt>
                <c:pt idx="83">
                  <c:v>1.4081087091032098E-2</c:v>
                </c:pt>
                <c:pt idx="84">
                  <c:v>1.5646771355374296E-2</c:v>
                </c:pt>
                <c:pt idx="85">
                  <c:v>7.1173536041283609E-3</c:v>
                </c:pt>
                <c:pt idx="86">
                  <c:v>9.090248346163848E-3</c:v>
                </c:pt>
                <c:pt idx="87">
                  <c:v>-2.5392875894427564E-4</c:v>
                </c:pt>
                <c:pt idx="88">
                  <c:v>2.269682445095693E-4</c:v>
                </c:pt>
                <c:pt idx="89">
                  <c:v>-3.4218106990867572E-3</c:v>
                </c:pt>
                <c:pt idx="90">
                  <c:v>-5.6259780397284135E-3</c:v>
                </c:pt>
                <c:pt idx="91">
                  <c:v>7.7471229116954088E-3</c:v>
                </c:pt>
                <c:pt idx="92">
                  <c:v>6.395234995619746E-4</c:v>
                </c:pt>
                <c:pt idx="93">
                  <c:v>4.2413728856925594E-3</c:v>
                </c:pt>
                <c:pt idx="94">
                  <c:v>-3.1809009622010696E-3</c:v>
                </c:pt>
                <c:pt idx="95">
                  <c:v>-1.104404549850139E-2</c:v>
                </c:pt>
                <c:pt idx="96">
                  <c:v>-1.6061118774217638E-3</c:v>
                </c:pt>
                <c:pt idx="97">
                  <c:v>7.6547360279253622E-3</c:v>
                </c:pt>
                <c:pt idx="98">
                  <c:v>-3.0865231653035927E-3</c:v>
                </c:pt>
                <c:pt idx="99">
                  <c:v>-6.1096935035112477E-3</c:v>
                </c:pt>
                <c:pt idx="100">
                  <c:v>8.0196146538203464E-3</c:v>
                </c:pt>
                <c:pt idx="101">
                  <c:v>-6.9168518889524281E-3</c:v>
                </c:pt>
                <c:pt idx="102">
                  <c:v>-6.7034963847050696E-3</c:v>
                </c:pt>
                <c:pt idx="103">
                  <c:v>1.6431561599180761E-2</c:v>
                </c:pt>
                <c:pt idx="104">
                  <c:v>1.9253434638686494E-3</c:v>
                </c:pt>
                <c:pt idx="105">
                  <c:v>2.865458807017494E-3</c:v>
                </c:pt>
                <c:pt idx="106">
                  <c:v>-1.6825552602276156E-3</c:v>
                </c:pt>
                <c:pt idx="107">
                  <c:v>-9.6504079657622945E-3</c:v>
                </c:pt>
                <c:pt idx="108">
                  <c:v>3.3060122147978786E-2</c:v>
                </c:pt>
                <c:pt idx="109">
                  <c:v>3.9656929485931379E-3</c:v>
                </c:pt>
                <c:pt idx="110">
                  <c:v>7.086160972614529E-3</c:v>
                </c:pt>
                <c:pt idx="111">
                  <c:v>2.0040678805385262E-3</c:v>
                </c:pt>
                <c:pt idx="112">
                  <c:v>-4.5986826915015867E-3</c:v>
                </c:pt>
                <c:pt idx="113">
                  <c:v>-2.8250327700753259E-3</c:v>
                </c:pt>
                <c:pt idx="114">
                  <c:v>6.649426993936767E-3</c:v>
                </c:pt>
                <c:pt idx="115">
                  <c:v>2.6810962942242673E-3</c:v>
                </c:pt>
                <c:pt idx="116">
                  <c:v>1.225689901186452E-2</c:v>
                </c:pt>
                <c:pt idx="117">
                  <c:v>-1.0457806960750713E-2</c:v>
                </c:pt>
                <c:pt idx="118">
                  <c:v>2.4765721222898898E-3</c:v>
                </c:pt>
                <c:pt idx="119">
                  <c:v>3.2813680180585351E-4</c:v>
                </c:pt>
                <c:pt idx="120">
                  <c:v>-3.5213350310193095E-3</c:v>
                </c:pt>
                <c:pt idx="121">
                  <c:v>7.5088373851146079E-4</c:v>
                </c:pt>
                <c:pt idx="122">
                  <c:v>8.7255956305426589E-3</c:v>
                </c:pt>
                <c:pt idx="123">
                  <c:v>4.6633381785242678E-3</c:v>
                </c:pt>
                <c:pt idx="124">
                  <c:v>1.2882591148769674E-2</c:v>
                </c:pt>
                <c:pt idx="125">
                  <c:v>-1.8023520742782273E-5</c:v>
                </c:pt>
                <c:pt idx="126">
                  <c:v>6.5850106692186289E-3</c:v>
                </c:pt>
                <c:pt idx="127">
                  <c:v>6.9840854736366708E-3</c:v>
                </c:pt>
                <c:pt idx="128">
                  <c:v>-2.3874384227421642E-3</c:v>
                </c:pt>
                <c:pt idx="129">
                  <c:v>1.7342324107724558E-3</c:v>
                </c:pt>
                <c:pt idx="130">
                  <c:v>2.0707183632138462E-3</c:v>
                </c:pt>
                <c:pt idx="131">
                  <c:v>-1.2577100282389808E-3</c:v>
                </c:pt>
                <c:pt idx="132">
                  <c:v>1.2724516595464801E-3</c:v>
                </c:pt>
                <c:pt idx="133">
                  <c:v>-1.6548092875255415E-3</c:v>
                </c:pt>
                <c:pt idx="134">
                  <c:v>3.0363094461429243E-3</c:v>
                </c:pt>
                <c:pt idx="135">
                  <c:v>1.3399901605196793E-2</c:v>
                </c:pt>
                <c:pt idx="136">
                  <c:v>-5.9095620563074883E-3</c:v>
                </c:pt>
                <c:pt idx="137">
                  <c:v>-1.554358572832569E-2</c:v>
                </c:pt>
                <c:pt idx="138">
                  <c:v>4.3927372418472903E-3</c:v>
                </c:pt>
                <c:pt idx="139">
                  <c:v>8.1962392817025529E-3</c:v>
                </c:pt>
                <c:pt idx="140">
                  <c:v>-2.6695840122942581E-3</c:v>
                </c:pt>
                <c:pt idx="141">
                  <c:v>1.0942501758533538E-3</c:v>
                </c:pt>
                <c:pt idx="142">
                  <c:v>-3.0772271981433213E-3</c:v>
                </c:pt>
                <c:pt idx="143">
                  <c:v>2.8139155723340631E-3</c:v>
                </c:pt>
                <c:pt idx="144">
                  <c:v>-9.0228793942485046E-3</c:v>
                </c:pt>
                <c:pt idx="145">
                  <c:v>-1.2069286907028039E-3</c:v>
                </c:pt>
                <c:pt idx="146">
                  <c:v>6.6437743065049272E-3</c:v>
                </c:pt>
                <c:pt idx="147">
                  <c:v>-2.4939455451851444E-2</c:v>
                </c:pt>
                <c:pt idx="148">
                  <c:v>2.11557377035448E-2</c:v>
                </c:pt>
                <c:pt idx="149">
                  <c:v>1.7111816619084768E-3</c:v>
                </c:pt>
                <c:pt idx="150">
                  <c:v>1.3352215927598939E-2</c:v>
                </c:pt>
                <c:pt idx="151">
                  <c:v>4.9336509642110221E-5</c:v>
                </c:pt>
                <c:pt idx="152">
                  <c:v>-1.8224200080194274E-2</c:v>
                </c:pt>
                <c:pt idx="153">
                  <c:v>2.0152269052067457E-3</c:v>
                </c:pt>
                <c:pt idx="154">
                  <c:v>3.2646365459542011E-3</c:v>
                </c:pt>
                <c:pt idx="155">
                  <c:v>1.4273982376831791E-2</c:v>
                </c:pt>
                <c:pt idx="156">
                  <c:v>-1.2985664487913907E-3</c:v>
                </c:pt>
                <c:pt idx="157">
                  <c:v>-6.5209370132565203E-4</c:v>
                </c:pt>
                <c:pt idx="158">
                  <c:v>-1.7744067012680154E-2</c:v>
                </c:pt>
                <c:pt idx="159">
                  <c:v>1.6984760923531385E-2</c:v>
                </c:pt>
                <c:pt idx="160">
                  <c:v>4.3753326894813652E-3</c:v>
                </c:pt>
                <c:pt idx="161">
                  <c:v>1.7865626268780731E-3</c:v>
                </c:pt>
                <c:pt idx="162">
                  <c:v>-9.2919712364785095E-4</c:v>
                </c:pt>
                <c:pt idx="163">
                  <c:v>-2.8470685364338569E-3</c:v>
                </c:pt>
                <c:pt idx="164">
                  <c:v>7.3506835358657825E-3</c:v>
                </c:pt>
                <c:pt idx="165">
                  <c:v>-6.3692468039793686E-3</c:v>
                </c:pt>
                <c:pt idx="166">
                  <c:v>9.4824743783010444E-3</c:v>
                </c:pt>
                <c:pt idx="167">
                  <c:v>2.2707516368026567E-3</c:v>
                </c:pt>
                <c:pt idx="168">
                  <c:v>1.9201767561459228E-3</c:v>
                </c:pt>
                <c:pt idx="169">
                  <c:v>3.8528587439332546E-3</c:v>
                </c:pt>
                <c:pt idx="170">
                  <c:v>-1.0036385631449459E-3</c:v>
                </c:pt>
                <c:pt idx="171">
                  <c:v>-2.3314684804568598E-3</c:v>
                </c:pt>
                <c:pt idx="172">
                  <c:v>-3.8016420397198642E-3</c:v>
                </c:pt>
                <c:pt idx="173">
                  <c:v>-6.3666209430796917E-4</c:v>
                </c:pt>
                <c:pt idx="174">
                  <c:v>7.8381659330366872E-3</c:v>
                </c:pt>
                <c:pt idx="175">
                  <c:v>-1.2508472476830494E-3</c:v>
                </c:pt>
                <c:pt idx="176">
                  <c:v>3.5652142230493374E-3</c:v>
                </c:pt>
                <c:pt idx="177">
                  <c:v>-1.2046914696061956E-3</c:v>
                </c:pt>
                <c:pt idx="178">
                  <c:v>1.0884142751870426E-3</c:v>
                </c:pt>
                <c:pt idx="179">
                  <c:v>-1.7779485733538377E-2</c:v>
                </c:pt>
                <c:pt idx="180">
                  <c:v>1.0046594558803841E-2</c:v>
                </c:pt>
                <c:pt idx="181">
                  <c:v>2.1207033605684139E-3</c:v>
                </c:pt>
                <c:pt idx="182">
                  <c:v>-1.150784289551249E-2</c:v>
                </c:pt>
                <c:pt idx="183">
                  <c:v>8.5945569453982351E-3</c:v>
                </c:pt>
                <c:pt idx="184">
                  <c:v>1.2020643377659726E-3</c:v>
                </c:pt>
                <c:pt idx="185">
                  <c:v>-3.4463187679656324E-3</c:v>
                </c:pt>
                <c:pt idx="186">
                  <c:v>8.7700000087590543E-3</c:v>
                </c:pt>
                <c:pt idx="187">
                  <c:v>-1.0168502687680131E-2</c:v>
                </c:pt>
                <c:pt idx="188">
                  <c:v>4.6854254974083081E-3</c:v>
                </c:pt>
                <c:pt idx="189">
                  <c:v>2.9659599338471448E-3</c:v>
                </c:pt>
                <c:pt idx="190">
                  <c:v>7.5909359744373421E-4</c:v>
                </c:pt>
                <c:pt idx="191">
                  <c:v>-9.6150003240266183E-3</c:v>
                </c:pt>
                <c:pt idx="192">
                  <c:v>1.1690131978440751E-2</c:v>
                </c:pt>
                <c:pt idx="193">
                  <c:v>-1.7337369624249577E-2</c:v>
                </c:pt>
                <c:pt idx="194">
                  <c:v>1.7333265422272311E-2</c:v>
                </c:pt>
                <c:pt idx="195">
                  <c:v>6.5387900150052644E-3</c:v>
                </c:pt>
                <c:pt idx="196">
                  <c:v>-5.510385750005627E-5</c:v>
                </c:pt>
                <c:pt idx="197">
                  <c:v>-4.1747564523026787E-5</c:v>
                </c:pt>
                <c:pt idx="198">
                  <c:v>-1.0090601689755004E-2</c:v>
                </c:pt>
                <c:pt idx="199">
                  <c:v>-5.7167324886267653E-3</c:v>
                </c:pt>
                <c:pt idx="200">
                  <c:v>-2.6196992612419367E-2</c:v>
                </c:pt>
                <c:pt idx="201">
                  <c:v>5.4892114641717712E-3</c:v>
                </c:pt>
                <c:pt idx="202">
                  <c:v>1.3553287064207701E-2</c:v>
                </c:pt>
                <c:pt idx="203">
                  <c:v>5.9679065650834508E-3</c:v>
                </c:pt>
                <c:pt idx="204">
                  <c:v>9.9745142048036205E-3</c:v>
                </c:pt>
                <c:pt idx="205">
                  <c:v>-3.2107115175468506E-3</c:v>
                </c:pt>
                <c:pt idx="206">
                  <c:v>-6.3929003687648103E-3</c:v>
                </c:pt>
                <c:pt idx="207">
                  <c:v>3.3011173555625101E-3</c:v>
                </c:pt>
                <c:pt idx="208">
                  <c:v>4.5027458205869021E-3</c:v>
                </c:pt>
                <c:pt idx="209">
                  <c:v>-6.1430430592590976E-3</c:v>
                </c:pt>
                <c:pt idx="210">
                  <c:v>1.5658910739625958E-3</c:v>
                </c:pt>
                <c:pt idx="211">
                  <c:v>-8.7678253709764424E-4</c:v>
                </c:pt>
                <c:pt idx="212">
                  <c:v>8.810613916017845E-3</c:v>
                </c:pt>
                <c:pt idx="213">
                  <c:v>3.3481776783480838E-3</c:v>
                </c:pt>
                <c:pt idx="214">
                  <c:v>1.0657748357463664E-3</c:v>
                </c:pt>
                <c:pt idx="215">
                  <c:v>-1.0176753281933347E-3</c:v>
                </c:pt>
                <c:pt idx="216">
                  <c:v>1.6068050783903988E-3</c:v>
                </c:pt>
                <c:pt idx="217">
                  <c:v>3.5115656262115443E-3</c:v>
                </c:pt>
                <c:pt idx="218">
                  <c:v>7.0402685122023835E-3</c:v>
                </c:pt>
                <c:pt idx="219">
                  <c:v>2.5054518921887475E-3</c:v>
                </c:pt>
                <c:pt idx="220">
                  <c:v>-3.2364358500694139E-3</c:v>
                </c:pt>
                <c:pt idx="221">
                  <c:v>-2.3736895506043399E-4</c:v>
                </c:pt>
                <c:pt idx="222">
                  <c:v>2.7647073041230708E-3</c:v>
                </c:pt>
                <c:pt idx="223">
                  <c:v>-1.2536673964845998E-2</c:v>
                </c:pt>
                <c:pt idx="224">
                  <c:v>2.6786108770689718E-3</c:v>
                </c:pt>
                <c:pt idx="225">
                  <c:v>2.8308379716648819E-3</c:v>
                </c:pt>
                <c:pt idx="226">
                  <c:v>3.3470177722323682E-3</c:v>
                </c:pt>
                <c:pt idx="227">
                  <c:v>-2.8410587369335706E-3</c:v>
                </c:pt>
                <c:pt idx="228">
                  <c:v>-4.2268126509626179E-3</c:v>
                </c:pt>
                <c:pt idx="229">
                  <c:v>3.6805927057489201E-3</c:v>
                </c:pt>
                <c:pt idx="230">
                  <c:v>2.2432583153279254E-3</c:v>
                </c:pt>
                <c:pt idx="231">
                  <c:v>-3.286882890392332E-3</c:v>
                </c:pt>
                <c:pt idx="232">
                  <c:v>-6.8201728606501492E-4</c:v>
                </c:pt>
                <c:pt idx="233">
                  <c:v>1.0300496868945542E-3</c:v>
                </c:pt>
                <c:pt idx="234">
                  <c:v>-3.7492069162118912E-3</c:v>
                </c:pt>
                <c:pt idx="235">
                  <c:v>9.5632727634883761E-3</c:v>
                </c:pt>
                <c:pt idx="236">
                  <c:v>-5.5880995339096526E-3</c:v>
                </c:pt>
                <c:pt idx="237">
                  <c:v>-1.4694707490292244E-2</c:v>
                </c:pt>
                <c:pt idx="238">
                  <c:v>8.2446424887447063E-4</c:v>
                </c:pt>
                <c:pt idx="239">
                  <c:v>-8.5391362600497028E-4</c:v>
                </c:pt>
                <c:pt idx="240">
                  <c:v>5.8687680710764554E-3</c:v>
                </c:pt>
                <c:pt idx="241">
                  <c:v>1.3737809769534582E-3</c:v>
                </c:pt>
                <c:pt idx="242">
                  <c:v>-6.8047001497616513E-3</c:v>
                </c:pt>
                <c:pt idx="243">
                  <c:v>2.2893186475409838E-3</c:v>
                </c:pt>
                <c:pt idx="244">
                  <c:v>-1.0323451243471234E-2</c:v>
                </c:pt>
                <c:pt idx="245">
                  <c:v>-2.311855543246117E-2</c:v>
                </c:pt>
                <c:pt idx="246">
                  <c:v>1.430543555545895E-2</c:v>
                </c:pt>
                <c:pt idx="247">
                  <c:v>1.0307824800548607E-2</c:v>
                </c:pt>
                <c:pt idx="248">
                  <c:v>8.8496673658794E-3</c:v>
                </c:pt>
                <c:pt idx="249">
                  <c:v>-7.1733536281599385E-3</c:v>
                </c:pt>
                <c:pt idx="250">
                  <c:v>2.7125007162747024E-3</c:v>
                </c:pt>
                <c:pt idx="251">
                  <c:v>-2.0888841794337358E-2</c:v>
                </c:pt>
                <c:pt idx="252">
                  <c:v>7.6538351353275056E-3</c:v>
                </c:pt>
                <c:pt idx="253">
                  <c:v>-6.8062002289648836E-3</c:v>
                </c:pt>
                <c:pt idx="254">
                  <c:v>-6.8312767681245725E-3</c:v>
                </c:pt>
                <c:pt idx="255">
                  <c:v>-7.9102098908853096E-3</c:v>
                </c:pt>
                <c:pt idx="256">
                  <c:v>1.0503767888793304E-2</c:v>
                </c:pt>
                <c:pt idx="257">
                  <c:v>-1.4555286330377847E-2</c:v>
                </c:pt>
                <c:pt idx="258">
                  <c:v>1.8534973352906194E-2</c:v>
                </c:pt>
                <c:pt idx="259">
                  <c:v>-2.9329800396561971E-3</c:v>
                </c:pt>
                <c:pt idx="260">
                  <c:v>-4.5969849355385136E-4</c:v>
                </c:pt>
                <c:pt idx="261">
                  <c:v>-3.4389795876951412E-3</c:v>
                </c:pt>
                <c:pt idx="262">
                  <c:v>6.7677193511382914E-3</c:v>
                </c:pt>
                <c:pt idx="263">
                  <c:v>1.3990066851035118E-2</c:v>
                </c:pt>
              </c:numCache>
            </c:numRef>
          </c:xVal>
          <c:yVal>
            <c:numRef>
              <c:f>'Module Sharp (PUM.DE)'!$E$3:$E$266</c:f>
              <c:numCache>
                <c:formatCode>General</c:formatCode>
                <c:ptCount val="264"/>
                <c:pt idx="0">
                  <c:v>-1.2620795611818832E-3</c:v>
                </c:pt>
                <c:pt idx="1">
                  <c:v>-1.9810766748132522E-3</c:v>
                </c:pt>
                <c:pt idx="2">
                  <c:v>9.0391268005822773E-3</c:v>
                </c:pt>
                <c:pt idx="3">
                  <c:v>5.2368062944095862E-3</c:v>
                </c:pt>
                <c:pt idx="4">
                  <c:v>1.9041800580957419E-3</c:v>
                </c:pt>
                <c:pt idx="5">
                  <c:v>7.3491735077106605E-3</c:v>
                </c:pt>
                <c:pt idx="6">
                  <c:v>1.0879779119527292E-3</c:v>
                </c:pt>
                <c:pt idx="7">
                  <c:v>5.7178003673446724E-3</c:v>
                </c:pt>
                <c:pt idx="8">
                  <c:v>-6.4743295304862765E-3</c:v>
                </c:pt>
                <c:pt idx="9">
                  <c:v>1.0918314125290421E-3</c:v>
                </c:pt>
                <c:pt idx="10">
                  <c:v>-1.8693215622017558E-2</c:v>
                </c:pt>
                <c:pt idx="11">
                  <c:v>1.304433868261983E-2</c:v>
                </c:pt>
                <c:pt idx="12">
                  <c:v>-2.7007788262456635E-3</c:v>
                </c:pt>
                <c:pt idx="13">
                  <c:v>-6.5266057326589071E-3</c:v>
                </c:pt>
                <c:pt idx="14">
                  <c:v>-1.0331331020218533E-2</c:v>
                </c:pt>
                <c:pt idx="15">
                  <c:v>-3.4445302531778735E-4</c:v>
                </c:pt>
                <c:pt idx="16">
                  <c:v>6.8831301979779928E-3</c:v>
                </c:pt>
                <c:pt idx="17">
                  <c:v>-2.8095189965210678E-2</c:v>
                </c:pt>
                <c:pt idx="18">
                  <c:v>-6.6601368450050751E-3</c:v>
                </c:pt>
                <c:pt idx="19">
                  <c:v>-3.1688244401091588E-2</c:v>
                </c:pt>
                <c:pt idx="20">
                  <c:v>3.0652618769985464E-3</c:v>
                </c:pt>
                <c:pt idx="21">
                  <c:v>-2.2192744903815581E-3</c:v>
                </c:pt>
                <c:pt idx="22">
                  <c:v>1.6061305589153051E-2</c:v>
                </c:pt>
                <c:pt idx="23">
                  <c:v>2.0275354744883969E-2</c:v>
                </c:pt>
                <c:pt idx="24">
                  <c:v>1.5598173394834184E-2</c:v>
                </c:pt>
                <c:pt idx="25">
                  <c:v>1.5852460499362786E-2</c:v>
                </c:pt>
                <c:pt idx="26">
                  <c:v>-4.8646683877706974E-3</c:v>
                </c:pt>
                <c:pt idx="27">
                  <c:v>3.8712564452254232E-2</c:v>
                </c:pt>
                <c:pt idx="28">
                  <c:v>4.5170874927825365E-3</c:v>
                </c:pt>
                <c:pt idx="29">
                  <c:v>3.6703635060705902E-3</c:v>
                </c:pt>
                <c:pt idx="30">
                  <c:v>-8.9958875321043356E-3</c:v>
                </c:pt>
                <c:pt idx="31">
                  <c:v>1.9611629560125588E-3</c:v>
                </c:pt>
                <c:pt idx="32">
                  <c:v>4.2125160054350078E-3</c:v>
                </c:pt>
                <c:pt idx="33">
                  <c:v>2.5072046814566824E-4</c:v>
                </c:pt>
                <c:pt idx="34">
                  <c:v>4.5810811138592049E-3</c:v>
                </c:pt>
                <c:pt idx="35">
                  <c:v>-6.2244103161612245E-3</c:v>
                </c:pt>
                <c:pt idx="36">
                  <c:v>3.5717399417997805E-3</c:v>
                </c:pt>
                <c:pt idx="37">
                  <c:v>-5.1792752747654622E-5</c:v>
                </c:pt>
                <c:pt idx="38">
                  <c:v>1.0299244171364633E-2</c:v>
                </c:pt>
                <c:pt idx="39">
                  <c:v>3.9963516421822709E-4</c:v>
                </c:pt>
                <c:pt idx="40">
                  <c:v>3.6534607409486231E-4</c:v>
                </c:pt>
                <c:pt idx="41">
                  <c:v>3.4109637913794133E-3</c:v>
                </c:pt>
                <c:pt idx="42">
                  <c:v>-2.0278778750227777E-3</c:v>
                </c:pt>
                <c:pt idx="43">
                  <c:v>5.854925933247347E-3</c:v>
                </c:pt>
                <c:pt idx="44">
                  <c:v>-3.4366860254384183E-3</c:v>
                </c:pt>
                <c:pt idx="45">
                  <c:v>-2.9533128261692554E-3</c:v>
                </c:pt>
                <c:pt idx="46">
                  <c:v>3.2426452276619962E-3</c:v>
                </c:pt>
                <c:pt idx="47">
                  <c:v>-1.0722803849668142E-3</c:v>
                </c:pt>
                <c:pt idx="48">
                  <c:v>9.8960590028803266E-4</c:v>
                </c:pt>
                <c:pt idx="49">
                  <c:v>4.1498612326975786E-3</c:v>
                </c:pt>
                <c:pt idx="50">
                  <c:v>-2.0275576607022118E-3</c:v>
                </c:pt>
                <c:pt idx="51">
                  <c:v>-9.9971723683443189E-3</c:v>
                </c:pt>
                <c:pt idx="52">
                  <c:v>6.9711603395963447E-3</c:v>
                </c:pt>
                <c:pt idx="53">
                  <c:v>8.7221098996953447E-3</c:v>
                </c:pt>
                <c:pt idx="54">
                  <c:v>1.2304985113891073E-2</c:v>
                </c:pt>
                <c:pt idx="55">
                  <c:v>6.3248532816199089E-3</c:v>
                </c:pt>
                <c:pt idx="56">
                  <c:v>-1.525181611599698E-3</c:v>
                </c:pt>
                <c:pt idx="57">
                  <c:v>-2.1240272183120835E-2</c:v>
                </c:pt>
                <c:pt idx="58">
                  <c:v>1.0581491548251528E-2</c:v>
                </c:pt>
                <c:pt idx="59">
                  <c:v>1.0298061216345748E-2</c:v>
                </c:pt>
                <c:pt idx="60">
                  <c:v>1.2108043510654327E-2</c:v>
                </c:pt>
                <c:pt idx="61">
                  <c:v>-1.0676389450248749E-3</c:v>
                </c:pt>
                <c:pt idx="62">
                  <c:v>-1.8401650023302449E-3</c:v>
                </c:pt>
                <c:pt idx="63">
                  <c:v>1.0018354038011227E-3</c:v>
                </c:pt>
                <c:pt idx="64">
                  <c:v>-3.7004822334523579E-3</c:v>
                </c:pt>
                <c:pt idx="65">
                  <c:v>1.4188547894933689E-2</c:v>
                </c:pt>
                <c:pt idx="66">
                  <c:v>4.7980876505817772E-3</c:v>
                </c:pt>
                <c:pt idx="67">
                  <c:v>5.052747762107246E-3</c:v>
                </c:pt>
                <c:pt idx="68">
                  <c:v>-5.658144978835945E-3</c:v>
                </c:pt>
                <c:pt idx="69">
                  <c:v>-9.0335388390111937E-5</c:v>
                </c:pt>
                <c:pt idx="70">
                  <c:v>1.3666631161576423E-3</c:v>
                </c:pt>
                <c:pt idx="71">
                  <c:v>3.2704576050491918E-3</c:v>
                </c:pt>
                <c:pt idx="72">
                  <c:v>-1.0554461525491367E-2</c:v>
                </c:pt>
                <c:pt idx="73">
                  <c:v>3.9525126254344612E-3</c:v>
                </c:pt>
                <c:pt idx="74">
                  <c:v>-1.3053750020331845E-3</c:v>
                </c:pt>
                <c:pt idx="75">
                  <c:v>6.5029148143393532E-3</c:v>
                </c:pt>
                <c:pt idx="76">
                  <c:v>-2.6318761847341236E-4</c:v>
                </c:pt>
                <c:pt idx="77">
                  <c:v>-1.2647873355832364E-3</c:v>
                </c:pt>
                <c:pt idx="78">
                  <c:v>-1.2265190014506015E-2</c:v>
                </c:pt>
                <c:pt idx="79">
                  <c:v>1.3418910238389255E-2</c:v>
                </c:pt>
                <c:pt idx="80">
                  <c:v>-1.3411201706705298E-2</c:v>
                </c:pt>
                <c:pt idx="81">
                  <c:v>3.1343060580841966E-3</c:v>
                </c:pt>
                <c:pt idx="82">
                  <c:v>-1.2632321040767025E-2</c:v>
                </c:pt>
                <c:pt idx="83">
                  <c:v>1.1440189357555053E-2</c:v>
                </c:pt>
                <c:pt idx="84">
                  <c:v>1.2650716863686289E-2</c:v>
                </c:pt>
                <c:pt idx="85">
                  <c:v>6.0560955633916311E-3</c:v>
                </c:pt>
                <c:pt idx="86">
                  <c:v>7.5814627183965607E-3</c:v>
                </c:pt>
                <c:pt idx="87">
                  <c:v>3.5690048352767103E-4</c:v>
                </c:pt>
                <c:pt idx="88">
                  <c:v>7.2871175068730187E-4</c:v>
                </c:pt>
                <c:pt idx="89">
                  <c:v>-2.0923853093074525E-3</c:v>
                </c:pt>
                <c:pt idx="90">
                  <c:v>-3.7965636386999837E-3</c:v>
                </c:pt>
                <c:pt idx="91">
                  <c:v>6.5430092321876994E-3</c:v>
                </c:pt>
                <c:pt idx="92">
                  <c:v>1.0476837780709612E-3</c:v>
                </c:pt>
                <c:pt idx="93">
                  <c:v>3.8324966896862117E-3</c:v>
                </c:pt>
                <c:pt idx="94">
                  <c:v>-1.9061230662507484E-3</c:v>
                </c:pt>
                <c:pt idx="95">
                  <c:v>-7.9856072653693832E-3</c:v>
                </c:pt>
                <c:pt idx="96">
                  <c:v>-6.8855605935392585E-4</c:v>
                </c:pt>
                <c:pt idx="97">
                  <c:v>6.4715792085511155E-3</c:v>
                </c:pt>
                <c:pt idx="98">
                  <c:v>-1.8331537443290885E-3</c:v>
                </c:pt>
                <c:pt idx="99">
                  <c:v>-4.1705540321565855E-3</c:v>
                </c:pt>
                <c:pt idx="100">
                  <c:v>6.7536894801458938E-3</c:v>
                </c:pt>
                <c:pt idx="101">
                  <c:v>-4.7946181871294513E-3</c:v>
                </c:pt>
                <c:pt idx="102">
                  <c:v>-4.6296598284373573E-3</c:v>
                </c:pt>
                <c:pt idx="103">
                  <c:v>1.3257486822551718E-2</c:v>
                </c:pt>
                <c:pt idx="104">
                  <c:v>2.0418308549593304E-3</c:v>
                </c:pt>
                <c:pt idx="105">
                  <c:v>2.768692271233328E-3</c:v>
                </c:pt>
                <c:pt idx="106">
                  <c:v>-7.476591746216017E-4</c:v>
                </c:pt>
                <c:pt idx="107">
                  <c:v>-6.9080997465297963E-3</c:v>
                </c:pt>
                <c:pt idx="108">
                  <c:v>2.6114057198920543E-2</c:v>
                </c:pt>
                <c:pt idx="109">
                  <c:v>3.6193514506698472E-3</c:v>
                </c:pt>
                <c:pt idx="110">
                  <c:v>6.0319786074407621E-3</c:v>
                </c:pt>
                <c:pt idx="111">
                  <c:v>2.1026975788278625E-3</c:v>
                </c:pt>
                <c:pt idx="112">
                  <c:v>-3.0022979592964107E-3</c:v>
                </c:pt>
                <c:pt idx="113">
                  <c:v>-1.63097931924094E-3</c:v>
                </c:pt>
                <c:pt idx="114">
                  <c:v>5.6943125108387879E-3</c:v>
                </c:pt>
                <c:pt idx="115">
                  <c:v>2.6261501904840923E-3</c:v>
                </c:pt>
                <c:pt idx="116">
                  <c:v>1.0029796536677585E-2</c:v>
                </c:pt>
                <c:pt idx="117">
                  <c:v>-7.5323499316505048E-3</c:v>
                </c:pt>
                <c:pt idx="118">
                  <c:v>2.4680198819449716E-3</c:v>
                </c:pt>
                <c:pt idx="119">
                  <c:v>8.0693143019223632E-4</c:v>
                </c:pt>
                <c:pt idx="120">
                  <c:v>-2.1693337363163337E-3</c:v>
                </c:pt>
                <c:pt idx="121">
                  <c:v>1.1337832780837151E-3</c:v>
                </c:pt>
                <c:pt idx="122">
                  <c:v>7.2995271120306383E-3</c:v>
                </c:pt>
                <c:pt idx="123">
                  <c:v>4.1587442002723324E-3</c:v>
                </c:pt>
                <c:pt idx="124">
                  <c:v>1.0513557892235398E-2</c:v>
                </c:pt>
                <c:pt idx="125">
                  <c:v>5.3929343859982751E-4</c:v>
                </c:pt>
                <c:pt idx="126">
                  <c:v>5.6445082593104962E-3</c:v>
                </c:pt>
                <c:pt idx="127">
                  <c:v>5.9530577151325785E-3</c:v>
                </c:pt>
                <c:pt idx="128">
                  <c:v>-1.2926480183276662E-3</c:v>
                </c:pt>
                <c:pt idx="129">
                  <c:v>1.8940710595986444E-3</c:v>
                </c:pt>
                <c:pt idx="130">
                  <c:v>2.1542291962892515E-3</c:v>
                </c:pt>
                <c:pt idx="131">
                  <c:v>-4.1918500464773454E-4</c:v>
                </c:pt>
                <c:pt idx="132">
                  <c:v>1.5370397513764567E-3</c:v>
                </c:pt>
                <c:pt idx="133">
                  <c:v>-7.2620704413452772E-4</c:v>
                </c:pt>
                <c:pt idx="134">
                  <c:v>2.9007874853270374E-3</c:v>
                </c:pt>
                <c:pt idx="135">
                  <c:v>1.0913522655870185E-2</c:v>
                </c:pt>
                <c:pt idx="136">
                  <c:v>-4.0158200112562822E-3</c:v>
                </c:pt>
                <c:pt idx="137">
                  <c:v>-1.1464480584336273E-2</c:v>
                </c:pt>
                <c:pt idx="138">
                  <c:v>3.9495258511500833E-3</c:v>
                </c:pt>
                <c:pt idx="139">
                  <c:v>6.8902489226727263E-3</c:v>
                </c:pt>
                <c:pt idx="140">
                  <c:v>-1.5107922538322104E-3</c:v>
                </c:pt>
                <c:pt idx="141">
                  <c:v>1.3992611439287046E-3</c:v>
                </c:pt>
                <c:pt idx="142">
                  <c:v>-1.8259664561894014E-3</c:v>
                </c:pt>
                <c:pt idx="143">
                  <c:v>2.7288410031582255E-3</c:v>
                </c:pt>
                <c:pt idx="144">
                  <c:v>-6.4229185296004448E-3</c:v>
                </c:pt>
                <c:pt idx="145">
                  <c:v>-3.7992280646021966E-4</c:v>
                </c:pt>
                <c:pt idx="146">
                  <c:v>5.6899420679751497E-3</c:v>
                </c:pt>
                <c:pt idx="147">
                  <c:v>-1.8729009585100188E-2</c:v>
                </c:pt>
                <c:pt idx="148">
                  <c:v>1.6910040053354756E-2</c:v>
                </c:pt>
                <c:pt idx="149">
                  <c:v>1.8762490975515944E-3</c:v>
                </c:pt>
                <c:pt idx="150">
                  <c:v>1.0876653904171411E-2</c:v>
                </c:pt>
                <c:pt idx="151">
                  <c:v>5.9137365135524314E-4</c:v>
                </c:pt>
                <c:pt idx="152">
                  <c:v>-1.3537029616200244E-2</c:v>
                </c:pt>
                <c:pt idx="153">
                  <c:v>2.1113253121519578E-3</c:v>
                </c:pt>
                <c:pt idx="154">
                  <c:v>3.0773213121090591E-3</c:v>
                </c:pt>
                <c:pt idx="155">
                  <c:v>1.1589328653760268E-2</c:v>
                </c:pt>
                <c:pt idx="156">
                  <c:v>-4.5077363462067276E-4</c:v>
                </c:pt>
                <c:pt idx="157">
                  <c:v>4.9054498416288258E-5</c:v>
                </c:pt>
                <c:pt idx="158">
                  <c:v>-1.3165808995244973E-2</c:v>
                </c:pt>
                <c:pt idx="159">
                  <c:v>1.3685199493459217E-2</c:v>
                </c:pt>
                <c:pt idx="160">
                  <c:v>3.9360693134236182E-3</c:v>
                </c:pt>
                <c:pt idx="161">
                  <c:v>1.9345307917683716E-3</c:v>
                </c:pt>
                <c:pt idx="162">
                  <c:v>-1.6519132521728667E-4</c:v>
                </c:pt>
                <c:pt idx="163">
                  <c:v>-1.6480165354301759E-3</c:v>
                </c:pt>
                <c:pt idx="164">
                  <c:v>6.2364973894842891E-3</c:v>
                </c:pt>
                <c:pt idx="165">
                  <c:v>-4.3712307692737023E-3</c:v>
                </c:pt>
                <c:pt idx="166">
                  <c:v>7.8847169640552609E-3</c:v>
                </c:pt>
                <c:pt idx="167">
                  <c:v>2.3088873130855292E-3</c:v>
                </c:pt>
                <c:pt idx="168">
                  <c:v>2.0378361531174947E-3</c:v>
                </c:pt>
                <c:pt idx="169">
                  <c:v>3.5321123364474047E-3</c:v>
                </c:pt>
                <c:pt idx="170">
                  <c:v>-2.2274661408333237E-4</c:v>
                </c:pt>
                <c:pt idx="171">
                  <c:v>-1.2493741883505831E-3</c:v>
                </c:pt>
                <c:pt idx="172">
                  <c:v>-2.3860564510559813E-3</c:v>
                </c:pt>
                <c:pt idx="173">
                  <c:v>6.0985629860954896E-5</c:v>
                </c:pt>
                <c:pt idx="174">
                  <c:v>6.6134002325221215E-3</c:v>
                </c:pt>
                <c:pt idx="175">
                  <c:v>-4.1387896381900595E-4</c:v>
                </c:pt>
                <c:pt idx="176">
                  <c:v>3.3097165364460459E-3</c:v>
                </c:pt>
                <c:pt idx="177">
                  <c:v>-3.7819307222425661E-4</c:v>
                </c:pt>
                <c:pt idx="178">
                  <c:v>1.3947490475625913E-3</c:v>
                </c:pt>
                <c:pt idx="179">
                  <c:v>-1.3193193402693735E-2</c:v>
                </c:pt>
                <c:pt idx="180">
                  <c:v>8.3208732254514608E-3</c:v>
                </c:pt>
                <c:pt idx="181">
                  <c:v>2.1928756945454133E-3</c:v>
                </c:pt>
                <c:pt idx="182">
                  <c:v>-8.344197767388567E-3</c:v>
                </c:pt>
                <c:pt idx="183">
                  <c:v>7.1982129860939893E-3</c:v>
                </c:pt>
                <c:pt idx="184">
                  <c:v>1.4826189520884133E-3</c:v>
                </c:pt>
                <c:pt idx="185">
                  <c:v>-2.1113340157457214E-3</c:v>
                </c:pt>
                <c:pt idx="186">
                  <c:v>7.3338588878859605E-3</c:v>
                </c:pt>
                <c:pt idx="187">
                  <c:v>-7.3086708744043239E-3</c:v>
                </c:pt>
                <c:pt idx="188">
                  <c:v>4.1758212749129567E-3</c:v>
                </c:pt>
                <c:pt idx="189">
                  <c:v>2.8463959188941095E-3</c:v>
                </c:pt>
                <c:pt idx="190">
                  <c:v>1.1401308286629181E-3</c:v>
                </c:pt>
                <c:pt idx="191">
                  <c:v>-6.8807239050370774E-3</c:v>
                </c:pt>
                <c:pt idx="192">
                  <c:v>9.5915938293034235E-3</c:v>
                </c:pt>
                <c:pt idx="193">
                  <c:v>-1.285136604746853E-2</c:v>
                </c:pt>
                <c:pt idx="194">
                  <c:v>1.3954649912898423E-2</c:v>
                </c:pt>
                <c:pt idx="195">
                  <c:v>5.6087722079552343E-3</c:v>
                </c:pt>
                <c:pt idx="196">
                  <c:v>5.1062433295473247E-4</c:v>
                </c:pt>
                <c:pt idx="197">
                  <c:v>5.2095091053928433E-4</c:v>
                </c:pt>
                <c:pt idx="198">
                  <c:v>-7.2484407865819507E-3</c:v>
                </c:pt>
                <c:pt idx="199">
                  <c:v>-3.8667315258003841E-3</c:v>
                </c:pt>
                <c:pt idx="200">
                  <c:v>-1.9701289474167868E-2</c:v>
                </c:pt>
                <c:pt idx="201">
                  <c:v>4.7972780040691733E-3</c:v>
                </c:pt>
                <c:pt idx="202">
                  <c:v>1.1032114457168819E-2</c:v>
                </c:pt>
                <c:pt idx="203">
                  <c:v>5.1673868439554285E-3</c:v>
                </c:pt>
                <c:pt idx="204">
                  <c:v>8.2651434380631959E-3</c:v>
                </c:pt>
                <c:pt idx="205">
                  <c:v>-1.9291714534900983E-3</c:v>
                </c:pt>
                <c:pt idx="206">
                  <c:v>-4.3895188056568644E-3</c:v>
                </c:pt>
                <c:pt idx="207">
                  <c:v>3.1055268861718147E-3</c:v>
                </c:pt>
                <c:pt idx="208">
                  <c:v>4.0345802989129936E-3</c:v>
                </c:pt>
                <c:pt idx="209">
                  <c:v>-4.1963386398641877E-3</c:v>
                </c:pt>
                <c:pt idx="210">
                  <c:v>1.7639159425879652E-3</c:v>
                </c:pt>
                <c:pt idx="211">
                  <c:v>-1.246663610297089E-4</c:v>
                </c:pt>
                <c:pt idx="212">
                  <c:v>7.365260015806784E-3</c:v>
                </c:pt>
                <c:pt idx="213">
                  <c:v>3.1419121373215957E-3</c:v>
                </c:pt>
                <c:pt idx="214">
                  <c:v>1.3772450943132144E-3</c:v>
                </c:pt>
                <c:pt idx="215">
                  <c:v>-2.3359930678463841E-4</c:v>
                </c:pt>
                <c:pt idx="216">
                  <c:v>1.7955490942225569E-3</c:v>
                </c:pt>
                <c:pt idx="217">
                  <c:v>3.2682374824525009E-3</c:v>
                </c:pt>
                <c:pt idx="218">
                  <c:v>5.9964963030463437E-3</c:v>
                </c:pt>
                <c:pt idx="219">
                  <c:v>2.4903486212888497E-3</c:v>
                </c:pt>
                <c:pt idx="220">
                  <c:v>-1.9490605287044499E-3</c:v>
                </c:pt>
                <c:pt idx="221">
                  <c:v>3.6970389386656928E-4</c:v>
                </c:pt>
                <c:pt idx="222">
                  <c:v>2.6907950423249176E-3</c:v>
                </c:pt>
                <c:pt idx="223">
                  <c:v>-9.139650807924728E-3</c:v>
                </c:pt>
                <c:pt idx="224">
                  <c:v>2.6242285604982664E-3</c:v>
                </c:pt>
                <c:pt idx="225">
                  <c:v>2.7419247585016436E-3</c:v>
                </c:pt>
                <c:pt idx="226">
                  <c:v>3.1410153420419976E-3</c:v>
                </c:pt>
                <c:pt idx="227">
                  <c:v>-1.6433699871016808E-3</c:v>
                </c:pt>
                <c:pt idx="228">
                  <c:v>-2.7147821918899547E-3</c:v>
                </c:pt>
                <c:pt idx="229">
                  <c:v>3.3989227896507501E-3</c:v>
                </c:pt>
                <c:pt idx="230">
                  <c:v>2.2876305229152238E-3</c:v>
                </c:pt>
                <c:pt idx="231">
                  <c:v>-1.9880642610051388E-3</c:v>
                </c:pt>
                <c:pt idx="232">
                  <c:v>2.5918721150067605E-5</c:v>
                </c:pt>
                <c:pt idx="233">
                  <c:v>1.3496237683979788E-3</c:v>
                </c:pt>
                <c:pt idx="234">
                  <c:v>-2.3455156084739954E-3</c:v>
                </c:pt>
                <c:pt idx="235">
                  <c:v>7.9471872014765608E-3</c:v>
                </c:pt>
                <c:pt idx="236">
                  <c:v>-3.7672774191031952E-3</c:v>
                </c:pt>
                <c:pt idx="237">
                  <c:v>-1.0808160226586856E-2</c:v>
                </c:pt>
                <c:pt idx="238">
                  <c:v>1.1906729292976653E-3</c:v>
                </c:pt>
                <c:pt idx="239">
                  <c:v>-1.0698498902934428E-4</c:v>
                </c:pt>
                <c:pt idx="240">
                  <c:v>5.0907367321512357E-3</c:v>
                </c:pt>
                <c:pt idx="241">
                  <c:v>1.6153837244827995E-3</c:v>
                </c:pt>
                <c:pt idx="242">
                  <c:v>-4.7079067292430613E-3</c:v>
                </c:pt>
                <c:pt idx="243">
                  <c:v>2.3232426193993609E-3</c:v>
                </c:pt>
                <c:pt idx="244">
                  <c:v>-7.4284712026647893E-3</c:v>
                </c:pt>
                <c:pt idx="245">
                  <c:v>-1.7321158966947036E-2</c:v>
                </c:pt>
                <c:pt idx="246">
                  <c:v>1.1613647054826546E-2</c:v>
                </c:pt>
                <c:pt idx="247">
                  <c:v>8.5228465097638047E-3</c:v>
                </c:pt>
                <c:pt idx="248">
                  <c:v>7.3954546574362644E-3</c:v>
                </c:pt>
                <c:pt idx="249">
                  <c:v>-4.992935573177682E-3</c:v>
                </c:pt>
                <c:pt idx="250">
                  <c:v>2.650430894820211E-3</c:v>
                </c:pt>
                <c:pt idx="251">
                  <c:v>-1.5597229212259985E-2</c:v>
                </c:pt>
                <c:pt idx="252">
                  <c:v>6.470882672669257E-3</c:v>
                </c:pt>
                <c:pt idx="253">
                  <c:v>-4.7090665334119115E-3</c:v>
                </c:pt>
                <c:pt idx="254">
                  <c:v>-4.7284547594436364E-3</c:v>
                </c:pt>
                <c:pt idx="255">
                  <c:v>-5.562644801537898E-3</c:v>
                </c:pt>
                <c:pt idx="256">
                  <c:v>8.674342250864683E-3</c:v>
                </c:pt>
                <c:pt idx="257">
                  <c:v>-1.0700365090072531E-2</c:v>
                </c:pt>
                <c:pt idx="258">
                  <c:v>1.488376476542556E-2</c:v>
                </c:pt>
                <c:pt idx="259">
                  <c:v>-1.714440041185609E-3</c:v>
                </c:pt>
                <c:pt idx="260">
                  <c:v>1.978071533159966E-4</c:v>
                </c:pt>
                <c:pt idx="261">
                  <c:v>-2.1056596407825049E-3</c:v>
                </c:pt>
                <c:pt idx="262">
                  <c:v>5.7857716609489209E-3</c:v>
                </c:pt>
                <c:pt idx="263">
                  <c:v>1.1369815970889319E-2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6971136"/>
        <c:axId val="-1906961888"/>
      </c:scatterChart>
      <c:valAx>
        <c:axId val="-190697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06961888"/>
        <c:crosses val="autoZero"/>
        <c:crossBetween val="midCat"/>
      </c:valAx>
      <c:valAx>
        <c:axId val="-190696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069711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BAYN,DE ~ DAX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9194843797404613E-2"/>
          <c:y val="0.10884085416372991"/>
          <c:w val="0.88037433234418172"/>
          <c:h val="0.867966261246538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'Module Sharp (BAYN.DE)'!$C$3:$C$266</c:f>
              <c:numCache>
                <c:formatCode>General</c:formatCode>
                <c:ptCount val="264"/>
                <c:pt idx="0">
                  <c:v>-2.3479014836012024E-3</c:v>
                </c:pt>
                <c:pt idx="1">
                  <c:v>-3.2778452157496991E-3</c:v>
                </c:pt>
                <c:pt idx="2">
                  <c:v>1.0975576605633872E-2</c:v>
                </c:pt>
                <c:pt idx="3">
                  <c:v>6.0576929934503037E-3</c:v>
                </c:pt>
                <c:pt idx="4">
                  <c:v>1.7473072891168132E-3</c:v>
                </c:pt>
                <c:pt idx="5">
                  <c:v>8.7898077860730506E-3</c:v>
                </c:pt>
                <c:pt idx="6">
                  <c:v>6.9163953248518081E-4</c:v>
                </c:pt>
                <c:pt idx="7">
                  <c:v>6.6798059544710218E-3</c:v>
                </c:pt>
                <c:pt idx="8">
                  <c:v>-9.0893738726418802E-3</c:v>
                </c:pt>
                <c:pt idx="9">
                  <c:v>6.9662361189222293E-4</c:v>
                </c:pt>
                <c:pt idx="10">
                  <c:v>-2.4893159895184563E-2</c:v>
                </c:pt>
                <c:pt idx="11">
                  <c:v>1.6155877910065987E-2</c:v>
                </c:pt>
                <c:pt idx="12">
                  <c:v>-4.2087008367939606E-3</c:v>
                </c:pt>
                <c:pt idx="13">
                  <c:v>-9.1569873937941918E-3</c:v>
                </c:pt>
                <c:pt idx="14">
                  <c:v>-1.4077981326360924E-2</c:v>
                </c:pt>
                <c:pt idx="15">
                  <c:v>-1.1610524277405087E-3</c:v>
                </c:pt>
                <c:pt idx="16">
                  <c:v>8.1870319938216283E-3</c:v>
                </c:pt>
                <c:pt idx="17">
                  <c:v>-3.7053580214696624E-2</c:v>
                </c:pt>
                <c:pt idx="18">
                  <c:v>-9.3296952094709049E-3</c:v>
                </c:pt>
                <c:pt idx="19">
                  <c:v>-4.1700801168116086E-2</c:v>
                </c:pt>
                <c:pt idx="20">
                  <c:v>3.2490389922482728E-3</c:v>
                </c:pt>
                <c:pt idx="21">
                  <c:v>-3.5859279067641985E-3</c:v>
                </c:pt>
                <c:pt idx="22">
                  <c:v>2.0057992969554874E-2</c:v>
                </c:pt>
                <c:pt idx="23">
                  <c:v>2.5508402331485672E-2</c:v>
                </c:pt>
                <c:pt idx="24">
                  <c:v>1.945898238509261E-2</c:v>
                </c:pt>
                <c:pt idx="25">
                  <c:v>1.978787480279403E-2</c:v>
                </c:pt>
                <c:pt idx="26">
                  <c:v>-7.007454123352316E-3</c:v>
                </c:pt>
                <c:pt idx="27">
                  <c:v>4.9354906414208539E-2</c:v>
                </c:pt>
                <c:pt idx="28">
                  <c:v>5.1268158372095177E-3</c:v>
                </c:pt>
                <c:pt idx="29">
                  <c:v>4.0316714348548428E-3</c:v>
                </c:pt>
                <c:pt idx="30">
                  <c:v>-1.2350731970465679E-2</c:v>
                </c:pt>
                <c:pt idx="31">
                  <c:v>1.821008403840022E-3</c:v>
                </c:pt>
                <c:pt idx="32">
                  <c:v>4.732886097743005E-3</c:v>
                </c:pt>
                <c:pt idx="33">
                  <c:v>-3.912609372130043E-4</c:v>
                </c:pt>
                <c:pt idx="34">
                  <c:v>5.2095845517001367E-3</c:v>
                </c:pt>
                <c:pt idx="35">
                  <c:v>-8.7661308407870724E-3</c:v>
                </c:pt>
                <c:pt idx="36">
                  <c:v>3.9041126954705205E-3</c:v>
                </c:pt>
                <c:pt idx="37">
                  <c:v>-7.8252853527186481E-4</c:v>
                </c:pt>
                <c:pt idx="38">
                  <c:v>1.2605399908834639E-2</c:v>
                </c:pt>
                <c:pt idx="39">
                  <c:v>-1.9865614699617653E-4</c:v>
                </c:pt>
                <c:pt idx="40">
                  <c:v>-2.4300531591042962E-4</c:v>
                </c:pt>
                <c:pt idx="41">
                  <c:v>3.6961664179016788E-3</c:v>
                </c:pt>
                <c:pt idx="42">
                  <c:v>-3.3383774236914812E-3</c:v>
                </c:pt>
                <c:pt idx="43">
                  <c:v>6.857162800709889E-3</c:v>
                </c:pt>
                <c:pt idx="44">
                  <c:v>-5.1605159058084465E-3</c:v>
                </c:pt>
                <c:pt idx="45">
                  <c:v>-4.5353258063953513E-3</c:v>
                </c:pt>
                <c:pt idx="46">
                  <c:v>3.4784648578179466E-3</c:v>
                </c:pt>
                <c:pt idx="47">
                  <c:v>-2.1024171124655417E-3</c:v>
                </c:pt>
                <c:pt idx="48">
                  <c:v>5.6440614874544363E-4</c:v>
                </c:pt>
                <c:pt idx="49">
                  <c:v>4.6518490364089405E-3</c:v>
                </c:pt>
                <c:pt idx="50">
                  <c:v>-3.3379632616667545E-3</c:v>
                </c:pt>
                <c:pt idx="51">
                  <c:v>-1.3645783841889607E-2</c:v>
                </c:pt>
                <c:pt idx="52">
                  <c:v>8.3008893054660002E-3</c:v>
                </c:pt>
                <c:pt idx="53">
                  <c:v>1.0565550091791574E-2</c:v>
                </c:pt>
                <c:pt idx="54">
                  <c:v>1.5199605340892028E-2</c:v>
                </c:pt>
                <c:pt idx="55">
                  <c:v>7.4649621699967609E-3</c:v>
                </c:pt>
                <c:pt idx="56">
                  <c:v>-2.6881950648448504E-3</c:v>
                </c:pt>
                <c:pt idx="57">
                  <c:v>-2.8187497576823841E-2</c:v>
                </c:pt>
                <c:pt idx="58">
                  <c:v>1.2970455865353949E-2</c:v>
                </c:pt>
                <c:pt idx="59">
                  <c:v>1.2603869886551697E-2</c:v>
                </c:pt>
                <c:pt idx="60">
                  <c:v>1.4944883025520972E-2</c:v>
                </c:pt>
                <c:pt idx="61">
                  <c:v>-2.0964139201017362E-3</c:v>
                </c:pt>
                <c:pt idx="62">
                  <c:v>-3.0955914568294388E-3</c:v>
                </c:pt>
                <c:pt idx="63">
                  <c:v>5.8022366723567366E-4</c:v>
                </c:pt>
                <c:pt idx="64">
                  <c:v>-5.5017073035987839E-3</c:v>
                </c:pt>
                <c:pt idx="65">
                  <c:v>1.7635786751262508E-2</c:v>
                </c:pt>
                <c:pt idx="66">
                  <c:v>5.4902586529370348E-3</c:v>
                </c:pt>
                <c:pt idx="67">
                  <c:v>5.8196335141868462E-3</c:v>
                </c:pt>
                <c:pt idx="68">
                  <c:v>-8.0337288725524907E-3</c:v>
                </c:pt>
                <c:pt idx="69">
                  <c:v>-8.3237919775249749E-4</c:v>
                </c:pt>
                <c:pt idx="70">
                  <c:v>1.0520882102051242E-3</c:v>
                </c:pt>
                <c:pt idx="71">
                  <c:v>3.5144371107477851E-3</c:v>
                </c:pt>
                <c:pt idx="72">
                  <c:v>-1.4366576107752473E-2</c:v>
                </c:pt>
                <c:pt idx="73">
                  <c:v>4.3966003060688852E-3</c:v>
                </c:pt>
                <c:pt idx="74">
                  <c:v>-2.4038993771767752E-3</c:v>
                </c:pt>
                <c:pt idx="75">
                  <c:v>7.6952651895080436E-3</c:v>
                </c:pt>
                <c:pt idx="76">
                  <c:v>-1.0559445569262038E-3</c:v>
                </c:pt>
                <c:pt idx="77">
                  <c:v>-2.3514036921426142E-3</c:v>
                </c:pt>
                <c:pt idx="78">
                  <c:v>-1.6579215359852014E-2</c:v>
                </c:pt>
                <c:pt idx="79">
                  <c:v>1.6640345043417343E-2</c:v>
                </c:pt>
                <c:pt idx="80">
                  <c:v>-1.80614555106463E-2</c:v>
                </c:pt>
                <c:pt idx="81">
                  <c:v>3.3383400509377037E-3</c:v>
                </c:pt>
                <c:pt idx="82">
                  <c:v>-1.7054058986169705E-2</c:v>
                </c:pt>
                <c:pt idx="83">
                  <c:v>1.4081087091032098E-2</c:v>
                </c:pt>
                <c:pt idx="84">
                  <c:v>1.5646771355374296E-2</c:v>
                </c:pt>
                <c:pt idx="85">
                  <c:v>7.1173536041283609E-3</c:v>
                </c:pt>
                <c:pt idx="86">
                  <c:v>9.090248346163848E-3</c:v>
                </c:pt>
                <c:pt idx="87">
                  <c:v>-2.5392875894427564E-4</c:v>
                </c:pt>
                <c:pt idx="88">
                  <c:v>2.269682445095693E-4</c:v>
                </c:pt>
                <c:pt idx="89">
                  <c:v>-3.4218106990867572E-3</c:v>
                </c:pt>
                <c:pt idx="90">
                  <c:v>-5.6259780397284135E-3</c:v>
                </c:pt>
                <c:pt idx="91">
                  <c:v>7.7471229116954088E-3</c:v>
                </c:pt>
                <c:pt idx="92">
                  <c:v>6.395234995619746E-4</c:v>
                </c:pt>
                <c:pt idx="93">
                  <c:v>4.2413728856925594E-3</c:v>
                </c:pt>
                <c:pt idx="94">
                  <c:v>-3.1809009622010696E-3</c:v>
                </c:pt>
                <c:pt idx="95">
                  <c:v>-1.104404549850139E-2</c:v>
                </c:pt>
                <c:pt idx="96">
                  <c:v>-1.6061118774217638E-3</c:v>
                </c:pt>
                <c:pt idx="97">
                  <c:v>7.6547360279253622E-3</c:v>
                </c:pt>
                <c:pt idx="98">
                  <c:v>-3.0865231653035927E-3</c:v>
                </c:pt>
                <c:pt idx="99">
                  <c:v>-6.1096935035112477E-3</c:v>
                </c:pt>
                <c:pt idx="100">
                  <c:v>8.0196146538203464E-3</c:v>
                </c:pt>
                <c:pt idx="101">
                  <c:v>-6.9168518889524281E-3</c:v>
                </c:pt>
                <c:pt idx="102">
                  <c:v>-6.7034963847050696E-3</c:v>
                </c:pt>
                <c:pt idx="103">
                  <c:v>1.6431561599180761E-2</c:v>
                </c:pt>
                <c:pt idx="104">
                  <c:v>1.9253434638686494E-3</c:v>
                </c:pt>
                <c:pt idx="105">
                  <c:v>2.865458807017494E-3</c:v>
                </c:pt>
                <c:pt idx="106">
                  <c:v>-1.6825552602276156E-3</c:v>
                </c:pt>
                <c:pt idx="107">
                  <c:v>-9.6504079657622945E-3</c:v>
                </c:pt>
                <c:pt idx="108">
                  <c:v>3.3060122147978786E-2</c:v>
                </c:pt>
                <c:pt idx="109">
                  <c:v>3.9656929485931379E-3</c:v>
                </c:pt>
                <c:pt idx="110">
                  <c:v>7.086160972614529E-3</c:v>
                </c:pt>
                <c:pt idx="111">
                  <c:v>2.0040678805385262E-3</c:v>
                </c:pt>
                <c:pt idx="112">
                  <c:v>-4.5986826915015867E-3</c:v>
                </c:pt>
                <c:pt idx="113">
                  <c:v>-2.8250327700753259E-3</c:v>
                </c:pt>
                <c:pt idx="114">
                  <c:v>6.649426993936767E-3</c:v>
                </c:pt>
                <c:pt idx="115">
                  <c:v>2.6810962942242673E-3</c:v>
                </c:pt>
                <c:pt idx="116">
                  <c:v>1.225689901186452E-2</c:v>
                </c:pt>
                <c:pt idx="117">
                  <c:v>-1.0457806960750713E-2</c:v>
                </c:pt>
                <c:pt idx="118">
                  <c:v>2.4765721222898898E-3</c:v>
                </c:pt>
                <c:pt idx="119">
                  <c:v>3.2813680180585351E-4</c:v>
                </c:pt>
                <c:pt idx="120">
                  <c:v>-3.5213350310193095E-3</c:v>
                </c:pt>
                <c:pt idx="121">
                  <c:v>7.5088373851146079E-4</c:v>
                </c:pt>
                <c:pt idx="122">
                  <c:v>8.7255956305426589E-3</c:v>
                </c:pt>
                <c:pt idx="123">
                  <c:v>4.6633381785242678E-3</c:v>
                </c:pt>
                <c:pt idx="124">
                  <c:v>1.2882591148769674E-2</c:v>
                </c:pt>
                <c:pt idx="125">
                  <c:v>-1.8023520742782273E-5</c:v>
                </c:pt>
                <c:pt idx="126">
                  <c:v>6.5850106692186289E-3</c:v>
                </c:pt>
                <c:pt idx="127">
                  <c:v>6.9840854736366708E-3</c:v>
                </c:pt>
                <c:pt idx="128">
                  <c:v>-2.3874384227421642E-3</c:v>
                </c:pt>
                <c:pt idx="129">
                  <c:v>1.7342324107724558E-3</c:v>
                </c:pt>
                <c:pt idx="130">
                  <c:v>2.0707183632138462E-3</c:v>
                </c:pt>
                <c:pt idx="131">
                  <c:v>-1.2577100282389808E-3</c:v>
                </c:pt>
                <c:pt idx="132">
                  <c:v>1.2724516595464801E-3</c:v>
                </c:pt>
                <c:pt idx="133">
                  <c:v>-1.6548092875255415E-3</c:v>
                </c:pt>
                <c:pt idx="134">
                  <c:v>3.0363094461429243E-3</c:v>
                </c:pt>
                <c:pt idx="135">
                  <c:v>1.3399901605196793E-2</c:v>
                </c:pt>
                <c:pt idx="136">
                  <c:v>-5.9095620563074883E-3</c:v>
                </c:pt>
                <c:pt idx="137">
                  <c:v>-1.554358572832569E-2</c:v>
                </c:pt>
                <c:pt idx="138">
                  <c:v>4.3927372418472903E-3</c:v>
                </c:pt>
                <c:pt idx="139">
                  <c:v>8.1962392817025529E-3</c:v>
                </c:pt>
                <c:pt idx="140">
                  <c:v>-2.6695840122942581E-3</c:v>
                </c:pt>
                <c:pt idx="141">
                  <c:v>1.0942501758533538E-3</c:v>
                </c:pt>
                <c:pt idx="142">
                  <c:v>-3.0772271981433213E-3</c:v>
                </c:pt>
                <c:pt idx="143">
                  <c:v>2.8139155723340631E-3</c:v>
                </c:pt>
                <c:pt idx="144">
                  <c:v>-9.0228793942485046E-3</c:v>
                </c:pt>
                <c:pt idx="145">
                  <c:v>-1.2069286907028039E-3</c:v>
                </c:pt>
                <c:pt idx="146">
                  <c:v>6.6437743065049272E-3</c:v>
                </c:pt>
                <c:pt idx="147">
                  <c:v>-2.4939455451851444E-2</c:v>
                </c:pt>
                <c:pt idx="148">
                  <c:v>2.11557377035448E-2</c:v>
                </c:pt>
                <c:pt idx="149">
                  <c:v>1.7111816619084768E-3</c:v>
                </c:pt>
                <c:pt idx="150">
                  <c:v>1.3352215927598939E-2</c:v>
                </c:pt>
                <c:pt idx="151">
                  <c:v>4.9336509642110221E-5</c:v>
                </c:pt>
                <c:pt idx="152">
                  <c:v>-1.8224200080194274E-2</c:v>
                </c:pt>
                <c:pt idx="153">
                  <c:v>2.0152269052067457E-3</c:v>
                </c:pt>
                <c:pt idx="154">
                  <c:v>3.2646365459542011E-3</c:v>
                </c:pt>
                <c:pt idx="155">
                  <c:v>1.4273982376831791E-2</c:v>
                </c:pt>
                <c:pt idx="156">
                  <c:v>-1.2985664487913907E-3</c:v>
                </c:pt>
                <c:pt idx="157">
                  <c:v>-6.5209370132565203E-4</c:v>
                </c:pt>
                <c:pt idx="158">
                  <c:v>-1.7744067012680154E-2</c:v>
                </c:pt>
                <c:pt idx="159">
                  <c:v>1.6984760923531385E-2</c:v>
                </c:pt>
                <c:pt idx="160">
                  <c:v>4.3753326894813652E-3</c:v>
                </c:pt>
                <c:pt idx="161">
                  <c:v>1.7865626268780731E-3</c:v>
                </c:pt>
                <c:pt idx="162">
                  <c:v>-9.2919712364785095E-4</c:v>
                </c:pt>
                <c:pt idx="163">
                  <c:v>-2.8470685364338569E-3</c:v>
                </c:pt>
                <c:pt idx="164">
                  <c:v>7.3506835358657825E-3</c:v>
                </c:pt>
                <c:pt idx="165">
                  <c:v>-6.3692468039793686E-3</c:v>
                </c:pt>
                <c:pt idx="166">
                  <c:v>9.4824743783010444E-3</c:v>
                </c:pt>
                <c:pt idx="167">
                  <c:v>2.2707516368026567E-3</c:v>
                </c:pt>
                <c:pt idx="168">
                  <c:v>1.9201767561459228E-3</c:v>
                </c:pt>
                <c:pt idx="169">
                  <c:v>3.8528587439332546E-3</c:v>
                </c:pt>
                <c:pt idx="170">
                  <c:v>-1.0036385631449459E-3</c:v>
                </c:pt>
                <c:pt idx="171">
                  <c:v>-2.3314684804568598E-3</c:v>
                </c:pt>
                <c:pt idx="172">
                  <c:v>-3.8016420397198642E-3</c:v>
                </c:pt>
                <c:pt idx="173">
                  <c:v>-6.3666209430796917E-4</c:v>
                </c:pt>
                <c:pt idx="174">
                  <c:v>7.8381659330366872E-3</c:v>
                </c:pt>
                <c:pt idx="175">
                  <c:v>-1.2508472476830494E-3</c:v>
                </c:pt>
                <c:pt idx="176">
                  <c:v>3.5652142230493374E-3</c:v>
                </c:pt>
                <c:pt idx="177">
                  <c:v>-1.2046914696061956E-3</c:v>
                </c:pt>
                <c:pt idx="178">
                  <c:v>1.0884142751870426E-3</c:v>
                </c:pt>
                <c:pt idx="179">
                  <c:v>-1.7779485733538377E-2</c:v>
                </c:pt>
                <c:pt idx="180">
                  <c:v>1.0046594558803841E-2</c:v>
                </c:pt>
                <c:pt idx="181">
                  <c:v>2.1207033605684139E-3</c:v>
                </c:pt>
                <c:pt idx="182">
                  <c:v>-1.150784289551249E-2</c:v>
                </c:pt>
                <c:pt idx="183">
                  <c:v>8.5945569453982351E-3</c:v>
                </c:pt>
                <c:pt idx="184">
                  <c:v>1.2020643377659726E-3</c:v>
                </c:pt>
                <c:pt idx="185">
                  <c:v>-3.4463187679656324E-3</c:v>
                </c:pt>
                <c:pt idx="186">
                  <c:v>8.7700000087590543E-3</c:v>
                </c:pt>
                <c:pt idx="187">
                  <c:v>-1.0168502687680131E-2</c:v>
                </c:pt>
                <c:pt idx="188">
                  <c:v>4.6854254974083081E-3</c:v>
                </c:pt>
                <c:pt idx="189">
                  <c:v>2.9659599338471448E-3</c:v>
                </c:pt>
                <c:pt idx="190">
                  <c:v>7.5909359744373421E-4</c:v>
                </c:pt>
                <c:pt idx="191">
                  <c:v>-9.6150003240266183E-3</c:v>
                </c:pt>
                <c:pt idx="192">
                  <c:v>1.1690131978440751E-2</c:v>
                </c:pt>
                <c:pt idx="193">
                  <c:v>-1.7337369624249577E-2</c:v>
                </c:pt>
                <c:pt idx="194">
                  <c:v>1.7333265422272311E-2</c:v>
                </c:pt>
                <c:pt idx="195">
                  <c:v>6.5387900150052644E-3</c:v>
                </c:pt>
                <c:pt idx="196">
                  <c:v>-5.510385750005627E-5</c:v>
                </c:pt>
                <c:pt idx="197">
                  <c:v>-4.1747564523026787E-5</c:v>
                </c:pt>
                <c:pt idx="198">
                  <c:v>-1.0090601689755004E-2</c:v>
                </c:pt>
                <c:pt idx="199">
                  <c:v>-5.7167324886267653E-3</c:v>
                </c:pt>
                <c:pt idx="200">
                  <c:v>-2.6196992612419367E-2</c:v>
                </c:pt>
                <c:pt idx="201">
                  <c:v>5.4892114641717712E-3</c:v>
                </c:pt>
                <c:pt idx="202">
                  <c:v>1.3553287064207701E-2</c:v>
                </c:pt>
                <c:pt idx="203">
                  <c:v>5.9679065650834508E-3</c:v>
                </c:pt>
                <c:pt idx="204">
                  <c:v>9.9745142048036205E-3</c:v>
                </c:pt>
                <c:pt idx="205">
                  <c:v>-3.2107115175468506E-3</c:v>
                </c:pt>
                <c:pt idx="206">
                  <c:v>-6.3929003687648103E-3</c:v>
                </c:pt>
                <c:pt idx="207">
                  <c:v>3.3011173555625101E-3</c:v>
                </c:pt>
                <c:pt idx="208">
                  <c:v>4.5027458205869021E-3</c:v>
                </c:pt>
                <c:pt idx="209">
                  <c:v>-6.1430430592590976E-3</c:v>
                </c:pt>
                <c:pt idx="210">
                  <c:v>1.5658910739625958E-3</c:v>
                </c:pt>
                <c:pt idx="211">
                  <c:v>-8.7678253709764424E-4</c:v>
                </c:pt>
                <c:pt idx="212">
                  <c:v>8.810613916017845E-3</c:v>
                </c:pt>
                <c:pt idx="213">
                  <c:v>3.3481776783480838E-3</c:v>
                </c:pt>
                <c:pt idx="214">
                  <c:v>1.0657748357463664E-3</c:v>
                </c:pt>
                <c:pt idx="215">
                  <c:v>-1.0176753281933347E-3</c:v>
                </c:pt>
                <c:pt idx="216">
                  <c:v>1.6068050783903988E-3</c:v>
                </c:pt>
                <c:pt idx="217">
                  <c:v>3.5115656262115443E-3</c:v>
                </c:pt>
                <c:pt idx="218">
                  <c:v>7.0402685122023835E-3</c:v>
                </c:pt>
                <c:pt idx="219">
                  <c:v>2.5054518921887475E-3</c:v>
                </c:pt>
                <c:pt idx="220">
                  <c:v>-3.2364358500694139E-3</c:v>
                </c:pt>
                <c:pt idx="221">
                  <c:v>-2.3736895506043399E-4</c:v>
                </c:pt>
                <c:pt idx="222">
                  <c:v>2.7647073041230708E-3</c:v>
                </c:pt>
                <c:pt idx="223">
                  <c:v>-1.2536673964845998E-2</c:v>
                </c:pt>
                <c:pt idx="224">
                  <c:v>2.6786108770689718E-3</c:v>
                </c:pt>
                <c:pt idx="225">
                  <c:v>2.8308379716648819E-3</c:v>
                </c:pt>
                <c:pt idx="226">
                  <c:v>3.3470177722323682E-3</c:v>
                </c:pt>
                <c:pt idx="227">
                  <c:v>-2.8410587369335706E-3</c:v>
                </c:pt>
                <c:pt idx="228">
                  <c:v>-4.2268126509626179E-3</c:v>
                </c:pt>
                <c:pt idx="229">
                  <c:v>3.6805927057489201E-3</c:v>
                </c:pt>
                <c:pt idx="230">
                  <c:v>2.2432583153279254E-3</c:v>
                </c:pt>
                <c:pt idx="231">
                  <c:v>-3.286882890392332E-3</c:v>
                </c:pt>
                <c:pt idx="232">
                  <c:v>-6.8201728606501492E-4</c:v>
                </c:pt>
                <c:pt idx="233">
                  <c:v>1.0300496868945542E-3</c:v>
                </c:pt>
                <c:pt idx="234">
                  <c:v>-3.7492069162118912E-3</c:v>
                </c:pt>
                <c:pt idx="235">
                  <c:v>9.5632727634883761E-3</c:v>
                </c:pt>
                <c:pt idx="236">
                  <c:v>-5.5880995339096526E-3</c:v>
                </c:pt>
                <c:pt idx="237">
                  <c:v>-1.4694707490292244E-2</c:v>
                </c:pt>
                <c:pt idx="238">
                  <c:v>8.2446424887447063E-4</c:v>
                </c:pt>
                <c:pt idx="239">
                  <c:v>-8.5391362600497028E-4</c:v>
                </c:pt>
                <c:pt idx="240">
                  <c:v>5.8687680710764554E-3</c:v>
                </c:pt>
                <c:pt idx="241">
                  <c:v>1.3737809769534582E-3</c:v>
                </c:pt>
                <c:pt idx="242">
                  <c:v>-6.8047001497616513E-3</c:v>
                </c:pt>
                <c:pt idx="243">
                  <c:v>2.2893186475409838E-3</c:v>
                </c:pt>
                <c:pt idx="244">
                  <c:v>-1.0323451243471234E-2</c:v>
                </c:pt>
                <c:pt idx="245">
                  <c:v>-2.311855543246117E-2</c:v>
                </c:pt>
                <c:pt idx="246">
                  <c:v>1.430543555545895E-2</c:v>
                </c:pt>
                <c:pt idx="247">
                  <c:v>1.0307824800548607E-2</c:v>
                </c:pt>
                <c:pt idx="248">
                  <c:v>8.8496673658794E-3</c:v>
                </c:pt>
                <c:pt idx="249">
                  <c:v>-7.1733536281599385E-3</c:v>
                </c:pt>
                <c:pt idx="250">
                  <c:v>2.7125007162747024E-3</c:v>
                </c:pt>
                <c:pt idx="251">
                  <c:v>-2.0888841794337358E-2</c:v>
                </c:pt>
                <c:pt idx="252">
                  <c:v>7.6538351353275056E-3</c:v>
                </c:pt>
                <c:pt idx="253">
                  <c:v>-6.8062002289648836E-3</c:v>
                </c:pt>
                <c:pt idx="254">
                  <c:v>-6.8312767681245725E-3</c:v>
                </c:pt>
                <c:pt idx="255">
                  <c:v>-7.9102098908853096E-3</c:v>
                </c:pt>
                <c:pt idx="256">
                  <c:v>1.0503767888793304E-2</c:v>
                </c:pt>
                <c:pt idx="257">
                  <c:v>-1.4555286330377847E-2</c:v>
                </c:pt>
                <c:pt idx="258">
                  <c:v>1.8534973352906194E-2</c:v>
                </c:pt>
                <c:pt idx="259">
                  <c:v>-2.9329800396561971E-3</c:v>
                </c:pt>
                <c:pt idx="260">
                  <c:v>-4.5969849355385136E-4</c:v>
                </c:pt>
                <c:pt idx="261">
                  <c:v>-3.4389795876951412E-3</c:v>
                </c:pt>
                <c:pt idx="262">
                  <c:v>6.7677193511382914E-3</c:v>
                </c:pt>
                <c:pt idx="263">
                  <c:v>1.3990066851035118E-2</c:v>
                </c:pt>
              </c:numCache>
            </c:numRef>
          </c:xVal>
          <c:yVal>
            <c:numRef>
              <c:f>'Module Sharp (BAYN.DE)'!$D$3:$D$266</c:f>
              <c:numCache>
                <c:formatCode>General</c:formatCode>
                <c:ptCount val="264"/>
                <c:pt idx="0">
                  <c:v>-0.13074471700000001</c:v>
                </c:pt>
                <c:pt idx="1">
                  <c:v>-3.0319357000000002E-2</c:v>
                </c:pt>
                <c:pt idx="2">
                  <c:v>4.0836741000000003E-2</c:v>
                </c:pt>
                <c:pt idx="3">
                  <c:v>-1.0049198000000001E-2</c:v>
                </c:pt>
                <c:pt idx="4">
                  <c:v>-2.1598273000000001E-2</c:v>
                </c:pt>
                <c:pt idx="5">
                  <c:v>2.2406182E-2</c:v>
                </c:pt>
                <c:pt idx="6">
                  <c:v>8.9604019999999993E-3</c:v>
                </c:pt>
                <c:pt idx="7">
                  <c:v>-7.9178040000000005E-3</c:v>
                </c:pt>
                <c:pt idx="8">
                  <c:v>-3.4728235000000003E-2</c:v>
                </c:pt>
                <c:pt idx="9">
                  <c:v>-9.4971840000000005E-3</c:v>
                </c:pt>
                <c:pt idx="10">
                  <c:v>-4.8505359999999999E-3</c:v>
                </c:pt>
                <c:pt idx="11">
                  <c:v>1.5869417E-2</c:v>
                </c:pt>
                <c:pt idx="12">
                  <c:v>-1.0711872000000001E-2</c:v>
                </c:pt>
                <c:pt idx="13">
                  <c:v>-1.6016308999999999E-2</c:v>
                </c:pt>
                <c:pt idx="14">
                  <c:v>-2.5676272999999999E-2</c:v>
                </c:pt>
                <c:pt idx="15">
                  <c:v>-3.9999529999999997E-3</c:v>
                </c:pt>
                <c:pt idx="16">
                  <c:v>2.2442E-3</c:v>
                </c:pt>
                <c:pt idx="17">
                  <c:v>3.0642550000000001E-3</c:v>
                </c:pt>
                <c:pt idx="18">
                  <c:v>-1.5156856E-2</c:v>
                </c:pt>
                <c:pt idx="19">
                  <c:v>-2.875204E-2</c:v>
                </c:pt>
                <c:pt idx="20">
                  <c:v>1.965311E-3</c:v>
                </c:pt>
                <c:pt idx="21">
                  <c:v>-1.0420473E-2</c:v>
                </c:pt>
                <c:pt idx="22">
                  <c:v>3.5802749000000002E-2</c:v>
                </c:pt>
                <c:pt idx="23">
                  <c:v>3.707667E-3</c:v>
                </c:pt>
                <c:pt idx="24">
                  <c:v>4.2659701000000001E-2</c:v>
                </c:pt>
                <c:pt idx="25">
                  <c:v>1.0285260000000001E-3</c:v>
                </c:pt>
                <c:pt idx="26">
                  <c:v>-2.3975317999999999E-2</c:v>
                </c:pt>
                <c:pt idx="27">
                  <c:v>8.0243305000000001E-2</c:v>
                </c:pt>
                <c:pt idx="28">
                  <c:v>3.0644310000000001E-2</c:v>
                </c:pt>
                <c:pt idx="29">
                  <c:v>1.0611494000000001E-2</c:v>
                </c:pt>
                <c:pt idx="30">
                  <c:v>-1.2995114E-2</c:v>
                </c:pt>
                <c:pt idx="31">
                  <c:v>4.6344639999999996E-3</c:v>
                </c:pt>
                <c:pt idx="32">
                  <c:v>1.9920530000000001E-3</c:v>
                </c:pt>
                <c:pt idx="33">
                  <c:v>-2.511227E-3</c:v>
                </c:pt>
                <c:pt idx="34">
                  <c:v>-4.0910520000000004E-3</c:v>
                </c:pt>
                <c:pt idx="35">
                  <c:v>-2.2645901999999999E-2</c:v>
                </c:pt>
                <c:pt idx="36">
                  <c:v>3.2331070000000003E-2</c:v>
                </c:pt>
                <c:pt idx="37">
                  <c:v>-5.9504960000000004E-3</c:v>
                </c:pt>
                <c:pt idx="38">
                  <c:v>2.2579289999999998E-2</c:v>
                </c:pt>
                <c:pt idx="39">
                  <c:v>9.4484749999999996E-3</c:v>
                </c:pt>
                <c:pt idx="40">
                  <c:v>1.2209180000000001E-3</c:v>
                </c:pt>
                <c:pt idx="41">
                  <c:v>6.1984759999999996E-3</c:v>
                </c:pt>
                <c:pt idx="42">
                  <c:v>-2.5045405999999999E-2</c:v>
                </c:pt>
                <c:pt idx="43">
                  <c:v>8.3902839999999996E-3</c:v>
                </c:pt>
                <c:pt idx="44">
                  <c:v>-1.7462722E-2</c:v>
                </c:pt>
                <c:pt idx="45">
                  <c:v>-1.6728069999999999E-3</c:v>
                </c:pt>
                <c:pt idx="46">
                  <c:v>7.3306100000000002E-4</c:v>
                </c:pt>
                <c:pt idx="47">
                  <c:v>-1.2871453E-2</c:v>
                </c:pt>
                <c:pt idx="48">
                  <c:v>5.3001199999999995E-4</c:v>
                </c:pt>
                <c:pt idx="49">
                  <c:v>5.2977329999999998E-3</c:v>
                </c:pt>
                <c:pt idx="50">
                  <c:v>-4.2160599999999999E-4</c:v>
                </c:pt>
                <c:pt idx="51">
                  <c:v>-2.0560902999999998E-2</c:v>
                </c:pt>
                <c:pt idx="52">
                  <c:v>1.5394553E-2</c:v>
                </c:pt>
                <c:pt idx="53">
                  <c:v>-7.4215399999999997E-4</c:v>
                </c:pt>
                <c:pt idx="54">
                  <c:v>4.6153825000000002E-2</c:v>
                </c:pt>
                <c:pt idx="55">
                  <c:v>-4.361055E-3</c:v>
                </c:pt>
                <c:pt idx="56">
                  <c:v>-7.13049E-4</c:v>
                </c:pt>
                <c:pt idx="57">
                  <c:v>-4.5565750000000002E-2</c:v>
                </c:pt>
                <c:pt idx="58">
                  <c:v>3.0439027E-2</c:v>
                </c:pt>
                <c:pt idx="59">
                  <c:v>-1.243823E-3</c:v>
                </c:pt>
                <c:pt idx="60">
                  <c:v>8.3022419999999996E-3</c:v>
                </c:pt>
                <c:pt idx="61">
                  <c:v>-8.2340500000000004E-4</c:v>
                </c:pt>
                <c:pt idx="62">
                  <c:v>-7.9316439999999998E-3</c:v>
                </c:pt>
                <c:pt idx="63">
                  <c:v>2.3569764999999999E-2</c:v>
                </c:pt>
                <c:pt idx="64">
                  <c:v>3.7532360000000001E-3</c:v>
                </c:pt>
                <c:pt idx="65">
                  <c:v>3.9514949000000001E-2</c:v>
                </c:pt>
                <c:pt idx="66">
                  <c:v>1.7305075E-2</c:v>
                </c:pt>
                <c:pt idx="67">
                  <c:v>-1.5672782999999999E-2</c:v>
                </c:pt>
                <c:pt idx="68">
                  <c:v>-9.9028740000000007E-3</c:v>
                </c:pt>
                <c:pt idx="69">
                  <c:v>-1.2747636E-2</c:v>
                </c:pt>
                <c:pt idx="70">
                  <c:v>4.4894676000000001E-2</c:v>
                </c:pt>
                <c:pt idx="71">
                  <c:v>1.7110459999999999E-3</c:v>
                </c:pt>
                <c:pt idx="72">
                  <c:v>-8.3507119999999997E-3</c:v>
                </c:pt>
                <c:pt idx="73">
                  <c:v>7.2727460000000001E-3</c:v>
                </c:pt>
                <c:pt idx="74">
                  <c:v>7.2201590000000003E-3</c:v>
                </c:pt>
                <c:pt idx="75">
                  <c:v>1.3016468999999999E-2</c:v>
                </c:pt>
                <c:pt idx="76">
                  <c:v>-1.6014916000000001E-2</c:v>
                </c:pt>
                <c:pt idx="77">
                  <c:v>-9.0840079999999993E-3</c:v>
                </c:pt>
                <c:pt idx="78">
                  <c:v>-1.6615718000000002E-2</c:v>
                </c:pt>
                <c:pt idx="79">
                  <c:v>6.4089719999999998E-3</c:v>
                </c:pt>
                <c:pt idx="80">
                  <c:v>-3.3384794000000002E-2</c:v>
                </c:pt>
                <c:pt idx="81">
                  <c:v>1.7169116000000002E-2</c:v>
                </c:pt>
                <c:pt idx="82">
                  <c:v>-2.0314032999999999E-2</c:v>
                </c:pt>
                <c:pt idx="83">
                  <c:v>1.1719904E-2</c:v>
                </c:pt>
                <c:pt idx="84">
                  <c:v>1.5049465E-2</c:v>
                </c:pt>
                <c:pt idx="85">
                  <c:v>5.0722199999999997E-3</c:v>
                </c:pt>
                <c:pt idx="86">
                  <c:v>5.3183190999999998E-2</c:v>
                </c:pt>
                <c:pt idx="87">
                  <c:v>2.8381884999999999E-2</c:v>
                </c:pt>
                <c:pt idx="88">
                  <c:v>-8.6021329999999997E-3</c:v>
                </c:pt>
                <c:pt idx="89">
                  <c:v>-3.6153470000000001E-3</c:v>
                </c:pt>
                <c:pt idx="90">
                  <c:v>-1.8505098000000001E-2</c:v>
                </c:pt>
                <c:pt idx="91">
                  <c:v>-1.8483919999999999E-3</c:v>
                </c:pt>
                <c:pt idx="92">
                  <c:v>-9.2590700000000001E-4</c:v>
                </c:pt>
                <c:pt idx="93">
                  <c:v>1.5940685999999999E-2</c:v>
                </c:pt>
                <c:pt idx="94">
                  <c:v>-4.7436960000000004E-3</c:v>
                </c:pt>
                <c:pt idx="95">
                  <c:v>-1.0449111000000001E-2</c:v>
                </c:pt>
                <c:pt idx="96">
                  <c:v>-1.6117062000000001E-2</c:v>
                </c:pt>
                <c:pt idx="97">
                  <c:v>1.5063058000000001E-2</c:v>
                </c:pt>
                <c:pt idx="98">
                  <c:v>-2.5969209999999999E-3</c:v>
                </c:pt>
                <c:pt idx="99">
                  <c:v>-7.9970240000000001E-3</c:v>
                </c:pt>
                <c:pt idx="100">
                  <c:v>3.3183371000000003E-2</c:v>
                </c:pt>
                <c:pt idx="101">
                  <c:v>-6.3872271999999994E-2</c:v>
                </c:pt>
                <c:pt idx="102">
                  <c:v>-2.8493913999999999E-2</c:v>
                </c:pt>
                <c:pt idx="103">
                  <c:v>4.4293715999999997E-2</c:v>
                </c:pt>
                <c:pt idx="104">
                  <c:v>-5.3496180000000004E-3</c:v>
                </c:pt>
                <c:pt idx="105">
                  <c:v>-8.4518249999999996E-3</c:v>
                </c:pt>
                <c:pt idx="106">
                  <c:v>4.2619329999999999E-3</c:v>
                </c:pt>
                <c:pt idx="107">
                  <c:v>-4.8225309999999997E-3</c:v>
                </c:pt>
                <c:pt idx="108">
                  <c:v>3.0238457E-2</c:v>
                </c:pt>
                <c:pt idx="109">
                  <c:v>-1.8815240000000001E-3</c:v>
                </c:pt>
                <c:pt idx="110">
                  <c:v>2.65787E-2</c:v>
                </c:pt>
                <c:pt idx="111">
                  <c:v>-3.7275046999999999E-2</c:v>
                </c:pt>
                <c:pt idx="112">
                  <c:v>9.9180050000000006E-3</c:v>
                </c:pt>
                <c:pt idx="113">
                  <c:v>7.5544900000000005E-4</c:v>
                </c:pt>
                <c:pt idx="114">
                  <c:v>-1.509757E-3</c:v>
                </c:pt>
                <c:pt idx="115">
                  <c:v>-1.889983E-3</c:v>
                </c:pt>
                <c:pt idx="116">
                  <c:v>1.8178356E-2</c:v>
                </c:pt>
                <c:pt idx="117">
                  <c:v>-6.8811230000000003E-3</c:v>
                </c:pt>
                <c:pt idx="118">
                  <c:v>-2.247247E-3</c:v>
                </c:pt>
                <c:pt idx="119">
                  <c:v>1.6328885000000001E-2</c:v>
                </c:pt>
                <c:pt idx="120">
                  <c:v>-9.2336099999999997E-3</c:v>
                </c:pt>
                <c:pt idx="121">
                  <c:v>-8.2013599999999996E-3</c:v>
                </c:pt>
                <c:pt idx="122">
                  <c:v>0</c:v>
                </c:pt>
                <c:pt idx="123">
                  <c:v>2.8190569999999998E-3</c:v>
                </c:pt>
                <c:pt idx="124">
                  <c:v>7.3088270000000004E-3</c:v>
                </c:pt>
                <c:pt idx="125">
                  <c:v>3.9069580000000003E-3</c:v>
                </c:pt>
                <c:pt idx="126">
                  <c:v>-1.3528521E-2</c:v>
                </c:pt>
                <c:pt idx="127">
                  <c:v>1.03325E-2</c:v>
                </c:pt>
                <c:pt idx="128">
                  <c:v>-5.0204719999999998E-3</c:v>
                </c:pt>
                <c:pt idx="129">
                  <c:v>-2.803158E-3</c:v>
                </c:pt>
                <c:pt idx="130">
                  <c:v>-3.74831E-4</c:v>
                </c:pt>
                <c:pt idx="131">
                  <c:v>-7.4990810000000003E-3</c:v>
                </c:pt>
                <c:pt idx="132">
                  <c:v>1.8893100000000001E-4</c:v>
                </c:pt>
                <c:pt idx="133">
                  <c:v>-9.4426799999999995E-4</c:v>
                </c:pt>
                <c:pt idx="134">
                  <c:v>-3.78091E-4</c:v>
                </c:pt>
                <c:pt idx="135">
                  <c:v>2.1180010999999999E-2</c:v>
                </c:pt>
                <c:pt idx="136">
                  <c:v>1.7777759000000001E-2</c:v>
                </c:pt>
                <c:pt idx="137">
                  <c:v>-1.4919942E-2</c:v>
                </c:pt>
                <c:pt idx="138">
                  <c:v>3.1584762000000002E-2</c:v>
                </c:pt>
                <c:pt idx="139">
                  <c:v>-2.8647989999999999E-3</c:v>
                </c:pt>
                <c:pt idx="140">
                  <c:v>-2.0829593E-2</c:v>
                </c:pt>
                <c:pt idx="141">
                  <c:v>5.5016140000000002E-3</c:v>
                </c:pt>
                <c:pt idx="142">
                  <c:v>-1.0031059E-2</c:v>
                </c:pt>
                <c:pt idx="143">
                  <c:v>-1.5291047E-2</c:v>
                </c:pt>
                <c:pt idx="144">
                  <c:v>-5.6127030000000001E-3</c:v>
                </c:pt>
                <c:pt idx="145">
                  <c:v>1.2605794E-2</c:v>
                </c:pt>
                <c:pt idx="146">
                  <c:v>-4.6451130000000002E-3</c:v>
                </c:pt>
                <c:pt idx="147">
                  <c:v>-2.2213907000000001E-2</c:v>
                </c:pt>
                <c:pt idx="148">
                  <c:v>2.1191313E-2</c:v>
                </c:pt>
                <c:pt idx="149">
                  <c:v>7.851897E-3</c:v>
                </c:pt>
                <c:pt idx="150">
                  <c:v>4.0808939999999998E-3</c:v>
                </c:pt>
                <c:pt idx="151">
                  <c:v>4.4337339999999999E-3</c:v>
                </c:pt>
                <c:pt idx="152">
                  <c:v>-1.7288927999999999E-2</c:v>
                </c:pt>
                <c:pt idx="153">
                  <c:v>7.2431200000000001E-2</c:v>
                </c:pt>
                <c:pt idx="154">
                  <c:v>-3.8393889999999999E-3</c:v>
                </c:pt>
                <c:pt idx="155">
                  <c:v>-3.50403E-4</c:v>
                </c:pt>
                <c:pt idx="156">
                  <c:v>-5.0823869999999998E-3</c:v>
                </c:pt>
                <c:pt idx="157">
                  <c:v>-7.9267220000000006E-3</c:v>
                </c:pt>
                <c:pt idx="158">
                  <c:v>-1.1541229E-2</c:v>
                </c:pt>
                <c:pt idx="159">
                  <c:v>8.9820399999999999E-4</c:v>
                </c:pt>
                <c:pt idx="160">
                  <c:v>4.8456749999999998E-3</c:v>
                </c:pt>
                <c:pt idx="161">
                  <c:v>-1.3038113E-2</c:v>
                </c:pt>
                <c:pt idx="162">
                  <c:v>-5.247865E-3</c:v>
                </c:pt>
                <c:pt idx="163">
                  <c:v>-5.0391121999999997E-2</c:v>
                </c:pt>
                <c:pt idx="164">
                  <c:v>7.6630299999999997E-4</c:v>
                </c:pt>
                <c:pt idx="165">
                  <c:v>-1.4548277E-2</c:v>
                </c:pt>
                <c:pt idx="166">
                  <c:v>-1.94231E-4</c:v>
                </c:pt>
                <c:pt idx="167">
                  <c:v>1.1074412E-2</c:v>
                </c:pt>
                <c:pt idx="168">
                  <c:v>5.7647769999999996E-3</c:v>
                </c:pt>
                <c:pt idx="169">
                  <c:v>6.1138709999999999E-3</c:v>
                </c:pt>
                <c:pt idx="170">
                  <c:v>5.5070450000000003E-3</c:v>
                </c:pt>
                <c:pt idx="171">
                  <c:v>-3.9659869999999998E-3</c:v>
                </c:pt>
                <c:pt idx="172">
                  <c:v>5.1193779999999999E-3</c:v>
                </c:pt>
                <c:pt idx="173">
                  <c:v>2.075099E-3</c:v>
                </c:pt>
                <c:pt idx="174">
                  <c:v>6.5888930000000002E-3</c:v>
                </c:pt>
                <c:pt idx="175">
                  <c:v>-4.8625769999999999E-3</c:v>
                </c:pt>
                <c:pt idx="176">
                  <c:v>7.5174220000000002E-3</c:v>
                </c:pt>
                <c:pt idx="177">
                  <c:v>-6.5286889999999998E-3</c:v>
                </c:pt>
                <c:pt idx="178">
                  <c:v>3.9429779999999998E-3</c:v>
                </c:pt>
                <c:pt idx="179">
                  <c:v>-1.3465513E-2</c:v>
                </c:pt>
                <c:pt idx="180">
                  <c:v>-1.0616133E-2</c:v>
                </c:pt>
                <c:pt idx="181">
                  <c:v>-1.7053076E-2</c:v>
                </c:pt>
                <c:pt idx="182">
                  <c:v>-1.4619883E-2</c:v>
                </c:pt>
                <c:pt idx="183">
                  <c:v>1.4836795999999999E-2</c:v>
                </c:pt>
                <c:pt idx="184">
                  <c:v>9.5516960000000001E-3</c:v>
                </c:pt>
                <c:pt idx="185">
                  <c:v>-5.4065069999999996E-3</c:v>
                </c:pt>
                <c:pt idx="186">
                  <c:v>2.3297029999999998E-3</c:v>
                </c:pt>
                <c:pt idx="187">
                  <c:v>-8.1348440000000004E-3</c:v>
                </c:pt>
                <c:pt idx="188">
                  <c:v>1.4059774000000001E-2</c:v>
                </c:pt>
                <c:pt idx="189">
                  <c:v>-8.8580589999999997E-3</c:v>
                </c:pt>
                <c:pt idx="190">
                  <c:v>-7.77171E-4</c:v>
                </c:pt>
                <c:pt idx="191">
                  <c:v>-1.4582928E-2</c:v>
                </c:pt>
                <c:pt idx="192">
                  <c:v>5.7221980000000004E-3</c:v>
                </c:pt>
                <c:pt idx="193">
                  <c:v>-7.2592309999999997E-3</c:v>
                </c:pt>
                <c:pt idx="194">
                  <c:v>4.5455340000000004E-3</c:v>
                </c:pt>
                <c:pt idx="195">
                  <c:v>-3.1478259999999998E-3</c:v>
                </c:pt>
                <c:pt idx="196">
                  <c:v>-3.9463200000000001E-4</c:v>
                </c:pt>
                <c:pt idx="197">
                  <c:v>6.9101279999999998E-3</c:v>
                </c:pt>
                <c:pt idx="198">
                  <c:v>-9.2157060000000006E-3</c:v>
                </c:pt>
                <c:pt idx="199">
                  <c:v>2.770612E-3</c:v>
                </c:pt>
                <c:pt idx="200">
                  <c:v>-2.5162779999999999E-2</c:v>
                </c:pt>
                <c:pt idx="201">
                  <c:v>1.6499625E-2</c:v>
                </c:pt>
                <c:pt idx="202">
                  <c:v>1.6928939E-2</c:v>
                </c:pt>
                <c:pt idx="203">
                  <c:v>1.3709359999999999E-3</c:v>
                </c:pt>
                <c:pt idx="204">
                  <c:v>1.3690589999999999E-3</c:v>
                </c:pt>
                <c:pt idx="205">
                  <c:v>3.3202729999999999E-3</c:v>
                </c:pt>
                <c:pt idx="206">
                  <c:v>-1.7909247E-2</c:v>
                </c:pt>
                <c:pt idx="207">
                  <c:v>1.3874930000000001E-3</c:v>
                </c:pt>
                <c:pt idx="208">
                  <c:v>1.2668250000000001E-2</c:v>
                </c:pt>
                <c:pt idx="209">
                  <c:v>-1.7005453E-2</c:v>
                </c:pt>
                <c:pt idx="210">
                  <c:v>4.3745670000000002E-3</c:v>
                </c:pt>
                <c:pt idx="211">
                  <c:v>-7.9191650000000006E-3</c:v>
                </c:pt>
                <c:pt idx="212">
                  <c:v>-5.6874869999999998E-3</c:v>
                </c:pt>
                <c:pt idx="213">
                  <c:v>-7.5965879E-2</c:v>
                </c:pt>
                <c:pt idx="214">
                  <c:v>2.1285815999999999E-2</c:v>
                </c:pt>
                <c:pt idx="215">
                  <c:v>3.9345379999999996E-3</c:v>
                </c:pt>
                <c:pt idx="216">
                  <c:v>1.8006350000000001E-3</c:v>
                </c:pt>
                <c:pt idx="217">
                  <c:v>1.05667E-4</c:v>
                </c:pt>
                <c:pt idx="218">
                  <c:v>1.4166445E-2</c:v>
                </c:pt>
                <c:pt idx="219">
                  <c:v>-3.6484730000000002E-3</c:v>
                </c:pt>
                <c:pt idx="220">
                  <c:v>-7.32371E-4</c:v>
                </c:pt>
                <c:pt idx="221">
                  <c:v>2.1987230000000001E-3</c:v>
                </c:pt>
                <c:pt idx="222">
                  <c:v>1.1491850000000001E-3</c:v>
                </c:pt>
                <c:pt idx="223">
                  <c:v>-5.6349989999999999E-3</c:v>
                </c:pt>
                <c:pt idx="224">
                  <c:v>-4.9323120000000003E-3</c:v>
                </c:pt>
                <c:pt idx="225">
                  <c:v>8.0152079999999994E-3</c:v>
                </c:pt>
                <c:pt idx="226">
                  <c:v>5.4404270000000003E-3</c:v>
                </c:pt>
                <c:pt idx="227">
                  <c:v>-5.8272430000000002E-3</c:v>
                </c:pt>
                <c:pt idx="228">
                  <c:v>-9.0014650000000002E-3</c:v>
                </c:pt>
                <c:pt idx="229">
                  <c:v>-6.3369200000000004E-4</c:v>
                </c:pt>
                <c:pt idx="230">
                  <c:v>-3.593363E-3</c:v>
                </c:pt>
                <c:pt idx="231">
                  <c:v>1.06088E-4</c:v>
                </c:pt>
                <c:pt idx="232">
                  <c:v>2.651395E-3</c:v>
                </c:pt>
                <c:pt idx="233">
                  <c:v>8.8851069999999997E-3</c:v>
                </c:pt>
                <c:pt idx="234">
                  <c:v>-4.5083040000000003E-3</c:v>
                </c:pt>
                <c:pt idx="235">
                  <c:v>5.6872249999999997E-3</c:v>
                </c:pt>
                <c:pt idx="236">
                  <c:v>-7.435334E-3</c:v>
                </c:pt>
                <c:pt idx="237">
                  <c:v>-1.8780313E-2</c:v>
                </c:pt>
                <c:pt idx="238">
                  <c:v>-2.0752687999999998E-2</c:v>
                </c:pt>
                <c:pt idx="239">
                  <c:v>5.2707149999999996E-3</c:v>
                </c:pt>
                <c:pt idx="240">
                  <c:v>3.2768319999999999E-3</c:v>
                </c:pt>
                <c:pt idx="241">
                  <c:v>-6.5321699999999999E-4</c:v>
                </c:pt>
                <c:pt idx="242">
                  <c:v>-1.05676E-2</c:v>
                </c:pt>
                <c:pt idx="243">
                  <c:v>5.0649420000000002E-3</c:v>
                </c:pt>
                <c:pt idx="244">
                  <c:v>-9.4215600000000007E-3</c:v>
                </c:pt>
                <c:pt idx="245">
                  <c:v>1.327162E-3</c:v>
                </c:pt>
                <c:pt idx="246">
                  <c:v>1.2038856000000001E-2</c:v>
                </c:pt>
                <c:pt idx="247">
                  <c:v>1.6261094E-2</c:v>
                </c:pt>
                <c:pt idx="248">
                  <c:v>-1.0739479999999999E-3</c:v>
                </c:pt>
                <c:pt idx="249">
                  <c:v>-3.2248999999999998E-4</c:v>
                </c:pt>
                <c:pt idx="250">
                  <c:v>1.720613E-2</c:v>
                </c:pt>
                <c:pt idx="251">
                  <c:v>-8.0346129999999995E-3</c:v>
                </c:pt>
                <c:pt idx="252">
                  <c:v>1.0764084E-2</c:v>
                </c:pt>
                <c:pt idx="253">
                  <c:v>-8.7515189999999993E-3</c:v>
                </c:pt>
                <c:pt idx="254">
                  <c:v>-9.8925639999999995E-3</c:v>
                </c:pt>
                <c:pt idx="255">
                  <c:v>1.5040819999999999E-3</c:v>
                </c:pt>
                <c:pt idx="256">
                  <c:v>-9.5473069999999997E-3</c:v>
                </c:pt>
                <c:pt idx="257">
                  <c:v>3.6824000000000002E-3</c:v>
                </c:pt>
                <c:pt idx="258">
                  <c:v>2.212155E-2</c:v>
                </c:pt>
                <c:pt idx="259">
                  <c:v>8.2347759999999992E-3</c:v>
                </c:pt>
                <c:pt idx="260">
                  <c:v>1.8115224999999999E-2</c:v>
                </c:pt>
                <c:pt idx="261">
                  <c:v>-1.8512845E-2</c:v>
                </c:pt>
                <c:pt idx="262">
                  <c:v>-1.3203416000000001E-2</c:v>
                </c:pt>
                <c:pt idx="263">
                  <c:v>1.4760540000000001E-2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'Module Sharp (BAYN.DE)'!$C$3:$C$266</c:f>
              <c:numCache>
                <c:formatCode>General</c:formatCode>
                <c:ptCount val="264"/>
                <c:pt idx="0">
                  <c:v>-2.3479014836012024E-3</c:v>
                </c:pt>
                <c:pt idx="1">
                  <c:v>-3.2778452157496991E-3</c:v>
                </c:pt>
                <c:pt idx="2">
                  <c:v>1.0975576605633872E-2</c:v>
                </c:pt>
                <c:pt idx="3">
                  <c:v>6.0576929934503037E-3</c:v>
                </c:pt>
                <c:pt idx="4">
                  <c:v>1.7473072891168132E-3</c:v>
                </c:pt>
                <c:pt idx="5">
                  <c:v>8.7898077860730506E-3</c:v>
                </c:pt>
                <c:pt idx="6">
                  <c:v>6.9163953248518081E-4</c:v>
                </c:pt>
                <c:pt idx="7">
                  <c:v>6.6798059544710218E-3</c:v>
                </c:pt>
                <c:pt idx="8">
                  <c:v>-9.0893738726418802E-3</c:v>
                </c:pt>
                <c:pt idx="9">
                  <c:v>6.9662361189222293E-4</c:v>
                </c:pt>
                <c:pt idx="10">
                  <c:v>-2.4893159895184563E-2</c:v>
                </c:pt>
                <c:pt idx="11">
                  <c:v>1.6155877910065987E-2</c:v>
                </c:pt>
                <c:pt idx="12">
                  <c:v>-4.2087008367939606E-3</c:v>
                </c:pt>
                <c:pt idx="13">
                  <c:v>-9.1569873937941918E-3</c:v>
                </c:pt>
                <c:pt idx="14">
                  <c:v>-1.4077981326360924E-2</c:v>
                </c:pt>
                <c:pt idx="15">
                  <c:v>-1.1610524277405087E-3</c:v>
                </c:pt>
                <c:pt idx="16">
                  <c:v>8.1870319938216283E-3</c:v>
                </c:pt>
                <c:pt idx="17">
                  <c:v>-3.7053580214696624E-2</c:v>
                </c:pt>
                <c:pt idx="18">
                  <c:v>-9.3296952094709049E-3</c:v>
                </c:pt>
                <c:pt idx="19">
                  <c:v>-4.1700801168116086E-2</c:v>
                </c:pt>
                <c:pt idx="20">
                  <c:v>3.2490389922482728E-3</c:v>
                </c:pt>
                <c:pt idx="21">
                  <c:v>-3.5859279067641985E-3</c:v>
                </c:pt>
                <c:pt idx="22">
                  <c:v>2.0057992969554874E-2</c:v>
                </c:pt>
                <c:pt idx="23">
                  <c:v>2.5508402331485672E-2</c:v>
                </c:pt>
                <c:pt idx="24">
                  <c:v>1.945898238509261E-2</c:v>
                </c:pt>
                <c:pt idx="25">
                  <c:v>1.978787480279403E-2</c:v>
                </c:pt>
                <c:pt idx="26">
                  <c:v>-7.007454123352316E-3</c:v>
                </c:pt>
                <c:pt idx="27">
                  <c:v>4.9354906414208539E-2</c:v>
                </c:pt>
                <c:pt idx="28">
                  <c:v>5.1268158372095177E-3</c:v>
                </c:pt>
                <c:pt idx="29">
                  <c:v>4.0316714348548428E-3</c:v>
                </c:pt>
                <c:pt idx="30">
                  <c:v>-1.2350731970465679E-2</c:v>
                </c:pt>
                <c:pt idx="31">
                  <c:v>1.821008403840022E-3</c:v>
                </c:pt>
                <c:pt idx="32">
                  <c:v>4.732886097743005E-3</c:v>
                </c:pt>
                <c:pt idx="33">
                  <c:v>-3.912609372130043E-4</c:v>
                </c:pt>
                <c:pt idx="34">
                  <c:v>5.2095845517001367E-3</c:v>
                </c:pt>
                <c:pt idx="35">
                  <c:v>-8.7661308407870724E-3</c:v>
                </c:pt>
                <c:pt idx="36">
                  <c:v>3.9041126954705205E-3</c:v>
                </c:pt>
                <c:pt idx="37">
                  <c:v>-7.8252853527186481E-4</c:v>
                </c:pt>
                <c:pt idx="38">
                  <c:v>1.2605399908834639E-2</c:v>
                </c:pt>
                <c:pt idx="39">
                  <c:v>-1.9865614699617653E-4</c:v>
                </c:pt>
                <c:pt idx="40">
                  <c:v>-2.4300531591042962E-4</c:v>
                </c:pt>
                <c:pt idx="41">
                  <c:v>3.6961664179016788E-3</c:v>
                </c:pt>
                <c:pt idx="42">
                  <c:v>-3.3383774236914812E-3</c:v>
                </c:pt>
                <c:pt idx="43">
                  <c:v>6.857162800709889E-3</c:v>
                </c:pt>
                <c:pt idx="44">
                  <c:v>-5.1605159058084465E-3</c:v>
                </c:pt>
                <c:pt idx="45">
                  <c:v>-4.5353258063953513E-3</c:v>
                </c:pt>
                <c:pt idx="46">
                  <c:v>3.4784648578179466E-3</c:v>
                </c:pt>
                <c:pt idx="47">
                  <c:v>-2.1024171124655417E-3</c:v>
                </c:pt>
                <c:pt idx="48">
                  <c:v>5.6440614874544363E-4</c:v>
                </c:pt>
                <c:pt idx="49">
                  <c:v>4.6518490364089405E-3</c:v>
                </c:pt>
                <c:pt idx="50">
                  <c:v>-3.3379632616667545E-3</c:v>
                </c:pt>
                <c:pt idx="51">
                  <c:v>-1.3645783841889607E-2</c:v>
                </c:pt>
                <c:pt idx="52">
                  <c:v>8.3008893054660002E-3</c:v>
                </c:pt>
                <c:pt idx="53">
                  <c:v>1.0565550091791574E-2</c:v>
                </c:pt>
                <c:pt idx="54">
                  <c:v>1.5199605340892028E-2</c:v>
                </c:pt>
                <c:pt idx="55">
                  <c:v>7.4649621699967609E-3</c:v>
                </c:pt>
                <c:pt idx="56">
                  <c:v>-2.6881950648448504E-3</c:v>
                </c:pt>
                <c:pt idx="57">
                  <c:v>-2.8187497576823841E-2</c:v>
                </c:pt>
                <c:pt idx="58">
                  <c:v>1.2970455865353949E-2</c:v>
                </c:pt>
                <c:pt idx="59">
                  <c:v>1.2603869886551697E-2</c:v>
                </c:pt>
                <c:pt idx="60">
                  <c:v>1.4944883025520972E-2</c:v>
                </c:pt>
                <c:pt idx="61">
                  <c:v>-2.0964139201017362E-3</c:v>
                </c:pt>
                <c:pt idx="62">
                  <c:v>-3.0955914568294388E-3</c:v>
                </c:pt>
                <c:pt idx="63">
                  <c:v>5.8022366723567366E-4</c:v>
                </c:pt>
                <c:pt idx="64">
                  <c:v>-5.5017073035987839E-3</c:v>
                </c:pt>
                <c:pt idx="65">
                  <c:v>1.7635786751262508E-2</c:v>
                </c:pt>
                <c:pt idx="66">
                  <c:v>5.4902586529370348E-3</c:v>
                </c:pt>
                <c:pt idx="67">
                  <c:v>5.8196335141868462E-3</c:v>
                </c:pt>
                <c:pt idx="68">
                  <c:v>-8.0337288725524907E-3</c:v>
                </c:pt>
                <c:pt idx="69">
                  <c:v>-8.3237919775249749E-4</c:v>
                </c:pt>
                <c:pt idx="70">
                  <c:v>1.0520882102051242E-3</c:v>
                </c:pt>
                <c:pt idx="71">
                  <c:v>3.5144371107477851E-3</c:v>
                </c:pt>
                <c:pt idx="72">
                  <c:v>-1.4366576107752473E-2</c:v>
                </c:pt>
                <c:pt idx="73">
                  <c:v>4.3966003060688852E-3</c:v>
                </c:pt>
                <c:pt idx="74">
                  <c:v>-2.4038993771767752E-3</c:v>
                </c:pt>
                <c:pt idx="75">
                  <c:v>7.6952651895080436E-3</c:v>
                </c:pt>
                <c:pt idx="76">
                  <c:v>-1.0559445569262038E-3</c:v>
                </c:pt>
                <c:pt idx="77">
                  <c:v>-2.3514036921426142E-3</c:v>
                </c:pt>
                <c:pt idx="78">
                  <c:v>-1.6579215359852014E-2</c:v>
                </c:pt>
                <c:pt idx="79">
                  <c:v>1.6640345043417343E-2</c:v>
                </c:pt>
                <c:pt idx="80">
                  <c:v>-1.80614555106463E-2</c:v>
                </c:pt>
                <c:pt idx="81">
                  <c:v>3.3383400509377037E-3</c:v>
                </c:pt>
                <c:pt idx="82">
                  <c:v>-1.7054058986169705E-2</c:v>
                </c:pt>
                <c:pt idx="83">
                  <c:v>1.4081087091032098E-2</c:v>
                </c:pt>
                <c:pt idx="84">
                  <c:v>1.5646771355374296E-2</c:v>
                </c:pt>
                <c:pt idx="85">
                  <c:v>7.1173536041283609E-3</c:v>
                </c:pt>
                <c:pt idx="86">
                  <c:v>9.090248346163848E-3</c:v>
                </c:pt>
                <c:pt idx="87">
                  <c:v>-2.5392875894427564E-4</c:v>
                </c:pt>
                <c:pt idx="88">
                  <c:v>2.269682445095693E-4</c:v>
                </c:pt>
                <c:pt idx="89">
                  <c:v>-3.4218106990867572E-3</c:v>
                </c:pt>
                <c:pt idx="90">
                  <c:v>-5.6259780397284135E-3</c:v>
                </c:pt>
                <c:pt idx="91">
                  <c:v>7.7471229116954088E-3</c:v>
                </c:pt>
                <c:pt idx="92">
                  <c:v>6.395234995619746E-4</c:v>
                </c:pt>
                <c:pt idx="93">
                  <c:v>4.2413728856925594E-3</c:v>
                </c:pt>
                <c:pt idx="94">
                  <c:v>-3.1809009622010696E-3</c:v>
                </c:pt>
                <c:pt idx="95">
                  <c:v>-1.104404549850139E-2</c:v>
                </c:pt>
                <c:pt idx="96">
                  <c:v>-1.6061118774217638E-3</c:v>
                </c:pt>
                <c:pt idx="97">
                  <c:v>7.6547360279253622E-3</c:v>
                </c:pt>
                <c:pt idx="98">
                  <c:v>-3.0865231653035927E-3</c:v>
                </c:pt>
                <c:pt idx="99">
                  <c:v>-6.1096935035112477E-3</c:v>
                </c:pt>
                <c:pt idx="100">
                  <c:v>8.0196146538203464E-3</c:v>
                </c:pt>
                <c:pt idx="101">
                  <c:v>-6.9168518889524281E-3</c:v>
                </c:pt>
                <c:pt idx="102">
                  <c:v>-6.7034963847050696E-3</c:v>
                </c:pt>
                <c:pt idx="103">
                  <c:v>1.6431561599180761E-2</c:v>
                </c:pt>
                <c:pt idx="104">
                  <c:v>1.9253434638686494E-3</c:v>
                </c:pt>
                <c:pt idx="105">
                  <c:v>2.865458807017494E-3</c:v>
                </c:pt>
                <c:pt idx="106">
                  <c:v>-1.6825552602276156E-3</c:v>
                </c:pt>
                <c:pt idx="107">
                  <c:v>-9.6504079657622945E-3</c:v>
                </c:pt>
                <c:pt idx="108">
                  <c:v>3.3060122147978786E-2</c:v>
                </c:pt>
                <c:pt idx="109">
                  <c:v>3.9656929485931379E-3</c:v>
                </c:pt>
                <c:pt idx="110">
                  <c:v>7.086160972614529E-3</c:v>
                </c:pt>
                <c:pt idx="111">
                  <c:v>2.0040678805385262E-3</c:v>
                </c:pt>
                <c:pt idx="112">
                  <c:v>-4.5986826915015867E-3</c:v>
                </c:pt>
                <c:pt idx="113">
                  <c:v>-2.8250327700753259E-3</c:v>
                </c:pt>
                <c:pt idx="114">
                  <c:v>6.649426993936767E-3</c:v>
                </c:pt>
                <c:pt idx="115">
                  <c:v>2.6810962942242673E-3</c:v>
                </c:pt>
                <c:pt idx="116">
                  <c:v>1.225689901186452E-2</c:v>
                </c:pt>
                <c:pt idx="117">
                  <c:v>-1.0457806960750713E-2</c:v>
                </c:pt>
                <c:pt idx="118">
                  <c:v>2.4765721222898898E-3</c:v>
                </c:pt>
                <c:pt idx="119">
                  <c:v>3.2813680180585351E-4</c:v>
                </c:pt>
                <c:pt idx="120">
                  <c:v>-3.5213350310193095E-3</c:v>
                </c:pt>
                <c:pt idx="121">
                  <c:v>7.5088373851146079E-4</c:v>
                </c:pt>
                <c:pt idx="122">
                  <c:v>8.7255956305426589E-3</c:v>
                </c:pt>
                <c:pt idx="123">
                  <c:v>4.6633381785242678E-3</c:v>
                </c:pt>
                <c:pt idx="124">
                  <c:v>1.2882591148769674E-2</c:v>
                </c:pt>
                <c:pt idx="125">
                  <c:v>-1.8023520742782273E-5</c:v>
                </c:pt>
                <c:pt idx="126">
                  <c:v>6.5850106692186289E-3</c:v>
                </c:pt>
                <c:pt idx="127">
                  <c:v>6.9840854736366708E-3</c:v>
                </c:pt>
                <c:pt idx="128">
                  <c:v>-2.3874384227421642E-3</c:v>
                </c:pt>
                <c:pt idx="129">
                  <c:v>1.7342324107724558E-3</c:v>
                </c:pt>
                <c:pt idx="130">
                  <c:v>2.0707183632138462E-3</c:v>
                </c:pt>
                <c:pt idx="131">
                  <c:v>-1.2577100282389808E-3</c:v>
                </c:pt>
                <c:pt idx="132">
                  <c:v>1.2724516595464801E-3</c:v>
                </c:pt>
                <c:pt idx="133">
                  <c:v>-1.6548092875255415E-3</c:v>
                </c:pt>
                <c:pt idx="134">
                  <c:v>3.0363094461429243E-3</c:v>
                </c:pt>
                <c:pt idx="135">
                  <c:v>1.3399901605196793E-2</c:v>
                </c:pt>
                <c:pt idx="136">
                  <c:v>-5.9095620563074883E-3</c:v>
                </c:pt>
                <c:pt idx="137">
                  <c:v>-1.554358572832569E-2</c:v>
                </c:pt>
                <c:pt idx="138">
                  <c:v>4.3927372418472903E-3</c:v>
                </c:pt>
                <c:pt idx="139">
                  <c:v>8.1962392817025529E-3</c:v>
                </c:pt>
                <c:pt idx="140">
                  <c:v>-2.6695840122942581E-3</c:v>
                </c:pt>
                <c:pt idx="141">
                  <c:v>1.0942501758533538E-3</c:v>
                </c:pt>
                <c:pt idx="142">
                  <c:v>-3.0772271981433213E-3</c:v>
                </c:pt>
                <c:pt idx="143">
                  <c:v>2.8139155723340631E-3</c:v>
                </c:pt>
                <c:pt idx="144">
                  <c:v>-9.0228793942485046E-3</c:v>
                </c:pt>
                <c:pt idx="145">
                  <c:v>-1.2069286907028039E-3</c:v>
                </c:pt>
                <c:pt idx="146">
                  <c:v>6.6437743065049272E-3</c:v>
                </c:pt>
                <c:pt idx="147">
                  <c:v>-2.4939455451851444E-2</c:v>
                </c:pt>
                <c:pt idx="148">
                  <c:v>2.11557377035448E-2</c:v>
                </c:pt>
                <c:pt idx="149">
                  <c:v>1.7111816619084768E-3</c:v>
                </c:pt>
                <c:pt idx="150">
                  <c:v>1.3352215927598939E-2</c:v>
                </c:pt>
                <c:pt idx="151">
                  <c:v>4.9336509642110221E-5</c:v>
                </c:pt>
                <c:pt idx="152">
                  <c:v>-1.8224200080194274E-2</c:v>
                </c:pt>
                <c:pt idx="153">
                  <c:v>2.0152269052067457E-3</c:v>
                </c:pt>
                <c:pt idx="154">
                  <c:v>3.2646365459542011E-3</c:v>
                </c:pt>
                <c:pt idx="155">
                  <c:v>1.4273982376831791E-2</c:v>
                </c:pt>
                <c:pt idx="156">
                  <c:v>-1.2985664487913907E-3</c:v>
                </c:pt>
                <c:pt idx="157">
                  <c:v>-6.5209370132565203E-4</c:v>
                </c:pt>
                <c:pt idx="158">
                  <c:v>-1.7744067012680154E-2</c:v>
                </c:pt>
                <c:pt idx="159">
                  <c:v>1.6984760923531385E-2</c:v>
                </c:pt>
                <c:pt idx="160">
                  <c:v>4.3753326894813652E-3</c:v>
                </c:pt>
                <c:pt idx="161">
                  <c:v>1.7865626268780731E-3</c:v>
                </c:pt>
                <c:pt idx="162">
                  <c:v>-9.2919712364785095E-4</c:v>
                </c:pt>
                <c:pt idx="163">
                  <c:v>-2.8470685364338569E-3</c:v>
                </c:pt>
                <c:pt idx="164">
                  <c:v>7.3506835358657825E-3</c:v>
                </c:pt>
                <c:pt idx="165">
                  <c:v>-6.3692468039793686E-3</c:v>
                </c:pt>
                <c:pt idx="166">
                  <c:v>9.4824743783010444E-3</c:v>
                </c:pt>
                <c:pt idx="167">
                  <c:v>2.2707516368026567E-3</c:v>
                </c:pt>
                <c:pt idx="168">
                  <c:v>1.9201767561459228E-3</c:v>
                </c:pt>
                <c:pt idx="169">
                  <c:v>3.8528587439332546E-3</c:v>
                </c:pt>
                <c:pt idx="170">
                  <c:v>-1.0036385631449459E-3</c:v>
                </c:pt>
                <c:pt idx="171">
                  <c:v>-2.3314684804568598E-3</c:v>
                </c:pt>
                <c:pt idx="172">
                  <c:v>-3.8016420397198642E-3</c:v>
                </c:pt>
                <c:pt idx="173">
                  <c:v>-6.3666209430796917E-4</c:v>
                </c:pt>
                <c:pt idx="174">
                  <c:v>7.8381659330366872E-3</c:v>
                </c:pt>
                <c:pt idx="175">
                  <c:v>-1.2508472476830494E-3</c:v>
                </c:pt>
                <c:pt idx="176">
                  <c:v>3.5652142230493374E-3</c:v>
                </c:pt>
                <c:pt idx="177">
                  <c:v>-1.2046914696061956E-3</c:v>
                </c:pt>
                <c:pt idx="178">
                  <c:v>1.0884142751870426E-3</c:v>
                </c:pt>
                <c:pt idx="179">
                  <c:v>-1.7779485733538377E-2</c:v>
                </c:pt>
                <c:pt idx="180">
                  <c:v>1.0046594558803841E-2</c:v>
                </c:pt>
                <c:pt idx="181">
                  <c:v>2.1207033605684139E-3</c:v>
                </c:pt>
                <c:pt idx="182">
                  <c:v>-1.150784289551249E-2</c:v>
                </c:pt>
                <c:pt idx="183">
                  <c:v>8.5945569453982351E-3</c:v>
                </c:pt>
                <c:pt idx="184">
                  <c:v>1.2020643377659726E-3</c:v>
                </c:pt>
                <c:pt idx="185">
                  <c:v>-3.4463187679656324E-3</c:v>
                </c:pt>
                <c:pt idx="186">
                  <c:v>8.7700000087590543E-3</c:v>
                </c:pt>
                <c:pt idx="187">
                  <c:v>-1.0168502687680131E-2</c:v>
                </c:pt>
                <c:pt idx="188">
                  <c:v>4.6854254974083081E-3</c:v>
                </c:pt>
                <c:pt idx="189">
                  <c:v>2.9659599338471448E-3</c:v>
                </c:pt>
                <c:pt idx="190">
                  <c:v>7.5909359744373421E-4</c:v>
                </c:pt>
                <c:pt idx="191">
                  <c:v>-9.6150003240266183E-3</c:v>
                </c:pt>
                <c:pt idx="192">
                  <c:v>1.1690131978440751E-2</c:v>
                </c:pt>
                <c:pt idx="193">
                  <c:v>-1.7337369624249577E-2</c:v>
                </c:pt>
                <c:pt idx="194">
                  <c:v>1.7333265422272311E-2</c:v>
                </c:pt>
                <c:pt idx="195">
                  <c:v>6.5387900150052644E-3</c:v>
                </c:pt>
                <c:pt idx="196">
                  <c:v>-5.510385750005627E-5</c:v>
                </c:pt>
                <c:pt idx="197">
                  <c:v>-4.1747564523026787E-5</c:v>
                </c:pt>
                <c:pt idx="198">
                  <c:v>-1.0090601689755004E-2</c:v>
                </c:pt>
                <c:pt idx="199">
                  <c:v>-5.7167324886267653E-3</c:v>
                </c:pt>
                <c:pt idx="200">
                  <c:v>-2.6196992612419367E-2</c:v>
                </c:pt>
                <c:pt idx="201">
                  <c:v>5.4892114641717712E-3</c:v>
                </c:pt>
                <c:pt idx="202">
                  <c:v>1.3553287064207701E-2</c:v>
                </c:pt>
                <c:pt idx="203">
                  <c:v>5.9679065650834508E-3</c:v>
                </c:pt>
                <c:pt idx="204">
                  <c:v>9.9745142048036205E-3</c:v>
                </c:pt>
                <c:pt idx="205">
                  <c:v>-3.2107115175468506E-3</c:v>
                </c:pt>
                <c:pt idx="206">
                  <c:v>-6.3929003687648103E-3</c:v>
                </c:pt>
                <c:pt idx="207">
                  <c:v>3.3011173555625101E-3</c:v>
                </c:pt>
                <c:pt idx="208">
                  <c:v>4.5027458205869021E-3</c:v>
                </c:pt>
                <c:pt idx="209">
                  <c:v>-6.1430430592590976E-3</c:v>
                </c:pt>
                <c:pt idx="210">
                  <c:v>1.5658910739625958E-3</c:v>
                </c:pt>
                <c:pt idx="211">
                  <c:v>-8.7678253709764424E-4</c:v>
                </c:pt>
                <c:pt idx="212">
                  <c:v>8.810613916017845E-3</c:v>
                </c:pt>
                <c:pt idx="213">
                  <c:v>3.3481776783480838E-3</c:v>
                </c:pt>
                <c:pt idx="214">
                  <c:v>1.0657748357463664E-3</c:v>
                </c:pt>
                <c:pt idx="215">
                  <c:v>-1.0176753281933347E-3</c:v>
                </c:pt>
                <c:pt idx="216">
                  <c:v>1.6068050783903988E-3</c:v>
                </c:pt>
                <c:pt idx="217">
                  <c:v>3.5115656262115443E-3</c:v>
                </c:pt>
                <c:pt idx="218">
                  <c:v>7.0402685122023835E-3</c:v>
                </c:pt>
                <c:pt idx="219">
                  <c:v>2.5054518921887475E-3</c:v>
                </c:pt>
                <c:pt idx="220">
                  <c:v>-3.2364358500694139E-3</c:v>
                </c:pt>
                <c:pt idx="221">
                  <c:v>-2.3736895506043399E-4</c:v>
                </c:pt>
                <c:pt idx="222">
                  <c:v>2.7647073041230708E-3</c:v>
                </c:pt>
                <c:pt idx="223">
                  <c:v>-1.2536673964845998E-2</c:v>
                </c:pt>
                <c:pt idx="224">
                  <c:v>2.6786108770689718E-3</c:v>
                </c:pt>
                <c:pt idx="225">
                  <c:v>2.8308379716648819E-3</c:v>
                </c:pt>
                <c:pt idx="226">
                  <c:v>3.3470177722323682E-3</c:v>
                </c:pt>
                <c:pt idx="227">
                  <c:v>-2.8410587369335706E-3</c:v>
                </c:pt>
                <c:pt idx="228">
                  <c:v>-4.2268126509626179E-3</c:v>
                </c:pt>
                <c:pt idx="229">
                  <c:v>3.6805927057489201E-3</c:v>
                </c:pt>
                <c:pt idx="230">
                  <c:v>2.2432583153279254E-3</c:v>
                </c:pt>
                <c:pt idx="231">
                  <c:v>-3.286882890392332E-3</c:v>
                </c:pt>
                <c:pt idx="232">
                  <c:v>-6.8201728606501492E-4</c:v>
                </c:pt>
                <c:pt idx="233">
                  <c:v>1.0300496868945542E-3</c:v>
                </c:pt>
                <c:pt idx="234">
                  <c:v>-3.7492069162118912E-3</c:v>
                </c:pt>
                <c:pt idx="235">
                  <c:v>9.5632727634883761E-3</c:v>
                </c:pt>
                <c:pt idx="236">
                  <c:v>-5.5880995339096526E-3</c:v>
                </c:pt>
                <c:pt idx="237">
                  <c:v>-1.4694707490292244E-2</c:v>
                </c:pt>
                <c:pt idx="238">
                  <c:v>8.2446424887447063E-4</c:v>
                </c:pt>
                <c:pt idx="239">
                  <c:v>-8.5391362600497028E-4</c:v>
                </c:pt>
                <c:pt idx="240">
                  <c:v>5.8687680710764554E-3</c:v>
                </c:pt>
                <c:pt idx="241">
                  <c:v>1.3737809769534582E-3</c:v>
                </c:pt>
                <c:pt idx="242">
                  <c:v>-6.8047001497616513E-3</c:v>
                </c:pt>
                <c:pt idx="243">
                  <c:v>2.2893186475409838E-3</c:v>
                </c:pt>
                <c:pt idx="244">
                  <c:v>-1.0323451243471234E-2</c:v>
                </c:pt>
                <c:pt idx="245">
                  <c:v>-2.311855543246117E-2</c:v>
                </c:pt>
                <c:pt idx="246">
                  <c:v>1.430543555545895E-2</c:v>
                </c:pt>
                <c:pt idx="247">
                  <c:v>1.0307824800548607E-2</c:v>
                </c:pt>
                <c:pt idx="248">
                  <c:v>8.8496673658794E-3</c:v>
                </c:pt>
                <c:pt idx="249">
                  <c:v>-7.1733536281599385E-3</c:v>
                </c:pt>
                <c:pt idx="250">
                  <c:v>2.7125007162747024E-3</c:v>
                </c:pt>
                <c:pt idx="251">
                  <c:v>-2.0888841794337358E-2</c:v>
                </c:pt>
                <c:pt idx="252">
                  <c:v>7.6538351353275056E-3</c:v>
                </c:pt>
                <c:pt idx="253">
                  <c:v>-6.8062002289648836E-3</c:v>
                </c:pt>
                <c:pt idx="254">
                  <c:v>-6.8312767681245725E-3</c:v>
                </c:pt>
                <c:pt idx="255">
                  <c:v>-7.9102098908853096E-3</c:v>
                </c:pt>
                <c:pt idx="256">
                  <c:v>1.0503767888793304E-2</c:v>
                </c:pt>
                <c:pt idx="257">
                  <c:v>-1.4555286330377847E-2</c:v>
                </c:pt>
                <c:pt idx="258">
                  <c:v>1.8534973352906194E-2</c:v>
                </c:pt>
                <c:pt idx="259">
                  <c:v>-2.9329800396561971E-3</c:v>
                </c:pt>
                <c:pt idx="260">
                  <c:v>-4.5969849355385136E-4</c:v>
                </c:pt>
                <c:pt idx="261">
                  <c:v>-3.4389795876951412E-3</c:v>
                </c:pt>
                <c:pt idx="262">
                  <c:v>6.7677193511382914E-3</c:v>
                </c:pt>
                <c:pt idx="263">
                  <c:v>1.3990066851035118E-2</c:v>
                </c:pt>
              </c:numCache>
            </c:numRef>
          </c:xVal>
          <c:yVal>
            <c:numRef>
              <c:f>'Module Sharp (BAYN.DE)'!$E$3:$E$266</c:f>
              <c:numCache>
                <c:formatCode>General</c:formatCode>
                <c:ptCount val="264"/>
                <c:pt idx="0">
                  <c:v>-3.3642526801577468E-3</c:v>
                </c:pt>
                <c:pt idx="1">
                  <c:v>-4.2980511964060778E-3</c:v>
                </c:pt>
                <c:pt idx="2">
                  <c:v>1.0014453623126595E-2</c:v>
                </c:pt>
                <c:pt idx="3">
                  <c:v>5.0761844984676839E-3</c:v>
                </c:pt>
                <c:pt idx="4">
                  <c:v>7.4793146979745167E-4</c:v>
                </c:pt>
                <c:pt idx="5">
                  <c:v>7.8196243985108466E-3</c:v>
                </c:pt>
                <c:pt idx="6">
                  <c:v>-3.1211221963773814E-4</c:v>
                </c:pt>
                <c:pt idx="7">
                  <c:v>5.700876229652165E-3</c:v>
                </c:pt>
                <c:pt idx="8">
                  <c:v>-1.0133669685282568E-2</c:v>
                </c:pt>
                <c:pt idx="9">
                  <c:v>-3.0710748032473998E-4</c:v>
                </c:pt>
                <c:pt idx="10">
                  <c:v>-2.6002965244554029E-2</c:v>
                </c:pt>
                <c:pt idx="11">
                  <c:v>1.5216228208586735E-2</c:v>
                </c:pt>
                <c:pt idx="12">
                  <c:v>-5.2327653814937284E-3</c:v>
                </c:pt>
                <c:pt idx="13">
                  <c:v>-1.0201563476646141E-2</c:v>
                </c:pt>
                <c:pt idx="14">
                  <c:v>-1.5142955814525863E-2</c:v>
                </c:pt>
                <c:pt idx="15">
                  <c:v>-2.1724839214039924E-3</c:v>
                </c:pt>
                <c:pt idx="16">
                  <c:v>7.2143499921396561E-3</c:v>
                </c:pt>
                <c:pt idx="17">
                  <c:v>-3.8213792694384241E-2</c:v>
                </c:pt>
                <c:pt idx="18">
                  <c:v>-1.0374987197295137E-2</c:v>
                </c:pt>
                <c:pt idx="19">
                  <c:v>-4.2880277214856592E-2</c:v>
                </c:pt>
                <c:pt idx="20">
                  <c:v>2.2558881210535398E-3</c:v>
                </c:pt>
                <c:pt idx="21">
                  <c:v>-4.6074109456099082E-3</c:v>
                </c:pt>
                <c:pt idx="22">
                  <c:v>1.9134518237127016E-2</c:v>
                </c:pt>
                <c:pt idx="23">
                  <c:v>2.4607520526586255E-2</c:v>
                </c:pt>
                <c:pt idx="24">
                  <c:v>1.8533024646008766E-2</c:v>
                </c:pt>
                <c:pt idx="25">
                  <c:v>1.8863280381961046E-2</c:v>
                </c:pt>
                <c:pt idx="26">
                  <c:v>-8.0431200040205052E-3</c:v>
                </c:pt>
                <c:pt idx="27">
                  <c:v>4.8552872659569472E-2</c:v>
                </c:pt>
                <c:pt idx="28">
                  <c:v>4.1414486889162442E-3</c:v>
                </c:pt>
                <c:pt idx="29">
                  <c:v>3.0417647159582326E-3</c:v>
                </c:pt>
                <c:pt idx="30">
                  <c:v>-1.3408546699256606E-2</c:v>
                </c:pt>
                <c:pt idx="31">
                  <c:v>8.2193808890264992E-4</c:v>
                </c:pt>
                <c:pt idx="32">
                  <c:v>3.7458860397976187E-3</c:v>
                </c:pt>
                <c:pt idx="33">
                  <c:v>-1.3995015066352789E-3</c:v>
                </c:pt>
                <c:pt idx="34">
                  <c:v>4.2245604946214736E-3</c:v>
                </c:pt>
                <c:pt idx="35">
                  <c:v>-9.8090867528977596E-3</c:v>
                </c:pt>
                <c:pt idx="36">
                  <c:v>2.9136772226467907E-3</c:v>
                </c:pt>
                <c:pt idx="37">
                  <c:v>-1.7923909792911035E-3</c:v>
                </c:pt>
                <c:pt idx="38">
                  <c:v>1.165103283718253E-2</c:v>
                </c:pt>
                <c:pt idx="39">
                  <c:v>-1.2060983349065242E-3</c:v>
                </c:pt>
                <c:pt idx="40">
                  <c:v>-1.2506313391059257E-3</c:v>
                </c:pt>
                <c:pt idx="41">
                  <c:v>2.7048689703404669E-3</c:v>
                </c:pt>
                <c:pt idx="42">
                  <c:v>-4.3588343212416841E-3</c:v>
                </c:pt>
                <c:pt idx="43">
                  <c:v>5.8789682519315208E-3</c:v>
                </c:pt>
                <c:pt idx="44">
                  <c:v>-6.188525895234792E-3</c:v>
                </c:pt>
                <c:pt idx="45">
                  <c:v>-5.5607442703656104E-3</c:v>
                </c:pt>
                <c:pt idx="46">
                  <c:v>2.4862649981179045E-3</c:v>
                </c:pt>
                <c:pt idx="47">
                  <c:v>-3.117750732132326E-3</c:v>
                </c:pt>
                <c:pt idx="48">
                  <c:v>-4.3987300864690483E-4</c:v>
                </c:pt>
                <c:pt idx="49">
                  <c:v>3.664513065262864E-3</c:v>
                </c:pt>
                <c:pt idx="50">
                  <c:v>-4.358418442440842E-3</c:v>
                </c:pt>
                <c:pt idx="51">
                  <c:v>-1.4708966793713654E-2</c:v>
                </c:pt>
                <c:pt idx="52">
                  <c:v>7.3286792628277893E-3</c:v>
                </c:pt>
                <c:pt idx="53">
                  <c:v>9.602727475606013E-3</c:v>
                </c:pt>
                <c:pt idx="54">
                  <c:v>1.4255991717545975E-2</c:v>
                </c:pt>
                <c:pt idx="55">
                  <c:v>6.4892870589688938E-3</c:v>
                </c:pt>
                <c:pt idx="56">
                  <c:v>-3.7059568395266147E-3</c:v>
                </c:pt>
                <c:pt idx="57">
                  <c:v>-2.9310958548652667E-2</c:v>
                </c:pt>
                <c:pt idx="58">
                  <c:v>1.2017602016328214E-2</c:v>
                </c:pt>
                <c:pt idx="59">
                  <c:v>1.164949647268192E-2</c:v>
                </c:pt>
                <c:pt idx="60">
                  <c:v>1.4000213532344066E-2</c:v>
                </c:pt>
                <c:pt idx="61">
                  <c:v>-3.1117226554559846E-3</c:v>
                </c:pt>
                <c:pt idx="62">
                  <c:v>-4.1150419628611353E-3</c:v>
                </c:pt>
                <c:pt idx="63">
                  <c:v>-4.2398992369639644E-4</c:v>
                </c:pt>
                <c:pt idx="64">
                  <c:v>-6.5311315927614839E-3</c:v>
                </c:pt>
                <c:pt idx="65">
                  <c:v>1.670227153821845E-2</c:v>
                </c:pt>
                <c:pt idx="66">
                  <c:v>4.5063980405112905E-3</c:v>
                </c:pt>
                <c:pt idx="67">
                  <c:v>4.8371382198272792E-3</c:v>
                </c:pt>
                <c:pt idx="68">
                  <c:v>-9.0736488467195835E-3</c:v>
                </c:pt>
                <c:pt idx="69">
                  <c:v>-1.8424482817376324E-3</c:v>
                </c:pt>
                <c:pt idx="70">
                  <c:v>4.9830582708940401E-5</c:v>
                </c:pt>
                <c:pt idx="71">
                  <c:v>2.52238636250883E-3</c:v>
                </c:pt>
                <c:pt idx="72">
                  <c:v>-1.5432746873214784E-2</c:v>
                </c:pt>
                <c:pt idx="73">
                  <c:v>3.4082062830071893E-3</c:v>
                </c:pt>
                <c:pt idx="74">
                  <c:v>-3.420482695078211E-3</c:v>
                </c:pt>
                <c:pt idx="75">
                  <c:v>6.7205447259357865E-3</c:v>
                </c:pt>
                <c:pt idx="76">
                  <c:v>-2.0669403595525038E-3</c:v>
                </c:pt>
                <c:pt idx="77">
                  <c:v>-3.3677694059837358E-3</c:v>
                </c:pt>
                <c:pt idx="78">
                  <c:v>-1.7654557913147077E-2</c:v>
                </c:pt>
                <c:pt idx="79">
                  <c:v>1.5702703545378765E-2</c:v>
                </c:pt>
                <c:pt idx="80">
                  <c:v>-1.9142942216074328E-2</c:v>
                </c:pt>
                <c:pt idx="81">
                  <c:v>2.3455593486996868E-3</c:v>
                </c:pt>
                <c:pt idx="82">
                  <c:v>-1.8131369851737179E-2</c:v>
                </c:pt>
                <c:pt idx="83">
                  <c:v>1.3132837008279007E-2</c:v>
                </c:pt>
                <c:pt idx="84">
                  <c:v>1.4705011315619401E-2</c:v>
                </c:pt>
                <c:pt idx="85">
                  <c:v>6.1402375930477773E-3</c:v>
                </c:pt>
                <c:pt idx="86">
                  <c:v>8.1213103387832043E-3</c:v>
                </c:pt>
                <c:pt idx="87">
                  <c:v>-1.2616000617766644E-3</c:v>
                </c:pt>
                <c:pt idx="88">
                  <c:v>-7.7870965371296314E-4</c:v>
                </c:pt>
                <c:pt idx="89">
                  <c:v>-4.4426134425760988E-3</c:v>
                </c:pt>
                <c:pt idx="90">
                  <c:v>-6.6559174534531135E-3</c:v>
                </c:pt>
                <c:pt idx="91">
                  <c:v>6.7726174077126734E-3</c:v>
                </c:pt>
                <c:pt idx="92">
                  <c:v>-3.6444428289494608E-4</c:v>
                </c:pt>
                <c:pt idx="93">
                  <c:v>3.2523354170424495E-3</c:v>
                </c:pt>
                <c:pt idx="94">
                  <c:v>-4.200705091482757E-3</c:v>
                </c:pt>
                <c:pt idx="95">
                  <c:v>-1.2096443776746476E-2</c:v>
                </c:pt>
                <c:pt idx="96">
                  <c:v>-2.6193882225862609E-3</c:v>
                </c:pt>
                <c:pt idx="97">
                  <c:v>6.6798475636857015E-3</c:v>
                </c:pt>
                <c:pt idx="98">
                  <c:v>-4.1059360816352048E-3</c:v>
                </c:pt>
                <c:pt idx="99">
                  <c:v>-7.1416380048710095E-3</c:v>
                </c:pt>
                <c:pt idx="100">
                  <c:v>7.0462386771397113E-3</c:v>
                </c:pt>
                <c:pt idx="101">
                  <c:v>-7.9521422070564542E-3</c:v>
                </c:pt>
                <c:pt idx="102">
                  <c:v>-7.7379023058537178E-3</c:v>
                </c:pt>
                <c:pt idx="103">
                  <c:v>1.5493054656198229E-2</c:v>
                </c:pt>
                <c:pt idx="104">
                  <c:v>9.2670563652869835E-4</c:v>
                </c:pt>
                <c:pt idx="105">
                  <c:v>1.8707179269352094E-3</c:v>
                </c:pt>
                <c:pt idx="106">
                  <c:v>-2.6961484769687368E-3</c:v>
                </c:pt>
                <c:pt idx="107">
                  <c:v>-1.069702936566903E-2</c:v>
                </c:pt>
                <c:pt idx="108">
                  <c:v>3.2190543580542741E-2</c:v>
                </c:pt>
                <c:pt idx="109">
                  <c:v>2.9755127369990872E-3</c:v>
                </c:pt>
                <c:pt idx="110">
                  <c:v>6.1089156624636529E-3</c:v>
                </c:pt>
                <c:pt idx="111">
                  <c:v>1.0057563800710048E-3</c:v>
                </c:pt>
                <c:pt idx="112">
                  <c:v>-5.6243637811607761E-3</c:v>
                </c:pt>
                <c:pt idx="113">
                  <c:v>-3.8433617616672588E-3</c:v>
                </c:pt>
                <c:pt idx="114">
                  <c:v>5.6703713428602363E-3</c:v>
                </c:pt>
                <c:pt idx="115">
                  <c:v>1.6855911983530566E-3</c:v>
                </c:pt>
                <c:pt idx="116">
                  <c:v>1.1301087341286717E-2</c:v>
                </c:pt>
                <c:pt idx="117">
                  <c:v>-1.150777517477158E-2</c:v>
                </c:pt>
                <c:pt idx="118">
                  <c:v>1.4802192369248108E-3</c:v>
                </c:pt>
                <c:pt idx="119">
                  <c:v>-6.7712173454285041E-4</c:v>
                </c:pt>
                <c:pt idx="120">
                  <c:v>-4.5425503207724921E-3</c:v>
                </c:pt>
                <c:pt idx="121">
                  <c:v>-2.5262243571733145E-4</c:v>
                </c:pt>
                <c:pt idx="122">
                  <c:v>7.7551460720417216E-3</c:v>
                </c:pt>
                <c:pt idx="123">
                  <c:v>3.6760498319395665E-3</c:v>
                </c:pt>
                <c:pt idx="124">
                  <c:v>1.1929373084683698E-2</c:v>
                </c:pt>
                <c:pt idx="125">
                  <c:v>-1.0247169539150511E-3</c:v>
                </c:pt>
                <c:pt idx="126">
                  <c:v>5.6056880008853449E-3</c:v>
                </c:pt>
                <c:pt idx="127">
                  <c:v>6.0064170421755044E-3</c:v>
                </c:pt>
                <c:pt idx="128">
                  <c:v>-3.4039535070255547E-3</c:v>
                </c:pt>
                <c:pt idx="129">
                  <c:v>7.3480239372971951E-4</c:v>
                </c:pt>
                <c:pt idx="130">
                  <c:v>1.0726831409898156E-3</c:v>
                </c:pt>
                <c:pt idx="131">
                  <c:v>-2.2695421850486841E-3</c:v>
                </c:pt>
                <c:pt idx="132">
                  <c:v>2.7110747819906827E-4</c:v>
                </c:pt>
                <c:pt idx="133">
                  <c:v>-2.6682874922173217E-3</c:v>
                </c:pt>
                <c:pt idx="134">
                  <c:v>2.0422767727019441E-3</c:v>
                </c:pt>
                <c:pt idx="135">
                  <c:v>1.2448827886035326E-2</c:v>
                </c:pt>
                <c:pt idx="136">
                  <c:v>-6.9406769768077976E-3</c:v>
                </c:pt>
                <c:pt idx="137">
                  <c:v>-1.6614635410451332E-2</c:v>
                </c:pt>
                <c:pt idx="138">
                  <c:v>3.4043272056892932E-3</c:v>
                </c:pt>
                <c:pt idx="139">
                  <c:v>7.2235954458855665E-3</c:v>
                </c:pt>
                <c:pt idx="140">
                  <c:v>-3.6872686408144072E-3</c:v>
                </c:pt>
                <c:pt idx="141">
                  <c:v>9.2167317291224748E-5</c:v>
                </c:pt>
                <c:pt idx="142">
                  <c:v>-4.0966015810183776E-3</c:v>
                </c:pt>
                <c:pt idx="143">
                  <c:v>1.8189610362695475E-3</c:v>
                </c:pt>
                <c:pt idx="144">
                  <c:v>-1.0066899575311521E-2</c:v>
                </c:pt>
                <c:pt idx="145">
                  <c:v>-2.2185503497310442E-3</c:v>
                </c:pt>
                <c:pt idx="146">
                  <c:v>5.6646952240218713E-3</c:v>
                </c:pt>
                <c:pt idx="147">
                  <c:v>-2.6049452704633519E-2</c:v>
                </c:pt>
                <c:pt idx="148">
                  <c:v>2.0236813320562801E-2</c:v>
                </c:pt>
                <c:pt idx="149">
                  <c:v>7.1165609536404648E-4</c:v>
                </c:pt>
                <c:pt idx="150">
                  <c:v>1.2400944542723474E-2</c:v>
                </c:pt>
                <c:pt idx="151">
                  <c:v>-9.5707770408373887E-4</c:v>
                </c:pt>
                <c:pt idx="152">
                  <c:v>-1.9306361391146637E-2</c:v>
                </c:pt>
                <c:pt idx="153">
                  <c:v>1.0169616609043812E-3</c:v>
                </c:pt>
                <c:pt idx="154">
                  <c:v>2.2715503294261363E-3</c:v>
                </c:pt>
                <c:pt idx="155">
                  <c:v>1.3326531879747089E-2</c:v>
                </c:pt>
                <c:pt idx="156">
                  <c:v>-2.3105679628158122E-3</c:v>
                </c:pt>
                <c:pt idx="157">
                  <c:v>-1.6614154694883001E-3</c:v>
                </c:pt>
                <c:pt idx="158">
                  <c:v>-1.8824238085674593E-2</c:v>
                </c:pt>
                <c:pt idx="159">
                  <c:v>1.6048547091288595E-2</c:v>
                </c:pt>
                <c:pt idx="160">
                  <c:v>3.3868505083221112E-3</c:v>
                </c:pt>
                <c:pt idx="161">
                  <c:v>7.8734952799716868E-4</c:v>
                </c:pt>
                <c:pt idx="162">
                  <c:v>-1.9396675353568235E-3</c:v>
                </c:pt>
                <c:pt idx="163">
                  <c:v>-3.8654888702423671E-3</c:v>
                </c:pt>
                <c:pt idx="164">
                  <c:v>6.3745347193366357E-3</c:v>
                </c:pt>
                <c:pt idx="165">
                  <c:v>-7.402267200472476E-3</c:v>
                </c:pt>
                <c:pt idx="166">
                  <c:v>8.5151622183990763E-3</c:v>
                </c:pt>
                <c:pt idx="167">
                  <c:v>1.2735455884907794E-3</c:v>
                </c:pt>
                <c:pt idx="168">
                  <c:v>9.2151751187278586E-4</c:v>
                </c:pt>
                <c:pt idx="169">
                  <c:v>2.862210814257987E-3</c:v>
                </c:pt>
                <c:pt idx="170">
                  <c:v>-2.0144175480153069E-3</c:v>
                </c:pt>
                <c:pt idx="171">
                  <c:v>-3.3477515592584871E-3</c:v>
                </c:pt>
                <c:pt idx="172">
                  <c:v>-4.8240192524613484E-3</c:v>
                </c:pt>
                <c:pt idx="173">
                  <c:v>-1.645919895682832E-3</c:v>
                </c:pt>
                <c:pt idx="174">
                  <c:v>6.8640378187593025E-3</c:v>
                </c:pt>
                <c:pt idx="175">
                  <c:v>-2.262650957032489E-3</c:v>
                </c:pt>
                <c:pt idx="176">
                  <c:v>2.573373955077487E-3</c:v>
                </c:pt>
                <c:pt idx="177">
                  <c:v>-2.2163038549504344E-3</c:v>
                </c:pt>
                <c:pt idx="178">
                  <c:v>8.6307225766564825E-5</c:v>
                </c:pt>
                <c:pt idx="179">
                  <c:v>-1.8859803623503864E-2</c:v>
                </c:pt>
                <c:pt idx="180">
                  <c:v>9.0816207785554166E-3</c:v>
                </c:pt>
                <c:pt idx="181">
                  <c:v>1.1228753351525038E-3</c:v>
                </c:pt>
                <c:pt idx="182">
                  <c:v>-1.2562163697421897E-2</c:v>
                </c:pt>
                <c:pt idx="183">
                  <c:v>7.6235642079688368E-3</c:v>
                </c:pt>
                <c:pt idx="184">
                  <c:v>2.0042838830458846E-4</c:v>
                </c:pt>
                <c:pt idx="185">
                  <c:v>-4.4672231018103529E-3</c:v>
                </c:pt>
                <c:pt idx="186">
                  <c:v>7.7997345143957569E-3</c:v>
                </c:pt>
                <c:pt idx="187">
                  <c:v>-1.1217271683432953E-2</c:v>
                </c:pt>
                <c:pt idx="188">
                  <c:v>3.6982287067346782E-3</c:v>
                </c:pt>
                <c:pt idx="189">
                  <c:v>1.9716356490193099E-3</c:v>
                </c:pt>
                <c:pt idx="190">
                  <c:v>-2.4437854544253701E-4</c:v>
                </c:pt>
                <c:pt idx="191">
                  <c:v>-1.0661474952887259E-2</c:v>
                </c:pt>
                <c:pt idx="192">
                  <c:v>1.0731970956527783E-2</c:v>
                </c:pt>
                <c:pt idx="193">
                  <c:v>-1.8415854863389588E-2</c:v>
                </c:pt>
                <c:pt idx="194">
                  <c:v>1.6398496203885202E-2</c:v>
                </c:pt>
                <c:pt idx="195">
                  <c:v>5.5592757537435205E-3</c:v>
                </c:pt>
                <c:pt idx="196">
                  <c:v>-1.0619509953402604E-3</c:v>
                </c:pt>
                <c:pt idx="197">
                  <c:v>-1.0485393381255673E-3</c:v>
                </c:pt>
                <c:pt idx="198">
                  <c:v>-1.1139047771854257E-2</c:v>
                </c:pt>
                <c:pt idx="199">
                  <c:v>-6.7470480958721143E-3</c:v>
                </c:pt>
                <c:pt idx="200">
                  <c:v>-2.731220258300783E-2</c:v>
                </c:pt>
                <c:pt idx="201">
                  <c:v>4.5053465109601686E-3</c:v>
                </c:pt>
                <c:pt idx="202">
                  <c:v>1.2602849155373354E-2</c:v>
                </c:pt>
                <c:pt idx="203">
                  <c:v>4.9860258891994656E-3</c:v>
                </c:pt>
                <c:pt idx="204">
                  <c:v>9.0092416385180365E-3</c:v>
                </c:pt>
                <c:pt idx="205">
                  <c:v>-4.2306392169444299E-3</c:v>
                </c:pt>
                <c:pt idx="206">
                  <c:v>-7.4260188135400742E-3</c:v>
                </c:pt>
                <c:pt idx="207">
                  <c:v>2.3081823585544715E-3</c:v>
                </c:pt>
                <c:pt idx="208">
                  <c:v>3.5147917897822515E-3</c:v>
                </c:pt>
                <c:pt idx="209">
                  <c:v>-7.1751258005282098E-3</c:v>
                </c:pt>
                <c:pt idx="210">
                  <c:v>5.65763251788166E-4</c:v>
                </c:pt>
                <c:pt idx="211">
                  <c:v>-1.8870356809141107E-3</c:v>
                </c:pt>
                <c:pt idx="212">
                  <c:v>7.8405167736080288E-3</c:v>
                </c:pt>
                <c:pt idx="213">
                  <c:v>2.355437754845824E-3</c:v>
                </c:pt>
                <c:pt idx="214">
                  <c:v>6.3573941775763639E-5</c:v>
                </c:pt>
                <c:pt idx="215">
                  <c:v>-2.0285124979805363E-3</c:v>
                </c:pt>
                <c:pt idx="216">
                  <c:v>6.0684685212621233E-4</c:v>
                </c:pt>
                <c:pt idx="217">
                  <c:v>2.5195029751525037E-3</c:v>
                </c:pt>
                <c:pt idx="218">
                  <c:v>6.0628329695454073E-3</c:v>
                </c:pt>
                <c:pt idx="219">
                  <c:v>1.5092187186664006E-3</c:v>
                </c:pt>
                <c:pt idx="220">
                  <c:v>-4.2564701814540246E-3</c:v>
                </c:pt>
                <c:pt idx="221">
                  <c:v>-1.2449716145260243E-3</c:v>
                </c:pt>
                <c:pt idx="222">
                  <c:v>1.7695487909324965E-3</c:v>
                </c:pt>
                <c:pt idx="223">
                  <c:v>-1.3595259456661235E-2</c:v>
                </c:pt>
                <c:pt idx="224">
                  <c:v>1.6830954786964372E-3</c:v>
                </c:pt>
                <c:pt idx="225">
                  <c:v>1.8359535819905367E-3</c:v>
                </c:pt>
                <c:pt idx="226">
                  <c:v>2.35427304071055E-3</c:v>
                </c:pt>
                <c:pt idx="227">
                  <c:v>-3.8594541590417746E-3</c:v>
                </c:pt>
                <c:pt idx="228">
                  <c:v>-5.2509522723910764E-3</c:v>
                </c:pt>
                <c:pt idx="229">
                  <c:v>2.6892307023485681E-3</c:v>
                </c:pt>
                <c:pt idx="230">
                  <c:v>1.2459383022515051E-3</c:v>
                </c:pt>
                <c:pt idx="231">
                  <c:v>-4.3071263338363046E-3</c:v>
                </c:pt>
                <c:pt idx="232">
                  <c:v>-1.6914630928707289E-3</c:v>
                </c:pt>
                <c:pt idx="233">
                  <c:v>2.7700705753730924E-5</c:v>
                </c:pt>
                <c:pt idx="234">
                  <c:v>-4.7713667759314848E-3</c:v>
                </c:pt>
                <c:pt idx="235">
                  <c:v>8.5962955274315224E-3</c:v>
                </c:pt>
                <c:pt idx="236">
                  <c:v>-6.6178819344120381E-3</c:v>
                </c:pt>
                <c:pt idx="237">
                  <c:v>-1.5762238419377735E-2</c:v>
                </c:pt>
                <c:pt idx="238">
                  <c:v>-1.7873692089910608E-4</c:v>
                </c:pt>
                <c:pt idx="239">
                  <c:v>-1.864071974070024E-3</c:v>
                </c:pt>
                <c:pt idx="240">
                  <c:v>4.8864764482962567E-3</c:v>
                </c:pt>
                <c:pt idx="241">
                  <c:v>3.7285682385946022E-4</c:v>
                </c:pt>
                <c:pt idx="242">
                  <c:v>-7.8395255787266291E-3</c:v>
                </c:pt>
                <c:pt idx="243">
                  <c:v>1.2921895628294851E-3</c:v>
                </c:pt>
                <c:pt idx="244">
                  <c:v>-1.1372862528868587E-2</c:v>
                </c:pt>
                <c:pt idx="245">
                  <c:v>-2.4221004727017947E-2</c:v>
                </c:pt>
                <c:pt idx="246">
                  <c:v>1.3358115437459208E-2</c:v>
                </c:pt>
                <c:pt idx="247">
                  <c:v>9.3439338666568613E-3</c:v>
                </c:pt>
                <c:pt idx="248">
                  <c:v>7.8797321070463687E-3</c:v>
                </c:pt>
                <c:pt idx="249">
                  <c:v>-8.2097071921268007E-3</c:v>
                </c:pt>
                <c:pt idx="250">
                  <c:v>1.7171257973836675E-3</c:v>
                </c:pt>
                <c:pt idx="251">
                  <c:v>-2.1982048524659022E-2</c:v>
                </c:pt>
                <c:pt idx="252">
                  <c:v>6.6789429367259236E-3</c:v>
                </c:pt>
                <c:pt idx="253">
                  <c:v>-7.8410318760280765E-3</c:v>
                </c:pt>
                <c:pt idx="254">
                  <c:v>-7.8662123619547466E-3</c:v>
                </c:pt>
                <c:pt idx="255">
                  <c:v>-8.9496178566479158E-3</c:v>
                </c:pt>
                <c:pt idx="256">
                  <c:v>9.5406891742594903E-3</c:v>
                </c:pt>
                <c:pt idx="257">
                  <c:v>-1.5622239333668648E-2</c:v>
                </c:pt>
                <c:pt idx="258">
                  <c:v>1.7605185430121722E-2</c:v>
                </c:pt>
                <c:pt idx="259">
                  <c:v>-3.9517564921041108E-3</c:v>
                </c:pt>
                <c:pt idx="260">
                  <c:v>-1.4682227489615186E-3</c:v>
                </c:pt>
                <c:pt idx="261">
                  <c:v>-4.4598534993170605E-3</c:v>
                </c:pt>
                <c:pt idx="262">
                  <c:v>5.7891540431673797E-3</c:v>
                </c:pt>
                <c:pt idx="263">
                  <c:v>1.3041439473009449E-2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6960256"/>
        <c:axId val="-1906959712"/>
      </c:scatterChart>
      <c:valAx>
        <c:axId val="-190696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06959712"/>
        <c:crosses val="autoZero"/>
        <c:crossBetween val="midCat"/>
      </c:valAx>
      <c:valAx>
        <c:axId val="-190695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06960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5</xdr:row>
      <xdr:rowOff>180975</xdr:rowOff>
    </xdr:from>
    <xdr:to>
      <xdr:col>10</xdr:col>
      <xdr:colOff>285750</xdr:colOff>
      <xdr:row>20</xdr:row>
      <xdr:rowOff>66675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5</xdr:row>
      <xdr:rowOff>180975</xdr:rowOff>
    </xdr:from>
    <xdr:to>
      <xdr:col>10</xdr:col>
      <xdr:colOff>314325</xdr:colOff>
      <xdr:row>20</xdr:row>
      <xdr:rowOff>66675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5</xdr:row>
      <xdr:rowOff>180975</xdr:rowOff>
    </xdr:from>
    <xdr:to>
      <xdr:col>10</xdr:col>
      <xdr:colOff>409575</xdr:colOff>
      <xdr:row>20</xdr:row>
      <xdr:rowOff>66675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28575</xdr:rowOff>
    </xdr:from>
    <xdr:to>
      <xdr:col>10</xdr:col>
      <xdr:colOff>342900</xdr:colOff>
      <xdr:row>20</xdr:row>
      <xdr:rowOff>66675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275</xdr:row>
      <xdr:rowOff>152400</xdr:rowOff>
    </xdr:from>
    <xdr:ext cx="1514475" cy="273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/>
            <xdr:cNvSpPr txBox="1"/>
          </xdr:nvSpPr>
          <xdr:spPr>
            <a:xfrm>
              <a:off x="9525" y="52578000"/>
              <a:ext cx="1514475" cy="273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fr-FR" sz="1200" b="1" i="1">
                      <a:latin typeface="Cambria Math"/>
                    </a:rPr>
                    <m:t>ℝ</m:t>
                  </m:r>
                </m:oMath>
              </a14:m>
              <a:r>
                <a:rPr lang="fr-FR" sz="900" b="1"/>
                <a:t>p</a:t>
              </a:r>
              <a:endParaRPr lang="fr-FR" sz="1200" b="1"/>
            </a:p>
          </xdr:txBody>
        </xdr:sp>
      </mc:Choice>
      <mc:Fallback xmlns="">
        <xdr:sp macro="" textlink="">
          <xdr:nvSpPr>
            <xdr:cNvPr id="3" name="ZoneTexte 2"/>
            <xdr:cNvSpPr txBox="1"/>
          </xdr:nvSpPr>
          <xdr:spPr>
            <a:xfrm>
              <a:off x="9525" y="52578000"/>
              <a:ext cx="1514475" cy="273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fr-FR" sz="1200" b="1" i="0">
                  <a:latin typeface="Cambria Math"/>
                </a:rPr>
                <a:t>ℝ</a:t>
              </a:r>
              <a:r>
                <a:rPr lang="fr-FR" sz="900" b="1"/>
                <a:t>p</a:t>
              </a:r>
              <a:endParaRPr lang="fr-FR" sz="1200" b="1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275</xdr:row>
      <xdr:rowOff>152400</xdr:rowOff>
    </xdr:from>
    <xdr:ext cx="1514475" cy="273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/>
            <xdr:cNvSpPr txBox="1"/>
          </xdr:nvSpPr>
          <xdr:spPr>
            <a:xfrm>
              <a:off x="9525" y="52597050"/>
              <a:ext cx="1514475" cy="273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fr-FR" sz="1200" b="1" i="1">
                      <a:latin typeface="Cambria Math"/>
                    </a:rPr>
                    <m:t>ℝ</m:t>
                  </m:r>
                </m:oMath>
              </a14:m>
              <a:r>
                <a:rPr lang="fr-FR" sz="900" b="1"/>
                <a:t>p</a:t>
              </a:r>
              <a:endParaRPr lang="fr-FR" sz="1200" b="1"/>
            </a:p>
          </xdr:txBody>
        </xdr:sp>
      </mc:Choice>
      <mc:Fallback xmlns="">
        <xdr:sp macro="" textlink="">
          <xdr:nvSpPr>
            <xdr:cNvPr id="2" name="ZoneTexte 1"/>
            <xdr:cNvSpPr txBox="1"/>
          </xdr:nvSpPr>
          <xdr:spPr>
            <a:xfrm>
              <a:off x="9525" y="52597050"/>
              <a:ext cx="1514475" cy="273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fr-FR" sz="1200" b="1" i="0">
                  <a:latin typeface="Cambria Math"/>
                </a:rPr>
                <a:t>ℝ</a:t>
              </a:r>
              <a:r>
                <a:rPr lang="fr-FR" sz="900" b="1"/>
                <a:t>p</a:t>
              </a:r>
              <a:endParaRPr lang="fr-FR" sz="1200" b="1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276</xdr:row>
      <xdr:rowOff>152400</xdr:rowOff>
    </xdr:from>
    <xdr:ext cx="1514475" cy="273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/>
            <xdr:cNvSpPr txBox="1"/>
          </xdr:nvSpPr>
          <xdr:spPr>
            <a:xfrm>
              <a:off x="9525" y="52673250"/>
              <a:ext cx="1514475" cy="273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fr-FR" sz="1200" b="1" i="1">
                      <a:latin typeface="Cambria Math"/>
                    </a:rPr>
                    <m:t>ℝ</m:t>
                  </m:r>
                </m:oMath>
              </a14:m>
              <a:r>
                <a:rPr lang="fr-FR" sz="900" b="1"/>
                <a:t>p</a:t>
              </a:r>
              <a:endParaRPr lang="fr-FR" sz="1200" b="1"/>
            </a:p>
          </xdr:txBody>
        </xdr:sp>
      </mc:Choice>
      <mc:Fallback xmlns="">
        <xdr:sp macro="" textlink="">
          <xdr:nvSpPr>
            <xdr:cNvPr id="2" name="ZoneTexte 1"/>
            <xdr:cNvSpPr txBox="1"/>
          </xdr:nvSpPr>
          <xdr:spPr>
            <a:xfrm>
              <a:off x="9525" y="52673250"/>
              <a:ext cx="1514475" cy="273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fr-FR" sz="1200" b="1" i="0">
                  <a:latin typeface="Cambria Math"/>
                </a:rPr>
                <a:t>ℝ</a:t>
              </a:r>
              <a:r>
                <a:rPr lang="fr-FR" sz="900" b="1"/>
                <a:t>p</a:t>
              </a:r>
              <a:endParaRPr lang="fr-FR" sz="1200" b="1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276</xdr:row>
      <xdr:rowOff>152400</xdr:rowOff>
    </xdr:from>
    <xdr:ext cx="1514475" cy="273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/>
            <xdr:cNvSpPr txBox="1"/>
          </xdr:nvSpPr>
          <xdr:spPr>
            <a:xfrm>
              <a:off x="9525" y="52911375"/>
              <a:ext cx="1514475" cy="273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fr-FR" sz="1200" b="1" i="1">
                      <a:latin typeface="Cambria Math"/>
                    </a:rPr>
                    <m:t>ℝ</m:t>
                  </m:r>
                </m:oMath>
              </a14:m>
              <a:r>
                <a:rPr lang="fr-FR" sz="900" b="1"/>
                <a:t>p</a:t>
              </a:r>
              <a:endParaRPr lang="fr-FR" sz="1200" b="1"/>
            </a:p>
          </xdr:txBody>
        </xdr:sp>
      </mc:Choice>
      <mc:Fallback xmlns="">
        <xdr:sp macro="" textlink="">
          <xdr:nvSpPr>
            <xdr:cNvPr id="2" name="ZoneTexte 1"/>
            <xdr:cNvSpPr txBox="1"/>
          </xdr:nvSpPr>
          <xdr:spPr>
            <a:xfrm>
              <a:off x="9525" y="52911375"/>
              <a:ext cx="1514475" cy="273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fr-FR" sz="1200" b="1" i="0">
                  <a:latin typeface="Cambria Math"/>
                </a:rPr>
                <a:t>ℝ</a:t>
              </a:r>
              <a:r>
                <a:rPr lang="fr-FR" sz="900" b="1"/>
                <a:t>p</a:t>
              </a:r>
              <a:endParaRPr lang="fr-FR" sz="1200" b="1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67778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685800</xdr:colOff>
      <xdr:row>15</xdr:row>
      <xdr:rowOff>180975</xdr:rowOff>
    </xdr:from>
    <xdr:ext cx="4206023" cy="264560"/>
    <xdr:sp macro="" textlink="">
      <xdr:nvSpPr>
        <xdr:cNvPr id="2" name="ZoneTexte 1"/>
        <xdr:cNvSpPr txBox="1"/>
      </xdr:nvSpPr>
      <xdr:spPr>
        <a:xfrm>
          <a:off x="6315075" y="3048000"/>
          <a:ext cx="4206023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/>
            <a:t>Remarque</a:t>
          </a:r>
          <a:r>
            <a:rPr lang="fr-FR" sz="1100" b="1" baseline="0"/>
            <a:t> ! </a:t>
          </a:r>
          <a:r>
            <a:rPr lang="fr-FR" sz="1100" b="1"/>
            <a:t>F &gt;  valeur critique de F </a:t>
          </a:r>
          <a:r>
            <a:rPr lang="fr-FR" sz="1100" b="1" baseline="0"/>
            <a:t> donc on rejète H0 alors bêta </a:t>
          </a:r>
          <a:r>
            <a:rPr lang="fr-FR" sz="1100" b="1" baseline="0">
              <a:latin typeface="Arial"/>
              <a:cs typeface="Arial"/>
            </a:rPr>
            <a:t>≠ 0</a:t>
          </a:r>
          <a:endParaRPr lang="fr-FR" sz="11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438150</xdr:colOff>
      <xdr:row>7</xdr:row>
      <xdr:rowOff>47625</xdr:rowOff>
    </xdr:from>
    <xdr:ext cx="4142288" cy="264560"/>
    <xdr:sp macro="" textlink="">
      <xdr:nvSpPr>
        <xdr:cNvPr id="3" name="ZoneTexte 2"/>
        <xdr:cNvSpPr txBox="1"/>
      </xdr:nvSpPr>
      <xdr:spPr>
        <a:xfrm>
          <a:off x="6924675" y="1390650"/>
          <a:ext cx="4142288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/>
            <a:t>Remarque</a:t>
          </a:r>
          <a:r>
            <a:rPr lang="fr-FR" sz="1100" b="1" baseline="0"/>
            <a:t> ! </a:t>
          </a:r>
          <a:r>
            <a:rPr lang="fr-FR" sz="1100" b="1"/>
            <a:t>F &gt; valeur critique de F </a:t>
          </a:r>
          <a:r>
            <a:rPr lang="fr-FR" sz="1100" b="1" baseline="0"/>
            <a:t> donc on rejète H0 alors bêta </a:t>
          </a:r>
          <a:r>
            <a:rPr lang="fr-FR" sz="1100" b="1" baseline="0">
              <a:latin typeface="Arial"/>
              <a:cs typeface="Arial"/>
            </a:rPr>
            <a:t>≠ 0</a:t>
          </a:r>
          <a:endParaRPr lang="fr-FR" sz="1100" b="1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285750</xdr:colOff>
      <xdr:row>7</xdr:row>
      <xdr:rowOff>76200</xdr:rowOff>
    </xdr:from>
    <xdr:ext cx="4142288" cy="264560"/>
    <xdr:sp macro="" textlink="">
      <xdr:nvSpPr>
        <xdr:cNvPr id="4" name="ZoneTexte 3"/>
        <xdr:cNvSpPr txBox="1"/>
      </xdr:nvSpPr>
      <xdr:spPr>
        <a:xfrm>
          <a:off x="6486525" y="1419225"/>
          <a:ext cx="4142288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/>
            <a:t>Remarque</a:t>
          </a:r>
          <a:r>
            <a:rPr lang="fr-FR" sz="1100" b="1" baseline="0"/>
            <a:t> ! </a:t>
          </a:r>
          <a:r>
            <a:rPr lang="fr-FR" sz="1100" b="1"/>
            <a:t>F &gt; valeur critique de F </a:t>
          </a:r>
          <a:r>
            <a:rPr lang="fr-FR" sz="1100" b="1" baseline="0"/>
            <a:t> donc on rejète H0 alors bêta </a:t>
          </a:r>
          <a:r>
            <a:rPr lang="fr-FR" sz="1100" b="1" baseline="0">
              <a:latin typeface="Arial"/>
              <a:cs typeface="Arial"/>
            </a:rPr>
            <a:t>≠ 0</a:t>
          </a:r>
          <a:endParaRPr lang="fr-FR" sz="11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7</xdr:row>
      <xdr:rowOff>190500</xdr:rowOff>
    </xdr:from>
    <xdr:ext cx="4142288" cy="264560"/>
    <xdr:sp macro="" textlink="">
      <xdr:nvSpPr>
        <xdr:cNvPr id="3" name="ZoneTexte 2"/>
        <xdr:cNvSpPr txBox="1"/>
      </xdr:nvSpPr>
      <xdr:spPr>
        <a:xfrm>
          <a:off x="6619875" y="1524000"/>
          <a:ext cx="4142288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/>
            <a:t>Remarque</a:t>
          </a:r>
          <a:r>
            <a:rPr lang="fr-FR" sz="1100" b="1" baseline="0"/>
            <a:t> ! </a:t>
          </a:r>
          <a:r>
            <a:rPr lang="fr-FR" sz="1100" b="1"/>
            <a:t>F &gt; valeur critique de F </a:t>
          </a:r>
          <a:r>
            <a:rPr lang="fr-FR" sz="1100" b="1" baseline="0"/>
            <a:t> donc on rejète H0 alors bêta </a:t>
          </a:r>
          <a:r>
            <a:rPr lang="fr-FR" sz="1100" b="1" baseline="0">
              <a:latin typeface="Arial"/>
              <a:cs typeface="Arial"/>
            </a:rPr>
            <a:t>≠ 0</a:t>
          </a:r>
          <a:endParaRPr lang="fr-FR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"/>
  <sheetViews>
    <sheetView workbookViewId="0">
      <selection activeCell="C5" sqref="C5"/>
    </sheetView>
  </sheetViews>
  <sheetFormatPr baseColWidth="10" defaultColWidth="11.453125" defaultRowHeight="14.5" x14ac:dyDescent="0.35"/>
  <cols>
    <col min="1" max="1" width="15.1796875" style="1" customWidth="1"/>
    <col min="2" max="2" width="13.81640625" style="1" customWidth="1"/>
    <col min="3" max="3" width="22.81640625" style="1" customWidth="1"/>
    <col min="4" max="4" width="11.81640625" style="1" customWidth="1"/>
    <col min="5" max="16384" width="11.453125" style="1"/>
  </cols>
  <sheetData>
    <row r="1" spans="1:4" x14ac:dyDescent="0.35">
      <c r="A1" s="3" t="s">
        <v>61</v>
      </c>
      <c r="B1" s="3" t="s">
        <v>62</v>
      </c>
      <c r="C1" s="3" t="s">
        <v>110</v>
      </c>
      <c r="D1" s="74"/>
    </row>
    <row r="2" spans="1:4" x14ac:dyDescent="0.35">
      <c r="A2" s="87">
        <v>44104</v>
      </c>
      <c r="B2" s="66">
        <v>42.689999</v>
      </c>
      <c r="C2" s="2"/>
      <c r="D2" s="74"/>
    </row>
    <row r="3" spans="1:4" x14ac:dyDescent="0.35">
      <c r="A3" s="87">
        <v>44105</v>
      </c>
      <c r="B3" s="66">
        <v>43.23</v>
      </c>
      <c r="C3" s="2">
        <f t="shared" ref="C3:C66" si="0">(B3-B2)/B2</f>
        <v>1.2649356117342534E-2</v>
      </c>
      <c r="D3" s="74"/>
    </row>
    <row r="4" spans="1:4" x14ac:dyDescent="0.35">
      <c r="A4" s="87">
        <v>44106</v>
      </c>
      <c r="B4" s="66">
        <v>43.68</v>
      </c>
      <c r="C4" s="2">
        <f t="shared" si="0"/>
        <v>1.0409437890353987E-2</v>
      </c>
      <c r="D4" s="74"/>
    </row>
    <row r="5" spans="1:4" x14ac:dyDescent="0.35">
      <c r="A5" s="87">
        <v>44109</v>
      </c>
      <c r="B5" s="66">
        <v>44.060001</v>
      </c>
      <c r="C5" s="2">
        <f t="shared" si="0"/>
        <v>8.6996565934065948E-3</v>
      </c>
      <c r="D5" s="74"/>
    </row>
    <row r="6" spans="1:4" x14ac:dyDescent="0.35">
      <c r="A6" s="87">
        <v>44110</v>
      </c>
      <c r="B6" s="66">
        <v>44.049999</v>
      </c>
      <c r="C6" s="2">
        <f t="shared" si="0"/>
        <v>-2.2700861945055485E-4</v>
      </c>
      <c r="D6" s="74"/>
    </row>
    <row r="7" spans="1:4" x14ac:dyDescent="0.35">
      <c r="A7" s="87">
        <v>44111</v>
      </c>
      <c r="B7" s="66">
        <v>44</v>
      </c>
      <c r="C7" s="2">
        <f t="shared" si="0"/>
        <v>-1.1350511040874186E-3</v>
      </c>
      <c r="D7" s="74"/>
    </row>
    <row r="8" spans="1:4" x14ac:dyDescent="0.35">
      <c r="A8" s="87">
        <v>44112</v>
      </c>
      <c r="B8" s="66">
        <v>44.330002</v>
      </c>
      <c r="C8" s="2">
        <f t="shared" si="0"/>
        <v>7.5000454545454624E-3</v>
      </c>
      <c r="D8" s="74"/>
    </row>
    <row r="9" spans="1:4" x14ac:dyDescent="0.35">
      <c r="A9" s="87">
        <v>44113</v>
      </c>
      <c r="B9" s="66">
        <v>44.610000999999997</v>
      </c>
      <c r="C9" s="2">
        <f t="shared" si="0"/>
        <v>6.3162415377287047E-3</v>
      </c>
      <c r="D9" s="74"/>
    </row>
    <row r="10" spans="1:4" x14ac:dyDescent="0.35">
      <c r="A10" s="87">
        <v>44116</v>
      </c>
      <c r="B10" s="66">
        <v>45.279998999999997</v>
      </c>
      <c r="C10" s="2">
        <f t="shared" si="0"/>
        <v>1.5019008854090805E-2</v>
      </c>
      <c r="D10" s="74"/>
    </row>
    <row r="11" spans="1:4" x14ac:dyDescent="0.35">
      <c r="A11" s="87">
        <v>44117</v>
      </c>
      <c r="B11" s="66">
        <v>44.919998</v>
      </c>
      <c r="C11" s="2">
        <f t="shared" si="0"/>
        <v>-7.9505522957276781E-3</v>
      </c>
      <c r="D11" s="74"/>
    </row>
    <row r="12" spans="1:4" x14ac:dyDescent="0.35">
      <c r="A12" s="87">
        <v>44118</v>
      </c>
      <c r="B12" s="66">
        <v>45.25</v>
      </c>
      <c r="C12" s="2">
        <f t="shared" si="0"/>
        <v>7.3464384392893422E-3</v>
      </c>
      <c r="D12" s="74"/>
    </row>
    <row r="13" spans="1:4" x14ac:dyDescent="0.35">
      <c r="A13" s="87">
        <v>44119</v>
      </c>
      <c r="B13" s="66">
        <v>44.689999</v>
      </c>
      <c r="C13" s="2">
        <f t="shared" si="0"/>
        <v>-1.2375712707182315E-2</v>
      </c>
      <c r="D13" s="74"/>
    </row>
    <row r="14" spans="1:4" x14ac:dyDescent="0.35">
      <c r="A14" s="87">
        <v>44120</v>
      </c>
      <c r="B14" s="66">
        <v>44.529998999999997</v>
      </c>
      <c r="C14" s="2">
        <f t="shared" si="0"/>
        <v>-3.5802193685438143E-3</v>
      </c>
      <c r="D14" s="74"/>
    </row>
    <row r="15" spans="1:4" x14ac:dyDescent="0.35">
      <c r="A15" s="87">
        <v>44123</v>
      </c>
      <c r="B15" s="66">
        <v>44.84</v>
      </c>
      <c r="C15" s="2">
        <f t="shared" si="0"/>
        <v>6.9616215351814151E-3</v>
      </c>
      <c r="D15" s="74"/>
    </row>
    <row r="16" spans="1:4" x14ac:dyDescent="0.35">
      <c r="A16" s="87">
        <v>44124</v>
      </c>
      <c r="B16" s="66">
        <v>44.529998999999997</v>
      </c>
      <c r="C16" s="2">
        <f t="shared" si="0"/>
        <v>-6.9134924174845411E-3</v>
      </c>
      <c r="D16" s="74"/>
    </row>
    <row r="17" spans="1:4" x14ac:dyDescent="0.35">
      <c r="A17" s="87">
        <v>44125</v>
      </c>
      <c r="B17" s="66">
        <v>43.540000999999997</v>
      </c>
      <c r="C17" s="2">
        <f t="shared" si="0"/>
        <v>-2.2232158594928331E-2</v>
      </c>
      <c r="D17" s="74"/>
    </row>
    <row r="18" spans="1:4" x14ac:dyDescent="0.35">
      <c r="A18" s="87">
        <v>44126</v>
      </c>
      <c r="B18" s="66">
        <v>43.700001</v>
      </c>
      <c r="C18" s="2">
        <f t="shared" si="0"/>
        <v>3.6747817254299949E-3</v>
      </c>
      <c r="D18" s="74"/>
    </row>
    <row r="19" spans="1:4" x14ac:dyDescent="0.35">
      <c r="A19" s="87">
        <v>44127</v>
      </c>
      <c r="B19" s="66">
        <v>43.580002</v>
      </c>
      <c r="C19" s="2">
        <f t="shared" si="0"/>
        <v>-2.7459724772088672E-3</v>
      </c>
      <c r="D19" s="74"/>
    </row>
    <row r="20" spans="1:4" x14ac:dyDescent="0.35">
      <c r="A20" s="87">
        <v>44130</v>
      </c>
      <c r="B20" s="66">
        <v>43.16</v>
      </c>
      <c r="C20" s="2">
        <f t="shared" si="0"/>
        <v>-9.6374938211339165E-3</v>
      </c>
      <c r="D20" s="74"/>
    </row>
    <row r="21" spans="1:4" x14ac:dyDescent="0.35">
      <c r="A21" s="87">
        <v>44131</v>
      </c>
      <c r="B21" s="66">
        <v>43.490001999999997</v>
      </c>
      <c r="C21" s="2">
        <f t="shared" si="0"/>
        <v>7.6460148285449579E-3</v>
      </c>
      <c r="D21" s="74"/>
    </row>
    <row r="22" spans="1:4" x14ac:dyDescent="0.35">
      <c r="A22" s="87">
        <v>44132</v>
      </c>
      <c r="B22" s="66">
        <v>41.849997999999999</v>
      </c>
      <c r="C22" s="2">
        <f t="shared" si="0"/>
        <v>-3.7709908590024842E-2</v>
      </c>
      <c r="D22" s="74"/>
    </row>
    <row r="23" spans="1:4" x14ac:dyDescent="0.35">
      <c r="A23" s="87">
        <v>44133</v>
      </c>
      <c r="B23" s="66">
        <v>43.349997999999999</v>
      </c>
      <c r="C23" s="2">
        <f t="shared" si="0"/>
        <v>3.5842295619703493E-2</v>
      </c>
      <c r="D23" s="74"/>
    </row>
    <row r="24" spans="1:4" x14ac:dyDescent="0.35">
      <c r="A24" s="87">
        <v>44134</v>
      </c>
      <c r="B24" s="66">
        <v>43.330002</v>
      </c>
      <c r="C24" s="2">
        <f t="shared" si="0"/>
        <v>-4.6126876407235392E-4</v>
      </c>
      <c r="D24" s="74"/>
    </row>
    <row r="25" spans="1:4" x14ac:dyDescent="0.35">
      <c r="A25" s="87">
        <v>44137</v>
      </c>
      <c r="B25" s="66">
        <v>43.790000999999997</v>
      </c>
      <c r="C25" s="2">
        <f t="shared" si="0"/>
        <v>1.0616177677536139E-2</v>
      </c>
      <c r="D25" s="74"/>
    </row>
    <row r="26" spans="1:4" x14ac:dyDescent="0.35">
      <c r="A26" s="87">
        <v>44138</v>
      </c>
      <c r="B26" s="66">
        <v>44.200001</v>
      </c>
      <c r="C26" s="2">
        <f t="shared" si="0"/>
        <v>9.3628680209439531E-3</v>
      </c>
      <c r="D26" s="74"/>
    </row>
    <row r="27" spans="1:4" x14ac:dyDescent="0.35">
      <c r="A27" s="87">
        <v>44139</v>
      </c>
      <c r="B27" s="66">
        <v>46.290000999999997</v>
      </c>
      <c r="C27" s="2">
        <f t="shared" si="0"/>
        <v>4.7285066803505194E-2</v>
      </c>
      <c r="D27" s="74"/>
    </row>
    <row r="28" spans="1:4" x14ac:dyDescent="0.35">
      <c r="A28" s="87">
        <v>44140</v>
      </c>
      <c r="B28" s="66">
        <v>46.310001</v>
      </c>
      <c r="C28" s="2">
        <f t="shared" si="0"/>
        <v>4.32058750657688E-4</v>
      </c>
      <c r="D28" s="74"/>
    </row>
    <row r="29" spans="1:4" x14ac:dyDescent="0.35">
      <c r="A29" s="87">
        <v>44141</v>
      </c>
      <c r="B29" s="66">
        <v>46.240001999999997</v>
      </c>
      <c r="C29" s="2">
        <f t="shared" si="0"/>
        <v>-1.5115309541885523E-3</v>
      </c>
      <c r="D29" s="74"/>
    </row>
    <row r="30" spans="1:4" x14ac:dyDescent="0.35">
      <c r="A30" s="87">
        <v>44144</v>
      </c>
      <c r="B30" s="66">
        <v>43.119999</v>
      </c>
      <c r="C30" s="2">
        <f t="shared" si="0"/>
        <v>-6.747411040336887E-2</v>
      </c>
      <c r="D30" s="74"/>
    </row>
    <row r="31" spans="1:4" x14ac:dyDescent="0.35">
      <c r="A31" s="87">
        <v>44145</v>
      </c>
      <c r="B31" s="66">
        <v>41.360000999999997</v>
      </c>
      <c r="C31" s="2">
        <f t="shared" si="0"/>
        <v>-4.0816281094997311E-2</v>
      </c>
      <c r="D31" s="74"/>
    </row>
    <row r="32" spans="1:4" x14ac:dyDescent="0.35">
      <c r="A32" s="87">
        <v>44146</v>
      </c>
      <c r="B32" s="66">
        <v>43.5</v>
      </c>
      <c r="C32" s="2">
        <f t="shared" si="0"/>
        <v>5.1740786950174478E-2</v>
      </c>
      <c r="D32" s="74"/>
    </row>
    <row r="33" spans="1:4" x14ac:dyDescent="0.35">
      <c r="A33" s="87">
        <v>44147</v>
      </c>
      <c r="B33" s="66">
        <v>42.889999000000003</v>
      </c>
      <c r="C33" s="2">
        <f t="shared" si="0"/>
        <v>-1.4023011494252802E-2</v>
      </c>
      <c r="D33" s="74"/>
    </row>
    <row r="34" spans="1:4" x14ac:dyDescent="0.35">
      <c r="A34" s="87">
        <v>44148</v>
      </c>
      <c r="B34" s="66">
        <v>42.490001999999997</v>
      </c>
      <c r="C34" s="2">
        <f t="shared" si="0"/>
        <v>-9.3261135305693563E-3</v>
      </c>
      <c r="D34" s="74"/>
    </row>
    <row r="35" spans="1:4" x14ac:dyDescent="0.35">
      <c r="A35" s="87">
        <v>44151</v>
      </c>
      <c r="B35" s="66">
        <v>40.790000999999997</v>
      </c>
      <c r="C35" s="2">
        <f t="shared" si="0"/>
        <v>-4.0009435631469269E-2</v>
      </c>
      <c r="D35" s="74"/>
    </row>
    <row r="36" spans="1:4" x14ac:dyDescent="0.35">
      <c r="A36" s="87">
        <v>44152</v>
      </c>
      <c r="B36" s="66">
        <v>40.689999</v>
      </c>
      <c r="C36" s="2">
        <f t="shared" si="0"/>
        <v>-2.4516302414406997E-3</v>
      </c>
      <c r="D36" s="74"/>
    </row>
    <row r="37" spans="1:4" x14ac:dyDescent="0.35">
      <c r="A37" s="87">
        <v>44153</v>
      </c>
      <c r="B37" s="66">
        <v>42.349997999999999</v>
      </c>
      <c r="C37" s="2">
        <f t="shared" si="0"/>
        <v>4.0796240864985005E-2</v>
      </c>
      <c r="D37" s="74"/>
    </row>
    <row r="38" spans="1:4" x14ac:dyDescent="0.35">
      <c r="A38" s="87">
        <v>44154</v>
      </c>
      <c r="B38" s="66">
        <v>42.48</v>
      </c>
      <c r="C38" s="2">
        <f t="shared" si="0"/>
        <v>3.0697049855822308E-3</v>
      </c>
      <c r="D38" s="74"/>
    </row>
    <row r="39" spans="1:4" x14ac:dyDescent="0.35">
      <c r="A39" s="87">
        <v>44155</v>
      </c>
      <c r="B39" s="66">
        <v>42.619999</v>
      </c>
      <c r="C39" s="2">
        <f t="shared" si="0"/>
        <v>3.2956450094162688E-3</v>
      </c>
      <c r="D39" s="74"/>
    </row>
    <row r="40" spans="1:4" x14ac:dyDescent="0.35">
      <c r="A40" s="87">
        <v>44158</v>
      </c>
      <c r="B40" s="66">
        <v>41.080002</v>
      </c>
      <c r="C40" s="2">
        <f t="shared" si="0"/>
        <v>-3.6133201223209781E-2</v>
      </c>
      <c r="D40" s="74"/>
    </row>
    <row r="41" spans="1:4" x14ac:dyDescent="0.35">
      <c r="A41" s="87">
        <v>44159</v>
      </c>
      <c r="B41" s="66">
        <v>40.169998</v>
      </c>
      <c r="C41" s="2">
        <f t="shared" si="0"/>
        <v>-2.2151995026679909E-2</v>
      </c>
      <c r="D41" s="74"/>
    </row>
    <row r="42" spans="1:4" x14ac:dyDescent="0.35">
      <c r="A42" s="87">
        <v>44160</v>
      </c>
      <c r="B42" s="66">
        <v>40.720001000000003</v>
      </c>
      <c r="C42" s="2">
        <f t="shared" si="0"/>
        <v>1.3691885172610758E-2</v>
      </c>
      <c r="D42" s="74"/>
    </row>
    <row r="43" spans="1:4" x14ac:dyDescent="0.35">
      <c r="A43" s="87">
        <v>44161</v>
      </c>
      <c r="B43" s="66">
        <v>41</v>
      </c>
      <c r="C43" s="2">
        <f t="shared" si="0"/>
        <v>6.876203171016536E-3</v>
      </c>
      <c r="D43" s="74"/>
    </row>
    <row r="44" spans="1:4" x14ac:dyDescent="0.35">
      <c r="A44" s="87">
        <v>44162</v>
      </c>
      <c r="B44" s="66">
        <v>41</v>
      </c>
      <c r="C44" s="2">
        <f t="shared" si="0"/>
        <v>0</v>
      </c>
      <c r="D44" s="74"/>
    </row>
    <row r="45" spans="1:4" x14ac:dyDescent="0.35">
      <c r="A45" s="87">
        <v>44165</v>
      </c>
      <c r="B45" s="66">
        <v>42.040000999999997</v>
      </c>
      <c r="C45" s="2">
        <f t="shared" si="0"/>
        <v>2.5365878048780405E-2</v>
      </c>
      <c r="D45" s="74"/>
    </row>
    <row r="46" spans="1:4" x14ac:dyDescent="0.35">
      <c r="A46" s="87">
        <v>44166</v>
      </c>
      <c r="B46" s="66">
        <v>41.07</v>
      </c>
      <c r="C46" s="2">
        <f t="shared" si="0"/>
        <v>-2.3073286796543996E-2</v>
      </c>
      <c r="D46" s="74"/>
    </row>
    <row r="47" spans="1:4" x14ac:dyDescent="0.35">
      <c r="A47" s="87">
        <v>44167</v>
      </c>
      <c r="B47" s="66">
        <v>41.48</v>
      </c>
      <c r="C47" s="2">
        <f t="shared" si="0"/>
        <v>9.9829559289017922E-3</v>
      </c>
      <c r="D47" s="74"/>
    </row>
    <row r="48" spans="1:4" x14ac:dyDescent="0.35">
      <c r="A48" s="87">
        <v>44168</v>
      </c>
      <c r="B48" s="66">
        <v>42</v>
      </c>
      <c r="C48" s="2">
        <f t="shared" si="0"/>
        <v>1.2536162005785997E-2</v>
      </c>
      <c r="D48" s="74"/>
    </row>
    <row r="49" spans="1:4" x14ac:dyDescent="0.35">
      <c r="A49" s="87">
        <v>44169</v>
      </c>
      <c r="B49" s="66">
        <v>41.82</v>
      </c>
      <c r="C49" s="2">
        <f t="shared" si="0"/>
        <v>-4.285714285714279E-3</v>
      </c>
      <c r="D49" s="74"/>
    </row>
    <row r="50" spans="1:4" x14ac:dyDescent="0.35">
      <c r="A50" s="87">
        <v>44172</v>
      </c>
      <c r="B50" s="66">
        <v>42.139999000000003</v>
      </c>
      <c r="C50" s="2">
        <f t="shared" si="0"/>
        <v>7.6518173122908373E-3</v>
      </c>
      <c r="D50" s="74"/>
    </row>
    <row r="51" spans="1:4" x14ac:dyDescent="0.35">
      <c r="A51" s="87">
        <v>44173</v>
      </c>
      <c r="B51" s="66">
        <v>42.610000999999997</v>
      </c>
      <c r="C51" s="2">
        <f t="shared" si="0"/>
        <v>1.1153346254232085E-2</v>
      </c>
      <c r="D51" s="74"/>
    </row>
    <row r="52" spans="1:4" x14ac:dyDescent="0.35">
      <c r="A52" s="87">
        <v>44174</v>
      </c>
      <c r="B52" s="66">
        <v>42.110000999999997</v>
      </c>
      <c r="C52" s="2">
        <f t="shared" si="0"/>
        <v>-1.1734334387835383E-2</v>
      </c>
      <c r="D52" s="74"/>
    </row>
    <row r="53" spans="1:4" x14ac:dyDescent="0.35">
      <c r="A53" s="87">
        <v>44175</v>
      </c>
      <c r="B53" s="66">
        <v>42.509998000000003</v>
      </c>
      <c r="C53" s="2">
        <f t="shared" si="0"/>
        <v>9.4988599026631752E-3</v>
      </c>
      <c r="D53" s="74"/>
    </row>
    <row r="54" spans="1:4" x14ac:dyDescent="0.35">
      <c r="A54" s="87">
        <v>44176</v>
      </c>
      <c r="B54" s="66">
        <v>42.709999000000003</v>
      </c>
      <c r="C54" s="2">
        <f t="shared" si="0"/>
        <v>4.7047990922041514E-3</v>
      </c>
      <c r="D54" s="74"/>
    </row>
    <row r="55" spans="1:4" x14ac:dyDescent="0.35">
      <c r="A55" s="87">
        <v>44179</v>
      </c>
      <c r="B55" s="66">
        <v>42.720001000000003</v>
      </c>
      <c r="C55" s="2">
        <f t="shared" si="0"/>
        <v>2.3418403732578091E-4</v>
      </c>
      <c r="D55" s="74"/>
    </row>
    <row r="56" spans="1:4" x14ac:dyDescent="0.35">
      <c r="A56" s="87">
        <v>44180</v>
      </c>
      <c r="B56" s="66">
        <v>42.59</v>
      </c>
      <c r="C56" s="2">
        <f t="shared" si="0"/>
        <v>-3.0430944980549047E-3</v>
      </c>
      <c r="D56" s="74"/>
    </row>
    <row r="57" spans="1:4" x14ac:dyDescent="0.35">
      <c r="A57" s="87">
        <v>44181</v>
      </c>
      <c r="B57" s="66">
        <v>43.110000999999997</v>
      </c>
      <c r="C57" s="2">
        <f t="shared" si="0"/>
        <v>1.2209462315097288E-2</v>
      </c>
      <c r="D57" s="74"/>
    </row>
    <row r="58" spans="1:4" x14ac:dyDescent="0.35">
      <c r="A58" s="87">
        <v>44182</v>
      </c>
      <c r="B58" s="66">
        <v>43.580002</v>
      </c>
      <c r="C58" s="2">
        <f t="shared" si="0"/>
        <v>1.09023657874655E-2</v>
      </c>
      <c r="D58" s="74"/>
    </row>
    <row r="59" spans="1:4" x14ac:dyDescent="0.35">
      <c r="A59" s="87">
        <v>44183</v>
      </c>
      <c r="B59" s="66">
        <v>42.900002000000001</v>
      </c>
      <c r="C59" s="2">
        <f t="shared" si="0"/>
        <v>-1.5603487122373232E-2</v>
      </c>
      <c r="D59" s="74"/>
    </row>
    <row r="60" spans="1:4" x14ac:dyDescent="0.35">
      <c r="A60" s="87">
        <v>44186</v>
      </c>
      <c r="B60" s="66">
        <v>42.119999</v>
      </c>
      <c r="C60" s="2">
        <f t="shared" si="0"/>
        <v>-1.8181887264247694E-2</v>
      </c>
      <c r="D60" s="74"/>
    </row>
    <row r="61" spans="1:4" x14ac:dyDescent="0.35">
      <c r="A61" s="87">
        <v>44187</v>
      </c>
      <c r="B61" s="66">
        <v>42.380001</v>
      </c>
      <c r="C61" s="2">
        <f t="shared" si="0"/>
        <v>6.1728871361084328E-3</v>
      </c>
      <c r="D61" s="74"/>
    </row>
    <row r="62" spans="1:4" x14ac:dyDescent="0.35">
      <c r="A62" s="87">
        <v>44188</v>
      </c>
      <c r="B62" s="66">
        <v>42.580002</v>
      </c>
      <c r="C62" s="2">
        <f t="shared" si="0"/>
        <v>4.7192306578756407E-3</v>
      </c>
      <c r="D62" s="74"/>
    </row>
    <row r="63" spans="1:4" x14ac:dyDescent="0.35">
      <c r="A63" s="87">
        <v>44193</v>
      </c>
      <c r="B63" s="66">
        <v>43.25</v>
      </c>
      <c r="C63" s="2">
        <f t="shared" si="0"/>
        <v>1.5735039185766117E-2</v>
      </c>
      <c r="D63" s="74"/>
    </row>
    <row r="64" spans="1:4" x14ac:dyDescent="0.35">
      <c r="A64" s="87">
        <v>44194</v>
      </c>
      <c r="B64" s="66">
        <v>43.57</v>
      </c>
      <c r="C64" s="2">
        <f t="shared" si="0"/>
        <v>7.3988439306358449E-3</v>
      </c>
      <c r="D64" s="74"/>
    </row>
    <row r="65" spans="1:4" x14ac:dyDescent="0.35">
      <c r="A65" s="87">
        <v>44195</v>
      </c>
      <c r="B65" s="66">
        <v>43.689999</v>
      </c>
      <c r="C65" s="2">
        <f t="shared" si="0"/>
        <v>2.7541657103511584E-3</v>
      </c>
      <c r="D65" s="74"/>
    </row>
    <row r="66" spans="1:4" x14ac:dyDescent="0.35">
      <c r="A66" s="87">
        <v>44200</v>
      </c>
      <c r="B66" s="66">
        <v>43.5</v>
      </c>
      <c r="C66" s="2">
        <f t="shared" si="0"/>
        <v>-4.3487984515632573E-3</v>
      </c>
      <c r="D66" s="74"/>
    </row>
    <row r="67" spans="1:4" x14ac:dyDescent="0.35">
      <c r="A67" s="87">
        <v>44201</v>
      </c>
      <c r="B67" s="66">
        <v>43.25</v>
      </c>
      <c r="C67" s="2">
        <f t="shared" ref="C67:C130" si="1">(B67-B66)/B66</f>
        <v>-5.7471264367816091E-3</v>
      </c>
      <c r="D67" s="74"/>
    </row>
    <row r="68" spans="1:4" x14ac:dyDescent="0.35">
      <c r="A68" s="87">
        <v>44202</v>
      </c>
      <c r="B68" s="66">
        <v>41.599997999999999</v>
      </c>
      <c r="C68" s="2">
        <f t="shared" si="1"/>
        <v>-3.8150335260115624E-2</v>
      </c>
      <c r="D68" s="74"/>
    </row>
    <row r="69" spans="1:4" x14ac:dyDescent="0.35">
      <c r="A69" s="87">
        <v>44203</v>
      </c>
      <c r="B69" s="66">
        <v>41.610000999999997</v>
      </c>
      <c r="C69" s="2">
        <f t="shared" si="1"/>
        <v>2.4045674232959198E-4</v>
      </c>
      <c r="D69" s="74"/>
    </row>
    <row r="70" spans="1:4" x14ac:dyDescent="0.35">
      <c r="A70" s="87">
        <v>44204</v>
      </c>
      <c r="B70" s="66">
        <v>42.07</v>
      </c>
      <c r="C70" s="2">
        <f t="shared" si="1"/>
        <v>1.1055010549026505E-2</v>
      </c>
      <c r="D70" s="74"/>
    </row>
    <row r="71" spans="1:4" x14ac:dyDescent="0.35">
      <c r="A71" s="87">
        <v>44207</v>
      </c>
      <c r="B71" s="66">
        <v>41.880001</v>
      </c>
      <c r="C71" s="2">
        <f t="shared" si="1"/>
        <v>-4.5162586165914016E-3</v>
      </c>
      <c r="D71" s="74"/>
    </row>
    <row r="72" spans="1:4" x14ac:dyDescent="0.35">
      <c r="A72" s="87">
        <v>44208</v>
      </c>
      <c r="B72" s="66">
        <v>40.889999000000003</v>
      </c>
      <c r="C72" s="2">
        <f t="shared" si="1"/>
        <v>-2.3639015672420757E-2</v>
      </c>
      <c r="D72" s="74"/>
    </row>
    <row r="73" spans="1:4" x14ac:dyDescent="0.35">
      <c r="A73" s="87">
        <v>44209</v>
      </c>
      <c r="B73" s="66">
        <v>41.529998999999997</v>
      </c>
      <c r="C73" s="2">
        <f t="shared" si="1"/>
        <v>1.5651748976564989E-2</v>
      </c>
      <c r="D73" s="74"/>
    </row>
    <row r="74" spans="1:4" x14ac:dyDescent="0.35">
      <c r="A74" s="87">
        <v>44210</v>
      </c>
      <c r="B74" s="66">
        <v>41.900002000000001</v>
      </c>
      <c r="C74" s="2">
        <f t="shared" si="1"/>
        <v>8.9092947004406169E-3</v>
      </c>
      <c r="D74" s="74"/>
    </row>
    <row r="75" spans="1:4" x14ac:dyDescent="0.35">
      <c r="A75" s="87">
        <v>44211</v>
      </c>
      <c r="B75" s="66">
        <v>41.299999</v>
      </c>
      <c r="C75" s="2">
        <f t="shared" si="1"/>
        <v>-1.4319879984731288E-2</v>
      </c>
      <c r="D75" s="74"/>
    </row>
    <row r="76" spans="1:4" x14ac:dyDescent="0.35">
      <c r="A76" s="87">
        <v>44214</v>
      </c>
      <c r="B76" s="66">
        <v>41.790000999999997</v>
      </c>
      <c r="C76" s="2">
        <f t="shared" si="1"/>
        <v>1.1864455493086016E-2</v>
      </c>
      <c r="D76" s="74"/>
    </row>
    <row r="77" spans="1:4" x14ac:dyDescent="0.35">
      <c r="A77" s="87">
        <v>44215</v>
      </c>
      <c r="B77" s="66">
        <v>42.040000999999997</v>
      </c>
      <c r="C77" s="2">
        <f t="shared" si="1"/>
        <v>5.9822922713019325E-3</v>
      </c>
      <c r="D77" s="74"/>
    </row>
    <row r="78" spans="1:4" x14ac:dyDescent="0.35">
      <c r="A78" s="87">
        <v>44216</v>
      </c>
      <c r="B78" s="66">
        <v>42.290000999999997</v>
      </c>
      <c r="C78" s="2">
        <f t="shared" si="1"/>
        <v>5.946717270534794E-3</v>
      </c>
      <c r="D78" s="74"/>
    </row>
    <row r="79" spans="1:4" x14ac:dyDescent="0.35">
      <c r="A79" s="87">
        <v>44217</v>
      </c>
      <c r="B79" s="66">
        <v>41.700001</v>
      </c>
      <c r="C79" s="2">
        <f t="shared" si="1"/>
        <v>-1.3951288390841995E-2</v>
      </c>
      <c r="D79" s="74"/>
    </row>
    <row r="80" spans="1:4" x14ac:dyDescent="0.35">
      <c r="A80" s="87">
        <v>44218</v>
      </c>
      <c r="B80" s="66">
        <v>41.720001000000003</v>
      </c>
      <c r="C80" s="2">
        <f t="shared" si="1"/>
        <v>4.7961629545292161E-4</v>
      </c>
      <c r="D80" s="74"/>
    </row>
    <row r="81" spans="1:4" x14ac:dyDescent="0.35">
      <c r="A81" s="87">
        <v>44221</v>
      </c>
      <c r="B81" s="66">
        <v>41.950001</v>
      </c>
      <c r="C81" s="2">
        <f t="shared" si="1"/>
        <v>5.5129433002649459E-3</v>
      </c>
      <c r="D81" s="74"/>
    </row>
    <row r="82" spans="1:4" x14ac:dyDescent="0.35">
      <c r="A82" s="87">
        <v>44222</v>
      </c>
      <c r="B82" s="66">
        <v>42.18</v>
      </c>
      <c r="C82" s="2">
        <f t="shared" si="1"/>
        <v>5.4826935522599724E-3</v>
      </c>
      <c r="D82" s="74"/>
    </row>
    <row r="83" spans="1:4" x14ac:dyDescent="0.35">
      <c r="A83" s="87">
        <v>44223</v>
      </c>
      <c r="B83" s="66">
        <v>41.439999</v>
      </c>
      <c r="C83" s="2">
        <f t="shared" si="1"/>
        <v>-1.754388335704124E-2</v>
      </c>
      <c r="D83" s="74"/>
    </row>
    <row r="84" spans="1:4" x14ac:dyDescent="0.35">
      <c r="A84" s="87">
        <v>44224</v>
      </c>
      <c r="B84" s="66">
        <v>40.950001</v>
      </c>
      <c r="C84" s="2">
        <f t="shared" si="1"/>
        <v>-1.1824276347110915E-2</v>
      </c>
      <c r="D84" s="74"/>
    </row>
    <row r="85" spans="1:4" x14ac:dyDescent="0.35">
      <c r="A85" s="87">
        <v>44225</v>
      </c>
      <c r="B85" s="66">
        <v>40.880001</v>
      </c>
      <c r="C85" s="2">
        <f t="shared" si="1"/>
        <v>-1.7094016676580859E-3</v>
      </c>
      <c r="D85" s="74"/>
    </row>
    <row r="86" spans="1:4" x14ac:dyDescent="0.35">
      <c r="A86" s="87">
        <v>44228</v>
      </c>
      <c r="B86" s="66">
        <v>42.299999</v>
      </c>
      <c r="C86" s="2">
        <f t="shared" si="1"/>
        <v>3.4735762359692696E-2</v>
      </c>
      <c r="D86" s="74"/>
    </row>
    <row r="87" spans="1:4" x14ac:dyDescent="0.35">
      <c r="A87" s="87">
        <v>44229</v>
      </c>
      <c r="B87" s="66">
        <v>42.540000999999997</v>
      </c>
      <c r="C87" s="2">
        <f t="shared" si="1"/>
        <v>5.6738062807045681E-3</v>
      </c>
      <c r="D87" s="74"/>
    </row>
    <row r="88" spans="1:4" x14ac:dyDescent="0.35">
      <c r="A88" s="87">
        <v>44230</v>
      </c>
      <c r="B88" s="66">
        <v>42.02</v>
      </c>
      <c r="C88" s="2">
        <f t="shared" si="1"/>
        <v>-1.2223812594644593E-2</v>
      </c>
      <c r="D88" s="74"/>
    </row>
    <row r="89" spans="1:4" x14ac:dyDescent="0.35">
      <c r="A89" s="87">
        <v>44231</v>
      </c>
      <c r="B89" s="66">
        <v>41.950001</v>
      </c>
      <c r="C89" s="2">
        <f t="shared" si="1"/>
        <v>-1.6658495954308141E-3</v>
      </c>
      <c r="D89" s="74"/>
    </row>
    <row r="90" spans="1:4" x14ac:dyDescent="0.35">
      <c r="A90" s="87">
        <v>44232</v>
      </c>
      <c r="B90" s="66">
        <v>41.43</v>
      </c>
      <c r="C90" s="2">
        <f t="shared" si="1"/>
        <v>-1.2395732720006386E-2</v>
      </c>
      <c r="D90" s="74"/>
    </row>
    <row r="91" spans="1:4" x14ac:dyDescent="0.35">
      <c r="A91" s="87">
        <v>44235</v>
      </c>
      <c r="B91" s="66">
        <v>41.07</v>
      </c>
      <c r="C91" s="2">
        <f t="shared" si="1"/>
        <v>-8.6893555394641428E-3</v>
      </c>
      <c r="D91" s="74"/>
    </row>
    <row r="92" spans="1:4" x14ac:dyDescent="0.35">
      <c r="A92" s="87">
        <v>44236</v>
      </c>
      <c r="B92" s="66">
        <v>41.419998</v>
      </c>
      <c r="C92" s="2">
        <f t="shared" si="1"/>
        <v>8.5219868517165658E-3</v>
      </c>
      <c r="D92" s="74"/>
    </row>
    <row r="93" spans="1:4" x14ac:dyDescent="0.35">
      <c r="A93" s="87">
        <v>44237</v>
      </c>
      <c r="B93" s="66">
        <v>41.130001</v>
      </c>
      <c r="C93" s="2">
        <f t="shared" si="1"/>
        <v>-7.0013764848564121E-3</v>
      </c>
      <c r="D93" s="74"/>
    </row>
    <row r="94" spans="1:4" x14ac:dyDescent="0.35">
      <c r="A94" s="87">
        <v>44238</v>
      </c>
      <c r="B94" s="66">
        <v>41.400002000000001</v>
      </c>
      <c r="C94" s="2">
        <f t="shared" si="1"/>
        <v>6.5645755758673725E-3</v>
      </c>
      <c r="D94" s="74"/>
    </row>
    <row r="95" spans="1:4" x14ac:dyDescent="0.35">
      <c r="A95" s="87">
        <v>44239</v>
      </c>
      <c r="B95" s="66">
        <v>41.27</v>
      </c>
      <c r="C95" s="2">
        <f t="shared" si="1"/>
        <v>-3.1401447758383563E-3</v>
      </c>
      <c r="D95" s="74"/>
    </row>
    <row r="96" spans="1:4" x14ac:dyDescent="0.35">
      <c r="A96" s="87">
        <v>44242</v>
      </c>
      <c r="B96" s="66">
        <v>41.360000999999997</v>
      </c>
      <c r="C96" s="2">
        <f t="shared" si="1"/>
        <v>2.1807850739034109E-3</v>
      </c>
      <c r="D96" s="74"/>
    </row>
    <row r="97" spans="1:4" x14ac:dyDescent="0.35">
      <c r="A97" s="87">
        <v>44243</v>
      </c>
      <c r="B97" s="66">
        <v>40.610000999999997</v>
      </c>
      <c r="C97" s="2">
        <f t="shared" si="1"/>
        <v>-1.8133461843968527E-2</v>
      </c>
      <c r="D97" s="74"/>
    </row>
    <row r="98" spans="1:4" x14ac:dyDescent="0.35">
      <c r="A98" s="87">
        <v>44244</v>
      </c>
      <c r="B98" s="66">
        <v>40.32</v>
      </c>
      <c r="C98" s="2">
        <f t="shared" si="1"/>
        <v>-7.1411227002923898E-3</v>
      </c>
      <c r="D98" s="74"/>
    </row>
    <row r="99" spans="1:4" x14ac:dyDescent="0.35">
      <c r="A99" s="87">
        <v>44245</v>
      </c>
      <c r="B99" s="66">
        <v>40.169998</v>
      </c>
      <c r="C99" s="2">
        <f t="shared" si="1"/>
        <v>-3.720287698412714E-3</v>
      </c>
      <c r="D99" s="74"/>
    </row>
    <row r="100" spans="1:4" x14ac:dyDescent="0.35">
      <c r="A100" s="87">
        <v>44246</v>
      </c>
      <c r="B100" s="66">
        <v>39.860000999999997</v>
      </c>
      <c r="C100" s="2">
        <f t="shared" si="1"/>
        <v>-7.7171275935837176E-3</v>
      </c>
      <c r="D100" s="74"/>
    </row>
    <row r="101" spans="1:4" x14ac:dyDescent="0.35">
      <c r="A101" s="87">
        <v>44249</v>
      </c>
      <c r="B101" s="66">
        <v>39.75</v>
      </c>
      <c r="C101" s="2">
        <f t="shared" si="1"/>
        <v>-2.7596838243932036E-3</v>
      </c>
      <c r="D101" s="74"/>
    </row>
    <row r="102" spans="1:4" x14ac:dyDescent="0.35">
      <c r="A102" s="87">
        <v>44250</v>
      </c>
      <c r="B102" s="66">
        <v>39.790000999999997</v>
      </c>
      <c r="C102" s="2">
        <f t="shared" si="1"/>
        <v>1.0063144654087201E-3</v>
      </c>
      <c r="D102" s="74"/>
    </row>
    <row r="103" spans="1:4" x14ac:dyDescent="0.35">
      <c r="A103" s="87">
        <v>44251</v>
      </c>
      <c r="B103" s="66">
        <v>39.290000999999997</v>
      </c>
      <c r="C103" s="2">
        <f t="shared" si="1"/>
        <v>-1.2565971033778061E-2</v>
      </c>
      <c r="D103" s="74"/>
    </row>
    <row r="104" spans="1:4" x14ac:dyDescent="0.35">
      <c r="A104" s="87">
        <v>44252</v>
      </c>
      <c r="B104" s="66">
        <v>39.07</v>
      </c>
      <c r="C104" s="2">
        <f t="shared" si="1"/>
        <v>-5.5994144668002517E-3</v>
      </c>
      <c r="D104" s="74"/>
    </row>
    <row r="105" spans="1:4" x14ac:dyDescent="0.35">
      <c r="A105" s="87">
        <v>44253</v>
      </c>
      <c r="B105" s="66">
        <v>38.950001</v>
      </c>
      <c r="C105" s="2">
        <f t="shared" si="1"/>
        <v>-3.0713846941387243E-3</v>
      </c>
      <c r="D105" s="74"/>
    </row>
    <row r="106" spans="1:4" x14ac:dyDescent="0.35">
      <c r="A106" s="87">
        <v>44256</v>
      </c>
      <c r="B106" s="66">
        <v>39.299999</v>
      </c>
      <c r="C106" s="2">
        <f t="shared" si="1"/>
        <v>8.985827753894008E-3</v>
      </c>
      <c r="D106" s="74"/>
    </row>
    <row r="107" spans="1:4" x14ac:dyDescent="0.35">
      <c r="A107" s="87">
        <v>44257</v>
      </c>
      <c r="B107" s="66">
        <v>39.369999</v>
      </c>
      <c r="C107" s="2">
        <f t="shared" si="1"/>
        <v>1.7811705287829724E-3</v>
      </c>
      <c r="D107" s="74"/>
    </row>
    <row r="108" spans="1:4" x14ac:dyDescent="0.35">
      <c r="A108" s="87">
        <v>44258</v>
      </c>
      <c r="B108" s="66">
        <v>38.659999999999997</v>
      </c>
      <c r="C108" s="2">
        <f t="shared" si="1"/>
        <v>-1.803401112608622E-2</v>
      </c>
      <c r="D108" s="74"/>
    </row>
    <row r="109" spans="1:4" x14ac:dyDescent="0.35">
      <c r="A109" s="87">
        <v>44259</v>
      </c>
      <c r="B109" s="66">
        <v>38.93</v>
      </c>
      <c r="C109" s="2">
        <f t="shared" si="1"/>
        <v>6.9839627521987363E-3</v>
      </c>
      <c r="D109" s="74"/>
    </row>
    <row r="110" spans="1:4" x14ac:dyDescent="0.35">
      <c r="A110" s="87">
        <v>44260</v>
      </c>
      <c r="B110" s="66">
        <v>38.209999000000003</v>
      </c>
      <c r="C110" s="2">
        <f t="shared" si="1"/>
        <v>-1.8494759825327417E-2</v>
      </c>
      <c r="D110" s="74"/>
    </row>
    <row r="111" spans="1:4" x14ac:dyDescent="0.35">
      <c r="A111" s="87">
        <v>44263</v>
      </c>
      <c r="B111" s="66">
        <v>38.770000000000003</v>
      </c>
      <c r="C111" s="2">
        <f t="shared" si="1"/>
        <v>1.4655875808842594E-2</v>
      </c>
      <c r="D111" s="74"/>
    </row>
    <row r="112" spans="1:4" x14ac:dyDescent="0.35">
      <c r="A112" s="87">
        <v>44264</v>
      </c>
      <c r="B112" s="66">
        <v>38.529998999999997</v>
      </c>
      <c r="C112" s="2">
        <f t="shared" si="1"/>
        <v>-6.1903791591438363E-3</v>
      </c>
      <c r="D112" s="74"/>
    </row>
    <row r="113" spans="1:4" x14ac:dyDescent="0.35">
      <c r="A113" s="87">
        <v>44265</v>
      </c>
      <c r="B113" s="66">
        <v>38.830002</v>
      </c>
      <c r="C113" s="2">
        <f t="shared" si="1"/>
        <v>7.7862187330968741E-3</v>
      </c>
      <c r="D113" s="74"/>
    </row>
    <row r="114" spans="1:4" x14ac:dyDescent="0.35">
      <c r="A114" s="87">
        <v>44266</v>
      </c>
      <c r="B114" s="66">
        <v>38.990001999999997</v>
      </c>
      <c r="C114" s="2">
        <f t="shared" si="1"/>
        <v>4.1205251547500972E-3</v>
      </c>
      <c r="D114" s="74"/>
    </row>
    <row r="115" spans="1:4" x14ac:dyDescent="0.35">
      <c r="A115" s="87">
        <v>44267</v>
      </c>
      <c r="B115" s="66">
        <v>38.759998000000003</v>
      </c>
      <c r="C115" s="2">
        <f t="shared" si="1"/>
        <v>-5.8990507361347125E-3</v>
      </c>
      <c r="D115" s="74"/>
    </row>
    <row r="116" spans="1:4" x14ac:dyDescent="0.35">
      <c r="A116" s="87">
        <v>44270</v>
      </c>
      <c r="B116" s="66">
        <v>38.950001</v>
      </c>
      <c r="C116" s="2">
        <f t="shared" si="1"/>
        <v>4.9020384366376193E-3</v>
      </c>
      <c r="D116" s="74"/>
    </row>
    <row r="117" spans="1:4" x14ac:dyDescent="0.35">
      <c r="A117" s="87">
        <v>44271</v>
      </c>
      <c r="B117" s="66">
        <v>39.75</v>
      </c>
      <c r="C117" s="2">
        <f t="shared" si="1"/>
        <v>2.0539126558687372E-2</v>
      </c>
      <c r="D117" s="74"/>
    </row>
    <row r="118" spans="1:4" x14ac:dyDescent="0.35">
      <c r="A118" s="87">
        <v>44272</v>
      </c>
      <c r="B118" s="66">
        <v>39.299999</v>
      </c>
      <c r="C118" s="2">
        <f t="shared" si="1"/>
        <v>-1.1320779874213845E-2</v>
      </c>
      <c r="D118" s="74"/>
    </row>
    <row r="119" spans="1:4" x14ac:dyDescent="0.35">
      <c r="A119" s="87">
        <v>44273</v>
      </c>
      <c r="B119" s="66">
        <v>39.189999</v>
      </c>
      <c r="C119" s="2">
        <f t="shared" si="1"/>
        <v>-2.7989822595160738E-3</v>
      </c>
      <c r="D119" s="74"/>
    </row>
    <row r="120" spans="1:4" x14ac:dyDescent="0.35">
      <c r="A120" s="87">
        <v>44274</v>
      </c>
      <c r="B120" s="66">
        <v>40.279998999999997</v>
      </c>
      <c r="C120" s="2">
        <f t="shared" si="1"/>
        <v>2.7813218367267533E-2</v>
      </c>
      <c r="D120" s="74"/>
    </row>
    <row r="121" spans="1:4" x14ac:dyDescent="0.35">
      <c r="A121" s="87">
        <v>44277</v>
      </c>
      <c r="B121" s="66">
        <v>40.169998</v>
      </c>
      <c r="C121" s="2">
        <f t="shared" si="1"/>
        <v>-2.7309087073213909E-3</v>
      </c>
      <c r="D121" s="74"/>
    </row>
    <row r="122" spans="1:4" x14ac:dyDescent="0.35">
      <c r="A122" s="87">
        <v>44278</v>
      </c>
      <c r="B122" s="66">
        <v>41.360000999999997</v>
      </c>
      <c r="C122" s="2">
        <f t="shared" si="1"/>
        <v>2.9624173742801713E-2</v>
      </c>
      <c r="D122" s="74"/>
    </row>
    <row r="123" spans="1:4" x14ac:dyDescent="0.35">
      <c r="A123" s="87">
        <v>44279</v>
      </c>
      <c r="B123" s="66">
        <v>40.409999999999997</v>
      </c>
      <c r="C123" s="2">
        <f t="shared" si="1"/>
        <v>-2.2969075846975932E-2</v>
      </c>
      <c r="D123" s="74"/>
    </row>
    <row r="124" spans="1:4" x14ac:dyDescent="0.35">
      <c r="A124" s="87">
        <v>44280</v>
      </c>
      <c r="B124" s="66">
        <v>38.939999</v>
      </c>
      <c r="C124" s="2">
        <f t="shared" si="1"/>
        <v>-3.6377159119029855E-2</v>
      </c>
      <c r="D124" s="74"/>
    </row>
    <row r="125" spans="1:4" x14ac:dyDescent="0.35">
      <c r="A125" s="87">
        <v>44281</v>
      </c>
      <c r="B125" s="66">
        <v>40.450001</v>
      </c>
      <c r="C125" s="2">
        <f t="shared" si="1"/>
        <v>3.8777658931116052E-2</v>
      </c>
      <c r="D125" s="74"/>
    </row>
    <row r="126" spans="1:4" x14ac:dyDescent="0.35">
      <c r="A126" s="87">
        <v>44284</v>
      </c>
      <c r="B126" s="66">
        <v>39.459999000000003</v>
      </c>
      <c r="C126" s="2">
        <f t="shared" si="1"/>
        <v>-2.4474708912862499E-2</v>
      </c>
      <c r="D126" s="74"/>
    </row>
    <row r="127" spans="1:4" x14ac:dyDescent="0.35">
      <c r="A127" s="87">
        <v>44285</v>
      </c>
      <c r="B127" s="66">
        <v>39.639999000000003</v>
      </c>
      <c r="C127" s="2">
        <f t="shared" si="1"/>
        <v>4.5615814638008401E-3</v>
      </c>
      <c r="D127" s="74"/>
    </row>
    <row r="128" spans="1:4" x14ac:dyDescent="0.35">
      <c r="A128" s="87">
        <v>44286</v>
      </c>
      <c r="B128" s="66">
        <v>39.779998999999997</v>
      </c>
      <c r="C128" s="2">
        <f t="shared" si="1"/>
        <v>3.5317861637684063E-3</v>
      </c>
      <c r="D128" s="74"/>
    </row>
    <row r="129" spans="1:4" x14ac:dyDescent="0.35">
      <c r="A129" s="87">
        <v>44287</v>
      </c>
      <c r="B129" s="66">
        <v>40.650002000000001</v>
      </c>
      <c r="C129" s="2">
        <f t="shared" si="1"/>
        <v>2.1870362540733199E-2</v>
      </c>
      <c r="D129" s="74"/>
    </row>
    <row r="130" spans="1:4" x14ac:dyDescent="0.35">
      <c r="A130" s="87">
        <v>44292</v>
      </c>
      <c r="B130" s="66">
        <v>40.830002</v>
      </c>
      <c r="C130" s="2">
        <f t="shared" si="1"/>
        <v>4.428044062580851E-3</v>
      </c>
      <c r="D130" s="74"/>
    </row>
    <row r="131" spans="1:4" x14ac:dyDescent="0.35">
      <c r="A131" s="87">
        <v>44293</v>
      </c>
      <c r="B131" s="66">
        <v>41.580002</v>
      </c>
      <c r="C131" s="2">
        <f t="shared" ref="C131:C194" si="2">(B131-B130)/B130</f>
        <v>1.8368845536671785E-2</v>
      </c>
      <c r="D131" s="74"/>
    </row>
    <row r="132" spans="1:4" x14ac:dyDescent="0.35">
      <c r="A132" s="87">
        <v>44294</v>
      </c>
      <c r="B132" s="66">
        <v>42.200001</v>
      </c>
      <c r="C132" s="2">
        <f t="shared" si="2"/>
        <v>1.4910990143771516E-2</v>
      </c>
      <c r="D132" s="74"/>
    </row>
    <row r="133" spans="1:4" x14ac:dyDescent="0.35">
      <c r="A133" s="87">
        <v>44295</v>
      </c>
      <c r="B133" s="66">
        <v>41.5</v>
      </c>
      <c r="C133" s="2">
        <f t="shared" si="2"/>
        <v>-1.6587701028727472E-2</v>
      </c>
      <c r="D133" s="74"/>
    </row>
    <row r="134" spans="1:4" x14ac:dyDescent="0.35">
      <c r="A134" s="87">
        <v>44298</v>
      </c>
      <c r="B134" s="66">
        <v>41.560001</v>
      </c>
      <c r="C134" s="2">
        <f t="shared" si="2"/>
        <v>1.4458072289156565E-3</v>
      </c>
      <c r="D134" s="74"/>
    </row>
    <row r="135" spans="1:4" x14ac:dyDescent="0.35">
      <c r="A135" s="87">
        <v>44299</v>
      </c>
      <c r="B135" s="66">
        <v>42.259998000000003</v>
      </c>
      <c r="C135" s="2">
        <f t="shared" si="2"/>
        <v>1.6843045792997054E-2</v>
      </c>
      <c r="D135" s="74"/>
    </row>
    <row r="136" spans="1:4" x14ac:dyDescent="0.35">
      <c r="A136" s="87">
        <v>44300</v>
      </c>
      <c r="B136" s="66">
        <v>43.5</v>
      </c>
      <c r="C136" s="2">
        <f t="shared" si="2"/>
        <v>2.9342216249039973E-2</v>
      </c>
      <c r="D136" s="74"/>
    </row>
    <row r="137" spans="1:4" x14ac:dyDescent="0.35">
      <c r="A137" s="87">
        <v>44301</v>
      </c>
      <c r="B137" s="66">
        <v>44.599997999999999</v>
      </c>
      <c r="C137" s="2">
        <f t="shared" si="2"/>
        <v>2.5287310344827573E-2</v>
      </c>
      <c r="D137" s="74"/>
    </row>
    <row r="138" spans="1:4" x14ac:dyDescent="0.35">
      <c r="A138" s="87">
        <v>44302</v>
      </c>
      <c r="B138" s="66">
        <v>45.130001</v>
      </c>
      <c r="C138" s="2">
        <f t="shared" si="2"/>
        <v>1.1883475869214179E-2</v>
      </c>
      <c r="D138" s="74"/>
    </row>
    <row r="139" spans="1:4" x14ac:dyDescent="0.35">
      <c r="A139" s="87">
        <v>44305</v>
      </c>
      <c r="B139" s="66">
        <v>45.139999000000003</v>
      </c>
      <c r="C139" s="2">
        <f t="shared" si="2"/>
        <v>2.2153777483858376E-4</v>
      </c>
      <c r="D139" s="74"/>
    </row>
    <row r="140" spans="1:4" x14ac:dyDescent="0.35">
      <c r="A140" s="87">
        <v>44306</v>
      </c>
      <c r="B140" s="66">
        <v>45.880001</v>
      </c>
      <c r="C140" s="2">
        <f t="shared" si="2"/>
        <v>1.6393487292722289E-2</v>
      </c>
      <c r="D140" s="74"/>
    </row>
    <row r="141" spans="1:4" x14ac:dyDescent="0.35">
      <c r="A141" s="87">
        <v>44307</v>
      </c>
      <c r="B141" s="66">
        <v>45.75</v>
      </c>
      <c r="C141" s="2">
        <f t="shared" si="2"/>
        <v>-2.8335003741608469E-3</v>
      </c>
      <c r="D141" s="74"/>
    </row>
    <row r="142" spans="1:4" x14ac:dyDescent="0.35">
      <c r="A142" s="87">
        <v>44308</v>
      </c>
      <c r="B142" s="66">
        <v>46.509998000000003</v>
      </c>
      <c r="C142" s="2">
        <f t="shared" si="2"/>
        <v>1.6611978142076569E-2</v>
      </c>
      <c r="D142" s="74"/>
    </row>
    <row r="143" spans="1:4" x14ac:dyDescent="0.35">
      <c r="A143" s="87">
        <v>44309</v>
      </c>
      <c r="B143" s="66">
        <v>45.419998</v>
      </c>
      <c r="C143" s="2">
        <f t="shared" si="2"/>
        <v>-2.3435821261484538E-2</v>
      </c>
      <c r="D143" s="74"/>
    </row>
    <row r="144" spans="1:4" x14ac:dyDescent="0.35">
      <c r="A144" s="87">
        <v>44312</v>
      </c>
      <c r="B144" s="66">
        <v>45.259998000000003</v>
      </c>
      <c r="C144" s="2">
        <f t="shared" si="2"/>
        <v>-3.5226773898139889E-3</v>
      </c>
      <c r="D144" s="74"/>
    </row>
    <row r="145" spans="1:4" x14ac:dyDescent="0.35">
      <c r="A145" s="87">
        <v>44313</v>
      </c>
      <c r="B145" s="66">
        <v>45.380001</v>
      </c>
      <c r="C145" s="2">
        <f t="shared" si="2"/>
        <v>2.6514141693067899E-3</v>
      </c>
      <c r="D145" s="74"/>
    </row>
    <row r="146" spans="1:4" x14ac:dyDescent="0.35">
      <c r="A146" s="87">
        <v>44314</v>
      </c>
      <c r="B146" s="66">
        <v>45.299999</v>
      </c>
      <c r="C146" s="2">
        <f t="shared" si="2"/>
        <v>-1.7629351749022736E-3</v>
      </c>
      <c r="D146" s="74"/>
    </row>
    <row r="147" spans="1:4" x14ac:dyDescent="0.35">
      <c r="A147" s="87">
        <v>44315</v>
      </c>
      <c r="B147" s="66">
        <v>45.009998000000003</v>
      </c>
      <c r="C147" s="2">
        <f t="shared" si="2"/>
        <v>-6.4017882207899526E-3</v>
      </c>
      <c r="D147" s="74"/>
    </row>
    <row r="148" spans="1:4" x14ac:dyDescent="0.35">
      <c r="A148" s="87">
        <v>44316</v>
      </c>
      <c r="B148" s="66">
        <v>45</v>
      </c>
      <c r="C148" s="2">
        <f t="shared" si="2"/>
        <v>-2.2212842577782517E-4</v>
      </c>
      <c r="D148" s="74"/>
    </row>
    <row r="149" spans="1:4" x14ac:dyDescent="0.35">
      <c r="A149" s="87">
        <v>44319</v>
      </c>
      <c r="B149" s="66">
        <v>45.630001</v>
      </c>
      <c r="C149" s="2">
        <f t="shared" si="2"/>
        <v>1.4000022222222222E-2</v>
      </c>
      <c r="D149" s="74"/>
    </row>
    <row r="150" spans="1:4" x14ac:dyDescent="0.35">
      <c r="A150" s="87">
        <v>44320</v>
      </c>
      <c r="B150" s="66">
        <v>44.330002</v>
      </c>
      <c r="C150" s="2">
        <f t="shared" si="2"/>
        <v>-2.849000595025189E-2</v>
      </c>
      <c r="D150" s="74"/>
    </row>
    <row r="151" spans="1:4" x14ac:dyDescent="0.35">
      <c r="A151" s="87">
        <v>44321</v>
      </c>
      <c r="B151" s="66">
        <v>44.310001</v>
      </c>
      <c r="C151" s="2">
        <f t="shared" si="2"/>
        <v>-4.5118427921570138E-4</v>
      </c>
      <c r="D151" s="74"/>
    </row>
    <row r="152" spans="1:4" x14ac:dyDescent="0.35">
      <c r="A152" s="87">
        <v>44322</v>
      </c>
      <c r="B152" s="66">
        <v>43.139999000000003</v>
      </c>
      <c r="C152" s="2">
        <f t="shared" si="2"/>
        <v>-2.6404919286731603E-2</v>
      </c>
      <c r="D152" s="74"/>
    </row>
    <row r="153" spans="1:4" x14ac:dyDescent="0.35">
      <c r="A153" s="87">
        <v>44323</v>
      </c>
      <c r="B153" s="66">
        <v>43.18</v>
      </c>
      <c r="C153" s="2">
        <f t="shared" si="2"/>
        <v>9.2723692459975766E-4</v>
      </c>
      <c r="D153" s="74"/>
    </row>
    <row r="154" spans="1:4" x14ac:dyDescent="0.35">
      <c r="A154" s="87">
        <v>44326</v>
      </c>
      <c r="B154" s="66">
        <v>43.380001</v>
      </c>
      <c r="C154" s="2">
        <f t="shared" si="2"/>
        <v>4.6317971283001465E-3</v>
      </c>
      <c r="D154" s="74"/>
    </row>
    <row r="155" spans="1:4" x14ac:dyDescent="0.35">
      <c r="A155" s="87">
        <v>44327</v>
      </c>
      <c r="B155" s="66">
        <v>42.330002</v>
      </c>
      <c r="C155" s="2">
        <f t="shared" si="2"/>
        <v>-2.4204679017872769E-2</v>
      </c>
      <c r="D155" s="74"/>
    </row>
    <row r="156" spans="1:4" x14ac:dyDescent="0.35">
      <c r="A156" s="87">
        <v>44328</v>
      </c>
      <c r="B156" s="66">
        <v>42.5</v>
      </c>
      <c r="C156" s="2">
        <f t="shared" si="2"/>
        <v>4.0160168194652967E-3</v>
      </c>
      <c r="D156" s="74"/>
    </row>
    <row r="157" spans="1:4" x14ac:dyDescent="0.35">
      <c r="A157" s="87">
        <v>44329</v>
      </c>
      <c r="B157" s="66">
        <v>42.439999</v>
      </c>
      <c r="C157" s="2">
        <f t="shared" si="2"/>
        <v>-1.4117882352941116E-3</v>
      </c>
      <c r="D157" s="74"/>
    </row>
    <row r="158" spans="1:4" x14ac:dyDescent="0.35">
      <c r="A158" s="87">
        <v>44330</v>
      </c>
      <c r="B158" s="66">
        <v>43.189999</v>
      </c>
      <c r="C158" s="2">
        <f t="shared" si="2"/>
        <v>1.7672007956456362E-2</v>
      </c>
      <c r="D158" s="74"/>
    </row>
    <row r="159" spans="1:4" x14ac:dyDescent="0.35">
      <c r="A159" s="87">
        <v>44333</v>
      </c>
      <c r="B159" s="66">
        <v>43.66</v>
      </c>
      <c r="C159" s="2">
        <f t="shared" si="2"/>
        <v>1.0882172050987923E-2</v>
      </c>
      <c r="D159" s="74"/>
    </row>
    <row r="160" spans="1:4" x14ac:dyDescent="0.35">
      <c r="A160" s="87">
        <v>44334</v>
      </c>
      <c r="B160" s="66">
        <v>45.5</v>
      </c>
      <c r="C160" s="2">
        <f t="shared" si="2"/>
        <v>4.2143838754008324E-2</v>
      </c>
      <c r="D160" s="74"/>
    </row>
    <row r="161" spans="1:4" x14ac:dyDescent="0.35">
      <c r="A161" s="87">
        <v>44335</v>
      </c>
      <c r="B161" s="66">
        <v>44.73</v>
      </c>
      <c r="C161" s="2">
        <f t="shared" si="2"/>
        <v>-1.6923076923076992E-2</v>
      </c>
      <c r="D161" s="74"/>
    </row>
    <row r="162" spans="1:4" x14ac:dyDescent="0.35">
      <c r="A162" s="87">
        <v>44336</v>
      </c>
      <c r="B162" s="66">
        <v>45.119999</v>
      </c>
      <c r="C162" s="2">
        <f t="shared" si="2"/>
        <v>8.7189581936061508E-3</v>
      </c>
      <c r="D162" s="74"/>
    </row>
    <row r="163" spans="1:4" x14ac:dyDescent="0.35">
      <c r="A163" s="87">
        <v>44337</v>
      </c>
      <c r="B163" s="66">
        <v>44.990001999999997</v>
      </c>
      <c r="C163" s="2">
        <f t="shared" si="2"/>
        <v>-2.8811392482522668E-3</v>
      </c>
      <c r="D163" s="74"/>
    </row>
    <row r="164" spans="1:4" x14ac:dyDescent="0.35">
      <c r="A164" s="87">
        <v>44341</v>
      </c>
      <c r="B164" s="66">
        <v>52.060001</v>
      </c>
      <c r="C164" s="2">
        <f t="shared" si="2"/>
        <v>0.1571460032386752</v>
      </c>
      <c r="D164" s="74"/>
    </row>
    <row r="165" spans="1:4" x14ac:dyDescent="0.35">
      <c r="A165" s="87">
        <v>44342</v>
      </c>
      <c r="B165" s="66">
        <v>52.119999</v>
      </c>
      <c r="C165" s="2">
        <f t="shared" si="2"/>
        <v>1.1524778879662377E-3</v>
      </c>
      <c r="D165" s="74"/>
    </row>
    <row r="166" spans="1:4" x14ac:dyDescent="0.35">
      <c r="A166" s="87">
        <v>44343</v>
      </c>
      <c r="B166" s="66">
        <v>52.259998000000003</v>
      </c>
      <c r="C166" s="2">
        <f t="shared" si="2"/>
        <v>2.6860898443225815E-3</v>
      </c>
      <c r="D166" s="74"/>
    </row>
    <row r="167" spans="1:4" x14ac:dyDescent="0.35">
      <c r="A167" s="87">
        <v>44344</v>
      </c>
      <c r="B167" s="66">
        <v>52.240001999999997</v>
      </c>
      <c r="C167" s="2">
        <f t="shared" si="2"/>
        <v>-3.826253495074018E-4</v>
      </c>
      <c r="D167" s="74"/>
    </row>
    <row r="168" spans="1:4" x14ac:dyDescent="0.35">
      <c r="A168" s="87">
        <v>44347</v>
      </c>
      <c r="B168" s="66">
        <v>52.200001</v>
      </c>
      <c r="C168" s="2">
        <f t="shared" si="2"/>
        <v>-7.6571589717773416E-4</v>
      </c>
      <c r="D168" s="74"/>
    </row>
    <row r="169" spans="1:4" x14ac:dyDescent="0.35">
      <c r="A169" s="87">
        <v>44348</v>
      </c>
      <c r="B169" s="66">
        <v>52.200001</v>
      </c>
      <c r="C169" s="2">
        <f t="shared" si="2"/>
        <v>0</v>
      </c>
      <c r="D169" s="74"/>
    </row>
    <row r="170" spans="1:4" x14ac:dyDescent="0.35">
      <c r="A170" s="87">
        <v>44349</v>
      </c>
      <c r="B170" s="66">
        <v>51.16</v>
      </c>
      <c r="C170" s="2">
        <f t="shared" si="2"/>
        <v>-1.9923390422923626E-2</v>
      </c>
      <c r="D170" s="74"/>
    </row>
    <row r="171" spans="1:4" x14ac:dyDescent="0.35">
      <c r="A171" s="87">
        <v>44350</v>
      </c>
      <c r="B171" s="66">
        <v>51.119999</v>
      </c>
      <c r="C171" s="2">
        <f t="shared" si="2"/>
        <v>-7.8188037529313185E-4</v>
      </c>
      <c r="D171" s="74"/>
    </row>
    <row r="172" spans="1:4" x14ac:dyDescent="0.35">
      <c r="A172" s="87">
        <v>44351</v>
      </c>
      <c r="B172" s="66">
        <v>51.259998000000003</v>
      </c>
      <c r="C172" s="2">
        <f t="shared" si="2"/>
        <v>2.7386346388622407E-3</v>
      </c>
      <c r="D172" s="74"/>
    </row>
    <row r="173" spans="1:4" x14ac:dyDescent="0.35">
      <c r="A173" s="87">
        <v>44354</v>
      </c>
      <c r="B173" s="66">
        <v>51.299999</v>
      </c>
      <c r="C173" s="2">
        <f t="shared" si="2"/>
        <v>7.8035508311952368E-4</v>
      </c>
      <c r="D173" s="74"/>
    </row>
    <row r="174" spans="1:4" x14ac:dyDescent="0.35">
      <c r="A174" s="87">
        <v>44355</v>
      </c>
      <c r="B174" s="66">
        <v>51.139999000000003</v>
      </c>
      <c r="C174" s="2">
        <f t="shared" si="2"/>
        <v>-3.118908442863646E-3</v>
      </c>
      <c r="D174" s="74"/>
    </row>
    <row r="175" spans="1:4" x14ac:dyDescent="0.35">
      <c r="A175" s="87">
        <v>44356</v>
      </c>
      <c r="B175" s="66">
        <v>51.200001</v>
      </c>
      <c r="C175" s="2">
        <f t="shared" si="2"/>
        <v>1.1732890335018821E-3</v>
      </c>
      <c r="D175" s="74"/>
    </row>
    <row r="176" spans="1:4" x14ac:dyDescent="0.35">
      <c r="A176" s="87">
        <v>44357</v>
      </c>
      <c r="B176" s="66">
        <v>51.540000999999997</v>
      </c>
      <c r="C176" s="2">
        <f t="shared" si="2"/>
        <v>6.6406248703002229E-3</v>
      </c>
      <c r="D176" s="74"/>
    </row>
    <row r="177" spans="1:4" x14ac:dyDescent="0.35">
      <c r="A177" s="87">
        <v>44358</v>
      </c>
      <c r="B177" s="66">
        <v>51.700001</v>
      </c>
      <c r="C177" s="2">
        <f t="shared" si="2"/>
        <v>3.1043848835005591E-3</v>
      </c>
      <c r="D177" s="74"/>
    </row>
    <row r="178" spans="1:4" x14ac:dyDescent="0.35">
      <c r="A178" s="87">
        <v>44361</v>
      </c>
      <c r="B178" s="66">
        <v>51.759998000000003</v>
      </c>
      <c r="C178" s="2">
        <f t="shared" si="2"/>
        <v>1.1604835365477603E-3</v>
      </c>
      <c r="D178" s="74"/>
    </row>
    <row r="179" spans="1:4" x14ac:dyDescent="0.35">
      <c r="A179" s="87">
        <v>44362</v>
      </c>
      <c r="B179" s="66">
        <v>51.799999</v>
      </c>
      <c r="C179" s="2">
        <f t="shared" si="2"/>
        <v>7.7281687684757291E-4</v>
      </c>
      <c r="D179" s="74"/>
    </row>
    <row r="180" spans="1:4" x14ac:dyDescent="0.35">
      <c r="A180" s="87">
        <v>44363</v>
      </c>
      <c r="B180" s="66">
        <v>51.900002000000001</v>
      </c>
      <c r="C180" s="2">
        <f t="shared" si="2"/>
        <v>1.9305598828293598E-3</v>
      </c>
      <c r="D180" s="74"/>
    </row>
    <row r="181" spans="1:4" x14ac:dyDescent="0.35">
      <c r="A181" s="87">
        <v>44364</v>
      </c>
      <c r="B181" s="66">
        <v>51.700001</v>
      </c>
      <c r="C181" s="2">
        <f t="shared" si="2"/>
        <v>-3.8535836665285739E-3</v>
      </c>
      <c r="D181" s="74"/>
    </row>
    <row r="182" spans="1:4" x14ac:dyDescent="0.35">
      <c r="A182" s="87">
        <v>44365</v>
      </c>
      <c r="B182" s="66">
        <v>51.48</v>
      </c>
      <c r="C182" s="2">
        <f t="shared" si="2"/>
        <v>-4.2553384089877178E-3</v>
      </c>
      <c r="D182" s="74"/>
    </row>
    <row r="183" spans="1:4" x14ac:dyDescent="0.35">
      <c r="A183" s="87">
        <v>44368</v>
      </c>
      <c r="B183" s="66">
        <v>51.639999000000003</v>
      </c>
      <c r="C183" s="2">
        <f t="shared" si="2"/>
        <v>3.107983682983804E-3</v>
      </c>
      <c r="D183" s="74"/>
    </row>
    <row r="184" spans="1:4" x14ac:dyDescent="0.35">
      <c r="A184" s="87">
        <v>44369</v>
      </c>
      <c r="B184" s="66">
        <v>51.52</v>
      </c>
      <c r="C184" s="2">
        <f t="shared" si="2"/>
        <v>-2.3237606956576424E-3</v>
      </c>
      <c r="D184" s="74"/>
    </row>
    <row r="185" spans="1:4" x14ac:dyDescent="0.35">
      <c r="A185" s="87">
        <v>44370</v>
      </c>
      <c r="B185" s="66">
        <v>51.52</v>
      </c>
      <c r="C185" s="2">
        <f t="shared" si="2"/>
        <v>0</v>
      </c>
      <c r="D185" s="74"/>
    </row>
    <row r="186" spans="1:4" x14ac:dyDescent="0.35">
      <c r="A186" s="87">
        <v>44371</v>
      </c>
      <c r="B186" s="66">
        <v>51.5</v>
      </c>
      <c r="C186" s="2">
        <f t="shared" si="2"/>
        <v>-3.8819875776403579E-4</v>
      </c>
      <c r="D186" s="74"/>
    </row>
    <row r="187" spans="1:4" x14ac:dyDescent="0.35">
      <c r="A187" s="87">
        <v>44372</v>
      </c>
      <c r="B187" s="66">
        <v>51.48</v>
      </c>
      <c r="C187" s="2">
        <f t="shared" si="2"/>
        <v>-3.8834951456316748E-4</v>
      </c>
      <c r="D187" s="74"/>
    </row>
    <row r="188" spans="1:4" x14ac:dyDescent="0.35">
      <c r="A188" s="87">
        <v>44375</v>
      </c>
      <c r="B188" s="66">
        <v>51.540000999999997</v>
      </c>
      <c r="C188" s="2">
        <f t="shared" si="2"/>
        <v>1.1655205905205857E-3</v>
      </c>
      <c r="D188" s="74"/>
    </row>
    <row r="189" spans="1:4" x14ac:dyDescent="0.35">
      <c r="A189" s="87">
        <v>44376</v>
      </c>
      <c r="B189" s="66">
        <v>51.619999</v>
      </c>
      <c r="C189" s="2">
        <f t="shared" si="2"/>
        <v>1.5521536369392649E-3</v>
      </c>
      <c r="D189" s="74"/>
    </row>
    <row r="190" spans="1:4" x14ac:dyDescent="0.35">
      <c r="A190" s="87">
        <v>44377</v>
      </c>
      <c r="B190" s="66">
        <v>51.580002</v>
      </c>
      <c r="C190" s="2">
        <f t="shared" si="2"/>
        <v>-7.7483535015178157E-4</v>
      </c>
      <c r="D190" s="74"/>
    </row>
    <row r="191" spans="1:4" x14ac:dyDescent="0.35">
      <c r="A191" s="87">
        <v>44378</v>
      </c>
      <c r="B191" s="66">
        <v>51.52</v>
      </c>
      <c r="C191" s="2">
        <f t="shared" si="2"/>
        <v>-1.163280296111606E-3</v>
      </c>
      <c r="D191" s="74"/>
    </row>
    <row r="192" spans="1:4" x14ac:dyDescent="0.35">
      <c r="A192" s="87">
        <v>44379</v>
      </c>
      <c r="B192" s="66">
        <v>51.700001</v>
      </c>
      <c r="C192" s="2">
        <f t="shared" si="2"/>
        <v>3.4938082298136097E-3</v>
      </c>
      <c r="D192" s="74"/>
    </row>
    <row r="193" spans="1:4" x14ac:dyDescent="0.35">
      <c r="A193" s="87">
        <v>44382</v>
      </c>
      <c r="B193" s="66">
        <v>51.580002</v>
      </c>
      <c r="C193" s="2">
        <f t="shared" si="2"/>
        <v>-2.3210637848923828E-3</v>
      </c>
      <c r="D193" s="74"/>
    </row>
    <row r="194" spans="1:4" x14ac:dyDescent="0.35">
      <c r="A194" s="87">
        <v>44383</v>
      </c>
      <c r="B194" s="66">
        <v>51.740001999999997</v>
      </c>
      <c r="C194" s="2">
        <f t="shared" si="2"/>
        <v>3.1019773903846804E-3</v>
      </c>
      <c r="D194" s="74"/>
    </row>
    <row r="195" spans="1:4" x14ac:dyDescent="0.35">
      <c r="A195" s="87">
        <v>44384</v>
      </c>
      <c r="B195" s="66">
        <v>51.68</v>
      </c>
      <c r="C195" s="2">
        <f t="shared" ref="C195:C258" si="3">(B195-B194)/B194</f>
        <v>-1.1596829857099199E-3</v>
      </c>
      <c r="D195" s="74"/>
    </row>
    <row r="196" spans="1:4" x14ac:dyDescent="0.35">
      <c r="A196" s="87">
        <v>44385</v>
      </c>
      <c r="B196" s="66">
        <v>51.560001</v>
      </c>
      <c r="C196" s="2">
        <f t="shared" si="3"/>
        <v>-2.3219620743034049E-3</v>
      </c>
      <c r="D196" s="74"/>
    </row>
    <row r="197" spans="1:4" x14ac:dyDescent="0.35">
      <c r="A197" s="87">
        <v>44386</v>
      </c>
      <c r="B197" s="66">
        <v>51.580002</v>
      </c>
      <c r="C197" s="2">
        <f t="shared" si="3"/>
        <v>3.8791698239107098E-4</v>
      </c>
      <c r="D197" s="74"/>
    </row>
    <row r="198" spans="1:4" x14ac:dyDescent="0.35">
      <c r="A198" s="87">
        <v>44389</v>
      </c>
      <c r="B198" s="66">
        <v>51.560001</v>
      </c>
      <c r="C198" s="2">
        <f t="shared" si="3"/>
        <v>-3.8776656115679486E-4</v>
      </c>
      <c r="D198" s="74"/>
    </row>
    <row r="199" spans="1:4" x14ac:dyDescent="0.35">
      <c r="A199" s="87">
        <v>44390</v>
      </c>
      <c r="B199" s="66">
        <v>51.279998999999997</v>
      </c>
      <c r="C199" s="2">
        <f t="shared" si="3"/>
        <v>-5.4306050149223852E-3</v>
      </c>
      <c r="D199" s="74"/>
    </row>
    <row r="200" spans="1:4" x14ac:dyDescent="0.35">
      <c r="A200" s="87">
        <v>44391</v>
      </c>
      <c r="B200" s="66">
        <v>51.580002</v>
      </c>
      <c r="C200" s="2">
        <f t="shared" si="3"/>
        <v>5.8502926257858121E-3</v>
      </c>
      <c r="D200" s="74"/>
    </row>
    <row r="201" spans="1:4" x14ac:dyDescent="0.35">
      <c r="A201" s="87">
        <v>44392</v>
      </c>
      <c r="B201" s="66">
        <v>51.68</v>
      </c>
      <c r="C201" s="2">
        <f t="shared" si="3"/>
        <v>1.9386970942730744E-3</v>
      </c>
      <c r="D201" s="74"/>
    </row>
    <row r="202" spans="1:4" x14ac:dyDescent="0.35">
      <c r="A202" s="87">
        <v>44393</v>
      </c>
      <c r="B202" s="66">
        <v>51.720001000000003</v>
      </c>
      <c r="C202" s="2">
        <f t="shared" si="3"/>
        <v>7.7401315789480903E-4</v>
      </c>
      <c r="D202" s="74"/>
    </row>
    <row r="203" spans="1:4" x14ac:dyDescent="0.35">
      <c r="A203" s="87">
        <v>44396</v>
      </c>
      <c r="B203" s="66">
        <v>51.66</v>
      </c>
      <c r="C203" s="2">
        <f t="shared" si="3"/>
        <v>-1.1601121198742215E-3</v>
      </c>
      <c r="D203" s="74"/>
    </row>
    <row r="204" spans="1:4" x14ac:dyDescent="0.35">
      <c r="A204" s="87">
        <v>44397</v>
      </c>
      <c r="B204" s="66">
        <v>51.66</v>
      </c>
      <c r="C204" s="2">
        <f t="shared" si="3"/>
        <v>0</v>
      </c>
      <c r="D204" s="74"/>
    </row>
    <row r="205" spans="1:4" x14ac:dyDescent="0.35">
      <c r="A205" s="87">
        <v>44398</v>
      </c>
      <c r="B205" s="66">
        <v>51.400002000000001</v>
      </c>
      <c r="C205" s="2">
        <f t="shared" si="3"/>
        <v>-5.0328687572589233E-3</v>
      </c>
      <c r="D205" s="74"/>
    </row>
    <row r="206" spans="1:4" x14ac:dyDescent="0.35">
      <c r="A206" s="87">
        <v>44399</v>
      </c>
      <c r="B206" s="66">
        <v>50.919998</v>
      </c>
      <c r="C206" s="2">
        <f t="shared" si="3"/>
        <v>-9.3385988584202967E-3</v>
      </c>
      <c r="D206" s="74"/>
    </row>
    <row r="207" spans="1:4" x14ac:dyDescent="0.35">
      <c r="A207" s="87">
        <v>44400</v>
      </c>
      <c r="B207" s="66">
        <v>51.119999</v>
      </c>
      <c r="C207" s="2">
        <f t="shared" si="3"/>
        <v>3.9277495651119298E-3</v>
      </c>
      <c r="D207" s="74"/>
    </row>
    <row r="208" spans="1:4" x14ac:dyDescent="0.35">
      <c r="A208" s="87">
        <v>44403</v>
      </c>
      <c r="B208" s="66">
        <v>51.720001000000003</v>
      </c>
      <c r="C208" s="2">
        <f t="shared" si="3"/>
        <v>1.1737128555108216E-2</v>
      </c>
      <c r="D208" s="74"/>
    </row>
    <row r="209" spans="1:4" x14ac:dyDescent="0.35">
      <c r="A209" s="87">
        <v>44404</v>
      </c>
      <c r="B209" s="66">
        <v>51.84</v>
      </c>
      <c r="C209" s="2">
        <f t="shared" si="3"/>
        <v>2.3201662351089274E-3</v>
      </c>
      <c r="D209" s="74"/>
    </row>
    <row r="210" spans="1:4" x14ac:dyDescent="0.35">
      <c r="A210" s="87">
        <v>44405</v>
      </c>
      <c r="B210" s="66">
        <v>52.700001</v>
      </c>
      <c r="C210" s="2">
        <f t="shared" si="3"/>
        <v>1.6589525462962901E-2</v>
      </c>
      <c r="D210" s="74"/>
    </row>
    <row r="211" spans="1:4" x14ac:dyDescent="0.35">
      <c r="A211" s="87">
        <v>44406</v>
      </c>
      <c r="B211" s="66">
        <v>52.599997999999999</v>
      </c>
      <c r="C211" s="2">
        <f t="shared" si="3"/>
        <v>-1.8975900968199403E-3</v>
      </c>
      <c r="D211" s="74"/>
    </row>
    <row r="212" spans="1:4" x14ac:dyDescent="0.35">
      <c r="A212" s="87">
        <v>44407</v>
      </c>
      <c r="B212" s="66">
        <v>52.639999000000003</v>
      </c>
      <c r="C212" s="2">
        <f t="shared" si="3"/>
        <v>7.6047531408658469E-4</v>
      </c>
      <c r="D212" s="74"/>
    </row>
    <row r="213" spans="1:4" x14ac:dyDescent="0.35">
      <c r="A213" s="87">
        <v>44410</v>
      </c>
      <c r="B213" s="66">
        <v>52.799999</v>
      </c>
      <c r="C213" s="2">
        <f t="shared" si="3"/>
        <v>3.0395137355530076E-3</v>
      </c>
      <c r="D213" s="74"/>
    </row>
    <row r="214" spans="1:4" x14ac:dyDescent="0.35">
      <c r="A214" s="87">
        <v>44411</v>
      </c>
      <c r="B214" s="66">
        <v>52.82</v>
      </c>
      <c r="C214" s="2">
        <f t="shared" si="3"/>
        <v>3.7880682535620128E-4</v>
      </c>
      <c r="D214" s="74"/>
    </row>
    <row r="215" spans="1:4" x14ac:dyDescent="0.35">
      <c r="A215" s="87">
        <v>44412</v>
      </c>
      <c r="B215" s="66">
        <v>52.82</v>
      </c>
      <c r="C215" s="2">
        <f t="shared" si="3"/>
        <v>0</v>
      </c>
      <c r="D215" s="74"/>
    </row>
    <row r="216" spans="1:4" x14ac:dyDescent="0.35">
      <c r="A216" s="87">
        <v>44413</v>
      </c>
      <c r="B216" s="66">
        <v>52.880001</v>
      </c>
      <c r="C216" s="2">
        <f t="shared" si="3"/>
        <v>1.135952290798935E-3</v>
      </c>
      <c r="D216" s="74"/>
    </row>
    <row r="217" spans="1:4" x14ac:dyDescent="0.35">
      <c r="A217" s="87">
        <v>44414</v>
      </c>
      <c r="B217" s="66">
        <v>52.84</v>
      </c>
      <c r="C217" s="2">
        <f t="shared" si="3"/>
        <v>-7.5644854847859442E-4</v>
      </c>
      <c r="D217" s="74"/>
    </row>
    <row r="218" spans="1:4" x14ac:dyDescent="0.35">
      <c r="A218" s="87">
        <v>44417</v>
      </c>
      <c r="B218" s="66">
        <v>52.84</v>
      </c>
      <c r="C218" s="2">
        <f t="shared" si="3"/>
        <v>0</v>
      </c>
      <c r="D218" s="74"/>
    </row>
    <row r="219" spans="1:4" x14ac:dyDescent="0.35">
      <c r="A219" s="87">
        <v>44418</v>
      </c>
      <c r="B219" s="66">
        <v>52.84</v>
      </c>
      <c r="C219" s="2">
        <f t="shared" si="3"/>
        <v>0</v>
      </c>
      <c r="D219" s="74"/>
    </row>
    <row r="220" spans="1:4" x14ac:dyDescent="0.35">
      <c r="A220" s="87">
        <v>44419</v>
      </c>
      <c r="B220" s="66">
        <v>52.799999</v>
      </c>
      <c r="C220" s="2">
        <f t="shared" si="3"/>
        <v>-7.5702119606365866E-4</v>
      </c>
      <c r="D220" s="74"/>
    </row>
    <row r="221" spans="1:4" x14ac:dyDescent="0.35">
      <c r="A221" s="87">
        <v>44420</v>
      </c>
      <c r="B221" s="66">
        <v>52.860000999999997</v>
      </c>
      <c r="C221" s="2">
        <f t="shared" si="3"/>
        <v>1.1364015366742189E-3</v>
      </c>
      <c r="D221" s="74"/>
    </row>
    <row r="222" spans="1:4" x14ac:dyDescent="0.35">
      <c r="A222" s="87">
        <v>44421</v>
      </c>
      <c r="B222" s="66">
        <v>52.919998</v>
      </c>
      <c r="C222" s="2">
        <f t="shared" si="3"/>
        <v>1.1350170046346148E-3</v>
      </c>
      <c r="D222" s="74"/>
    </row>
    <row r="223" spans="1:4" x14ac:dyDescent="0.35">
      <c r="A223" s="87">
        <v>44424</v>
      </c>
      <c r="B223" s="66">
        <v>52.939999</v>
      </c>
      <c r="C223" s="2">
        <f t="shared" si="3"/>
        <v>3.7794786008874377E-4</v>
      </c>
      <c r="D223" s="74"/>
    </row>
    <row r="224" spans="1:4" x14ac:dyDescent="0.35">
      <c r="A224" s="87">
        <v>44425</v>
      </c>
      <c r="B224" s="66">
        <v>52.919998</v>
      </c>
      <c r="C224" s="2">
        <f t="shared" si="3"/>
        <v>-3.778050694712065E-4</v>
      </c>
      <c r="D224" s="74"/>
    </row>
    <row r="225" spans="1:4" x14ac:dyDescent="0.35">
      <c r="A225" s="87">
        <v>44426</v>
      </c>
      <c r="B225" s="66">
        <v>52.900002000000001</v>
      </c>
      <c r="C225" s="2">
        <f t="shared" si="3"/>
        <v>-3.7785337784780365E-4</v>
      </c>
      <c r="D225" s="74"/>
    </row>
    <row r="226" spans="1:4" x14ac:dyDescent="0.35">
      <c r="A226" s="87">
        <v>44427</v>
      </c>
      <c r="B226" s="66">
        <v>52.919998</v>
      </c>
      <c r="C226" s="2">
        <f t="shared" si="3"/>
        <v>3.7799620499067305E-4</v>
      </c>
      <c r="D226" s="74"/>
    </row>
    <row r="227" spans="1:4" x14ac:dyDescent="0.35">
      <c r="A227" s="87">
        <v>44428</v>
      </c>
      <c r="B227" s="66">
        <v>52.900002000000001</v>
      </c>
      <c r="C227" s="2">
        <f t="shared" si="3"/>
        <v>-3.7785337784780365E-4</v>
      </c>
      <c r="D227" s="74"/>
    </row>
    <row r="228" spans="1:4" x14ac:dyDescent="0.35">
      <c r="A228" s="87">
        <v>44431</v>
      </c>
      <c r="B228" s="66">
        <v>52.700001</v>
      </c>
      <c r="C228" s="2">
        <f t="shared" si="3"/>
        <v>-3.7807370971365997E-3</v>
      </c>
      <c r="D228" s="74"/>
    </row>
    <row r="229" spans="1:4" x14ac:dyDescent="0.35">
      <c r="A229" s="87">
        <v>44432</v>
      </c>
      <c r="B229" s="66">
        <v>52.599997999999999</v>
      </c>
      <c r="C229" s="2">
        <f t="shared" si="3"/>
        <v>-1.8975900968199403E-3</v>
      </c>
      <c r="D229" s="74"/>
    </row>
    <row r="230" spans="1:4" x14ac:dyDescent="0.35">
      <c r="A230" s="87">
        <v>44433</v>
      </c>
      <c r="B230" s="66">
        <v>52.459999000000003</v>
      </c>
      <c r="C230" s="2">
        <f t="shared" si="3"/>
        <v>-2.6615780479686706E-3</v>
      </c>
      <c r="D230" s="74"/>
    </row>
    <row r="231" spans="1:4" x14ac:dyDescent="0.35">
      <c r="A231" s="87">
        <v>44434</v>
      </c>
      <c r="B231" s="66">
        <v>52.560001</v>
      </c>
      <c r="C231" s="2">
        <f t="shared" si="3"/>
        <v>1.9062524191050092E-3</v>
      </c>
      <c r="D231" s="74"/>
    </row>
    <row r="232" spans="1:4" x14ac:dyDescent="0.35">
      <c r="A232" s="87">
        <v>44435</v>
      </c>
      <c r="B232" s="66">
        <v>52.48</v>
      </c>
      <c r="C232" s="2">
        <f t="shared" si="3"/>
        <v>-1.5220890121368695E-3</v>
      </c>
      <c r="D232" s="74"/>
    </row>
    <row r="233" spans="1:4" x14ac:dyDescent="0.35">
      <c r="A233" s="87">
        <v>44438</v>
      </c>
      <c r="B233" s="66">
        <v>52.52</v>
      </c>
      <c r="C233" s="2">
        <f t="shared" si="3"/>
        <v>7.6219512195133869E-4</v>
      </c>
      <c r="D233" s="74"/>
    </row>
    <row r="234" spans="1:4" x14ac:dyDescent="0.35">
      <c r="A234" s="87">
        <v>44439</v>
      </c>
      <c r="B234" s="66">
        <v>52.560001</v>
      </c>
      <c r="C234" s="2">
        <f t="shared" si="3"/>
        <v>7.6163366336627224E-4</v>
      </c>
      <c r="D234" s="74"/>
    </row>
    <row r="235" spans="1:4" x14ac:dyDescent="0.35">
      <c r="A235" s="87">
        <v>44440</v>
      </c>
      <c r="B235" s="66">
        <v>52.439999</v>
      </c>
      <c r="C235" s="2">
        <f t="shared" si="3"/>
        <v>-2.2831430311426267E-3</v>
      </c>
      <c r="D235" s="74"/>
    </row>
    <row r="236" spans="1:4" x14ac:dyDescent="0.35">
      <c r="A236" s="87">
        <v>44441</v>
      </c>
      <c r="B236" s="66">
        <v>52.48</v>
      </c>
      <c r="C236" s="2">
        <f t="shared" si="3"/>
        <v>7.6279559044226185E-4</v>
      </c>
      <c r="D236" s="74"/>
    </row>
    <row r="237" spans="1:4" x14ac:dyDescent="0.35">
      <c r="A237" s="87">
        <v>44442</v>
      </c>
      <c r="B237" s="66">
        <v>52.34</v>
      </c>
      <c r="C237" s="2">
        <f t="shared" si="3"/>
        <v>-2.667682926829144E-3</v>
      </c>
      <c r="D237" s="74"/>
    </row>
    <row r="238" spans="1:4" x14ac:dyDescent="0.35">
      <c r="A238" s="87">
        <v>44445</v>
      </c>
      <c r="B238" s="66">
        <v>52.380001</v>
      </c>
      <c r="C238" s="2">
        <f t="shared" si="3"/>
        <v>7.642529614061257E-4</v>
      </c>
      <c r="D238" s="74"/>
    </row>
    <row r="239" spans="1:4" x14ac:dyDescent="0.35">
      <c r="A239" s="87">
        <v>44446</v>
      </c>
      <c r="B239" s="66">
        <v>52.380001</v>
      </c>
      <c r="C239" s="2">
        <f t="shared" si="3"/>
        <v>0</v>
      </c>
      <c r="D239" s="74"/>
    </row>
    <row r="240" spans="1:4" x14ac:dyDescent="0.35">
      <c r="A240" s="87">
        <v>44447</v>
      </c>
      <c r="B240" s="66">
        <v>52.419998</v>
      </c>
      <c r="C240" s="2">
        <f t="shared" si="3"/>
        <v>7.6359295983976052E-4</v>
      </c>
      <c r="D240" s="74"/>
    </row>
    <row r="241" spans="1:4" x14ac:dyDescent="0.35">
      <c r="A241" s="87">
        <v>44448</v>
      </c>
      <c r="B241" s="66">
        <v>52.700001</v>
      </c>
      <c r="C241" s="2">
        <f t="shared" si="3"/>
        <v>5.3415301541980343E-3</v>
      </c>
      <c r="D241" s="74"/>
    </row>
    <row r="242" spans="1:4" x14ac:dyDescent="0.35">
      <c r="A242" s="87">
        <v>44449</v>
      </c>
      <c r="B242" s="66">
        <v>52.619999</v>
      </c>
      <c r="C242" s="2">
        <f t="shared" si="3"/>
        <v>-1.5180644873232611E-3</v>
      </c>
      <c r="D242" s="74"/>
    </row>
    <row r="243" spans="1:4" x14ac:dyDescent="0.35">
      <c r="A243" s="87">
        <v>44452</v>
      </c>
      <c r="B243" s="66">
        <v>52.639999000000003</v>
      </c>
      <c r="C243" s="2">
        <f t="shared" si="3"/>
        <v>3.8008362561928454E-4</v>
      </c>
      <c r="D243" s="74"/>
    </row>
    <row r="244" spans="1:4" x14ac:dyDescent="0.35">
      <c r="A244" s="87">
        <v>44453</v>
      </c>
      <c r="B244" s="66">
        <v>53</v>
      </c>
      <c r="C244" s="2">
        <f t="shared" si="3"/>
        <v>6.8389249019552012E-3</v>
      </c>
      <c r="D244" s="74"/>
    </row>
    <row r="245" spans="1:4" x14ac:dyDescent="0.35">
      <c r="A245" s="87">
        <v>44454</v>
      </c>
      <c r="B245" s="66">
        <v>53</v>
      </c>
      <c r="C245" s="2">
        <f t="shared" si="3"/>
        <v>0</v>
      </c>
      <c r="D245" s="74"/>
    </row>
    <row r="246" spans="1:4" x14ac:dyDescent="0.35">
      <c r="A246" s="87">
        <v>44455</v>
      </c>
      <c r="B246" s="66">
        <v>52.959999000000003</v>
      </c>
      <c r="C246" s="2">
        <f t="shared" si="3"/>
        <v>-7.5473584905654E-4</v>
      </c>
      <c r="D246" s="74"/>
    </row>
    <row r="247" spans="1:4" x14ac:dyDescent="0.35">
      <c r="A247" s="87">
        <v>44456</v>
      </c>
      <c r="B247" s="66">
        <v>52.740001999999997</v>
      </c>
      <c r="C247" s="2">
        <f t="shared" si="3"/>
        <v>-4.1540219817603552E-3</v>
      </c>
      <c r="D247" s="74"/>
    </row>
    <row r="248" spans="1:4" x14ac:dyDescent="0.35">
      <c r="A248" s="87">
        <v>44459</v>
      </c>
      <c r="B248" s="66">
        <v>52.919998</v>
      </c>
      <c r="C248" s="2">
        <f t="shared" si="3"/>
        <v>3.4128933100913178E-3</v>
      </c>
      <c r="D248" s="74"/>
    </row>
    <row r="249" spans="1:4" x14ac:dyDescent="0.35">
      <c r="A249" s="87">
        <v>44460</v>
      </c>
      <c r="B249" s="66">
        <v>52.919998</v>
      </c>
      <c r="C249" s="2">
        <f t="shared" si="3"/>
        <v>0</v>
      </c>
      <c r="D249" s="74"/>
    </row>
    <row r="250" spans="1:4" x14ac:dyDescent="0.35">
      <c r="A250" s="87">
        <v>44461</v>
      </c>
      <c r="B250" s="66">
        <v>52.919998</v>
      </c>
      <c r="C250" s="2">
        <f t="shared" si="3"/>
        <v>0</v>
      </c>
      <c r="D250" s="74"/>
    </row>
    <row r="251" spans="1:4" x14ac:dyDescent="0.35">
      <c r="A251" s="87">
        <v>44462</v>
      </c>
      <c r="B251" s="66">
        <v>52.919998</v>
      </c>
      <c r="C251" s="2">
        <f t="shared" si="3"/>
        <v>0</v>
      </c>
      <c r="D251" s="74"/>
    </row>
    <row r="252" spans="1:4" x14ac:dyDescent="0.35">
      <c r="A252" s="87">
        <v>44463</v>
      </c>
      <c r="B252" s="66">
        <v>52.900002000000001</v>
      </c>
      <c r="C252" s="2">
        <f t="shared" si="3"/>
        <v>-3.7785337784780365E-4</v>
      </c>
      <c r="D252" s="74"/>
    </row>
    <row r="253" spans="1:4" x14ac:dyDescent="0.35">
      <c r="A253" s="87">
        <v>44466</v>
      </c>
      <c r="B253" s="66">
        <v>52.959999000000003</v>
      </c>
      <c r="C253" s="2">
        <f t="shared" si="3"/>
        <v>1.1341587472908363E-3</v>
      </c>
      <c r="D253" s="74"/>
    </row>
    <row r="254" spans="1:4" x14ac:dyDescent="0.35">
      <c r="A254" s="87">
        <v>44467</v>
      </c>
      <c r="B254" s="66">
        <v>52.98</v>
      </c>
      <c r="C254" s="2">
        <f t="shared" si="3"/>
        <v>3.7766239383791331E-4</v>
      </c>
      <c r="D254" s="74"/>
    </row>
    <row r="255" spans="1:4" x14ac:dyDescent="0.35">
      <c r="A255" s="87">
        <v>44468</v>
      </c>
      <c r="B255" s="66">
        <v>52.98</v>
      </c>
      <c r="C255" s="2">
        <f t="shared" si="3"/>
        <v>0</v>
      </c>
      <c r="D255" s="74"/>
    </row>
    <row r="256" spans="1:4" x14ac:dyDescent="0.35">
      <c r="A256" s="87">
        <v>44469</v>
      </c>
      <c r="B256" s="66">
        <v>52.919998</v>
      </c>
      <c r="C256" s="2">
        <f t="shared" si="3"/>
        <v>-1.1325405813514011E-3</v>
      </c>
      <c r="D256" s="74"/>
    </row>
    <row r="257" spans="1:4" x14ac:dyDescent="0.35">
      <c r="A257" s="87">
        <v>44470</v>
      </c>
      <c r="B257" s="66">
        <v>52.98</v>
      </c>
      <c r="C257" s="2">
        <f t="shared" si="3"/>
        <v>1.1338246838179628E-3</v>
      </c>
      <c r="D257" s="74"/>
    </row>
    <row r="258" spans="1:4" x14ac:dyDescent="0.35">
      <c r="A258" s="87">
        <v>44473</v>
      </c>
      <c r="B258" s="66">
        <v>52.919998</v>
      </c>
      <c r="C258" s="2">
        <f t="shared" si="3"/>
        <v>-1.1325405813514011E-3</v>
      </c>
      <c r="D258" s="74"/>
    </row>
    <row r="259" spans="1:4" x14ac:dyDescent="0.35">
      <c r="A259" s="87">
        <v>44474</v>
      </c>
      <c r="B259" s="66">
        <v>52.98</v>
      </c>
      <c r="C259" s="2">
        <f t="shared" ref="C259:C322" si="4">(B259-B258)/B258</f>
        <v>1.1338246838179628E-3</v>
      </c>
      <c r="D259" s="74"/>
    </row>
    <row r="260" spans="1:4" x14ac:dyDescent="0.35">
      <c r="A260" s="87">
        <v>44475</v>
      </c>
      <c r="B260" s="66">
        <v>52.959999000000003</v>
      </c>
      <c r="C260" s="2">
        <f t="shared" si="4"/>
        <v>-3.7751981879942425E-4</v>
      </c>
      <c r="D260" s="74"/>
    </row>
    <row r="261" spans="1:4" x14ac:dyDescent="0.35">
      <c r="A261" s="87">
        <v>44476</v>
      </c>
      <c r="B261" s="66">
        <v>52.98</v>
      </c>
      <c r="C261" s="2">
        <f t="shared" si="4"/>
        <v>3.7766239383791331E-4</v>
      </c>
      <c r="D261" s="74"/>
    </row>
    <row r="262" spans="1:4" x14ac:dyDescent="0.35">
      <c r="A262" s="87">
        <v>44477</v>
      </c>
      <c r="B262" s="66">
        <v>52.919998</v>
      </c>
      <c r="C262" s="2">
        <f t="shared" si="4"/>
        <v>-1.1325405813514011E-3</v>
      </c>
      <c r="D262" s="74"/>
    </row>
    <row r="263" spans="1:4" x14ac:dyDescent="0.35">
      <c r="A263" s="87">
        <v>44480</v>
      </c>
      <c r="B263" s="66">
        <v>52.900002000000001</v>
      </c>
      <c r="C263" s="2">
        <f t="shared" si="4"/>
        <v>-3.7785337784780365E-4</v>
      </c>
      <c r="D263" s="74"/>
    </row>
    <row r="264" spans="1:4" x14ac:dyDescent="0.35">
      <c r="A264" s="87">
        <v>44481</v>
      </c>
      <c r="B264" s="66">
        <v>52.939999</v>
      </c>
      <c r="C264" s="2">
        <f t="shared" si="4"/>
        <v>7.5608692793621474E-4</v>
      </c>
      <c r="D264" s="74"/>
    </row>
    <row r="265" spans="1:4" x14ac:dyDescent="0.35">
      <c r="A265" s="87">
        <v>44482</v>
      </c>
      <c r="B265" s="66">
        <v>52.939999</v>
      </c>
      <c r="C265" s="2">
        <f t="shared" si="4"/>
        <v>0</v>
      </c>
      <c r="D265" s="74"/>
    </row>
    <row r="266" spans="1:4" x14ac:dyDescent="0.35">
      <c r="A266" s="87">
        <v>44483</v>
      </c>
      <c r="B266" s="66">
        <v>52.959999000000003</v>
      </c>
      <c r="C266" s="2">
        <f t="shared" si="4"/>
        <v>3.7778618016224603E-4</v>
      </c>
      <c r="D266" s="74"/>
    </row>
    <row r="267" spans="1:4" x14ac:dyDescent="0.35">
      <c r="D267" s="74"/>
    </row>
    <row r="268" spans="1:4" x14ac:dyDescent="0.35">
      <c r="B268" s="85" t="s">
        <v>109</v>
      </c>
      <c r="C268" s="86">
        <f>MIN(C2:C266)</f>
        <v>-6.747411040336887E-2</v>
      </c>
      <c r="D268" s="74"/>
    </row>
    <row r="269" spans="1:4" x14ac:dyDescent="0.35">
      <c r="B269" s="85" t="s">
        <v>108</v>
      </c>
      <c r="C269" s="86">
        <f>MAX(C2:C266)</f>
        <v>0.1571460032386752</v>
      </c>
      <c r="D269" s="74"/>
    </row>
    <row r="270" spans="1:4" x14ac:dyDescent="0.35">
      <c r="B270" s="85" t="s">
        <v>107</v>
      </c>
      <c r="C270" s="86">
        <f>AVERAGE(C2:C266)</f>
        <v>9.5136346378084467E-4</v>
      </c>
      <c r="D270" s="74"/>
    </row>
    <row r="271" spans="1:4" x14ac:dyDescent="0.35">
      <c r="B271" s="85" t="s">
        <v>106</v>
      </c>
      <c r="C271" s="86">
        <f>VAR(C2:C266)</f>
        <v>2.7808827722597689E-4</v>
      </c>
      <c r="D271" s="74"/>
    </row>
    <row r="272" spans="1:4" x14ac:dyDescent="0.35">
      <c r="B272" s="85" t="s">
        <v>105</v>
      </c>
      <c r="C272" s="86">
        <f>STDEV(C2:C266)</f>
        <v>1.667597904849898E-2</v>
      </c>
      <c r="D272" s="74"/>
    </row>
    <row r="273" spans="2:4" x14ac:dyDescent="0.35">
      <c r="B273" s="85" t="s">
        <v>104</v>
      </c>
      <c r="C273" s="84">
        <f>SKEW(C2:C266)</f>
        <v>2.9320568281400083</v>
      </c>
      <c r="D273" s="74"/>
    </row>
    <row r="274" spans="2:4" x14ac:dyDescent="0.35">
      <c r="B274" s="85" t="s">
        <v>103</v>
      </c>
      <c r="C274" s="84">
        <f>KURT(C2:C266)</f>
        <v>30.281067056474477</v>
      </c>
      <c r="D274" s="74"/>
    </row>
    <row r="275" spans="2:4" x14ac:dyDescent="0.35">
      <c r="D275" s="74"/>
    </row>
    <row r="276" spans="2:4" x14ac:dyDescent="0.35">
      <c r="D276" s="74"/>
    </row>
    <row r="277" spans="2:4" x14ac:dyDescent="0.35">
      <c r="D277" s="74"/>
    </row>
    <row r="278" spans="2:4" x14ac:dyDescent="0.35">
      <c r="D278" s="74"/>
    </row>
    <row r="279" spans="2:4" x14ac:dyDescent="0.35">
      <c r="D279" s="74"/>
    </row>
    <row r="280" spans="2:4" x14ac:dyDescent="0.35">
      <c r="D280" s="74"/>
    </row>
    <row r="281" spans="2:4" x14ac:dyDescent="0.35">
      <c r="D281" s="74"/>
    </row>
    <row r="282" spans="2:4" x14ac:dyDescent="0.35">
      <c r="D282" s="74"/>
    </row>
    <row r="283" spans="2:4" x14ac:dyDescent="0.35">
      <c r="D283" s="74"/>
    </row>
    <row r="284" spans="2:4" x14ac:dyDescent="0.35">
      <c r="D284" s="74"/>
    </row>
    <row r="285" spans="2:4" x14ac:dyDescent="0.35">
      <c r="D285" s="74"/>
    </row>
    <row r="286" spans="2:4" x14ac:dyDescent="0.35">
      <c r="D286" s="74"/>
    </row>
    <row r="287" spans="2:4" x14ac:dyDescent="0.35">
      <c r="D287" s="74"/>
    </row>
    <row r="288" spans="2:4" x14ac:dyDescent="0.35">
      <c r="D288" s="74"/>
    </row>
    <row r="289" spans="4:4" x14ac:dyDescent="0.35">
      <c r="D289" s="74"/>
    </row>
    <row r="290" spans="4:4" x14ac:dyDescent="0.35">
      <c r="D290" s="74"/>
    </row>
    <row r="291" spans="4:4" x14ac:dyDescent="0.35">
      <c r="D291" s="74"/>
    </row>
    <row r="292" spans="4:4" x14ac:dyDescent="0.35">
      <c r="D292" s="74"/>
    </row>
    <row r="293" spans="4:4" x14ac:dyDescent="0.35">
      <c r="D293" s="74"/>
    </row>
    <row r="294" spans="4:4" x14ac:dyDescent="0.35">
      <c r="D294" s="74"/>
    </row>
    <row r="295" spans="4:4" x14ac:dyDescent="0.35">
      <c r="D295" s="74"/>
    </row>
    <row r="296" spans="4:4" x14ac:dyDescent="0.35">
      <c r="D296" s="74"/>
    </row>
    <row r="297" spans="4:4" x14ac:dyDescent="0.35">
      <c r="D297" s="74"/>
    </row>
    <row r="298" spans="4:4" x14ac:dyDescent="0.35">
      <c r="D298" s="74"/>
    </row>
    <row r="299" spans="4:4" x14ac:dyDescent="0.35">
      <c r="D299" s="74"/>
    </row>
    <row r="300" spans="4:4" x14ac:dyDescent="0.35">
      <c r="D300" s="74"/>
    </row>
    <row r="301" spans="4:4" x14ac:dyDescent="0.35">
      <c r="D301" s="74"/>
    </row>
    <row r="302" spans="4:4" x14ac:dyDescent="0.35">
      <c r="D302" s="74"/>
    </row>
    <row r="303" spans="4:4" x14ac:dyDescent="0.35">
      <c r="D303" s="74"/>
    </row>
    <row r="304" spans="4:4" x14ac:dyDescent="0.35">
      <c r="D304" s="74"/>
    </row>
    <row r="305" spans="4:4" x14ac:dyDescent="0.35">
      <c r="D305" s="74"/>
    </row>
    <row r="306" spans="4:4" x14ac:dyDescent="0.35">
      <c r="D306" s="74"/>
    </row>
    <row r="307" spans="4:4" x14ac:dyDescent="0.35">
      <c r="D307" s="74"/>
    </row>
    <row r="308" spans="4:4" x14ac:dyDescent="0.35">
      <c r="D308" s="74"/>
    </row>
    <row r="309" spans="4:4" x14ac:dyDescent="0.35">
      <c r="D309" s="74"/>
    </row>
    <row r="310" spans="4:4" x14ac:dyDescent="0.35">
      <c r="D310" s="74"/>
    </row>
    <row r="311" spans="4:4" x14ac:dyDescent="0.35">
      <c r="D311" s="74"/>
    </row>
    <row r="312" spans="4:4" x14ac:dyDescent="0.35">
      <c r="D312" s="74"/>
    </row>
    <row r="313" spans="4:4" x14ac:dyDescent="0.35">
      <c r="D313" s="74"/>
    </row>
    <row r="314" spans="4:4" x14ac:dyDescent="0.35">
      <c r="D314" s="74"/>
    </row>
    <row r="315" spans="4:4" x14ac:dyDescent="0.35">
      <c r="D315" s="74"/>
    </row>
    <row r="316" spans="4:4" x14ac:dyDescent="0.35">
      <c r="D316" s="74"/>
    </row>
    <row r="317" spans="4:4" x14ac:dyDescent="0.35">
      <c r="D317" s="74"/>
    </row>
    <row r="318" spans="4:4" x14ac:dyDescent="0.35">
      <c r="D318" s="74"/>
    </row>
    <row r="319" spans="4:4" x14ac:dyDescent="0.35">
      <c r="D319" s="74"/>
    </row>
    <row r="320" spans="4:4" x14ac:dyDescent="0.35">
      <c r="D320" s="74"/>
    </row>
    <row r="321" spans="4:4" x14ac:dyDescent="0.35">
      <c r="D321" s="74"/>
    </row>
    <row r="322" spans="4:4" x14ac:dyDescent="0.35">
      <c r="D322" s="74"/>
    </row>
    <row r="323" spans="4:4" x14ac:dyDescent="0.35">
      <c r="D323" s="74"/>
    </row>
    <row r="324" spans="4:4" x14ac:dyDescent="0.35">
      <c r="D324" s="74"/>
    </row>
    <row r="325" spans="4:4" x14ac:dyDescent="0.35">
      <c r="D325" s="74"/>
    </row>
    <row r="326" spans="4:4" x14ac:dyDescent="0.35">
      <c r="D326" s="74"/>
    </row>
    <row r="327" spans="4:4" x14ac:dyDescent="0.35">
      <c r="D327" s="74"/>
    </row>
    <row r="328" spans="4:4" x14ac:dyDescent="0.35">
      <c r="D328" s="74"/>
    </row>
    <row r="329" spans="4:4" x14ac:dyDescent="0.35">
      <c r="D329" s="74"/>
    </row>
    <row r="330" spans="4:4" x14ac:dyDescent="0.35">
      <c r="D330" s="74"/>
    </row>
    <row r="331" spans="4:4" x14ac:dyDescent="0.35">
      <c r="D331" s="74"/>
    </row>
    <row r="332" spans="4:4" x14ac:dyDescent="0.35">
      <c r="D332" s="74"/>
    </row>
    <row r="333" spans="4:4" x14ac:dyDescent="0.35">
      <c r="D333" s="74"/>
    </row>
    <row r="334" spans="4:4" x14ac:dyDescent="0.35">
      <c r="D334" s="74"/>
    </row>
    <row r="335" spans="4:4" x14ac:dyDescent="0.35">
      <c r="D335" s="74"/>
    </row>
    <row r="336" spans="4:4" x14ac:dyDescent="0.35">
      <c r="D336" s="74"/>
    </row>
    <row r="337" spans="4:4" x14ac:dyDescent="0.35">
      <c r="D337" s="74"/>
    </row>
    <row r="338" spans="4:4" x14ac:dyDescent="0.35">
      <c r="D338" s="74"/>
    </row>
    <row r="339" spans="4:4" x14ac:dyDescent="0.35">
      <c r="D339" s="74"/>
    </row>
    <row r="340" spans="4:4" x14ac:dyDescent="0.35">
      <c r="D340" s="74"/>
    </row>
    <row r="341" spans="4:4" x14ac:dyDescent="0.35">
      <c r="D341" s="74"/>
    </row>
    <row r="342" spans="4:4" x14ac:dyDescent="0.35">
      <c r="D342" s="74"/>
    </row>
    <row r="343" spans="4:4" x14ac:dyDescent="0.35">
      <c r="D343" s="74"/>
    </row>
    <row r="344" spans="4:4" x14ac:dyDescent="0.35">
      <c r="D344" s="74"/>
    </row>
    <row r="345" spans="4:4" x14ac:dyDescent="0.35">
      <c r="D345" s="74"/>
    </row>
    <row r="346" spans="4:4" x14ac:dyDescent="0.35">
      <c r="D346" s="74"/>
    </row>
    <row r="347" spans="4:4" x14ac:dyDescent="0.35">
      <c r="D347" s="74"/>
    </row>
    <row r="348" spans="4:4" x14ac:dyDescent="0.35">
      <c r="D348" s="74"/>
    </row>
    <row r="349" spans="4:4" x14ac:dyDescent="0.35">
      <c r="D349" s="74"/>
    </row>
    <row r="350" spans="4:4" x14ac:dyDescent="0.35">
      <c r="D350" s="74"/>
    </row>
    <row r="351" spans="4:4" x14ac:dyDescent="0.35">
      <c r="D351" s="74"/>
    </row>
    <row r="352" spans="4:4" x14ac:dyDescent="0.35">
      <c r="D352" s="74"/>
    </row>
    <row r="353" spans="4:4" x14ac:dyDescent="0.35">
      <c r="D353" s="74"/>
    </row>
    <row r="354" spans="4:4" x14ac:dyDescent="0.35">
      <c r="D354" s="74"/>
    </row>
    <row r="355" spans="4:4" x14ac:dyDescent="0.35">
      <c r="D355" s="74"/>
    </row>
    <row r="356" spans="4:4" x14ac:dyDescent="0.35">
      <c r="D356" s="74"/>
    </row>
    <row r="357" spans="4:4" x14ac:dyDescent="0.35">
      <c r="D357" s="74"/>
    </row>
    <row r="358" spans="4:4" x14ac:dyDescent="0.35">
      <c r="D358" s="74"/>
    </row>
    <row r="359" spans="4:4" x14ac:dyDescent="0.35">
      <c r="D359" s="74"/>
    </row>
    <row r="360" spans="4:4" x14ac:dyDescent="0.35">
      <c r="D360" s="74"/>
    </row>
    <row r="361" spans="4:4" x14ac:dyDescent="0.35">
      <c r="D361" s="74"/>
    </row>
    <row r="362" spans="4:4" x14ac:dyDescent="0.35">
      <c r="D362" s="74"/>
    </row>
    <row r="363" spans="4:4" x14ac:dyDescent="0.35">
      <c r="D363" s="74"/>
    </row>
    <row r="364" spans="4:4" x14ac:dyDescent="0.35">
      <c r="D364" s="74"/>
    </row>
    <row r="365" spans="4:4" x14ac:dyDescent="0.35">
      <c r="D365" s="74"/>
    </row>
    <row r="366" spans="4:4" x14ac:dyDescent="0.35">
      <c r="D366" s="74"/>
    </row>
    <row r="367" spans="4:4" x14ac:dyDescent="0.35">
      <c r="D367" s="74"/>
    </row>
    <row r="368" spans="4:4" x14ac:dyDescent="0.35">
      <c r="D368" s="74"/>
    </row>
    <row r="369" spans="4:4" x14ac:dyDescent="0.35">
      <c r="D369" s="74"/>
    </row>
    <row r="370" spans="4:4" x14ac:dyDescent="0.35">
      <c r="D370" s="74"/>
    </row>
    <row r="371" spans="4:4" x14ac:dyDescent="0.35">
      <c r="D371" s="74"/>
    </row>
    <row r="372" spans="4:4" x14ac:dyDescent="0.35">
      <c r="D372" s="74"/>
    </row>
    <row r="373" spans="4:4" x14ac:dyDescent="0.35">
      <c r="D373" s="74"/>
    </row>
    <row r="374" spans="4:4" x14ac:dyDescent="0.35">
      <c r="D374" s="74"/>
    </row>
    <row r="375" spans="4:4" x14ac:dyDescent="0.35">
      <c r="D375" s="74"/>
    </row>
    <row r="376" spans="4:4" x14ac:dyDescent="0.35">
      <c r="D376" s="74"/>
    </row>
    <row r="377" spans="4:4" x14ac:dyDescent="0.35">
      <c r="D377" s="74"/>
    </row>
    <row r="378" spans="4:4" x14ac:dyDescent="0.35">
      <c r="D378" s="74"/>
    </row>
    <row r="379" spans="4:4" x14ac:dyDescent="0.35">
      <c r="D379" s="74"/>
    </row>
    <row r="380" spans="4:4" x14ac:dyDescent="0.35">
      <c r="D380" s="74"/>
    </row>
    <row r="381" spans="4:4" x14ac:dyDescent="0.35">
      <c r="D381" s="74"/>
    </row>
    <row r="382" spans="4:4" x14ac:dyDescent="0.35">
      <c r="D382" s="74"/>
    </row>
    <row r="383" spans="4:4" x14ac:dyDescent="0.35">
      <c r="D383" s="74"/>
    </row>
    <row r="384" spans="4:4" x14ac:dyDescent="0.35">
      <c r="D384" s="74"/>
    </row>
    <row r="385" spans="4:4" x14ac:dyDescent="0.35">
      <c r="D385" s="74"/>
    </row>
    <row r="386" spans="4:4" x14ac:dyDescent="0.35">
      <c r="D386" s="74"/>
    </row>
    <row r="387" spans="4:4" x14ac:dyDescent="0.35">
      <c r="D387" s="74"/>
    </row>
    <row r="388" spans="4:4" x14ac:dyDescent="0.35">
      <c r="D388" s="74"/>
    </row>
    <row r="389" spans="4:4" x14ac:dyDescent="0.35">
      <c r="D389" s="74"/>
    </row>
    <row r="390" spans="4:4" x14ac:dyDescent="0.35">
      <c r="D390" s="74"/>
    </row>
    <row r="391" spans="4:4" x14ac:dyDescent="0.35">
      <c r="D391" s="74"/>
    </row>
    <row r="392" spans="4:4" x14ac:dyDescent="0.35">
      <c r="D392" s="74"/>
    </row>
    <row r="393" spans="4:4" x14ac:dyDescent="0.35">
      <c r="D393" s="74"/>
    </row>
    <row r="394" spans="4:4" x14ac:dyDescent="0.35">
      <c r="D394" s="74"/>
    </row>
    <row r="395" spans="4:4" x14ac:dyDescent="0.35">
      <c r="D395" s="74"/>
    </row>
    <row r="396" spans="4:4" x14ac:dyDescent="0.35">
      <c r="D396" s="74"/>
    </row>
    <row r="397" spans="4:4" x14ac:dyDescent="0.35">
      <c r="D397" s="74"/>
    </row>
    <row r="398" spans="4:4" x14ac:dyDescent="0.35">
      <c r="D398" s="74"/>
    </row>
    <row r="399" spans="4:4" x14ac:dyDescent="0.35">
      <c r="D399" s="74"/>
    </row>
    <row r="400" spans="4:4" x14ac:dyDescent="0.35">
      <c r="D400" s="74"/>
    </row>
    <row r="401" spans="4:4" x14ac:dyDescent="0.35">
      <c r="D401" s="74"/>
    </row>
    <row r="402" spans="4:4" x14ac:dyDescent="0.35">
      <c r="D402" s="74"/>
    </row>
    <row r="403" spans="4:4" x14ac:dyDescent="0.35">
      <c r="D403" s="74"/>
    </row>
    <row r="404" spans="4:4" x14ac:dyDescent="0.35">
      <c r="D404" s="74"/>
    </row>
    <row r="405" spans="4:4" x14ac:dyDescent="0.35">
      <c r="D405" s="74"/>
    </row>
    <row r="406" spans="4:4" x14ac:dyDescent="0.35">
      <c r="D406" s="74"/>
    </row>
    <row r="407" spans="4:4" x14ac:dyDescent="0.35">
      <c r="D407" s="74"/>
    </row>
    <row r="408" spans="4:4" x14ac:dyDescent="0.35">
      <c r="D408" s="74"/>
    </row>
    <row r="409" spans="4:4" x14ac:dyDescent="0.35">
      <c r="D409" s="74"/>
    </row>
    <row r="410" spans="4:4" x14ac:dyDescent="0.35">
      <c r="D410" s="74"/>
    </row>
    <row r="411" spans="4:4" x14ac:dyDescent="0.35">
      <c r="D411" s="74"/>
    </row>
    <row r="412" spans="4:4" x14ac:dyDescent="0.35">
      <c r="D412" s="74"/>
    </row>
    <row r="413" spans="4:4" x14ac:dyDescent="0.35">
      <c r="D413" s="74"/>
    </row>
    <row r="414" spans="4:4" x14ac:dyDescent="0.35">
      <c r="D414" s="74"/>
    </row>
    <row r="415" spans="4:4" x14ac:dyDescent="0.35">
      <c r="D415" s="74"/>
    </row>
    <row r="416" spans="4:4" x14ac:dyDescent="0.35">
      <c r="D416" s="74"/>
    </row>
    <row r="417" spans="4:4" x14ac:dyDescent="0.35">
      <c r="D417" s="74"/>
    </row>
    <row r="418" spans="4:4" x14ac:dyDescent="0.35">
      <c r="D418" s="74"/>
    </row>
    <row r="419" spans="4:4" x14ac:dyDescent="0.35">
      <c r="D419" s="74"/>
    </row>
    <row r="420" spans="4:4" x14ac:dyDescent="0.35">
      <c r="D420" s="74"/>
    </row>
    <row r="421" spans="4:4" x14ac:dyDescent="0.35">
      <c r="D421" s="74"/>
    </row>
    <row r="422" spans="4:4" x14ac:dyDescent="0.35">
      <c r="D422" s="74"/>
    </row>
    <row r="423" spans="4:4" x14ac:dyDescent="0.35">
      <c r="D423" s="74"/>
    </row>
    <row r="424" spans="4:4" x14ac:dyDescent="0.35">
      <c r="D424" s="74"/>
    </row>
    <row r="425" spans="4:4" x14ac:dyDescent="0.35">
      <c r="D425" s="74"/>
    </row>
    <row r="426" spans="4:4" x14ac:dyDescent="0.35">
      <c r="D426" s="74"/>
    </row>
    <row r="427" spans="4:4" x14ac:dyDescent="0.35">
      <c r="D427" s="74"/>
    </row>
    <row r="428" spans="4:4" x14ac:dyDescent="0.35">
      <c r="D428" s="74"/>
    </row>
    <row r="429" spans="4:4" x14ac:dyDescent="0.35">
      <c r="D429" s="74"/>
    </row>
    <row r="430" spans="4:4" x14ac:dyDescent="0.35">
      <c r="D430" s="74"/>
    </row>
    <row r="431" spans="4:4" x14ac:dyDescent="0.35">
      <c r="D431" s="74"/>
    </row>
    <row r="432" spans="4:4" x14ac:dyDescent="0.35">
      <c r="D432" s="74"/>
    </row>
    <row r="433" spans="4:4" x14ac:dyDescent="0.35">
      <c r="D433" s="74"/>
    </row>
    <row r="434" spans="4:4" x14ac:dyDescent="0.35">
      <c r="D434" s="74"/>
    </row>
    <row r="435" spans="4:4" x14ac:dyDescent="0.35">
      <c r="D435" s="74"/>
    </row>
    <row r="436" spans="4:4" x14ac:dyDescent="0.35">
      <c r="D436" s="74"/>
    </row>
    <row r="437" spans="4:4" x14ac:dyDescent="0.35">
      <c r="D437" s="74"/>
    </row>
    <row r="438" spans="4:4" x14ac:dyDescent="0.35">
      <c r="D438" s="74"/>
    </row>
    <row r="439" spans="4:4" x14ac:dyDescent="0.35">
      <c r="D439" s="74"/>
    </row>
    <row r="440" spans="4:4" x14ac:dyDescent="0.35">
      <c r="D440" s="74"/>
    </row>
    <row r="441" spans="4:4" x14ac:dyDescent="0.35">
      <c r="D441" s="74"/>
    </row>
    <row r="442" spans="4:4" x14ac:dyDescent="0.35">
      <c r="D442" s="74"/>
    </row>
    <row r="443" spans="4:4" x14ac:dyDescent="0.35">
      <c r="D443" s="74"/>
    </row>
    <row r="444" spans="4:4" x14ac:dyDescent="0.35">
      <c r="D444" s="74"/>
    </row>
    <row r="445" spans="4:4" x14ac:dyDescent="0.35">
      <c r="D445" s="74"/>
    </row>
    <row r="446" spans="4:4" x14ac:dyDescent="0.35">
      <c r="D446" s="74"/>
    </row>
    <row r="447" spans="4:4" x14ac:dyDescent="0.35">
      <c r="D447" s="74"/>
    </row>
    <row r="448" spans="4:4" x14ac:dyDescent="0.35">
      <c r="D448" s="74"/>
    </row>
    <row r="449" spans="4:4" x14ac:dyDescent="0.35">
      <c r="D449" s="74"/>
    </row>
    <row r="450" spans="4:4" x14ac:dyDescent="0.35">
      <c r="D450" s="74"/>
    </row>
    <row r="451" spans="4:4" x14ac:dyDescent="0.35">
      <c r="D451" s="74"/>
    </row>
    <row r="452" spans="4:4" x14ac:dyDescent="0.35">
      <c r="D452" s="74"/>
    </row>
    <row r="453" spans="4:4" x14ac:dyDescent="0.35">
      <c r="D453" s="74"/>
    </row>
    <row r="454" spans="4:4" x14ac:dyDescent="0.35">
      <c r="D454" s="74"/>
    </row>
    <row r="455" spans="4:4" x14ac:dyDescent="0.35">
      <c r="D455" s="7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workbookViewId="0">
      <selection activeCell="K4" sqref="K4"/>
    </sheetView>
  </sheetViews>
  <sheetFormatPr baseColWidth="10" defaultColWidth="11.453125" defaultRowHeight="14.5" x14ac:dyDescent="0.35"/>
  <cols>
    <col min="1" max="1" width="16.1796875" style="1" customWidth="1"/>
    <col min="2" max="2" width="13" style="1" customWidth="1"/>
    <col min="3" max="3" width="22.81640625" style="1" customWidth="1"/>
    <col min="4" max="16384" width="11.453125" style="1"/>
  </cols>
  <sheetData>
    <row r="1" spans="1:3" x14ac:dyDescent="0.35">
      <c r="A1" s="3" t="s">
        <v>61</v>
      </c>
      <c r="B1" s="3" t="s">
        <v>62</v>
      </c>
      <c r="C1" s="3" t="s">
        <v>110</v>
      </c>
    </row>
    <row r="2" spans="1:3" x14ac:dyDescent="0.35">
      <c r="A2" s="87">
        <v>44104</v>
      </c>
      <c r="B2" s="66">
        <v>23</v>
      </c>
      <c r="C2" s="2"/>
    </row>
    <row r="3" spans="1:3" x14ac:dyDescent="0.35">
      <c r="A3" s="87">
        <v>44105</v>
      </c>
      <c r="B3" s="66">
        <v>22.610001</v>
      </c>
      <c r="C3" s="2">
        <f t="shared" ref="C3:C66" si="0">(B3-B2)/B2</f>
        <v>-1.6956478260869545E-2</v>
      </c>
    </row>
    <row r="4" spans="1:3" x14ac:dyDescent="0.35">
      <c r="A4" s="87">
        <v>44106</v>
      </c>
      <c r="B4" s="66">
        <v>22.42</v>
      </c>
      <c r="C4" s="2">
        <f t="shared" si="0"/>
        <v>-8.403405201087729E-3</v>
      </c>
    </row>
    <row r="5" spans="1:3" x14ac:dyDescent="0.35">
      <c r="A5" s="87">
        <v>44109</v>
      </c>
      <c r="B5" s="66">
        <v>21.75</v>
      </c>
      <c r="C5" s="2">
        <f t="shared" si="0"/>
        <v>-2.9884032114183837E-2</v>
      </c>
    </row>
    <row r="6" spans="1:3" x14ac:dyDescent="0.35">
      <c r="A6" s="87">
        <v>44110</v>
      </c>
      <c r="B6" s="66">
        <v>21.01</v>
      </c>
      <c r="C6" s="2">
        <f t="shared" si="0"/>
        <v>-3.4022988505747052E-2</v>
      </c>
    </row>
    <row r="7" spans="1:3" x14ac:dyDescent="0.35">
      <c r="A7" s="87">
        <v>44111</v>
      </c>
      <c r="B7" s="66">
        <v>21</v>
      </c>
      <c r="C7" s="2">
        <f t="shared" si="0"/>
        <v>-4.7596382674924142E-4</v>
      </c>
    </row>
    <row r="8" spans="1:3" x14ac:dyDescent="0.35">
      <c r="A8" s="87">
        <v>44112</v>
      </c>
      <c r="B8" s="66">
        <v>20.9</v>
      </c>
      <c r="C8" s="2">
        <f t="shared" si="0"/>
        <v>-4.76190476190483E-3</v>
      </c>
    </row>
    <row r="9" spans="1:3" x14ac:dyDescent="0.35">
      <c r="A9" s="87">
        <v>44113</v>
      </c>
      <c r="B9" s="66">
        <v>21.040001</v>
      </c>
      <c r="C9" s="2">
        <f t="shared" si="0"/>
        <v>6.6986124401914645E-3</v>
      </c>
    </row>
    <row r="10" spans="1:3" x14ac:dyDescent="0.35">
      <c r="A10" s="87">
        <v>44116</v>
      </c>
      <c r="B10" s="66">
        <v>21.35</v>
      </c>
      <c r="C10" s="2">
        <f t="shared" si="0"/>
        <v>1.4733792075390169E-2</v>
      </c>
    </row>
    <row r="11" spans="1:3" x14ac:dyDescent="0.35">
      <c r="A11" s="87">
        <v>44117</v>
      </c>
      <c r="B11" s="66">
        <v>21.709999</v>
      </c>
      <c r="C11" s="2">
        <f t="shared" si="0"/>
        <v>1.6861779859484703E-2</v>
      </c>
    </row>
    <row r="12" spans="1:3" x14ac:dyDescent="0.35">
      <c r="A12" s="87">
        <v>44118</v>
      </c>
      <c r="B12" s="66">
        <v>21.83</v>
      </c>
      <c r="C12" s="2">
        <f t="shared" si="0"/>
        <v>5.5274530413381628E-3</v>
      </c>
    </row>
    <row r="13" spans="1:3" x14ac:dyDescent="0.35">
      <c r="A13" s="87">
        <v>44119</v>
      </c>
      <c r="B13" s="66">
        <v>21.5</v>
      </c>
      <c r="C13" s="2">
        <f t="shared" si="0"/>
        <v>-1.5116811726981141E-2</v>
      </c>
    </row>
    <row r="14" spans="1:3" x14ac:dyDescent="0.35">
      <c r="A14" s="87">
        <v>44120</v>
      </c>
      <c r="B14" s="66">
        <v>21.200001</v>
      </c>
      <c r="C14" s="2">
        <f t="shared" si="0"/>
        <v>-1.3953441860465101E-2</v>
      </c>
    </row>
    <row r="15" spans="1:3" x14ac:dyDescent="0.35">
      <c r="A15" s="87">
        <v>44123</v>
      </c>
      <c r="B15" s="66">
        <v>21.27</v>
      </c>
      <c r="C15" s="2">
        <f t="shared" si="0"/>
        <v>3.3018394668943296E-3</v>
      </c>
    </row>
    <row r="16" spans="1:3" x14ac:dyDescent="0.35">
      <c r="A16" s="87">
        <v>44124</v>
      </c>
      <c r="B16" s="66">
        <v>20.92</v>
      </c>
      <c r="C16" s="2">
        <f t="shared" si="0"/>
        <v>-1.6455101081335115E-2</v>
      </c>
    </row>
    <row r="17" spans="1:3" x14ac:dyDescent="0.35">
      <c r="A17" s="87">
        <v>44125</v>
      </c>
      <c r="B17" s="66">
        <v>20.799999</v>
      </c>
      <c r="C17" s="2">
        <f t="shared" si="0"/>
        <v>-5.7361854684513389E-3</v>
      </c>
    </row>
    <row r="18" spans="1:3" x14ac:dyDescent="0.35">
      <c r="A18" s="87">
        <v>44126</v>
      </c>
      <c r="B18" s="66">
        <v>20.41</v>
      </c>
      <c r="C18" s="2">
        <f t="shared" si="0"/>
        <v>-1.8749952824516941E-2</v>
      </c>
    </row>
    <row r="19" spans="1:3" x14ac:dyDescent="0.35">
      <c r="A19" s="87">
        <v>44127</v>
      </c>
      <c r="B19" s="66">
        <v>20.420000000000002</v>
      </c>
      <c r="C19" s="2">
        <f t="shared" si="0"/>
        <v>4.8995590396871936E-4</v>
      </c>
    </row>
    <row r="20" spans="1:3" x14ac:dyDescent="0.35">
      <c r="A20" s="87">
        <v>44130</v>
      </c>
      <c r="B20" s="66">
        <v>19.735001</v>
      </c>
      <c r="C20" s="2">
        <f t="shared" si="0"/>
        <v>-3.3545494613124449E-2</v>
      </c>
    </row>
    <row r="21" spans="1:3" x14ac:dyDescent="0.35">
      <c r="A21" s="87">
        <v>44131</v>
      </c>
      <c r="B21" s="66">
        <v>19.424999</v>
      </c>
      <c r="C21" s="2">
        <f t="shared" si="0"/>
        <v>-1.5708233305891436E-2</v>
      </c>
    </row>
    <row r="22" spans="1:3" x14ac:dyDescent="0.35">
      <c r="A22" s="87">
        <v>44132</v>
      </c>
      <c r="B22" s="66">
        <v>18.629999000000002</v>
      </c>
      <c r="C22" s="2">
        <f t="shared" si="0"/>
        <v>-4.0926643033546525E-2</v>
      </c>
    </row>
    <row r="23" spans="1:3" x14ac:dyDescent="0.35">
      <c r="A23" s="87">
        <v>44133</v>
      </c>
      <c r="B23" s="66">
        <v>18.600000000000001</v>
      </c>
      <c r="C23" s="2">
        <f t="shared" si="0"/>
        <v>-1.6102523677000791E-3</v>
      </c>
    </row>
    <row r="24" spans="1:3" x14ac:dyDescent="0.35">
      <c r="A24" s="87">
        <v>44134</v>
      </c>
      <c r="B24" s="66">
        <v>18.799999</v>
      </c>
      <c r="C24" s="2">
        <f t="shared" si="0"/>
        <v>1.0752634408602055E-2</v>
      </c>
    </row>
    <row r="25" spans="1:3" x14ac:dyDescent="0.35">
      <c r="A25" s="87">
        <v>44137</v>
      </c>
      <c r="B25" s="66">
        <v>19.549999</v>
      </c>
      <c r="C25" s="2">
        <f t="shared" si="0"/>
        <v>3.9893619143277617E-2</v>
      </c>
    </row>
    <row r="26" spans="1:3" x14ac:dyDescent="0.35">
      <c r="A26" s="87">
        <v>44138</v>
      </c>
      <c r="B26" s="66">
        <v>19.850000000000001</v>
      </c>
      <c r="C26" s="2">
        <f t="shared" si="0"/>
        <v>1.5345320478021597E-2</v>
      </c>
    </row>
    <row r="27" spans="1:3" x14ac:dyDescent="0.35">
      <c r="A27" s="87">
        <v>44139</v>
      </c>
      <c r="B27" s="66">
        <v>19.035</v>
      </c>
      <c r="C27" s="2">
        <f t="shared" si="0"/>
        <v>-4.1057934508816181E-2</v>
      </c>
    </row>
    <row r="28" spans="1:3" x14ac:dyDescent="0.35">
      <c r="A28" s="87">
        <v>44140</v>
      </c>
      <c r="B28" s="66">
        <v>20.219999000000001</v>
      </c>
      <c r="C28" s="2">
        <f t="shared" si="0"/>
        <v>6.2253690570002691E-2</v>
      </c>
    </row>
    <row r="29" spans="1:3" x14ac:dyDescent="0.35">
      <c r="A29" s="87">
        <v>44141</v>
      </c>
      <c r="B29" s="66">
        <v>20.25</v>
      </c>
      <c r="C29" s="2">
        <f t="shared" si="0"/>
        <v>1.483729054585938E-3</v>
      </c>
    </row>
    <row r="30" spans="1:3" x14ac:dyDescent="0.35">
      <c r="A30" s="87">
        <v>44144</v>
      </c>
      <c r="B30" s="66">
        <v>21.17</v>
      </c>
      <c r="C30" s="2">
        <f t="shared" si="0"/>
        <v>4.543209876543218E-2</v>
      </c>
    </row>
    <row r="31" spans="1:3" x14ac:dyDescent="0.35">
      <c r="A31" s="87">
        <v>44145</v>
      </c>
      <c r="B31" s="66">
        <v>20.5</v>
      </c>
      <c r="C31" s="2">
        <f t="shared" si="0"/>
        <v>-3.1648559282002914E-2</v>
      </c>
    </row>
    <row r="32" spans="1:3" x14ac:dyDescent="0.35">
      <c r="A32" s="87">
        <v>44146</v>
      </c>
      <c r="B32" s="66">
        <v>21.469999000000001</v>
      </c>
      <c r="C32" s="2">
        <f t="shared" si="0"/>
        <v>4.7317024390243968E-2</v>
      </c>
    </row>
    <row r="33" spans="1:3" x14ac:dyDescent="0.35">
      <c r="A33" s="87">
        <v>44147</v>
      </c>
      <c r="B33" s="66">
        <v>22.200001</v>
      </c>
      <c r="C33" s="2">
        <f t="shared" si="0"/>
        <v>3.4001026269260604E-2</v>
      </c>
    </row>
    <row r="34" spans="1:3" x14ac:dyDescent="0.35">
      <c r="A34" s="87">
        <v>44148</v>
      </c>
      <c r="B34" s="66">
        <v>22.870000999999998</v>
      </c>
      <c r="C34" s="2">
        <f t="shared" si="0"/>
        <v>3.0180178820712583E-2</v>
      </c>
    </row>
    <row r="35" spans="1:3" x14ac:dyDescent="0.35">
      <c r="A35" s="87">
        <v>44151</v>
      </c>
      <c r="B35" s="66">
        <v>23.200001</v>
      </c>
      <c r="C35" s="2">
        <f t="shared" si="0"/>
        <v>1.4429382840866594E-2</v>
      </c>
    </row>
    <row r="36" spans="1:3" x14ac:dyDescent="0.35">
      <c r="A36" s="87">
        <v>44152</v>
      </c>
      <c r="B36" s="66">
        <v>23.469999000000001</v>
      </c>
      <c r="C36" s="2">
        <f t="shared" si="0"/>
        <v>1.1637844325955032E-2</v>
      </c>
    </row>
    <row r="37" spans="1:3" x14ac:dyDescent="0.35">
      <c r="A37" s="87">
        <v>44153</v>
      </c>
      <c r="B37" s="66">
        <v>23.879999000000002</v>
      </c>
      <c r="C37" s="2">
        <f t="shared" si="0"/>
        <v>1.7469110245807856E-2</v>
      </c>
    </row>
    <row r="38" spans="1:3" x14ac:dyDescent="0.35">
      <c r="A38" s="87">
        <v>44154</v>
      </c>
      <c r="B38" s="66">
        <v>24.190000999999999</v>
      </c>
      <c r="C38" s="2">
        <f t="shared" si="0"/>
        <v>1.2981658835077724E-2</v>
      </c>
    </row>
    <row r="39" spans="1:3" x14ac:dyDescent="0.35">
      <c r="A39" s="87">
        <v>44155</v>
      </c>
      <c r="B39" s="66">
        <v>25.02</v>
      </c>
      <c r="C39" s="2">
        <f t="shared" si="0"/>
        <v>3.431165629137431E-2</v>
      </c>
    </row>
    <row r="40" spans="1:3" x14ac:dyDescent="0.35">
      <c r="A40" s="87">
        <v>44158</v>
      </c>
      <c r="B40" s="66">
        <v>25.07</v>
      </c>
      <c r="C40" s="2">
        <f t="shared" si="0"/>
        <v>1.9984012789768472E-3</v>
      </c>
    </row>
    <row r="41" spans="1:3" x14ac:dyDescent="0.35">
      <c r="A41" s="87">
        <v>44159</v>
      </c>
      <c r="B41" s="66">
        <v>25.540001</v>
      </c>
      <c r="C41" s="2">
        <f t="shared" si="0"/>
        <v>1.8747546868767447E-2</v>
      </c>
    </row>
    <row r="42" spans="1:3" x14ac:dyDescent="0.35">
      <c r="A42" s="87">
        <v>44160</v>
      </c>
      <c r="B42" s="66">
        <v>25.059999000000001</v>
      </c>
      <c r="C42" s="2">
        <f t="shared" si="0"/>
        <v>-1.8794126123957432E-2</v>
      </c>
    </row>
    <row r="43" spans="1:3" x14ac:dyDescent="0.35">
      <c r="A43" s="87">
        <v>44161</v>
      </c>
      <c r="B43" s="66">
        <v>25.24</v>
      </c>
      <c r="C43" s="2">
        <f t="shared" si="0"/>
        <v>7.1828015635594074E-3</v>
      </c>
    </row>
    <row r="44" spans="1:3" x14ac:dyDescent="0.35">
      <c r="A44" s="87">
        <v>44162</v>
      </c>
      <c r="B44" s="66">
        <v>24.92</v>
      </c>
      <c r="C44" s="2">
        <f t="shared" si="0"/>
        <v>-1.2678288431061679E-2</v>
      </c>
    </row>
    <row r="45" spans="1:3" x14ac:dyDescent="0.35">
      <c r="A45" s="87">
        <v>44165</v>
      </c>
      <c r="B45" s="66">
        <v>24.9</v>
      </c>
      <c r="C45" s="2">
        <f t="shared" si="0"/>
        <v>-8.0256821829868081E-4</v>
      </c>
    </row>
    <row r="46" spans="1:3" x14ac:dyDescent="0.35">
      <c r="A46" s="87">
        <v>44166</v>
      </c>
      <c r="B46" s="66">
        <v>25</v>
      </c>
      <c r="C46" s="2">
        <f t="shared" si="0"/>
        <v>4.0160642570281693E-3</v>
      </c>
    </row>
    <row r="47" spans="1:3" x14ac:dyDescent="0.35">
      <c r="A47" s="87">
        <v>44167</v>
      </c>
      <c r="B47" s="66">
        <v>24.799999</v>
      </c>
      <c r="C47" s="2">
        <f t="shared" si="0"/>
        <v>-8.0000400000000121E-3</v>
      </c>
    </row>
    <row r="48" spans="1:3" x14ac:dyDescent="0.35">
      <c r="A48" s="87">
        <v>44168</v>
      </c>
      <c r="B48" s="66">
        <v>24.5</v>
      </c>
      <c r="C48" s="2">
        <f t="shared" si="0"/>
        <v>-1.2096734358739276E-2</v>
      </c>
    </row>
    <row r="49" spans="1:3" x14ac:dyDescent="0.35">
      <c r="A49" s="87">
        <v>44169</v>
      </c>
      <c r="B49" s="66">
        <v>24.9</v>
      </c>
      <c r="C49" s="2">
        <f t="shared" si="0"/>
        <v>1.632653061224484E-2</v>
      </c>
    </row>
    <row r="50" spans="1:3" x14ac:dyDescent="0.35">
      <c r="A50" s="87">
        <v>44172</v>
      </c>
      <c r="B50" s="66">
        <v>25.6</v>
      </c>
      <c r="C50" s="2">
        <f t="shared" si="0"/>
        <v>2.8112449799196904E-2</v>
      </c>
    </row>
    <row r="51" spans="1:3" x14ac:dyDescent="0.35">
      <c r="A51" s="87">
        <v>44173</v>
      </c>
      <c r="B51" s="66">
        <v>25.68</v>
      </c>
      <c r="C51" s="2">
        <f t="shared" si="0"/>
        <v>3.1249999999999334E-3</v>
      </c>
    </row>
    <row r="52" spans="1:3" x14ac:dyDescent="0.35">
      <c r="A52" s="87">
        <v>44174</v>
      </c>
      <c r="B52" s="66">
        <v>24.969999000000001</v>
      </c>
      <c r="C52" s="2">
        <f t="shared" si="0"/>
        <v>-2.7648014018691523E-2</v>
      </c>
    </row>
    <row r="53" spans="1:3" x14ac:dyDescent="0.35">
      <c r="A53" s="87">
        <v>44175</v>
      </c>
      <c r="B53" s="66">
        <v>25.5</v>
      </c>
      <c r="C53" s="2">
        <f t="shared" si="0"/>
        <v>2.1225511462775733E-2</v>
      </c>
    </row>
    <row r="54" spans="1:3" x14ac:dyDescent="0.35">
      <c r="A54" s="87">
        <v>44176</v>
      </c>
      <c r="B54" s="66">
        <v>25.1</v>
      </c>
      <c r="C54" s="2">
        <f t="shared" si="0"/>
        <v>-1.5686274509803866E-2</v>
      </c>
    </row>
    <row r="55" spans="1:3" x14ac:dyDescent="0.35">
      <c r="A55" s="87">
        <v>44179</v>
      </c>
      <c r="B55" s="66">
        <v>25.65</v>
      </c>
      <c r="C55" s="2">
        <f t="shared" si="0"/>
        <v>2.1912350597609449E-2</v>
      </c>
    </row>
    <row r="56" spans="1:3" x14ac:dyDescent="0.35">
      <c r="A56" s="87">
        <v>44180</v>
      </c>
      <c r="B56" s="66">
        <v>25.780000999999999</v>
      </c>
      <c r="C56" s="2">
        <f t="shared" si="0"/>
        <v>5.0682651072124774E-3</v>
      </c>
    </row>
    <row r="57" spans="1:3" x14ac:dyDescent="0.35">
      <c r="A57" s="87">
        <v>44181</v>
      </c>
      <c r="B57" s="66">
        <v>26.18</v>
      </c>
      <c r="C57" s="2">
        <f t="shared" si="0"/>
        <v>1.5515864409780323E-2</v>
      </c>
    </row>
    <row r="58" spans="1:3" x14ac:dyDescent="0.35">
      <c r="A58" s="87">
        <v>44182</v>
      </c>
      <c r="B58" s="66">
        <v>25.879999000000002</v>
      </c>
      <c r="C58" s="2">
        <f t="shared" si="0"/>
        <v>-1.1459167303284881E-2</v>
      </c>
    </row>
    <row r="59" spans="1:3" x14ac:dyDescent="0.35">
      <c r="A59" s="87">
        <v>44183</v>
      </c>
      <c r="B59" s="66">
        <v>26.42</v>
      </c>
      <c r="C59" s="2">
        <f t="shared" si="0"/>
        <v>2.0865572676413171E-2</v>
      </c>
    </row>
    <row r="60" spans="1:3" x14ac:dyDescent="0.35">
      <c r="A60" s="87">
        <v>44186</v>
      </c>
      <c r="B60" s="66">
        <v>25.940000999999999</v>
      </c>
      <c r="C60" s="2">
        <f t="shared" si="0"/>
        <v>-1.8168016654050073E-2</v>
      </c>
    </row>
    <row r="61" spans="1:3" x14ac:dyDescent="0.35">
      <c r="A61" s="87">
        <v>44187</v>
      </c>
      <c r="B61" s="66">
        <v>27.360001</v>
      </c>
      <c r="C61" s="2">
        <f t="shared" si="0"/>
        <v>5.4741709531931082E-2</v>
      </c>
    </row>
    <row r="62" spans="1:3" x14ac:dyDescent="0.35">
      <c r="A62" s="87">
        <v>44188</v>
      </c>
      <c r="B62" s="66">
        <v>28.209999</v>
      </c>
      <c r="C62" s="2">
        <f t="shared" si="0"/>
        <v>3.1067177227076831E-2</v>
      </c>
    </row>
    <row r="63" spans="1:3" x14ac:dyDescent="0.35">
      <c r="A63" s="87">
        <v>44193</v>
      </c>
      <c r="B63" s="66">
        <v>29.73</v>
      </c>
      <c r="C63" s="2">
        <f t="shared" si="0"/>
        <v>5.3881639627140737E-2</v>
      </c>
    </row>
    <row r="64" spans="1:3" x14ac:dyDescent="0.35">
      <c r="A64" s="87">
        <v>44194</v>
      </c>
      <c r="B64" s="66">
        <v>29.9</v>
      </c>
      <c r="C64" s="2">
        <f t="shared" si="0"/>
        <v>5.7181298351832539E-3</v>
      </c>
    </row>
    <row r="65" spans="1:3" x14ac:dyDescent="0.35">
      <c r="A65" s="87">
        <v>44195</v>
      </c>
      <c r="B65" s="66">
        <v>30</v>
      </c>
      <c r="C65" s="2">
        <f t="shared" si="0"/>
        <v>3.3444816053512182E-3</v>
      </c>
    </row>
    <row r="66" spans="1:3" x14ac:dyDescent="0.35">
      <c r="A66" s="87">
        <v>44200</v>
      </c>
      <c r="B66" s="66">
        <v>30.129999000000002</v>
      </c>
      <c r="C66" s="2">
        <f t="shared" si="0"/>
        <v>4.3333000000000512E-3</v>
      </c>
    </row>
    <row r="67" spans="1:3" x14ac:dyDescent="0.35">
      <c r="A67" s="87">
        <v>44201</v>
      </c>
      <c r="B67" s="66">
        <v>30.09</v>
      </c>
      <c r="C67" s="2">
        <f t="shared" ref="C67:C130" si="1">(B67-B66)/B66</f>
        <v>-1.3275473391154667E-3</v>
      </c>
    </row>
    <row r="68" spans="1:3" x14ac:dyDescent="0.35">
      <c r="A68" s="87">
        <v>44202</v>
      </c>
      <c r="B68" s="66">
        <v>30.75</v>
      </c>
      <c r="C68" s="2">
        <f t="shared" si="1"/>
        <v>2.1934197407776676E-2</v>
      </c>
    </row>
    <row r="69" spans="1:3" x14ac:dyDescent="0.35">
      <c r="A69" s="87">
        <v>44203</v>
      </c>
      <c r="B69" s="66">
        <v>31.860001</v>
      </c>
      <c r="C69" s="2">
        <f t="shared" si="1"/>
        <v>3.6097593495934971E-2</v>
      </c>
    </row>
    <row r="70" spans="1:3" x14ac:dyDescent="0.35">
      <c r="A70" s="87">
        <v>44204</v>
      </c>
      <c r="B70" s="66">
        <v>33.43</v>
      </c>
      <c r="C70" s="2">
        <f t="shared" si="1"/>
        <v>4.9278058716947286E-2</v>
      </c>
    </row>
    <row r="71" spans="1:3" x14ac:dyDescent="0.35">
      <c r="A71" s="87">
        <v>44207</v>
      </c>
      <c r="B71" s="66">
        <v>33.299999</v>
      </c>
      <c r="C71" s="2">
        <f t="shared" si="1"/>
        <v>-3.8887526174095134E-3</v>
      </c>
    </row>
    <row r="72" spans="1:3" x14ac:dyDescent="0.35">
      <c r="A72" s="87">
        <v>44208</v>
      </c>
      <c r="B72" s="66">
        <v>32.349997999999999</v>
      </c>
      <c r="C72" s="2">
        <f t="shared" si="1"/>
        <v>-2.8528559415272065E-2</v>
      </c>
    </row>
    <row r="73" spans="1:3" x14ac:dyDescent="0.35">
      <c r="A73" s="87">
        <v>44209</v>
      </c>
      <c r="B73" s="66">
        <v>33.700001</v>
      </c>
      <c r="C73" s="2">
        <f t="shared" si="1"/>
        <v>4.173116177626969E-2</v>
      </c>
    </row>
    <row r="74" spans="1:3" x14ac:dyDescent="0.35">
      <c r="A74" s="87">
        <v>44210</v>
      </c>
      <c r="B74" s="66">
        <v>32.68</v>
      </c>
      <c r="C74" s="2">
        <f t="shared" si="1"/>
        <v>-3.0267091089997315E-2</v>
      </c>
    </row>
    <row r="75" spans="1:3" x14ac:dyDescent="0.35">
      <c r="A75" s="87">
        <v>44211</v>
      </c>
      <c r="B75" s="66">
        <v>30.629999000000002</v>
      </c>
      <c r="C75" s="2">
        <f t="shared" si="1"/>
        <v>-6.2729528763769832E-2</v>
      </c>
    </row>
    <row r="76" spans="1:3" x14ac:dyDescent="0.35">
      <c r="A76" s="87">
        <v>44214</v>
      </c>
      <c r="B76" s="66">
        <v>31.67</v>
      </c>
      <c r="C76" s="2">
        <f t="shared" si="1"/>
        <v>3.3953673978245974E-2</v>
      </c>
    </row>
    <row r="77" spans="1:3" x14ac:dyDescent="0.35">
      <c r="A77" s="87">
        <v>44215</v>
      </c>
      <c r="B77" s="66">
        <v>31.5</v>
      </c>
      <c r="C77" s="2">
        <f t="shared" si="1"/>
        <v>-5.3678560151563526E-3</v>
      </c>
    </row>
    <row r="78" spans="1:3" x14ac:dyDescent="0.35">
      <c r="A78" s="87">
        <v>44216</v>
      </c>
      <c r="B78" s="66">
        <v>31.559999000000001</v>
      </c>
      <c r="C78" s="2">
        <f t="shared" si="1"/>
        <v>1.9047301587301984E-3</v>
      </c>
    </row>
    <row r="79" spans="1:3" x14ac:dyDescent="0.35">
      <c r="A79" s="87">
        <v>44217</v>
      </c>
      <c r="B79" s="66">
        <v>32.139999000000003</v>
      </c>
      <c r="C79" s="2">
        <f t="shared" si="1"/>
        <v>1.8377693864945997E-2</v>
      </c>
    </row>
    <row r="80" spans="1:3" x14ac:dyDescent="0.35">
      <c r="A80" s="87">
        <v>44218</v>
      </c>
      <c r="B80" s="66">
        <v>31.889999</v>
      </c>
      <c r="C80" s="2">
        <f t="shared" si="1"/>
        <v>-7.7784694392804285E-3</v>
      </c>
    </row>
    <row r="81" spans="1:3" x14ac:dyDescent="0.35">
      <c r="A81" s="87">
        <v>44221</v>
      </c>
      <c r="B81" s="66">
        <v>32.840000000000003</v>
      </c>
      <c r="C81" s="2">
        <f t="shared" si="1"/>
        <v>2.9789935082782659E-2</v>
      </c>
    </row>
    <row r="82" spans="1:3" x14ac:dyDescent="0.35">
      <c r="A82" s="87">
        <v>44222</v>
      </c>
      <c r="B82" s="66">
        <v>32.709999000000003</v>
      </c>
      <c r="C82" s="2">
        <f t="shared" si="1"/>
        <v>-3.9586175395858719E-3</v>
      </c>
    </row>
    <row r="83" spans="1:3" x14ac:dyDescent="0.35">
      <c r="A83" s="87">
        <v>44223</v>
      </c>
      <c r="B83" s="66">
        <v>31.59</v>
      </c>
      <c r="C83" s="2">
        <f t="shared" si="1"/>
        <v>-3.4240263963322144E-2</v>
      </c>
    </row>
    <row r="84" spans="1:3" x14ac:dyDescent="0.35">
      <c r="A84" s="87">
        <v>44224</v>
      </c>
      <c r="B84" s="66">
        <v>31.559999000000001</v>
      </c>
      <c r="C84" s="2">
        <f t="shared" si="1"/>
        <v>-9.4969927192145023E-4</v>
      </c>
    </row>
    <row r="85" spans="1:3" x14ac:dyDescent="0.35">
      <c r="A85" s="87">
        <v>44225</v>
      </c>
      <c r="B85" s="66">
        <v>30.58</v>
      </c>
      <c r="C85" s="2">
        <f t="shared" si="1"/>
        <v>-3.1051933810264155E-2</v>
      </c>
    </row>
    <row r="86" spans="1:3" x14ac:dyDescent="0.35">
      <c r="A86" s="87">
        <v>44228</v>
      </c>
      <c r="B86" s="66">
        <v>31.26</v>
      </c>
      <c r="C86" s="2">
        <f t="shared" si="1"/>
        <v>2.2236756049705798E-2</v>
      </c>
    </row>
    <row r="87" spans="1:3" x14ac:dyDescent="0.35">
      <c r="A87" s="87">
        <v>44229</v>
      </c>
      <c r="B87" s="66">
        <v>31.15</v>
      </c>
      <c r="C87" s="2">
        <f t="shared" si="1"/>
        <v>-3.518873960332789E-3</v>
      </c>
    </row>
    <row r="88" spans="1:3" x14ac:dyDescent="0.35">
      <c r="A88" s="87">
        <v>44230</v>
      </c>
      <c r="B88" s="66">
        <v>31.200001</v>
      </c>
      <c r="C88" s="2">
        <f t="shared" si="1"/>
        <v>1.6051685393258985E-3</v>
      </c>
    </row>
    <row r="89" spans="1:3" x14ac:dyDescent="0.35">
      <c r="A89" s="87">
        <v>44231</v>
      </c>
      <c r="B89" s="66">
        <v>31.15</v>
      </c>
      <c r="C89" s="2">
        <f t="shared" si="1"/>
        <v>-1.6025961024809499E-3</v>
      </c>
    </row>
    <row r="90" spans="1:3" x14ac:dyDescent="0.35">
      <c r="A90" s="87">
        <v>44232</v>
      </c>
      <c r="B90" s="66">
        <v>30.969999000000001</v>
      </c>
      <c r="C90" s="2">
        <f t="shared" si="1"/>
        <v>-5.7785232744782412E-3</v>
      </c>
    </row>
    <row r="91" spans="1:3" x14ac:dyDescent="0.35">
      <c r="A91" s="87">
        <v>44235</v>
      </c>
      <c r="B91" s="66">
        <v>31.82</v>
      </c>
      <c r="C91" s="2">
        <f t="shared" si="1"/>
        <v>2.7445948577524942E-2</v>
      </c>
    </row>
    <row r="92" spans="1:3" x14ac:dyDescent="0.35">
      <c r="A92" s="87">
        <v>44236</v>
      </c>
      <c r="B92" s="66">
        <v>31.16</v>
      </c>
      <c r="C92" s="2">
        <f t="shared" si="1"/>
        <v>-2.0741671904462605E-2</v>
      </c>
    </row>
    <row r="93" spans="1:3" x14ac:dyDescent="0.35">
      <c r="A93" s="87">
        <v>44237</v>
      </c>
      <c r="B93" s="66">
        <v>31.25</v>
      </c>
      <c r="C93" s="2">
        <f t="shared" si="1"/>
        <v>2.8883183568677744E-3</v>
      </c>
    </row>
    <row r="94" spans="1:3" x14ac:dyDescent="0.35">
      <c r="A94" s="87">
        <v>44238</v>
      </c>
      <c r="B94" s="66">
        <v>31.959999</v>
      </c>
      <c r="C94" s="2">
        <f t="shared" si="1"/>
        <v>2.2719967999999993E-2</v>
      </c>
    </row>
    <row r="95" spans="1:3" x14ac:dyDescent="0.35">
      <c r="A95" s="87">
        <v>44239</v>
      </c>
      <c r="B95" s="66">
        <v>31.309999000000001</v>
      </c>
      <c r="C95" s="2">
        <f t="shared" si="1"/>
        <v>-2.0337923039359249E-2</v>
      </c>
    </row>
    <row r="96" spans="1:3" x14ac:dyDescent="0.35">
      <c r="A96" s="87">
        <v>44242</v>
      </c>
      <c r="B96" s="66">
        <v>31.700001</v>
      </c>
      <c r="C96" s="2">
        <f t="shared" si="1"/>
        <v>1.2456148593297594E-2</v>
      </c>
    </row>
    <row r="97" spans="1:3" x14ac:dyDescent="0.35">
      <c r="A97" s="87">
        <v>44243</v>
      </c>
      <c r="B97" s="66">
        <v>32.93</v>
      </c>
      <c r="C97" s="2">
        <f t="shared" si="1"/>
        <v>3.8801229059898121E-2</v>
      </c>
    </row>
    <row r="98" spans="1:3" x14ac:dyDescent="0.35">
      <c r="A98" s="87">
        <v>44244</v>
      </c>
      <c r="B98" s="66">
        <v>33.099997999999999</v>
      </c>
      <c r="C98" s="2">
        <f t="shared" si="1"/>
        <v>5.1624051017309337E-3</v>
      </c>
    </row>
    <row r="99" spans="1:3" x14ac:dyDescent="0.35">
      <c r="A99" s="87">
        <v>44245</v>
      </c>
      <c r="B99" s="66">
        <v>32.509998000000003</v>
      </c>
      <c r="C99" s="2">
        <f t="shared" si="1"/>
        <v>-1.7824774490922818E-2</v>
      </c>
    </row>
    <row r="100" spans="1:3" x14ac:dyDescent="0.35">
      <c r="A100" s="87">
        <v>44246</v>
      </c>
      <c r="B100" s="66">
        <v>32.32</v>
      </c>
      <c r="C100" s="2">
        <f t="shared" si="1"/>
        <v>-5.8442944229034639E-3</v>
      </c>
    </row>
    <row r="101" spans="1:3" x14ac:dyDescent="0.35">
      <c r="A101" s="87">
        <v>44249</v>
      </c>
      <c r="B101" s="66">
        <v>31.43</v>
      </c>
      <c r="C101" s="2">
        <f t="shared" si="1"/>
        <v>-2.7537128712871305E-2</v>
      </c>
    </row>
    <row r="102" spans="1:3" x14ac:dyDescent="0.35">
      <c r="A102" s="87">
        <v>44250</v>
      </c>
      <c r="B102" s="66">
        <v>30.32</v>
      </c>
      <c r="C102" s="2">
        <f t="shared" si="1"/>
        <v>-3.5316576519249104E-2</v>
      </c>
    </row>
    <row r="103" spans="1:3" x14ac:dyDescent="0.35">
      <c r="A103" s="87">
        <v>44251</v>
      </c>
      <c r="B103" s="66">
        <v>30.389999</v>
      </c>
      <c r="C103" s="2">
        <f t="shared" si="1"/>
        <v>2.3086741424801866E-3</v>
      </c>
    </row>
    <row r="104" spans="1:3" x14ac:dyDescent="0.35">
      <c r="A104" s="87">
        <v>44252</v>
      </c>
      <c r="B104" s="66">
        <v>30.48</v>
      </c>
      <c r="C104" s="2">
        <f t="shared" si="1"/>
        <v>2.961533496595406E-3</v>
      </c>
    </row>
    <row r="105" spans="1:3" x14ac:dyDescent="0.35">
      <c r="A105" s="87">
        <v>44253</v>
      </c>
      <c r="B105" s="66">
        <v>31.25</v>
      </c>
      <c r="C105" s="2">
        <f t="shared" si="1"/>
        <v>2.5262467191601034E-2</v>
      </c>
    </row>
    <row r="106" spans="1:3" x14ac:dyDescent="0.35">
      <c r="A106" s="87">
        <v>44256</v>
      </c>
      <c r="B106" s="66">
        <v>31.59</v>
      </c>
      <c r="C106" s="2">
        <f t="shared" si="1"/>
        <v>1.0879999999999996E-2</v>
      </c>
    </row>
    <row r="107" spans="1:3" x14ac:dyDescent="0.35">
      <c r="A107" s="87">
        <v>44257</v>
      </c>
      <c r="B107" s="66">
        <v>30.66</v>
      </c>
      <c r="C107" s="2">
        <f t="shared" si="1"/>
        <v>-2.9439696106362764E-2</v>
      </c>
    </row>
    <row r="108" spans="1:3" x14ac:dyDescent="0.35">
      <c r="A108" s="87">
        <v>44258</v>
      </c>
      <c r="B108" s="66">
        <v>30.049999</v>
      </c>
      <c r="C108" s="2">
        <f t="shared" si="1"/>
        <v>-1.9895662100456638E-2</v>
      </c>
    </row>
    <row r="109" spans="1:3" x14ac:dyDescent="0.35">
      <c r="A109" s="87">
        <v>44259</v>
      </c>
      <c r="B109" s="66">
        <v>29.309999000000001</v>
      </c>
      <c r="C109" s="2">
        <f t="shared" si="1"/>
        <v>-2.462562477955485E-2</v>
      </c>
    </row>
    <row r="110" spans="1:3" x14ac:dyDescent="0.35">
      <c r="A110" s="87">
        <v>44260</v>
      </c>
      <c r="B110" s="66">
        <v>28.5</v>
      </c>
      <c r="C110" s="2">
        <f t="shared" si="1"/>
        <v>-2.7635586067403184E-2</v>
      </c>
    </row>
    <row r="111" spans="1:3" x14ac:dyDescent="0.35">
      <c r="A111" s="87">
        <v>44263</v>
      </c>
      <c r="B111" s="66">
        <v>29.620000999999998</v>
      </c>
      <c r="C111" s="2">
        <f t="shared" si="1"/>
        <v>3.9298280701754333E-2</v>
      </c>
    </row>
    <row r="112" spans="1:3" x14ac:dyDescent="0.35">
      <c r="A112" s="87">
        <v>44264</v>
      </c>
      <c r="B112" s="66">
        <v>31.15</v>
      </c>
      <c r="C112" s="2">
        <f t="shared" si="1"/>
        <v>5.1654252138614049E-2</v>
      </c>
    </row>
    <row r="113" spans="1:3" x14ac:dyDescent="0.35">
      <c r="A113" s="87">
        <v>44265</v>
      </c>
      <c r="B113" s="66">
        <v>31.07</v>
      </c>
      <c r="C113" s="2">
        <f t="shared" si="1"/>
        <v>-2.5682182985553225E-3</v>
      </c>
    </row>
    <row r="114" spans="1:3" x14ac:dyDescent="0.35">
      <c r="A114" s="87">
        <v>44266</v>
      </c>
      <c r="B114" s="66">
        <v>32.400002000000001</v>
      </c>
      <c r="C114" s="2">
        <f t="shared" si="1"/>
        <v>4.28066301898938E-2</v>
      </c>
    </row>
    <row r="115" spans="1:3" x14ac:dyDescent="0.35">
      <c r="A115" s="87">
        <v>44267</v>
      </c>
      <c r="B115" s="66">
        <v>32.200001</v>
      </c>
      <c r="C115" s="2">
        <f t="shared" si="1"/>
        <v>-6.1728699893290224E-3</v>
      </c>
    </row>
    <row r="116" spans="1:3" x14ac:dyDescent="0.35">
      <c r="A116" s="87">
        <v>44270</v>
      </c>
      <c r="B116" s="66">
        <v>32.450001</v>
      </c>
      <c r="C116" s="2">
        <f t="shared" si="1"/>
        <v>7.7639749141622701E-3</v>
      </c>
    </row>
    <row r="117" spans="1:3" x14ac:dyDescent="0.35">
      <c r="A117" s="87">
        <v>44271</v>
      </c>
      <c r="B117" s="66">
        <v>31.43</v>
      </c>
      <c r="C117" s="2">
        <f t="shared" si="1"/>
        <v>-3.1433003653836576E-2</v>
      </c>
    </row>
    <row r="118" spans="1:3" x14ac:dyDescent="0.35">
      <c r="A118" s="87">
        <v>44272</v>
      </c>
      <c r="B118" s="66">
        <v>30.42</v>
      </c>
      <c r="C118" s="2">
        <f t="shared" si="1"/>
        <v>-3.2134902958956345E-2</v>
      </c>
    </row>
    <row r="119" spans="1:3" x14ac:dyDescent="0.35">
      <c r="A119" s="87">
        <v>44273</v>
      </c>
      <c r="B119" s="66">
        <v>30.74</v>
      </c>
      <c r="C119" s="2">
        <f t="shared" si="1"/>
        <v>1.0519395134779641E-2</v>
      </c>
    </row>
    <row r="120" spans="1:3" x14ac:dyDescent="0.35">
      <c r="A120" s="87">
        <v>44274</v>
      </c>
      <c r="B120" s="66">
        <v>29.940000999999999</v>
      </c>
      <c r="C120" s="2">
        <f t="shared" si="1"/>
        <v>-2.602469095640858E-2</v>
      </c>
    </row>
    <row r="121" spans="1:3" x14ac:dyDescent="0.35">
      <c r="A121" s="87">
        <v>44277</v>
      </c>
      <c r="B121" s="66">
        <v>29.700001</v>
      </c>
      <c r="C121" s="2">
        <f t="shared" si="1"/>
        <v>-8.0160317963916712E-3</v>
      </c>
    </row>
    <row r="122" spans="1:3" x14ac:dyDescent="0.35">
      <c r="A122" s="87">
        <v>44278</v>
      </c>
      <c r="B122" s="66">
        <v>30.030000999999999</v>
      </c>
      <c r="C122" s="2">
        <f t="shared" si="1"/>
        <v>1.1111110736999582E-2</v>
      </c>
    </row>
    <row r="123" spans="1:3" x14ac:dyDescent="0.35">
      <c r="A123" s="87">
        <v>44279</v>
      </c>
      <c r="B123" s="66">
        <v>29.379999000000002</v>
      </c>
      <c r="C123" s="2">
        <f t="shared" si="1"/>
        <v>-2.1645087524306012E-2</v>
      </c>
    </row>
    <row r="124" spans="1:3" x14ac:dyDescent="0.35">
      <c r="A124" s="87">
        <v>44280</v>
      </c>
      <c r="B124" s="66">
        <v>29.27</v>
      </c>
      <c r="C124" s="2">
        <f t="shared" si="1"/>
        <v>-3.7440096577267394E-3</v>
      </c>
    </row>
    <row r="125" spans="1:3" x14ac:dyDescent="0.35">
      <c r="A125" s="87">
        <v>44281</v>
      </c>
      <c r="B125" s="66">
        <v>30.09</v>
      </c>
      <c r="C125" s="2">
        <f t="shared" si="1"/>
        <v>2.8015032456440051E-2</v>
      </c>
    </row>
    <row r="126" spans="1:3" x14ac:dyDescent="0.35">
      <c r="A126" s="87">
        <v>44284</v>
      </c>
      <c r="B126" s="66">
        <v>29.98</v>
      </c>
      <c r="C126" s="2">
        <f t="shared" si="1"/>
        <v>-3.6556995679627594E-3</v>
      </c>
    </row>
    <row r="127" spans="1:3" x14ac:dyDescent="0.35">
      <c r="A127" s="87">
        <v>44285</v>
      </c>
      <c r="B127" s="66">
        <v>30.34</v>
      </c>
      <c r="C127" s="2">
        <f t="shared" si="1"/>
        <v>1.2008005336891241E-2</v>
      </c>
    </row>
    <row r="128" spans="1:3" x14ac:dyDescent="0.35">
      <c r="A128" s="87">
        <v>44286</v>
      </c>
      <c r="B128" s="66">
        <v>30.610001</v>
      </c>
      <c r="C128" s="2">
        <f t="shared" si="1"/>
        <v>8.8991760052735853E-3</v>
      </c>
    </row>
    <row r="129" spans="1:3" x14ac:dyDescent="0.35">
      <c r="A129" s="87">
        <v>44287</v>
      </c>
      <c r="B129" s="66">
        <v>31.1</v>
      </c>
      <c r="C129" s="2">
        <f t="shared" si="1"/>
        <v>1.6007807382953074E-2</v>
      </c>
    </row>
    <row r="130" spans="1:3" x14ac:dyDescent="0.35">
      <c r="A130" s="87">
        <v>44292</v>
      </c>
      <c r="B130" s="66">
        <v>30.040001</v>
      </c>
      <c r="C130" s="2">
        <f t="shared" si="1"/>
        <v>-3.4083569131832837E-2</v>
      </c>
    </row>
    <row r="131" spans="1:3" x14ac:dyDescent="0.35">
      <c r="A131" s="87">
        <v>44293</v>
      </c>
      <c r="B131" s="66">
        <v>30.23</v>
      </c>
      <c r="C131" s="2">
        <f t="shared" ref="C131:C194" si="2">(B131-B130)/B130</f>
        <v>6.3248666336595746E-3</v>
      </c>
    </row>
    <row r="132" spans="1:3" x14ac:dyDescent="0.35">
      <c r="A132" s="87">
        <v>44294</v>
      </c>
      <c r="B132" s="66">
        <v>30.27</v>
      </c>
      <c r="C132" s="2">
        <f t="shared" si="2"/>
        <v>1.3231888852133359E-3</v>
      </c>
    </row>
    <row r="133" spans="1:3" x14ac:dyDescent="0.35">
      <c r="A133" s="87">
        <v>44295</v>
      </c>
      <c r="B133" s="66">
        <v>30.389999</v>
      </c>
      <c r="C133" s="2">
        <f t="shared" si="2"/>
        <v>3.9642880740006596E-3</v>
      </c>
    </row>
    <row r="134" spans="1:3" x14ac:dyDescent="0.35">
      <c r="A134" s="87">
        <v>44298</v>
      </c>
      <c r="B134" s="66">
        <v>29.530000999999999</v>
      </c>
      <c r="C134" s="2">
        <f t="shared" si="2"/>
        <v>-2.8298717614304657E-2</v>
      </c>
    </row>
    <row r="135" spans="1:3" x14ac:dyDescent="0.35">
      <c r="A135" s="87">
        <v>44299</v>
      </c>
      <c r="B135" s="66">
        <v>29.5</v>
      </c>
      <c r="C135" s="2">
        <f t="shared" si="2"/>
        <v>-1.0159498470724269E-3</v>
      </c>
    </row>
    <row r="136" spans="1:3" x14ac:dyDescent="0.35">
      <c r="A136" s="87">
        <v>44300</v>
      </c>
      <c r="B136" s="66">
        <v>30.209999</v>
      </c>
      <c r="C136" s="2">
        <f t="shared" si="2"/>
        <v>2.40677627118644E-2</v>
      </c>
    </row>
    <row r="137" spans="1:3" x14ac:dyDescent="0.35">
      <c r="A137" s="87">
        <v>44301</v>
      </c>
      <c r="B137" s="66">
        <v>29.5</v>
      </c>
      <c r="C137" s="2">
        <f t="shared" si="2"/>
        <v>-2.350211928176495E-2</v>
      </c>
    </row>
    <row r="138" spans="1:3" x14ac:dyDescent="0.35">
      <c r="A138" s="87">
        <v>44302</v>
      </c>
      <c r="B138" s="66">
        <v>29.5</v>
      </c>
      <c r="C138" s="2">
        <f t="shared" si="2"/>
        <v>0</v>
      </c>
    </row>
    <row r="139" spans="1:3" x14ac:dyDescent="0.35">
      <c r="A139" s="87">
        <v>44305</v>
      </c>
      <c r="B139" s="66">
        <v>28.76</v>
      </c>
      <c r="C139" s="2">
        <f t="shared" si="2"/>
        <v>-2.5084745762711812E-2</v>
      </c>
    </row>
    <row r="140" spans="1:3" x14ac:dyDescent="0.35">
      <c r="A140" s="87">
        <v>44306</v>
      </c>
      <c r="B140" s="66">
        <v>27.889999</v>
      </c>
      <c r="C140" s="2">
        <f t="shared" si="2"/>
        <v>-3.0250382475660708E-2</v>
      </c>
    </row>
    <row r="141" spans="1:3" x14ac:dyDescent="0.35">
      <c r="A141" s="87">
        <v>44307</v>
      </c>
      <c r="B141" s="66">
        <v>28.26</v>
      </c>
      <c r="C141" s="2">
        <f t="shared" si="2"/>
        <v>1.3266440059750523E-2</v>
      </c>
    </row>
    <row r="142" spans="1:3" x14ac:dyDescent="0.35">
      <c r="A142" s="87">
        <v>44308</v>
      </c>
      <c r="B142" s="66">
        <v>29.08</v>
      </c>
      <c r="C142" s="2">
        <f t="shared" si="2"/>
        <v>2.9016277423920617E-2</v>
      </c>
    </row>
    <row r="143" spans="1:3" x14ac:dyDescent="0.35">
      <c r="A143" s="87">
        <v>44309</v>
      </c>
      <c r="B143" s="66">
        <v>29.15</v>
      </c>
      <c r="C143" s="2">
        <f t="shared" si="2"/>
        <v>2.4071526822558561E-3</v>
      </c>
    </row>
    <row r="144" spans="1:3" x14ac:dyDescent="0.35">
      <c r="A144" s="87">
        <v>44312</v>
      </c>
      <c r="B144" s="66">
        <v>28.91</v>
      </c>
      <c r="C144" s="2">
        <f t="shared" si="2"/>
        <v>-8.2332761578044061E-3</v>
      </c>
    </row>
    <row r="145" spans="1:3" x14ac:dyDescent="0.35">
      <c r="A145" s="87">
        <v>44313</v>
      </c>
      <c r="B145" s="66">
        <v>28.940000999999999</v>
      </c>
      <c r="C145" s="2">
        <f t="shared" si="2"/>
        <v>1.0377378069871537E-3</v>
      </c>
    </row>
    <row r="146" spans="1:3" x14ac:dyDescent="0.35">
      <c r="A146" s="87">
        <v>44314</v>
      </c>
      <c r="B146" s="66">
        <v>28.75</v>
      </c>
      <c r="C146" s="2">
        <f t="shared" si="2"/>
        <v>-6.5653418602162027E-3</v>
      </c>
    </row>
    <row r="147" spans="1:3" x14ac:dyDescent="0.35">
      <c r="A147" s="87">
        <v>44315</v>
      </c>
      <c r="B147" s="66">
        <v>28.040001</v>
      </c>
      <c r="C147" s="2">
        <f t="shared" si="2"/>
        <v>-2.4695617391304343E-2</v>
      </c>
    </row>
    <row r="148" spans="1:3" x14ac:dyDescent="0.35">
      <c r="A148" s="87">
        <v>44316</v>
      </c>
      <c r="B148" s="66">
        <v>27.799999</v>
      </c>
      <c r="C148" s="2">
        <f t="shared" si="2"/>
        <v>-8.5592721626507971E-3</v>
      </c>
    </row>
    <row r="149" spans="1:3" x14ac:dyDescent="0.35">
      <c r="A149" s="87">
        <v>44319</v>
      </c>
      <c r="B149" s="66">
        <v>28.030000999999999</v>
      </c>
      <c r="C149" s="2">
        <f t="shared" si="2"/>
        <v>8.2734535350162761E-3</v>
      </c>
    </row>
    <row r="150" spans="1:3" x14ac:dyDescent="0.35">
      <c r="A150" s="87">
        <v>44320</v>
      </c>
      <c r="B150" s="66">
        <v>26.940000999999999</v>
      </c>
      <c r="C150" s="2">
        <f t="shared" si="2"/>
        <v>-3.8886905498148217E-2</v>
      </c>
    </row>
    <row r="151" spans="1:3" x14ac:dyDescent="0.35">
      <c r="A151" s="87">
        <v>44321</v>
      </c>
      <c r="B151" s="66">
        <v>27.26</v>
      </c>
      <c r="C151" s="2">
        <f t="shared" si="2"/>
        <v>1.1878210397987841E-2</v>
      </c>
    </row>
    <row r="152" spans="1:3" x14ac:dyDescent="0.35">
      <c r="A152" s="87">
        <v>44322</v>
      </c>
      <c r="B152" s="66">
        <v>26</v>
      </c>
      <c r="C152" s="2">
        <f t="shared" si="2"/>
        <v>-4.6221570066030872E-2</v>
      </c>
    </row>
    <row r="153" spans="1:3" x14ac:dyDescent="0.35">
      <c r="A153" s="87">
        <v>44323</v>
      </c>
      <c r="B153" s="66">
        <v>26.23</v>
      </c>
      <c r="C153" s="2">
        <f t="shared" si="2"/>
        <v>8.846153846153863E-3</v>
      </c>
    </row>
    <row r="154" spans="1:3" x14ac:dyDescent="0.35">
      <c r="A154" s="87">
        <v>44326</v>
      </c>
      <c r="B154" s="66">
        <v>25.68</v>
      </c>
      <c r="C154" s="2">
        <f t="shared" si="2"/>
        <v>-2.0968356843309215E-2</v>
      </c>
    </row>
    <row r="155" spans="1:3" x14ac:dyDescent="0.35">
      <c r="A155" s="87">
        <v>44327</v>
      </c>
      <c r="B155" s="66">
        <v>25.02</v>
      </c>
      <c r="C155" s="2">
        <f t="shared" si="2"/>
        <v>-2.5700934579439259E-2</v>
      </c>
    </row>
    <row r="156" spans="1:3" x14ac:dyDescent="0.35">
      <c r="A156" s="87">
        <v>44328</v>
      </c>
      <c r="B156" s="66">
        <v>24.57</v>
      </c>
      <c r="C156" s="2">
        <f t="shared" si="2"/>
        <v>-1.7985611510791338E-2</v>
      </c>
    </row>
    <row r="157" spans="1:3" x14ac:dyDescent="0.35">
      <c r="A157" s="87">
        <v>44329</v>
      </c>
      <c r="B157" s="66">
        <v>24.26</v>
      </c>
      <c r="C157" s="2">
        <f t="shared" si="2"/>
        <v>-1.2617012617012565E-2</v>
      </c>
    </row>
    <row r="158" spans="1:3" x14ac:dyDescent="0.35">
      <c r="A158" s="87">
        <v>44330</v>
      </c>
      <c r="B158" s="66">
        <v>25.200001</v>
      </c>
      <c r="C158" s="2">
        <f t="shared" si="2"/>
        <v>3.8746949711459137E-2</v>
      </c>
    </row>
    <row r="159" spans="1:3" x14ac:dyDescent="0.35">
      <c r="A159" s="87">
        <v>44333</v>
      </c>
      <c r="B159" s="66">
        <v>24.549999</v>
      </c>
      <c r="C159" s="2">
        <f t="shared" si="2"/>
        <v>-2.5793729135169502E-2</v>
      </c>
    </row>
    <row r="160" spans="1:3" x14ac:dyDescent="0.35">
      <c r="A160" s="87">
        <v>44334</v>
      </c>
      <c r="B160" s="66">
        <v>25.07</v>
      </c>
      <c r="C160" s="2">
        <f t="shared" si="2"/>
        <v>2.118130432510407E-2</v>
      </c>
    </row>
    <row r="161" spans="1:3" x14ac:dyDescent="0.35">
      <c r="A161" s="87">
        <v>44335</v>
      </c>
      <c r="B161" s="66">
        <v>24.75</v>
      </c>
      <c r="C161" s="2">
        <f t="shared" si="2"/>
        <v>-1.2764260071798974E-2</v>
      </c>
    </row>
    <row r="162" spans="1:3" x14ac:dyDescent="0.35">
      <c r="A162" s="87">
        <v>44336</v>
      </c>
      <c r="B162" s="66">
        <v>25.530000999999999</v>
      </c>
      <c r="C162" s="2">
        <f t="shared" si="2"/>
        <v>3.1515191919191866E-2</v>
      </c>
    </row>
    <row r="163" spans="1:3" x14ac:dyDescent="0.35">
      <c r="A163" s="87">
        <v>44337</v>
      </c>
      <c r="B163" s="66">
        <v>25.92</v>
      </c>
      <c r="C163" s="2">
        <f t="shared" si="2"/>
        <v>1.5276105942965029E-2</v>
      </c>
    </row>
    <row r="164" spans="1:3" x14ac:dyDescent="0.35">
      <c r="A164" s="87">
        <v>44341</v>
      </c>
      <c r="B164" s="66">
        <v>25.76</v>
      </c>
      <c r="C164" s="2">
        <f t="shared" si="2"/>
        <v>-6.1728395061728444E-3</v>
      </c>
    </row>
    <row r="165" spans="1:3" x14ac:dyDescent="0.35">
      <c r="A165" s="87">
        <v>44342</v>
      </c>
      <c r="B165" s="66">
        <v>25.790001</v>
      </c>
      <c r="C165" s="2">
        <f t="shared" si="2"/>
        <v>1.1646350931676479E-3</v>
      </c>
    </row>
    <row r="166" spans="1:3" x14ac:dyDescent="0.35">
      <c r="A166" s="87">
        <v>44343</v>
      </c>
      <c r="B166" s="66">
        <v>25.860001</v>
      </c>
      <c r="C166" s="2">
        <f t="shared" si="2"/>
        <v>2.7142302165866642E-3</v>
      </c>
    </row>
    <row r="167" spans="1:3" x14ac:dyDescent="0.35">
      <c r="A167" s="87">
        <v>44344</v>
      </c>
      <c r="B167" s="66">
        <v>26.120000999999998</v>
      </c>
      <c r="C167" s="2">
        <f t="shared" si="2"/>
        <v>1.0054137275555326E-2</v>
      </c>
    </row>
    <row r="168" spans="1:3" x14ac:dyDescent="0.35">
      <c r="A168" s="87">
        <v>44347</v>
      </c>
      <c r="B168" s="66">
        <v>26</v>
      </c>
      <c r="C168" s="2">
        <f t="shared" si="2"/>
        <v>-4.5942188133912586E-3</v>
      </c>
    </row>
    <row r="169" spans="1:3" x14ac:dyDescent="0.35">
      <c r="A169" s="87">
        <v>44348</v>
      </c>
      <c r="B169" s="66">
        <v>26.440000999999999</v>
      </c>
      <c r="C169" s="2">
        <f t="shared" si="2"/>
        <v>1.6923115384615335E-2</v>
      </c>
    </row>
    <row r="170" spans="1:3" x14ac:dyDescent="0.35">
      <c r="A170" s="87">
        <v>44349</v>
      </c>
      <c r="B170" s="66">
        <v>25.549999</v>
      </c>
      <c r="C170" s="2">
        <f t="shared" si="2"/>
        <v>-3.3661193885733937E-2</v>
      </c>
    </row>
    <row r="171" spans="1:3" x14ac:dyDescent="0.35">
      <c r="A171" s="87">
        <v>44350</v>
      </c>
      <c r="B171" s="66">
        <v>25.459999</v>
      </c>
      <c r="C171" s="2">
        <f t="shared" si="2"/>
        <v>-3.522505030235025E-3</v>
      </c>
    </row>
    <row r="172" spans="1:3" x14ac:dyDescent="0.35">
      <c r="A172" s="87">
        <v>44351</v>
      </c>
      <c r="B172" s="66">
        <v>25.389999</v>
      </c>
      <c r="C172" s="2">
        <f t="shared" si="2"/>
        <v>-2.749410948523615E-3</v>
      </c>
    </row>
    <row r="173" spans="1:3" x14ac:dyDescent="0.35">
      <c r="A173" s="87">
        <v>44354</v>
      </c>
      <c r="B173" s="66">
        <v>25.1</v>
      </c>
      <c r="C173" s="2">
        <f t="shared" si="2"/>
        <v>-1.142178067828983E-2</v>
      </c>
    </row>
    <row r="174" spans="1:3" x14ac:dyDescent="0.35">
      <c r="A174" s="87">
        <v>44355</v>
      </c>
      <c r="B174" s="66">
        <v>25.280000999999999</v>
      </c>
      <c r="C174" s="2">
        <f t="shared" si="2"/>
        <v>7.1713545816731944E-3</v>
      </c>
    </row>
    <row r="175" spans="1:3" x14ac:dyDescent="0.35">
      <c r="A175" s="87">
        <v>44356</v>
      </c>
      <c r="B175" s="66">
        <v>25.33</v>
      </c>
      <c r="C175" s="2">
        <f t="shared" si="2"/>
        <v>1.9778084660676907E-3</v>
      </c>
    </row>
    <row r="176" spans="1:3" x14ac:dyDescent="0.35">
      <c r="A176" s="87">
        <v>44357</v>
      </c>
      <c r="B176" s="66">
        <v>24.73</v>
      </c>
      <c r="C176" s="2">
        <f t="shared" si="2"/>
        <v>-2.368732727990517E-2</v>
      </c>
    </row>
    <row r="177" spans="1:3" x14ac:dyDescent="0.35">
      <c r="A177" s="87">
        <v>44358</v>
      </c>
      <c r="B177" s="66">
        <v>24.389999</v>
      </c>
      <c r="C177" s="2">
        <f t="shared" si="2"/>
        <v>-1.3748524059846376E-2</v>
      </c>
    </row>
    <row r="178" spans="1:3" x14ac:dyDescent="0.35">
      <c r="A178" s="87">
        <v>44361</v>
      </c>
      <c r="B178" s="66">
        <v>25.43</v>
      </c>
      <c r="C178" s="2">
        <f t="shared" si="2"/>
        <v>4.264046915295077E-2</v>
      </c>
    </row>
    <row r="179" spans="1:3" x14ac:dyDescent="0.35">
      <c r="A179" s="87">
        <v>44362</v>
      </c>
      <c r="B179" s="66">
        <v>25.65</v>
      </c>
      <c r="C179" s="2">
        <f t="shared" si="2"/>
        <v>8.6511993708218195E-3</v>
      </c>
    </row>
    <row r="180" spans="1:3" x14ac:dyDescent="0.35">
      <c r="A180" s="87">
        <v>44363</v>
      </c>
      <c r="B180" s="66">
        <v>26.24</v>
      </c>
      <c r="C180" s="2">
        <f t="shared" si="2"/>
        <v>2.3001949317738787E-2</v>
      </c>
    </row>
    <row r="181" spans="1:3" x14ac:dyDescent="0.35">
      <c r="A181" s="87">
        <v>44364</v>
      </c>
      <c r="B181" s="66">
        <v>25.889999</v>
      </c>
      <c r="C181" s="2">
        <f t="shared" si="2"/>
        <v>-1.3338452743902397E-2</v>
      </c>
    </row>
    <row r="182" spans="1:3" x14ac:dyDescent="0.35">
      <c r="A182" s="87">
        <v>44365</v>
      </c>
      <c r="B182" s="66">
        <v>25.559999000000001</v>
      </c>
      <c r="C182" s="2">
        <f t="shared" si="2"/>
        <v>-1.2746234559530044E-2</v>
      </c>
    </row>
    <row r="183" spans="1:3" x14ac:dyDescent="0.35">
      <c r="A183" s="87">
        <v>44368</v>
      </c>
      <c r="B183" s="66">
        <v>25.43</v>
      </c>
      <c r="C183" s="2">
        <f t="shared" si="2"/>
        <v>-5.0860330628339041E-3</v>
      </c>
    </row>
    <row r="184" spans="1:3" x14ac:dyDescent="0.35">
      <c r="A184" s="87">
        <v>44369</v>
      </c>
      <c r="B184" s="66">
        <v>25.17</v>
      </c>
      <c r="C184" s="2">
        <f t="shared" si="2"/>
        <v>-1.0224144710971215E-2</v>
      </c>
    </row>
    <row r="185" spans="1:3" x14ac:dyDescent="0.35">
      <c r="A185" s="87">
        <v>44370</v>
      </c>
      <c r="B185" s="66">
        <v>24.9</v>
      </c>
      <c r="C185" s="2">
        <f t="shared" si="2"/>
        <v>-1.0727056019070445E-2</v>
      </c>
    </row>
    <row r="186" spans="1:3" x14ac:dyDescent="0.35">
      <c r="A186" s="87">
        <v>44371</v>
      </c>
      <c r="B186" s="66">
        <v>25.51</v>
      </c>
      <c r="C186" s="2">
        <f t="shared" si="2"/>
        <v>2.4497991967871606E-2</v>
      </c>
    </row>
    <row r="187" spans="1:3" x14ac:dyDescent="0.35">
      <c r="A187" s="87">
        <v>44372</v>
      </c>
      <c r="B187" s="66">
        <v>25.370000999999998</v>
      </c>
      <c r="C187" s="2">
        <f t="shared" si="2"/>
        <v>-5.4880047040377529E-3</v>
      </c>
    </row>
    <row r="188" spans="1:3" x14ac:dyDescent="0.35">
      <c r="A188" s="87">
        <v>44375</v>
      </c>
      <c r="B188" s="66">
        <v>25.35</v>
      </c>
      <c r="C188" s="2">
        <f t="shared" si="2"/>
        <v>-7.8837206194816661E-4</v>
      </c>
    </row>
    <row r="189" spans="1:3" x14ac:dyDescent="0.35">
      <c r="A189" s="87">
        <v>44376</v>
      </c>
      <c r="B189" s="66">
        <v>26.26</v>
      </c>
      <c r="C189" s="2">
        <f t="shared" si="2"/>
        <v>3.5897435897435902E-2</v>
      </c>
    </row>
    <row r="190" spans="1:3" x14ac:dyDescent="0.35">
      <c r="A190" s="87">
        <v>44377</v>
      </c>
      <c r="B190" s="66">
        <v>25.42</v>
      </c>
      <c r="C190" s="2">
        <f t="shared" si="2"/>
        <v>-3.1987814166031983E-2</v>
      </c>
    </row>
    <row r="191" spans="1:3" x14ac:dyDescent="0.35">
      <c r="A191" s="87">
        <v>44378</v>
      </c>
      <c r="B191" s="66">
        <v>25.870000999999998</v>
      </c>
      <c r="C191" s="2">
        <f t="shared" si="2"/>
        <v>1.7702635719905456E-2</v>
      </c>
    </row>
    <row r="192" spans="1:3" x14ac:dyDescent="0.35">
      <c r="A192" s="87">
        <v>44379</v>
      </c>
      <c r="B192" s="66">
        <v>26.01</v>
      </c>
      <c r="C192" s="2">
        <f t="shared" si="2"/>
        <v>5.4116348893841594E-3</v>
      </c>
    </row>
    <row r="193" spans="1:3" x14ac:dyDescent="0.35">
      <c r="A193" s="87">
        <v>44382</v>
      </c>
      <c r="B193" s="66">
        <v>26.27</v>
      </c>
      <c r="C193" s="2">
        <f t="shared" si="2"/>
        <v>9.9961553248749703E-3</v>
      </c>
    </row>
    <row r="194" spans="1:3" x14ac:dyDescent="0.35">
      <c r="A194" s="87">
        <v>44383</v>
      </c>
      <c r="B194" s="66">
        <v>27.040001</v>
      </c>
      <c r="C194" s="2">
        <f t="shared" si="2"/>
        <v>2.9311039208222329E-2</v>
      </c>
    </row>
    <row r="195" spans="1:3" x14ac:dyDescent="0.35">
      <c r="A195" s="87">
        <v>44384</v>
      </c>
      <c r="B195" s="66">
        <v>26.66</v>
      </c>
      <c r="C195" s="2">
        <f t="shared" ref="C195:C258" si="3">(B195-B194)/B194</f>
        <v>-1.4053290900396047E-2</v>
      </c>
    </row>
    <row r="196" spans="1:3" x14ac:dyDescent="0.35">
      <c r="A196" s="87">
        <v>44385</v>
      </c>
      <c r="B196" s="66">
        <v>26.18</v>
      </c>
      <c r="C196" s="2">
        <f t="shared" si="3"/>
        <v>-1.8004501125281337E-2</v>
      </c>
    </row>
    <row r="197" spans="1:3" x14ac:dyDescent="0.35">
      <c r="A197" s="87">
        <v>44386</v>
      </c>
      <c r="B197" s="66">
        <v>25.879999000000002</v>
      </c>
      <c r="C197" s="2">
        <f t="shared" si="3"/>
        <v>-1.1459167303284881E-2</v>
      </c>
    </row>
    <row r="198" spans="1:3" x14ac:dyDescent="0.35">
      <c r="A198" s="87">
        <v>44389</v>
      </c>
      <c r="B198" s="66">
        <v>26.18</v>
      </c>
      <c r="C198" s="2">
        <f t="shared" si="3"/>
        <v>1.1592001993508507E-2</v>
      </c>
    </row>
    <row r="199" spans="1:3" x14ac:dyDescent="0.35">
      <c r="A199" s="87">
        <v>44390</v>
      </c>
      <c r="B199" s="66">
        <v>26.24</v>
      </c>
      <c r="C199" s="2">
        <f t="shared" si="3"/>
        <v>2.2918258212375371E-3</v>
      </c>
    </row>
    <row r="200" spans="1:3" x14ac:dyDescent="0.35">
      <c r="A200" s="87">
        <v>44391</v>
      </c>
      <c r="B200" s="66">
        <v>25.780000999999999</v>
      </c>
      <c r="C200" s="2">
        <f t="shared" si="3"/>
        <v>-1.7530449695121946E-2</v>
      </c>
    </row>
    <row r="201" spans="1:3" x14ac:dyDescent="0.35">
      <c r="A201" s="87">
        <v>44392</v>
      </c>
      <c r="B201" s="66">
        <v>22.92</v>
      </c>
      <c r="C201" s="2">
        <f t="shared" si="3"/>
        <v>-0.11093874666645658</v>
      </c>
    </row>
    <row r="202" spans="1:3" x14ac:dyDescent="0.35">
      <c r="A202" s="87">
        <v>44393</v>
      </c>
      <c r="B202" s="66">
        <v>22.700001</v>
      </c>
      <c r="C202" s="2">
        <f t="shared" si="3"/>
        <v>-9.5985602094241437E-3</v>
      </c>
    </row>
    <row r="203" spans="1:3" x14ac:dyDescent="0.35">
      <c r="A203" s="87">
        <v>44396</v>
      </c>
      <c r="B203" s="66">
        <v>22.08</v>
      </c>
      <c r="C203" s="2">
        <f t="shared" si="3"/>
        <v>-2.7312818180052153E-2</v>
      </c>
    </row>
    <row r="204" spans="1:3" x14ac:dyDescent="0.35">
      <c r="A204" s="87">
        <v>44397</v>
      </c>
      <c r="B204" s="66">
        <v>21.950001</v>
      </c>
      <c r="C204" s="2">
        <f t="shared" si="3"/>
        <v>-5.8876358695651261E-3</v>
      </c>
    </row>
    <row r="205" spans="1:3" x14ac:dyDescent="0.35">
      <c r="A205" s="87">
        <v>44398</v>
      </c>
      <c r="B205" s="66">
        <v>23.030000999999999</v>
      </c>
      <c r="C205" s="2">
        <f t="shared" si="3"/>
        <v>4.9202731243611256E-2</v>
      </c>
    </row>
    <row r="206" spans="1:3" x14ac:dyDescent="0.35">
      <c r="A206" s="87">
        <v>44399</v>
      </c>
      <c r="B206" s="66">
        <v>23.09</v>
      </c>
      <c r="C206" s="2">
        <f t="shared" si="3"/>
        <v>2.6052539033759158E-3</v>
      </c>
    </row>
    <row r="207" spans="1:3" x14ac:dyDescent="0.35">
      <c r="A207" s="87">
        <v>44400</v>
      </c>
      <c r="B207" s="66">
        <v>22.73</v>
      </c>
      <c r="C207" s="2">
        <f t="shared" si="3"/>
        <v>-1.5591165006496294E-2</v>
      </c>
    </row>
    <row r="208" spans="1:3" x14ac:dyDescent="0.35">
      <c r="A208" s="87">
        <v>44403</v>
      </c>
      <c r="B208" s="66">
        <v>22.780000999999999</v>
      </c>
      <c r="C208" s="2">
        <f t="shared" si="3"/>
        <v>2.1997800263967525E-3</v>
      </c>
    </row>
    <row r="209" spans="1:3" x14ac:dyDescent="0.35">
      <c r="A209" s="87">
        <v>44404</v>
      </c>
      <c r="B209" s="66">
        <v>22.540001</v>
      </c>
      <c r="C209" s="2">
        <f t="shared" si="3"/>
        <v>-1.0535557044093126E-2</v>
      </c>
    </row>
    <row r="210" spans="1:3" x14ac:dyDescent="0.35">
      <c r="A210" s="87">
        <v>44405</v>
      </c>
      <c r="B210" s="66">
        <v>23.26</v>
      </c>
      <c r="C210" s="2">
        <f t="shared" si="3"/>
        <v>3.1943166284686561E-2</v>
      </c>
    </row>
    <row r="211" spans="1:3" x14ac:dyDescent="0.35">
      <c r="A211" s="87">
        <v>44406</v>
      </c>
      <c r="B211" s="66">
        <v>23.09</v>
      </c>
      <c r="C211" s="2">
        <f t="shared" si="3"/>
        <v>-7.3086844368014485E-3</v>
      </c>
    </row>
    <row r="212" spans="1:3" x14ac:dyDescent="0.35">
      <c r="A212" s="87">
        <v>44407</v>
      </c>
      <c r="B212" s="66">
        <v>22.940000999999999</v>
      </c>
      <c r="C212" s="2">
        <f t="shared" si="3"/>
        <v>-6.4962754439151626E-3</v>
      </c>
    </row>
    <row r="213" spans="1:3" x14ac:dyDescent="0.35">
      <c r="A213" s="87">
        <v>44410</v>
      </c>
      <c r="B213" s="66">
        <v>23.299999</v>
      </c>
      <c r="C213" s="2">
        <f t="shared" si="3"/>
        <v>1.5693024599257907E-2</v>
      </c>
    </row>
    <row r="214" spans="1:3" x14ac:dyDescent="0.35">
      <c r="A214" s="87">
        <v>44411</v>
      </c>
      <c r="B214" s="66">
        <v>23.57</v>
      </c>
      <c r="C214" s="2">
        <f t="shared" si="3"/>
        <v>1.158802624841317E-2</v>
      </c>
    </row>
    <row r="215" spans="1:3" x14ac:dyDescent="0.35">
      <c r="A215" s="87">
        <v>44412</v>
      </c>
      <c r="B215" s="66">
        <v>22.92</v>
      </c>
      <c r="C215" s="2">
        <f t="shared" si="3"/>
        <v>-2.7577428935086915E-2</v>
      </c>
    </row>
    <row r="216" spans="1:3" x14ac:dyDescent="0.35">
      <c r="A216" s="87">
        <v>44413</v>
      </c>
      <c r="B216" s="66">
        <v>23.17</v>
      </c>
      <c r="C216" s="2">
        <f t="shared" si="3"/>
        <v>1.0907504363001745E-2</v>
      </c>
    </row>
    <row r="217" spans="1:3" x14ac:dyDescent="0.35">
      <c r="A217" s="87">
        <v>44414</v>
      </c>
      <c r="B217" s="66">
        <v>23.639999</v>
      </c>
      <c r="C217" s="2">
        <f t="shared" si="3"/>
        <v>2.0284807941303315E-2</v>
      </c>
    </row>
    <row r="218" spans="1:3" x14ac:dyDescent="0.35">
      <c r="A218" s="87">
        <v>44417</v>
      </c>
      <c r="B218" s="66">
        <v>23.93</v>
      </c>
      <c r="C218" s="2">
        <f t="shared" si="3"/>
        <v>1.226738630572701E-2</v>
      </c>
    </row>
    <row r="219" spans="1:3" x14ac:dyDescent="0.35">
      <c r="A219" s="87">
        <v>44418</v>
      </c>
      <c r="B219" s="66">
        <v>23.809999000000001</v>
      </c>
      <c r="C219" s="2">
        <f t="shared" si="3"/>
        <v>-5.0146677810279346E-3</v>
      </c>
    </row>
    <row r="220" spans="1:3" x14ac:dyDescent="0.35">
      <c r="A220" s="87">
        <v>44419</v>
      </c>
      <c r="B220" s="66">
        <v>23.530000999999999</v>
      </c>
      <c r="C220" s="2">
        <f t="shared" si="3"/>
        <v>-1.175968130028072E-2</v>
      </c>
    </row>
    <row r="221" spans="1:3" x14ac:dyDescent="0.35">
      <c r="A221" s="87">
        <v>44420</v>
      </c>
      <c r="B221" s="66">
        <v>23.6</v>
      </c>
      <c r="C221" s="2">
        <f t="shared" si="3"/>
        <v>2.9748830014925546E-3</v>
      </c>
    </row>
    <row r="222" spans="1:3" x14ac:dyDescent="0.35">
      <c r="A222" s="87">
        <v>44421</v>
      </c>
      <c r="B222" s="66">
        <v>23.889999</v>
      </c>
      <c r="C222" s="2">
        <f t="shared" si="3"/>
        <v>1.2288093220338903E-2</v>
      </c>
    </row>
    <row r="223" spans="1:3" x14ac:dyDescent="0.35">
      <c r="A223" s="87">
        <v>44424</v>
      </c>
      <c r="B223" s="66">
        <v>23.58</v>
      </c>
      <c r="C223" s="2">
        <f t="shared" si="3"/>
        <v>-1.2976099329263314E-2</v>
      </c>
    </row>
    <row r="224" spans="1:3" x14ac:dyDescent="0.35">
      <c r="A224" s="87">
        <v>44425</v>
      </c>
      <c r="B224" s="66">
        <v>23.280000999999999</v>
      </c>
      <c r="C224" s="2">
        <f t="shared" si="3"/>
        <v>-1.2722603901611522E-2</v>
      </c>
    </row>
    <row r="225" spans="1:3" x14ac:dyDescent="0.35">
      <c r="A225" s="87">
        <v>44426</v>
      </c>
      <c r="B225" s="66">
        <v>23.84</v>
      </c>
      <c r="C225" s="2">
        <f t="shared" si="3"/>
        <v>2.405493882925526E-2</v>
      </c>
    </row>
    <row r="226" spans="1:3" x14ac:dyDescent="0.35">
      <c r="A226" s="87">
        <v>44427</v>
      </c>
      <c r="B226" s="66">
        <v>23.790001</v>
      </c>
      <c r="C226" s="2">
        <f t="shared" si="3"/>
        <v>-2.0972734899328727E-3</v>
      </c>
    </row>
    <row r="227" spans="1:3" x14ac:dyDescent="0.35">
      <c r="A227" s="87">
        <v>44428</v>
      </c>
      <c r="B227" s="66">
        <v>23.559999000000001</v>
      </c>
      <c r="C227" s="2">
        <f t="shared" si="3"/>
        <v>-9.6680113632613522E-3</v>
      </c>
    </row>
    <row r="228" spans="1:3" x14ac:dyDescent="0.35">
      <c r="A228" s="87">
        <v>44431</v>
      </c>
      <c r="B228" s="66">
        <v>23.66</v>
      </c>
      <c r="C228" s="2">
        <f t="shared" si="3"/>
        <v>4.2445247981546556E-3</v>
      </c>
    </row>
    <row r="229" spans="1:3" x14ac:dyDescent="0.35">
      <c r="A229" s="87">
        <v>44432</v>
      </c>
      <c r="B229" s="66">
        <v>24.25</v>
      </c>
      <c r="C229" s="2">
        <f t="shared" si="3"/>
        <v>2.4936601859678775E-2</v>
      </c>
    </row>
    <row r="230" spans="1:3" x14ac:dyDescent="0.35">
      <c r="A230" s="87">
        <v>44433</v>
      </c>
      <c r="B230" s="66">
        <v>24.309999000000001</v>
      </c>
      <c r="C230" s="2">
        <f t="shared" si="3"/>
        <v>2.4741855670103608E-3</v>
      </c>
    </row>
    <row r="231" spans="1:3" x14ac:dyDescent="0.35">
      <c r="A231" s="87">
        <v>44434</v>
      </c>
      <c r="B231" s="66">
        <v>24.32</v>
      </c>
      <c r="C231" s="2">
        <f t="shared" si="3"/>
        <v>4.1139450478788742E-4</v>
      </c>
    </row>
    <row r="232" spans="1:3" x14ac:dyDescent="0.35">
      <c r="A232" s="87">
        <v>44435</v>
      </c>
      <c r="B232" s="66">
        <v>24.280000999999999</v>
      </c>
      <c r="C232" s="2">
        <f t="shared" si="3"/>
        <v>-1.6446957236842792E-3</v>
      </c>
    </row>
    <row r="233" spans="1:3" x14ac:dyDescent="0.35">
      <c r="A233" s="87">
        <v>44438</v>
      </c>
      <c r="B233" s="66">
        <v>24.719999000000001</v>
      </c>
      <c r="C233" s="2">
        <f t="shared" si="3"/>
        <v>1.8121827919199952E-2</v>
      </c>
    </row>
    <row r="234" spans="1:3" x14ac:dyDescent="0.35">
      <c r="A234" s="87">
        <v>44439</v>
      </c>
      <c r="B234" s="66">
        <v>24.58</v>
      </c>
      <c r="C234" s="2">
        <f t="shared" si="3"/>
        <v>-5.6633901967392108E-3</v>
      </c>
    </row>
    <row r="235" spans="1:3" x14ac:dyDescent="0.35">
      <c r="A235" s="87">
        <v>44440</v>
      </c>
      <c r="B235" s="66">
        <v>25.09</v>
      </c>
      <c r="C235" s="2">
        <f t="shared" si="3"/>
        <v>2.0748576078112351E-2</v>
      </c>
    </row>
    <row r="236" spans="1:3" x14ac:dyDescent="0.35">
      <c r="A236" s="87">
        <v>44441</v>
      </c>
      <c r="B236" s="66">
        <v>25.190000999999999</v>
      </c>
      <c r="C236" s="2">
        <f t="shared" si="3"/>
        <v>3.9856915105619325E-3</v>
      </c>
    </row>
    <row r="237" spans="1:3" x14ac:dyDescent="0.35">
      <c r="A237" s="87">
        <v>44442</v>
      </c>
      <c r="B237" s="66">
        <v>25.280000999999999</v>
      </c>
      <c r="C237" s="2">
        <f t="shared" si="3"/>
        <v>3.5728462257702911E-3</v>
      </c>
    </row>
    <row r="238" spans="1:3" x14ac:dyDescent="0.35">
      <c r="A238" s="87">
        <v>44445</v>
      </c>
      <c r="B238" s="66">
        <v>25.01</v>
      </c>
      <c r="C238" s="2">
        <f t="shared" si="3"/>
        <v>-1.0680418881312428E-2</v>
      </c>
    </row>
    <row r="239" spans="1:3" x14ac:dyDescent="0.35">
      <c r="A239" s="87">
        <v>44446</v>
      </c>
      <c r="B239" s="66">
        <v>24.959999</v>
      </c>
      <c r="C239" s="2">
        <f t="shared" si="3"/>
        <v>-1.9992403038785181E-3</v>
      </c>
    </row>
    <row r="240" spans="1:3" x14ac:dyDescent="0.35">
      <c r="A240" s="87">
        <v>44447</v>
      </c>
      <c r="B240" s="66">
        <v>22.940000999999999</v>
      </c>
      <c r="C240" s="2">
        <f t="shared" si="3"/>
        <v>-8.0929410293646295E-2</v>
      </c>
    </row>
    <row r="241" spans="1:3" x14ac:dyDescent="0.35">
      <c r="A241" s="87">
        <v>44448</v>
      </c>
      <c r="B241" s="66">
        <v>22.92</v>
      </c>
      <c r="C241" s="2">
        <f t="shared" si="3"/>
        <v>-8.7188313548883668E-4</v>
      </c>
    </row>
    <row r="242" spans="1:3" x14ac:dyDescent="0.35">
      <c r="A242" s="87">
        <v>44449</v>
      </c>
      <c r="B242" s="66">
        <v>22.780000999999999</v>
      </c>
      <c r="C242" s="2">
        <f t="shared" si="3"/>
        <v>-6.1081588132636602E-3</v>
      </c>
    </row>
    <row r="243" spans="1:3" x14ac:dyDescent="0.35">
      <c r="A243" s="87">
        <v>44452</v>
      </c>
      <c r="B243" s="66">
        <v>23.27</v>
      </c>
      <c r="C243" s="2">
        <f t="shared" si="3"/>
        <v>2.1510051733535963E-2</v>
      </c>
    </row>
    <row r="244" spans="1:3" x14ac:dyDescent="0.35">
      <c r="A244" s="87">
        <v>44453</v>
      </c>
      <c r="B244" s="66">
        <v>23.059999000000001</v>
      </c>
      <c r="C244" s="2">
        <f t="shared" si="3"/>
        <v>-9.0245380318005296E-3</v>
      </c>
    </row>
    <row r="245" spans="1:3" x14ac:dyDescent="0.35">
      <c r="A245" s="87">
        <v>44454</v>
      </c>
      <c r="B245" s="66">
        <v>22.5</v>
      </c>
      <c r="C245" s="2">
        <f t="shared" si="3"/>
        <v>-2.4284432969836695E-2</v>
      </c>
    </row>
    <row r="246" spans="1:3" x14ac:dyDescent="0.35">
      <c r="A246" s="87">
        <v>44455</v>
      </c>
      <c r="B246" s="66">
        <v>22.799999</v>
      </c>
      <c r="C246" s="2">
        <f t="shared" si="3"/>
        <v>1.3333288888888874E-2</v>
      </c>
    </row>
    <row r="247" spans="1:3" x14ac:dyDescent="0.35">
      <c r="A247" s="87">
        <v>44456</v>
      </c>
      <c r="B247" s="66">
        <v>22.9</v>
      </c>
      <c r="C247" s="2">
        <f t="shared" si="3"/>
        <v>4.38600896429859E-3</v>
      </c>
    </row>
    <row r="248" spans="1:3" x14ac:dyDescent="0.35">
      <c r="A248" s="87">
        <v>44459</v>
      </c>
      <c r="B248" s="66">
        <v>22.43</v>
      </c>
      <c r="C248" s="2">
        <f t="shared" si="3"/>
        <v>-2.052401746724886E-2</v>
      </c>
    </row>
    <row r="249" spans="1:3" x14ac:dyDescent="0.35">
      <c r="A249" s="87">
        <v>44460</v>
      </c>
      <c r="B249" s="66">
        <v>22.889999</v>
      </c>
      <c r="C249" s="2">
        <f t="shared" si="3"/>
        <v>2.0508203299152913E-2</v>
      </c>
    </row>
    <row r="250" spans="1:3" x14ac:dyDescent="0.35">
      <c r="A250" s="87">
        <v>44461</v>
      </c>
      <c r="B250" s="66">
        <v>23.469999000000001</v>
      </c>
      <c r="C250" s="2">
        <f t="shared" si="3"/>
        <v>2.5338576904262944E-2</v>
      </c>
    </row>
    <row r="251" spans="1:3" x14ac:dyDescent="0.35">
      <c r="A251" s="87">
        <v>44462</v>
      </c>
      <c r="B251" s="66">
        <v>24</v>
      </c>
      <c r="C251" s="2">
        <f t="shared" si="3"/>
        <v>2.2582063169239955E-2</v>
      </c>
    </row>
    <row r="252" spans="1:3" x14ac:dyDescent="0.35">
      <c r="A252" s="87">
        <v>44463</v>
      </c>
      <c r="B252" s="66">
        <v>23.299999</v>
      </c>
      <c r="C252" s="2">
        <f t="shared" si="3"/>
        <v>-2.9166708333333347E-2</v>
      </c>
    </row>
    <row r="253" spans="1:3" x14ac:dyDescent="0.35">
      <c r="A253" s="87">
        <v>44466</v>
      </c>
      <c r="B253" s="66">
        <v>24.07</v>
      </c>
      <c r="C253" s="2">
        <f t="shared" si="3"/>
        <v>3.3047254637221253E-2</v>
      </c>
    </row>
    <row r="254" spans="1:3" x14ac:dyDescent="0.35">
      <c r="A254" s="87">
        <v>44467</v>
      </c>
      <c r="B254" s="66">
        <v>23.68</v>
      </c>
      <c r="C254" s="2">
        <f t="shared" si="3"/>
        <v>-1.6202742002492752E-2</v>
      </c>
    </row>
    <row r="255" spans="1:3" x14ac:dyDescent="0.35">
      <c r="A255" s="87">
        <v>44468</v>
      </c>
      <c r="B255" s="66">
        <v>23.59</v>
      </c>
      <c r="C255" s="2">
        <f t="shared" si="3"/>
        <v>-3.8006756756756698E-3</v>
      </c>
    </row>
    <row r="256" spans="1:3" x14ac:dyDescent="0.35">
      <c r="A256" s="87">
        <v>44469</v>
      </c>
      <c r="B256" s="66">
        <v>23.23</v>
      </c>
      <c r="C256" s="2">
        <f t="shared" si="3"/>
        <v>-1.5260703688003367E-2</v>
      </c>
    </row>
    <row r="257" spans="1:3" x14ac:dyDescent="0.35">
      <c r="A257" s="87">
        <v>44470</v>
      </c>
      <c r="B257" s="66">
        <v>22.709999</v>
      </c>
      <c r="C257" s="2">
        <f t="shared" si="3"/>
        <v>-2.2384890228153275E-2</v>
      </c>
    </row>
    <row r="258" spans="1:3" x14ac:dyDescent="0.35">
      <c r="A258" s="87">
        <v>44473</v>
      </c>
      <c r="B258" s="66">
        <v>22.26</v>
      </c>
      <c r="C258" s="2">
        <f t="shared" si="3"/>
        <v>-1.981501628423666E-2</v>
      </c>
    </row>
    <row r="259" spans="1:3" x14ac:dyDescent="0.35">
      <c r="A259" s="87">
        <v>44474</v>
      </c>
      <c r="B259" s="66">
        <v>22.209999</v>
      </c>
      <c r="C259" s="2">
        <f t="shared" ref="C259:C322" si="4">(B259-B258)/B258</f>
        <v>-2.2462264150944176E-3</v>
      </c>
    </row>
    <row r="260" spans="1:3" x14ac:dyDescent="0.35">
      <c r="A260" s="87">
        <v>44475</v>
      </c>
      <c r="B260" s="66">
        <v>21.639999</v>
      </c>
      <c r="C260" s="2">
        <f t="shared" si="4"/>
        <v>-2.5664116418915656E-2</v>
      </c>
    </row>
    <row r="261" spans="1:3" x14ac:dyDescent="0.35">
      <c r="A261" s="87">
        <v>44476</v>
      </c>
      <c r="B261" s="66">
        <v>22.16</v>
      </c>
      <c r="C261" s="2">
        <f t="shared" si="4"/>
        <v>2.4029622182514917E-2</v>
      </c>
    </row>
    <row r="262" spans="1:3" x14ac:dyDescent="0.35">
      <c r="A262" s="87">
        <v>44477</v>
      </c>
      <c r="B262" s="66">
        <v>22.01</v>
      </c>
      <c r="C262" s="2">
        <f t="shared" si="4"/>
        <v>-6.7689530685919935E-3</v>
      </c>
    </row>
    <row r="263" spans="1:3" x14ac:dyDescent="0.35">
      <c r="A263" s="87">
        <v>44480</v>
      </c>
      <c r="B263" s="66">
        <v>22.540001</v>
      </c>
      <c r="C263" s="2">
        <f t="shared" si="4"/>
        <v>2.408000908677867E-2</v>
      </c>
    </row>
    <row r="264" spans="1:3" x14ac:dyDescent="0.35">
      <c r="A264" s="87">
        <v>44481</v>
      </c>
      <c r="B264" s="66">
        <v>22.93</v>
      </c>
      <c r="C264" s="2">
        <f t="shared" si="4"/>
        <v>1.7302528069985425E-2</v>
      </c>
    </row>
    <row r="265" spans="1:3" x14ac:dyDescent="0.35">
      <c r="A265" s="87">
        <v>44482</v>
      </c>
      <c r="B265" s="66">
        <v>23.42</v>
      </c>
      <c r="C265" s="2">
        <f t="shared" si="4"/>
        <v>2.1369385085041517E-2</v>
      </c>
    </row>
    <row r="266" spans="1:3" x14ac:dyDescent="0.35">
      <c r="A266" s="87">
        <v>44483</v>
      </c>
      <c r="B266" s="66">
        <v>23.549999</v>
      </c>
      <c r="C266" s="2">
        <f t="shared" si="4"/>
        <v>5.5507685738684018E-3</v>
      </c>
    </row>
    <row r="268" spans="1:3" x14ac:dyDescent="0.35">
      <c r="B268" s="85" t="s">
        <v>108</v>
      </c>
      <c r="C268" s="86">
        <f>MAX(C3:C266)</f>
        <v>6.2253690570002691E-2</v>
      </c>
    </row>
    <row r="269" spans="1:3" x14ac:dyDescent="0.35">
      <c r="B269" s="85" t="s">
        <v>109</v>
      </c>
      <c r="C269" s="86">
        <f>MIN(C3:C266)</f>
        <v>-0.11093874666645658</v>
      </c>
    </row>
    <row r="270" spans="1:3" x14ac:dyDescent="0.35">
      <c r="B270" s="85" t="s">
        <v>107</v>
      </c>
      <c r="C270" s="86">
        <f>AVERAGE(C3:C266)</f>
        <v>3.5287780786503737E-4</v>
      </c>
    </row>
    <row r="271" spans="1:3" x14ac:dyDescent="0.35">
      <c r="B271" s="85" t="s">
        <v>112</v>
      </c>
      <c r="C271" s="88">
        <f>VAR(C3:C266)</f>
        <v>5.2542199108310294E-4</v>
      </c>
    </row>
    <row r="272" spans="1:3" x14ac:dyDescent="0.35">
      <c r="B272" s="89" t="s">
        <v>111</v>
      </c>
      <c r="C272" s="88">
        <f>SKEW(C3:C266)</f>
        <v>-0.35773040441046988</v>
      </c>
    </row>
    <row r="273" spans="2:3" x14ac:dyDescent="0.35">
      <c r="B273" s="85" t="s">
        <v>105</v>
      </c>
      <c r="C273" s="84">
        <f>STDEV(C3:C266)</f>
        <v>2.2922085225456756E-2</v>
      </c>
    </row>
    <row r="274" spans="2:3" x14ac:dyDescent="0.35">
      <c r="B274" s="85" t="s">
        <v>103</v>
      </c>
      <c r="C274" s="84">
        <f>KURT(C3:C266)</f>
        <v>1.9829622290035496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workbookViewId="0">
      <selection activeCell="C3" sqref="C3:C266"/>
    </sheetView>
  </sheetViews>
  <sheetFormatPr baseColWidth="10" defaultColWidth="11.453125" defaultRowHeight="14.5" x14ac:dyDescent="0.35"/>
  <cols>
    <col min="1" max="1" width="15.81640625" style="1" customWidth="1"/>
    <col min="2" max="2" width="12.81640625" style="1" customWidth="1"/>
    <col min="3" max="3" width="22.453125" style="1" customWidth="1"/>
    <col min="4" max="4" width="10.453125" style="1" customWidth="1"/>
    <col min="5" max="16384" width="11.453125" style="1"/>
  </cols>
  <sheetData>
    <row r="1" spans="1:3" x14ac:dyDescent="0.35">
      <c r="A1" s="3" t="s">
        <v>61</v>
      </c>
      <c r="B1" s="3" t="s">
        <v>62</v>
      </c>
      <c r="C1" s="90" t="s">
        <v>114</v>
      </c>
    </row>
    <row r="2" spans="1:3" x14ac:dyDescent="0.35">
      <c r="A2" s="87">
        <v>44104</v>
      </c>
      <c r="B2" s="66">
        <v>76.860000999999997</v>
      </c>
      <c r="C2" s="2"/>
    </row>
    <row r="3" spans="1:3" x14ac:dyDescent="0.35">
      <c r="A3" s="87">
        <v>44105</v>
      </c>
      <c r="B3" s="66">
        <v>79.180000000000007</v>
      </c>
      <c r="C3" s="2">
        <f t="shared" ref="C3:C66" si="0">(B3-B2)/B2</f>
        <v>3.0184738092834659E-2</v>
      </c>
    </row>
    <row r="4" spans="1:3" x14ac:dyDescent="0.35">
      <c r="A4" s="87">
        <v>44106</v>
      </c>
      <c r="B4" s="66">
        <v>79.379997000000003</v>
      </c>
      <c r="C4" s="2">
        <f t="shared" si="0"/>
        <v>2.5258524880019725E-3</v>
      </c>
    </row>
    <row r="5" spans="1:3" x14ac:dyDescent="0.35">
      <c r="A5" s="87">
        <v>44109</v>
      </c>
      <c r="B5" s="66">
        <v>78.099997999999999</v>
      </c>
      <c r="C5" s="2">
        <f t="shared" si="0"/>
        <v>-1.6124956517698075E-2</v>
      </c>
    </row>
    <row r="6" spans="1:3" x14ac:dyDescent="0.35">
      <c r="A6" s="87">
        <v>44110</v>
      </c>
      <c r="B6" s="66">
        <v>77.239998</v>
      </c>
      <c r="C6" s="2">
        <f t="shared" si="0"/>
        <v>-1.1011523969565267E-2</v>
      </c>
    </row>
    <row r="7" spans="1:3" x14ac:dyDescent="0.35">
      <c r="A7" s="87">
        <v>44111</v>
      </c>
      <c r="B7" s="66">
        <v>77.279999000000004</v>
      </c>
      <c r="C7" s="2">
        <f t="shared" si="0"/>
        <v>5.17879350540684E-4</v>
      </c>
    </row>
    <row r="8" spans="1:3" x14ac:dyDescent="0.35">
      <c r="A8" s="87">
        <v>44112</v>
      </c>
      <c r="B8" s="66">
        <v>78.080001999999993</v>
      </c>
      <c r="C8" s="2">
        <f t="shared" si="0"/>
        <v>1.0352005827536172E-2</v>
      </c>
    </row>
    <row r="9" spans="1:3" x14ac:dyDescent="0.35">
      <c r="A9" s="87">
        <v>44113</v>
      </c>
      <c r="B9" s="66">
        <v>78.019997000000004</v>
      </c>
      <c r="C9" s="2">
        <f t="shared" si="0"/>
        <v>-7.6850664015082446E-4</v>
      </c>
    </row>
    <row r="10" spans="1:3" x14ac:dyDescent="0.35">
      <c r="A10" s="87">
        <v>44116</v>
      </c>
      <c r="B10" s="66">
        <v>79.800003000000004</v>
      </c>
      <c r="C10" s="2">
        <f t="shared" si="0"/>
        <v>2.281474068757014E-2</v>
      </c>
    </row>
    <row r="11" spans="1:3" x14ac:dyDescent="0.35">
      <c r="A11" s="87">
        <v>44117</v>
      </c>
      <c r="B11" s="66">
        <v>81.760002</v>
      </c>
      <c r="C11" s="2">
        <f t="shared" si="0"/>
        <v>2.4561390054083032E-2</v>
      </c>
    </row>
    <row r="12" spans="1:3" x14ac:dyDescent="0.35">
      <c r="A12" s="87">
        <v>44118</v>
      </c>
      <c r="B12" s="66">
        <v>82.239998</v>
      </c>
      <c r="C12" s="2">
        <f t="shared" si="0"/>
        <v>5.8707924199903989E-3</v>
      </c>
    </row>
    <row r="13" spans="1:3" x14ac:dyDescent="0.35">
      <c r="A13" s="87">
        <v>44119</v>
      </c>
      <c r="B13" s="66">
        <v>79.300003000000004</v>
      </c>
      <c r="C13" s="2">
        <f t="shared" si="0"/>
        <v>-3.5748967309070172E-2</v>
      </c>
    </row>
    <row r="14" spans="1:3" x14ac:dyDescent="0.35">
      <c r="A14" s="87">
        <v>44120</v>
      </c>
      <c r="B14" s="66">
        <v>79.839995999999999</v>
      </c>
      <c r="C14" s="2">
        <f t="shared" si="0"/>
        <v>6.8094953287706119E-3</v>
      </c>
    </row>
    <row r="15" spans="1:3" x14ac:dyDescent="0.35">
      <c r="A15" s="87">
        <v>44123</v>
      </c>
      <c r="B15" s="66">
        <v>81.599997999999999</v>
      </c>
      <c r="C15" s="2">
        <f t="shared" si="0"/>
        <v>2.2044114330867452E-2</v>
      </c>
    </row>
    <row r="16" spans="1:3" x14ac:dyDescent="0.35">
      <c r="A16" s="87">
        <v>44124</v>
      </c>
      <c r="B16" s="66">
        <v>81.400002000000001</v>
      </c>
      <c r="C16" s="2">
        <f t="shared" si="0"/>
        <v>-2.4509314326208527E-3</v>
      </c>
    </row>
    <row r="17" spans="1:3" x14ac:dyDescent="0.35">
      <c r="A17" s="87">
        <v>44125</v>
      </c>
      <c r="B17" s="66">
        <v>80.900002000000001</v>
      </c>
      <c r="C17" s="2">
        <f t="shared" si="0"/>
        <v>-6.1425059915846195E-3</v>
      </c>
    </row>
    <row r="18" spans="1:3" x14ac:dyDescent="0.35">
      <c r="A18" s="87">
        <v>44126</v>
      </c>
      <c r="B18" s="66">
        <v>80.459998999999996</v>
      </c>
      <c r="C18" s="2">
        <f t="shared" si="0"/>
        <v>-5.4388502981743353E-3</v>
      </c>
    </row>
    <row r="19" spans="1:3" x14ac:dyDescent="0.35">
      <c r="A19" s="87">
        <v>44127</v>
      </c>
      <c r="B19" s="66">
        <v>82</v>
      </c>
      <c r="C19" s="2">
        <f t="shared" si="0"/>
        <v>1.913995798085958E-2</v>
      </c>
    </row>
    <row r="20" spans="1:3" x14ac:dyDescent="0.35">
      <c r="A20" s="87">
        <v>44130</v>
      </c>
      <c r="B20" s="66">
        <v>79.419998000000007</v>
      </c>
      <c r="C20" s="2">
        <f t="shared" si="0"/>
        <v>-3.1463439024390159E-2</v>
      </c>
    </row>
    <row r="21" spans="1:3" x14ac:dyDescent="0.35">
      <c r="A21" s="87">
        <v>44131</v>
      </c>
      <c r="B21" s="66">
        <v>79.540001000000004</v>
      </c>
      <c r="C21" s="2">
        <f t="shared" si="0"/>
        <v>1.5109922314528006E-3</v>
      </c>
    </row>
    <row r="22" spans="1:3" x14ac:dyDescent="0.35">
      <c r="A22" s="87">
        <v>44132</v>
      </c>
      <c r="B22" s="66">
        <v>76.559997999999993</v>
      </c>
      <c r="C22" s="2">
        <f t="shared" si="0"/>
        <v>-3.746546344649921E-2</v>
      </c>
    </row>
    <row r="23" spans="1:3" x14ac:dyDescent="0.35">
      <c r="A23" s="87">
        <v>44133</v>
      </c>
      <c r="B23" s="66">
        <v>76.160004000000001</v>
      </c>
      <c r="C23" s="2">
        <f t="shared" si="0"/>
        <v>-5.2245821636514728E-3</v>
      </c>
    </row>
    <row r="24" spans="1:3" x14ac:dyDescent="0.35">
      <c r="A24" s="87">
        <v>44134</v>
      </c>
      <c r="B24" s="66">
        <v>75.040001000000004</v>
      </c>
      <c r="C24" s="2">
        <f t="shared" si="0"/>
        <v>-1.4705920971327641E-2</v>
      </c>
    </row>
    <row r="25" spans="1:3" x14ac:dyDescent="0.35">
      <c r="A25" s="87">
        <v>44137</v>
      </c>
      <c r="B25" s="66">
        <v>75.220000999999996</v>
      </c>
      <c r="C25" s="2">
        <f t="shared" si="0"/>
        <v>2.3987206503367797E-3</v>
      </c>
    </row>
    <row r="26" spans="1:3" x14ac:dyDescent="0.35">
      <c r="A26" s="87">
        <v>44138</v>
      </c>
      <c r="B26" s="66">
        <v>75.5</v>
      </c>
      <c r="C26" s="2">
        <f t="shared" si="0"/>
        <v>3.7224009077054341E-3</v>
      </c>
    </row>
    <row r="27" spans="1:3" x14ac:dyDescent="0.35">
      <c r="A27" s="87">
        <v>44139</v>
      </c>
      <c r="B27" s="66">
        <v>77.699996999999996</v>
      </c>
      <c r="C27" s="2">
        <f t="shared" si="0"/>
        <v>2.913903311258273E-2</v>
      </c>
    </row>
    <row r="28" spans="1:3" x14ac:dyDescent="0.35">
      <c r="A28" s="87">
        <v>44140</v>
      </c>
      <c r="B28" s="66">
        <v>79.779999000000004</v>
      </c>
      <c r="C28" s="2">
        <f t="shared" si="0"/>
        <v>2.6769653543229965E-2</v>
      </c>
    </row>
    <row r="29" spans="1:3" x14ac:dyDescent="0.35">
      <c r="A29" s="87">
        <v>44141</v>
      </c>
      <c r="B29" s="66">
        <v>79.900002000000001</v>
      </c>
      <c r="C29" s="2">
        <f t="shared" si="0"/>
        <v>1.5041739972946975E-3</v>
      </c>
    </row>
    <row r="30" spans="1:3" x14ac:dyDescent="0.35">
      <c r="A30" s="87">
        <v>44144</v>
      </c>
      <c r="B30" s="66">
        <v>84.400002000000001</v>
      </c>
      <c r="C30" s="2">
        <f t="shared" si="0"/>
        <v>5.6320399090853589E-2</v>
      </c>
    </row>
    <row r="31" spans="1:3" x14ac:dyDescent="0.35">
      <c r="A31" s="87">
        <v>44145</v>
      </c>
      <c r="B31" s="66">
        <v>79.839995999999999</v>
      </c>
      <c r="C31" s="2">
        <f t="shared" si="0"/>
        <v>-5.4028505828708405E-2</v>
      </c>
    </row>
    <row r="32" spans="1:3" x14ac:dyDescent="0.35">
      <c r="A32" s="87">
        <v>44146</v>
      </c>
      <c r="B32" s="66">
        <v>80.180000000000007</v>
      </c>
      <c r="C32" s="2">
        <f t="shared" si="0"/>
        <v>4.2585673476237089E-3</v>
      </c>
    </row>
    <row r="33" spans="1:3" x14ac:dyDescent="0.35">
      <c r="A33" s="87">
        <v>44147</v>
      </c>
      <c r="B33" s="66">
        <v>81.339995999999999</v>
      </c>
      <c r="C33" s="2">
        <f t="shared" si="0"/>
        <v>1.4467398353704071E-2</v>
      </c>
    </row>
    <row r="34" spans="1:3" x14ac:dyDescent="0.35">
      <c r="A34" s="87">
        <v>44148</v>
      </c>
      <c r="B34" s="66">
        <v>82.480002999999996</v>
      </c>
      <c r="C34" s="2">
        <f t="shared" si="0"/>
        <v>1.4015331399819557E-2</v>
      </c>
    </row>
    <row r="35" spans="1:3" x14ac:dyDescent="0.35">
      <c r="A35" s="87">
        <v>44151</v>
      </c>
      <c r="B35" s="66">
        <v>82.239998</v>
      </c>
      <c r="C35" s="2">
        <f t="shared" si="0"/>
        <v>-2.9098568291758727E-3</v>
      </c>
    </row>
    <row r="36" spans="1:3" x14ac:dyDescent="0.35">
      <c r="A36" s="87">
        <v>44152</v>
      </c>
      <c r="B36" s="66">
        <v>82.839995999999999</v>
      </c>
      <c r="C36" s="2">
        <f t="shared" si="0"/>
        <v>7.2956957027163274E-3</v>
      </c>
    </row>
    <row r="37" spans="1:3" x14ac:dyDescent="0.35">
      <c r="A37" s="87">
        <v>44153</v>
      </c>
      <c r="B37" s="66">
        <v>84.82</v>
      </c>
      <c r="C37" s="2">
        <f t="shared" si="0"/>
        <v>2.390154630137831E-2</v>
      </c>
    </row>
    <row r="38" spans="1:3" x14ac:dyDescent="0.35">
      <c r="A38" s="87">
        <v>44154</v>
      </c>
      <c r="B38" s="66">
        <v>83.959998999999996</v>
      </c>
      <c r="C38" s="2">
        <f t="shared" si="0"/>
        <v>-1.0139129922188128E-2</v>
      </c>
    </row>
    <row r="39" spans="1:3" x14ac:dyDescent="0.35">
      <c r="A39" s="87">
        <v>44155</v>
      </c>
      <c r="B39" s="66">
        <v>84.620002999999997</v>
      </c>
      <c r="C39" s="2">
        <f t="shared" si="0"/>
        <v>7.8609338716166578E-3</v>
      </c>
    </row>
    <row r="40" spans="1:3" x14ac:dyDescent="0.35">
      <c r="A40" s="87">
        <v>44158</v>
      </c>
      <c r="B40" s="66">
        <v>84.360000999999997</v>
      </c>
      <c r="C40" s="2">
        <f t="shared" si="0"/>
        <v>-3.0725832047063398E-3</v>
      </c>
    </row>
    <row r="41" spans="1:3" x14ac:dyDescent="0.35">
      <c r="A41" s="87">
        <v>44159</v>
      </c>
      <c r="B41" s="66">
        <v>82.440002000000007</v>
      </c>
      <c r="C41" s="2">
        <f t="shared" si="0"/>
        <v>-2.2759589583219542E-2</v>
      </c>
    </row>
    <row r="42" spans="1:3" x14ac:dyDescent="0.35">
      <c r="A42" s="87">
        <v>44160</v>
      </c>
      <c r="B42" s="66">
        <v>81.940002000000007</v>
      </c>
      <c r="C42" s="2">
        <f t="shared" si="0"/>
        <v>-6.0650168349098291E-3</v>
      </c>
    </row>
    <row r="43" spans="1:3" x14ac:dyDescent="0.35">
      <c r="A43" s="87">
        <v>44161</v>
      </c>
      <c r="B43" s="66">
        <v>82.120002999999997</v>
      </c>
      <c r="C43" s="2">
        <f t="shared" si="0"/>
        <v>2.1967414645656228E-3</v>
      </c>
    </row>
    <row r="44" spans="1:3" x14ac:dyDescent="0.35">
      <c r="A44" s="87">
        <v>44162</v>
      </c>
      <c r="B44" s="66">
        <v>82.120002999999997</v>
      </c>
      <c r="C44" s="2">
        <f t="shared" si="0"/>
        <v>0</v>
      </c>
    </row>
    <row r="45" spans="1:3" x14ac:dyDescent="0.35">
      <c r="A45" s="87">
        <v>44165</v>
      </c>
      <c r="B45" s="66">
        <v>83.360000999999997</v>
      </c>
      <c r="C45" s="2">
        <f t="shared" si="0"/>
        <v>1.5099828966153349E-2</v>
      </c>
    </row>
    <row r="46" spans="1:3" x14ac:dyDescent="0.35">
      <c r="A46" s="87">
        <v>44166</v>
      </c>
      <c r="B46" s="66">
        <v>84.599997999999999</v>
      </c>
      <c r="C46" s="2">
        <f t="shared" si="0"/>
        <v>1.487520375629557E-2</v>
      </c>
    </row>
    <row r="47" spans="1:3" x14ac:dyDescent="0.35">
      <c r="A47" s="87">
        <v>44167</v>
      </c>
      <c r="B47" s="66">
        <v>84.540001000000004</v>
      </c>
      <c r="C47" s="2">
        <f t="shared" si="0"/>
        <v>-7.0918441392865802E-4</v>
      </c>
    </row>
    <row r="48" spans="1:3" x14ac:dyDescent="0.35">
      <c r="A48" s="87">
        <v>44168</v>
      </c>
      <c r="B48" s="66">
        <v>87.160004000000001</v>
      </c>
      <c r="C48" s="2">
        <f t="shared" si="0"/>
        <v>3.0991281866675123E-2</v>
      </c>
    </row>
    <row r="49" spans="1:3" x14ac:dyDescent="0.35">
      <c r="A49" s="87">
        <v>44169</v>
      </c>
      <c r="B49" s="66">
        <v>86.419998000000007</v>
      </c>
      <c r="C49" s="2">
        <f t="shared" si="0"/>
        <v>-8.4902015378520851E-3</v>
      </c>
    </row>
    <row r="50" spans="1:3" x14ac:dyDescent="0.35">
      <c r="A50" s="87">
        <v>44172</v>
      </c>
      <c r="B50" s="66">
        <v>87.559997999999993</v>
      </c>
      <c r="C50" s="2">
        <f t="shared" si="0"/>
        <v>1.3191391187025789E-2</v>
      </c>
    </row>
    <row r="51" spans="1:3" x14ac:dyDescent="0.35">
      <c r="A51" s="87">
        <v>44173</v>
      </c>
      <c r="B51" s="66">
        <v>87</v>
      </c>
      <c r="C51" s="2">
        <f t="shared" si="0"/>
        <v>-6.395591740420016E-3</v>
      </c>
    </row>
    <row r="52" spans="1:3" x14ac:dyDescent="0.35">
      <c r="A52" s="87">
        <v>44174</v>
      </c>
      <c r="B52" s="66">
        <v>87.360000999999997</v>
      </c>
      <c r="C52" s="2">
        <f t="shared" si="0"/>
        <v>4.1379425287355965E-3</v>
      </c>
    </row>
    <row r="53" spans="1:3" x14ac:dyDescent="0.35">
      <c r="A53" s="87">
        <v>44175</v>
      </c>
      <c r="B53" s="66">
        <v>86.480002999999996</v>
      </c>
      <c r="C53" s="2">
        <f t="shared" si="0"/>
        <v>-1.0073237064179985E-2</v>
      </c>
    </row>
    <row r="54" spans="1:3" x14ac:dyDescent="0.35">
      <c r="A54" s="87">
        <v>44176</v>
      </c>
      <c r="B54" s="66">
        <v>86.519997000000004</v>
      </c>
      <c r="C54" s="2">
        <f t="shared" si="0"/>
        <v>4.6246529385535743E-4</v>
      </c>
    </row>
    <row r="55" spans="1:3" x14ac:dyDescent="0.35">
      <c r="A55" s="87">
        <v>44179</v>
      </c>
      <c r="B55" s="66">
        <v>84.440002000000007</v>
      </c>
      <c r="C55" s="2">
        <f t="shared" si="0"/>
        <v>-2.4040627278338864E-2</v>
      </c>
    </row>
    <row r="56" spans="1:3" x14ac:dyDescent="0.35">
      <c r="A56" s="87">
        <v>44180</v>
      </c>
      <c r="B56" s="66">
        <v>84.18</v>
      </c>
      <c r="C56" s="2">
        <f t="shared" si="0"/>
        <v>-3.0791330393383936E-3</v>
      </c>
    </row>
    <row r="57" spans="1:3" x14ac:dyDescent="0.35">
      <c r="A57" s="87">
        <v>44181</v>
      </c>
      <c r="B57" s="66">
        <v>85.82</v>
      </c>
      <c r="C57" s="2">
        <f t="shared" si="0"/>
        <v>1.9482062247564578E-2</v>
      </c>
    </row>
    <row r="58" spans="1:3" x14ac:dyDescent="0.35">
      <c r="A58" s="87">
        <v>44182</v>
      </c>
      <c r="B58" s="66">
        <v>88.459998999999996</v>
      </c>
      <c r="C58" s="2">
        <f t="shared" si="0"/>
        <v>3.0762048473549328E-2</v>
      </c>
    </row>
    <row r="59" spans="1:3" x14ac:dyDescent="0.35">
      <c r="A59" s="87">
        <v>44183</v>
      </c>
      <c r="B59" s="66">
        <v>89.519997000000004</v>
      </c>
      <c r="C59" s="2">
        <f t="shared" si="0"/>
        <v>1.1982794618842437E-2</v>
      </c>
    </row>
    <row r="60" spans="1:3" x14ac:dyDescent="0.35">
      <c r="A60" s="87">
        <v>44186</v>
      </c>
      <c r="B60" s="66">
        <v>87.540001000000004</v>
      </c>
      <c r="C60" s="2">
        <f t="shared" si="0"/>
        <v>-2.2117918524952585E-2</v>
      </c>
    </row>
    <row r="61" spans="1:3" x14ac:dyDescent="0.35">
      <c r="A61" s="87">
        <v>44187</v>
      </c>
      <c r="B61" s="66">
        <v>90.059997999999993</v>
      </c>
      <c r="C61" s="2">
        <f t="shared" si="0"/>
        <v>2.8786805702686585E-2</v>
      </c>
    </row>
    <row r="62" spans="1:3" x14ac:dyDescent="0.35">
      <c r="A62" s="87">
        <v>44188</v>
      </c>
      <c r="B62" s="66">
        <v>90.5</v>
      </c>
      <c r="C62" s="2">
        <f t="shared" si="0"/>
        <v>4.8856541169366554E-3</v>
      </c>
    </row>
    <row r="63" spans="1:3" x14ac:dyDescent="0.35">
      <c r="A63" s="87">
        <v>44193</v>
      </c>
      <c r="B63" s="66">
        <v>91.940002000000007</v>
      </c>
      <c r="C63" s="2">
        <f t="shared" si="0"/>
        <v>1.5911624309392341E-2</v>
      </c>
    </row>
    <row r="64" spans="1:3" x14ac:dyDescent="0.35">
      <c r="A64" s="87">
        <v>44194</v>
      </c>
      <c r="B64" s="66">
        <v>91.919998000000007</v>
      </c>
      <c r="C64" s="2">
        <f t="shared" si="0"/>
        <v>-2.1757667571075463E-4</v>
      </c>
    </row>
    <row r="65" spans="1:3" x14ac:dyDescent="0.35">
      <c r="A65" s="87">
        <v>44195</v>
      </c>
      <c r="B65" s="66">
        <v>92.279999000000004</v>
      </c>
      <c r="C65" s="2">
        <f t="shared" si="0"/>
        <v>3.9164600504016205E-3</v>
      </c>
    </row>
    <row r="66" spans="1:3" x14ac:dyDescent="0.35">
      <c r="A66" s="87">
        <v>44200</v>
      </c>
      <c r="B66" s="66">
        <v>91.379997000000003</v>
      </c>
      <c r="C66" s="2">
        <f t="shared" si="0"/>
        <v>-9.7529476566205926E-3</v>
      </c>
    </row>
    <row r="67" spans="1:3" x14ac:dyDescent="0.35">
      <c r="A67" s="87">
        <v>44201</v>
      </c>
      <c r="B67" s="66">
        <v>90.199996999999996</v>
      </c>
      <c r="C67" s="2">
        <f t="shared" ref="C67:C130" si="1">(B67-B66)/B66</f>
        <v>-1.29131105136719E-2</v>
      </c>
    </row>
    <row r="68" spans="1:3" x14ac:dyDescent="0.35">
      <c r="A68" s="87">
        <v>44202</v>
      </c>
      <c r="B68" s="66">
        <v>90.440002000000007</v>
      </c>
      <c r="C68" s="2">
        <f t="shared" si="1"/>
        <v>2.6608094011356864E-3</v>
      </c>
    </row>
    <row r="69" spans="1:3" x14ac:dyDescent="0.35">
      <c r="A69" s="87">
        <v>44203</v>
      </c>
      <c r="B69" s="66">
        <v>88.239998</v>
      </c>
      <c r="C69" s="2">
        <f t="shared" si="1"/>
        <v>-2.4325563371836355E-2</v>
      </c>
    </row>
    <row r="70" spans="1:3" x14ac:dyDescent="0.35">
      <c r="A70" s="87">
        <v>44204</v>
      </c>
      <c r="B70" s="66">
        <v>88.599997999999999</v>
      </c>
      <c r="C70" s="2">
        <f t="shared" si="1"/>
        <v>4.0797825040748466E-3</v>
      </c>
    </row>
    <row r="71" spans="1:3" x14ac:dyDescent="0.35">
      <c r="A71" s="87">
        <v>44207</v>
      </c>
      <c r="B71" s="66">
        <v>87.900002000000001</v>
      </c>
      <c r="C71" s="2">
        <f t="shared" si="1"/>
        <v>-7.9006322325199003E-3</v>
      </c>
    </row>
    <row r="72" spans="1:3" x14ac:dyDescent="0.35">
      <c r="A72" s="87">
        <v>44208</v>
      </c>
      <c r="B72" s="66">
        <v>86.599997999999999</v>
      </c>
      <c r="C72" s="2">
        <f t="shared" si="1"/>
        <v>-1.4789578730612558E-2</v>
      </c>
    </row>
    <row r="73" spans="1:3" x14ac:dyDescent="0.35">
      <c r="A73" s="87">
        <v>44209</v>
      </c>
      <c r="B73" s="66">
        <v>88.419998000000007</v>
      </c>
      <c r="C73" s="2">
        <f t="shared" si="1"/>
        <v>2.1016166767117102E-2</v>
      </c>
    </row>
    <row r="74" spans="1:3" x14ac:dyDescent="0.35">
      <c r="A74" s="87">
        <v>44210</v>
      </c>
      <c r="B74" s="66">
        <v>89.139999000000003</v>
      </c>
      <c r="C74" s="2">
        <f t="shared" si="1"/>
        <v>8.1429655766334253E-3</v>
      </c>
    </row>
    <row r="75" spans="1:3" x14ac:dyDescent="0.35">
      <c r="A75" s="87">
        <v>44211</v>
      </c>
      <c r="B75" s="66">
        <v>87.940002000000007</v>
      </c>
      <c r="C75" s="2">
        <f t="shared" si="1"/>
        <v>-1.3461936431029085E-2</v>
      </c>
    </row>
    <row r="76" spans="1:3" x14ac:dyDescent="0.35">
      <c r="A76" s="87">
        <v>44214</v>
      </c>
      <c r="B76" s="66">
        <v>89.400002000000001</v>
      </c>
      <c r="C76" s="2">
        <f t="shared" si="1"/>
        <v>1.6602228414777539E-2</v>
      </c>
    </row>
    <row r="77" spans="1:3" x14ac:dyDescent="0.35">
      <c r="A77" s="87">
        <v>44215</v>
      </c>
      <c r="B77" s="66">
        <v>86.220000999999996</v>
      </c>
      <c r="C77" s="2">
        <f t="shared" si="1"/>
        <v>-3.557048018857991E-2</v>
      </c>
    </row>
    <row r="78" spans="1:3" x14ac:dyDescent="0.35">
      <c r="A78" s="87">
        <v>44216</v>
      </c>
      <c r="B78" s="66">
        <v>86.5</v>
      </c>
      <c r="C78" s="2">
        <f t="shared" si="1"/>
        <v>3.2474947431281481E-3</v>
      </c>
    </row>
    <row r="79" spans="1:3" x14ac:dyDescent="0.35">
      <c r="A79" s="87">
        <v>44217</v>
      </c>
      <c r="B79" s="66">
        <v>87.660004000000001</v>
      </c>
      <c r="C79" s="2">
        <f t="shared" si="1"/>
        <v>1.3410450867052032E-2</v>
      </c>
    </row>
    <row r="80" spans="1:3" x14ac:dyDescent="0.35">
      <c r="A80" s="87">
        <v>44218</v>
      </c>
      <c r="B80" s="66">
        <v>85.139999000000003</v>
      </c>
      <c r="C80" s="2">
        <f t="shared" si="1"/>
        <v>-2.8747488991672846E-2</v>
      </c>
    </row>
    <row r="81" spans="1:3" x14ac:dyDescent="0.35">
      <c r="A81" s="87">
        <v>44221</v>
      </c>
      <c r="B81" s="66">
        <v>83.559997999999993</v>
      </c>
      <c r="C81" s="2">
        <f t="shared" si="1"/>
        <v>-1.8557681683787779E-2</v>
      </c>
    </row>
    <row r="82" spans="1:3" x14ac:dyDescent="0.35">
      <c r="A82" s="87">
        <v>44222</v>
      </c>
      <c r="B82" s="66">
        <v>82.860000999999997</v>
      </c>
      <c r="C82" s="2">
        <f t="shared" si="1"/>
        <v>-8.3771782761411298E-3</v>
      </c>
    </row>
    <row r="83" spans="1:3" x14ac:dyDescent="0.35">
      <c r="A83" s="87">
        <v>44223</v>
      </c>
      <c r="B83" s="66">
        <v>80.419998000000007</v>
      </c>
      <c r="C83" s="2">
        <f t="shared" si="1"/>
        <v>-2.9447296289557012E-2</v>
      </c>
    </row>
    <row r="84" spans="1:3" x14ac:dyDescent="0.35">
      <c r="A84" s="87">
        <v>44224</v>
      </c>
      <c r="B84" s="66">
        <v>81.779999000000004</v>
      </c>
      <c r="C84" s="2">
        <f t="shared" si="1"/>
        <v>1.6911228970684589E-2</v>
      </c>
    </row>
    <row r="85" spans="1:3" x14ac:dyDescent="0.35">
      <c r="A85" s="87">
        <v>44225</v>
      </c>
      <c r="B85" s="66">
        <v>80.779999000000004</v>
      </c>
      <c r="C85" s="2">
        <f t="shared" si="1"/>
        <v>-1.222792873841928E-2</v>
      </c>
    </row>
    <row r="86" spans="1:3" x14ac:dyDescent="0.35">
      <c r="A86" s="87">
        <v>44228</v>
      </c>
      <c r="B86" s="66">
        <v>81.5</v>
      </c>
      <c r="C86" s="2">
        <f t="shared" si="1"/>
        <v>8.9131097909520441E-3</v>
      </c>
    </row>
    <row r="87" spans="1:3" x14ac:dyDescent="0.35">
      <c r="A87" s="87">
        <v>44229</v>
      </c>
      <c r="B87" s="66">
        <v>83.199996999999996</v>
      </c>
      <c r="C87" s="2">
        <f t="shared" si="1"/>
        <v>2.0858858895705476E-2</v>
      </c>
    </row>
    <row r="88" spans="1:3" x14ac:dyDescent="0.35">
      <c r="A88" s="87">
        <v>44230</v>
      </c>
      <c r="B88" s="66">
        <v>83.059997999999993</v>
      </c>
      <c r="C88" s="2">
        <f t="shared" si="1"/>
        <v>-1.6826803491351459E-3</v>
      </c>
    </row>
    <row r="89" spans="1:3" x14ac:dyDescent="0.35">
      <c r="A89" s="87">
        <v>44231</v>
      </c>
      <c r="B89" s="66">
        <v>83.639999000000003</v>
      </c>
      <c r="C89" s="2">
        <f t="shared" si="1"/>
        <v>6.9829161325047229E-3</v>
      </c>
    </row>
    <row r="90" spans="1:3" x14ac:dyDescent="0.35">
      <c r="A90" s="87">
        <v>44232</v>
      </c>
      <c r="B90" s="66">
        <v>84.879997000000003</v>
      </c>
      <c r="C90" s="2">
        <f t="shared" si="1"/>
        <v>1.4825418637319687E-2</v>
      </c>
    </row>
    <row r="91" spans="1:3" x14ac:dyDescent="0.35">
      <c r="A91" s="87">
        <v>44235</v>
      </c>
      <c r="B91" s="66">
        <v>83.959998999999996</v>
      </c>
      <c r="C91" s="2">
        <f t="shared" si="1"/>
        <v>-1.0838808111645041E-2</v>
      </c>
    </row>
    <row r="92" spans="1:3" x14ac:dyDescent="0.35">
      <c r="A92" s="87">
        <v>44236</v>
      </c>
      <c r="B92" s="66">
        <v>84.260002</v>
      </c>
      <c r="C92" s="2">
        <f t="shared" si="1"/>
        <v>3.5731658357928734E-3</v>
      </c>
    </row>
    <row r="93" spans="1:3" x14ac:dyDescent="0.35">
      <c r="A93" s="87">
        <v>44237</v>
      </c>
      <c r="B93" s="66">
        <v>82.360000999999997</v>
      </c>
      <c r="C93" s="2">
        <f t="shared" si="1"/>
        <v>-2.2549263647062376E-2</v>
      </c>
    </row>
    <row r="94" spans="1:3" x14ac:dyDescent="0.35">
      <c r="A94" s="87">
        <v>44238</v>
      </c>
      <c r="B94" s="66">
        <v>85.660004000000001</v>
      </c>
      <c r="C94" s="2">
        <f t="shared" si="1"/>
        <v>4.0068030110878748E-2</v>
      </c>
    </row>
    <row r="95" spans="1:3" x14ac:dyDescent="0.35">
      <c r="A95" s="87">
        <v>44239</v>
      </c>
      <c r="B95" s="66">
        <v>85.459998999999996</v>
      </c>
      <c r="C95" s="2">
        <f t="shared" si="1"/>
        <v>-2.3348703089017416E-3</v>
      </c>
    </row>
    <row r="96" spans="1:3" x14ac:dyDescent="0.35">
      <c r="A96" s="87">
        <v>44242</v>
      </c>
      <c r="B96" s="66">
        <v>86.660004000000001</v>
      </c>
      <c r="C96" s="2">
        <f t="shared" si="1"/>
        <v>1.4041715586727359E-2</v>
      </c>
    </row>
    <row r="97" spans="1:3" x14ac:dyDescent="0.35">
      <c r="A97" s="87">
        <v>44243</v>
      </c>
      <c r="B97" s="66">
        <v>85.760002</v>
      </c>
      <c r="C97" s="2">
        <f t="shared" si="1"/>
        <v>-1.0385436861969227E-2</v>
      </c>
    </row>
    <row r="98" spans="1:3" x14ac:dyDescent="0.35">
      <c r="A98" s="87">
        <v>44244</v>
      </c>
      <c r="B98" s="66">
        <v>85.860000999999997</v>
      </c>
      <c r="C98" s="2">
        <f t="shared" si="1"/>
        <v>1.1660330884786692E-3</v>
      </c>
    </row>
    <row r="99" spans="1:3" x14ac:dyDescent="0.35">
      <c r="A99" s="87">
        <v>44245</v>
      </c>
      <c r="B99" s="66">
        <v>87.5</v>
      </c>
      <c r="C99" s="2">
        <f t="shared" si="1"/>
        <v>1.9100849998825449E-2</v>
      </c>
    </row>
    <row r="100" spans="1:3" x14ac:dyDescent="0.35">
      <c r="A100" s="87">
        <v>44246</v>
      </c>
      <c r="B100" s="66">
        <v>89.040001000000004</v>
      </c>
      <c r="C100" s="2">
        <f t="shared" si="1"/>
        <v>1.7600011428571472E-2</v>
      </c>
    </row>
    <row r="101" spans="1:3" x14ac:dyDescent="0.35">
      <c r="A101" s="87">
        <v>44249</v>
      </c>
      <c r="B101" s="66">
        <v>87.919998000000007</v>
      </c>
      <c r="C101" s="2">
        <f t="shared" si="1"/>
        <v>-1.2578649903653942E-2</v>
      </c>
    </row>
    <row r="102" spans="1:3" x14ac:dyDescent="0.35">
      <c r="A102" s="87">
        <v>44250</v>
      </c>
      <c r="B102" s="66">
        <v>87.160004000000001</v>
      </c>
      <c r="C102" s="2">
        <f t="shared" si="1"/>
        <v>-8.6441539727970199E-3</v>
      </c>
    </row>
    <row r="103" spans="1:3" x14ac:dyDescent="0.35">
      <c r="A103" s="87">
        <v>44251</v>
      </c>
      <c r="B103" s="66">
        <v>85.360000999999997</v>
      </c>
      <c r="C103" s="2">
        <f t="shared" si="1"/>
        <v>-2.0651708552009748E-2</v>
      </c>
    </row>
    <row r="104" spans="1:3" x14ac:dyDescent="0.35">
      <c r="A104" s="87">
        <v>44252</v>
      </c>
      <c r="B104" s="66">
        <v>88.739998</v>
      </c>
      <c r="C104" s="2">
        <f t="shared" si="1"/>
        <v>3.9596965328058079E-2</v>
      </c>
    </row>
    <row r="105" spans="1:3" x14ac:dyDescent="0.35">
      <c r="A105" s="87">
        <v>44253</v>
      </c>
      <c r="B105" s="66">
        <v>87.980002999999996</v>
      </c>
      <c r="C105" s="2">
        <f t="shared" si="1"/>
        <v>-8.5642891269842435E-3</v>
      </c>
    </row>
    <row r="106" spans="1:3" x14ac:dyDescent="0.35">
      <c r="A106" s="87">
        <v>44256</v>
      </c>
      <c r="B106" s="66">
        <v>88.739998</v>
      </c>
      <c r="C106" s="2">
        <f t="shared" si="1"/>
        <v>8.6382697668242123E-3</v>
      </c>
    </row>
    <row r="107" spans="1:3" x14ac:dyDescent="0.35">
      <c r="A107" s="87">
        <v>44257</v>
      </c>
      <c r="B107" s="66">
        <v>86.040001000000004</v>
      </c>
      <c r="C107" s="2">
        <f t="shared" si="1"/>
        <v>-3.0425930367949706E-2</v>
      </c>
    </row>
    <row r="108" spans="1:3" x14ac:dyDescent="0.35">
      <c r="A108" s="87">
        <v>44258</v>
      </c>
      <c r="B108" s="66">
        <v>86.5</v>
      </c>
      <c r="C108" s="2">
        <f t="shared" si="1"/>
        <v>5.346338849996018E-3</v>
      </c>
    </row>
    <row r="109" spans="1:3" x14ac:dyDescent="0.35">
      <c r="A109" s="87">
        <v>44259</v>
      </c>
      <c r="B109" s="66">
        <v>84.720000999999996</v>
      </c>
      <c r="C109" s="2">
        <f t="shared" si="1"/>
        <v>-2.0578023121387325E-2</v>
      </c>
    </row>
    <row r="110" spans="1:3" x14ac:dyDescent="0.35">
      <c r="A110" s="87">
        <v>44260</v>
      </c>
      <c r="B110" s="66">
        <v>83.660004000000001</v>
      </c>
      <c r="C110" s="2">
        <f t="shared" si="1"/>
        <v>-1.2511768029842158E-2</v>
      </c>
    </row>
    <row r="111" spans="1:3" x14ac:dyDescent="0.35">
      <c r="A111" s="87">
        <v>44263</v>
      </c>
      <c r="B111" s="66">
        <v>84.68</v>
      </c>
      <c r="C111" s="2">
        <f t="shared" si="1"/>
        <v>1.2192158154809628E-2</v>
      </c>
    </row>
    <row r="112" spans="1:3" x14ac:dyDescent="0.35">
      <c r="A112" s="87">
        <v>44264</v>
      </c>
      <c r="B112" s="66">
        <v>86.760002</v>
      </c>
      <c r="C112" s="2">
        <f t="shared" si="1"/>
        <v>2.4563084553613522E-2</v>
      </c>
    </row>
    <row r="113" spans="1:3" x14ac:dyDescent="0.35">
      <c r="A113" s="87">
        <v>44265</v>
      </c>
      <c r="B113" s="66">
        <v>86.919998000000007</v>
      </c>
      <c r="C113" s="2">
        <f t="shared" si="1"/>
        <v>1.844121672565276E-3</v>
      </c>
    </row>
    <row r="114" spans="1:3" x14ac:dyDescent="0.35">
      <c r="A114" s="87">
        <v>44266</v>
      </c>
      <c r="B114" s="66">
        <v>88.919998000000007</v>
      </c>
      <c r="C114" s="2">
        <f t="shared" si="1"/>
        <v>2.3009664588349389E-2</v>
      </c>
    </row>
    <row r="115" spans="1:3" x14ac:dyDescent="0.35">
      <c r="A115" s="87">
        <v>44267</v>
      </c>
      <c r="B115" s="66">
        <v>88.099997999999999</v>
      </c>
      <c r="C115" s="2">
        <f t="shared" si="1"/>
        <v>-9.2217725870844865E-3</v>
      </c>
    </row>
    <row r="116" spans="1:3" x14ac:dyDescent="0.35">
      <c r="A116" s="87">
        <v>44270</v>
      </c>
      <c r="B116" s="66">
        <v>87.959998999999996</v>
      </c>
      <c r="C116" s="2">
        <f t="shared" si="1"/>
        <v>-1.5890919770509312E-3</v>
      </c>
    </row>
    <row r="117" spans="1:3" x14ac:dyDescent="0.35">
      <c r="A117" s="87">
        <v>44271</v>
      </c>
      <c r="B117" s="66">
        <v>89.080001999999993</v>
      </c>
      <c r="C117" s="2">
        <f t="shared" si="1"/>
        <v>1.273309473320932E-2</v>
      </c>
    </row>
    <row r="118" spans="1:3" x14ac:dyDescent="0.35">
      <c r="A118" s="87">
        <v>44272</v>
      </c>
      <c r="B118" s="66">
        <v>88.900002000000001</v>
      </c>
      <c r="C118" s="2">
        <f t="shared" si="1"/>
        <v>-2.0206555451131739E-3</v>
      </c>
    </row>
    <row r="119" spans="1:3" x14ac:dyDescent="0.35">
      <c r="A119" s="87">
        <v>44273</v>
      </c>
      <c r="B119" s="66">
        <v>90.059997999999993</v>
      </c>
      <c r="C119" s="2">
        <f t="shared" si="1"/>
        <v>1.3048323665954388E-2</v>
      </c>
    </row>
    <row r="120" spans="1:3" x14ac:dyDescent="0.35">
      <c r="A120" s="87">
        <v>44274</v>
      </c>
      <c r="B120" s="66">
        <v>88.18</v>
      </c>
      <c r="C120" s="2">
        <f t="shared" si="1"/>
        <v>-2.0874950496889713E-2</v>
      </c>
    </row>
    <row r="121" spans="1:3" x14ac:dyDescent="0.35">
      <c r="A121" s="87">
        <v>44277</v>
      </c>
      <c r="B121" s="66">
        <v>86.339995999999999</v>
      </c>
      <c r="C121" s="2">
        <f t="shared" si="1"/>
        <v>-2.0866454978453249E-2</v>
      </c>
    </row>
    <row r="122" spans="1:3" x14ac:dyDescent="0.35">
      <c r="A122" s="87">
        <v>44278</v>
      </c>
      <c r="B122" s="66">
        <v>85.5</v>
      </c>
      <c r="C122" s="2">
        <f t="shared" si="1"/>
        <v>-9.7289325795196849E-3</v>
      </c>
    </row>
    <row r="123" spans="1:3" x14ac:dyDescent="0.35">
      <c r="A123" s="87">
        <v>44279</v>
      </c>
      <c r="B123" s="66">
        <v>84.019997000000004</v>
      </c>
      <c r="C123" s="2">
        <f t="shared" si="1"/>
        <v>-1.7309976608187092E-2</v>
      </c>
    </row>
    <row r="124" spans="1:3" x14ac:dyDescent="0.35">
      <c r="A124" s="87">
        <v>44280</v>
      </c>
      <c r="B124" s="66">
        <v>81.360000999999997</v>
      </c>
      <c r="C124" s="2">
        <f t="shared" si="1"/>
        <v>-3.1659082301562169E-2</v>
      </c>
    </row>
    <row r="125" spans="1:3" x14ac:dyDescent="0.35">
      <c r="A125" s="87">
        <v>44281</v>
      </c>
      <c r="B125" s="66">
        <v>82.300003000000004</v>
      </c>
      <c r="C125" s="2">
        <f t="shared" si="1"/>
        <v>1.1553613427315554E-2</v>
      </c>
    </row>
    <row r="126" spans="1:3" x14ac:dyDescent="0.35">
      <c r="A126" s="87">
        <v>44284</v>
      </c>
      <c r="B126" s="66">
        <v>81.300003000000004</v>
      </c>
      <c r="C126" s="2">
        <f t="shared" si="1"/>
        <v>-1.2150667843839568E-2</v>
      </c>
    </row>
    <row r="127" spans="1:3" x14ac:dyDescent="0.35">
      <c r="A127" s="87">
        <v>44285</v>
      </c>
      <c r="B127" s="66">
        <v>82.32</v>
      </c>
      <c r="C127" s="2">
        <f t="shared" si="1"/>
        <v>1.2546088097930197E-2</v>
      </c>
    </row>
    <row r="128" spans="1:3" x14ac:dyDescent="0.35">
      <c r="A128" s="87">
        <v>44286</v>
      </c>
      <c r="B128" s="66">
        <v>83.540001000000004</v>
      </c>
      <c r="C128" s="2">
        <f t="shared" si="1"/>
        <v>1.4820225947521996E-2</v>
      </c>
    </row>
    <row r="129" spans="1:3" x14ac:dyDescent="0.35">
      <c r="A129" s="87">
        <v>44287</v>
      </c>
      <c r="B129" s="66">
        <v>84.919998000000007</v>
      </c>
      <c r="C129" s="2">
        <f t="shared" si="1"/>
        <v>1.6518996689980924E-2</v>
      </c>
    </row>
    <row r="130" spans="1:3" x14ac:dyDescent="0.35">
      <c r="A130" s="87">
        <v>44292</v>
      </c>
      <c r="B130" s="66">
        <v>86.779999000000004</v>
      </c>
      <c r="C130" s="2">
        <f t="shared" si="1"/>
        <v>2.1902979790461095E-2</v>
      </c>
    </row>
    <row r="131" spans="1:3" x14ac:dyDescent="0.35">
      <c r="A131" s="87">
        <v>44293</v>
      </c>
      <c r="B131" s="66">
        <v>86.459998999999996</v>
      </c>
      <c r="C131" s="2">
        <f t="shared" ref="C131:C194" si="2">(B131-B130)/B130</f>
        <v>-3.6874856382518206E-3</v>
      </c>
    </row>
    <row r="132" spans="1:3" x14ac:dyDescent="0.35">
      <c r="A132" s="87">
        <v>44294</v>
      </c>
      <c r="B132" s="66">
        <v>90.18</v>
      </c>
      <c r="C132" s="2">
        <f t="shared" si="2"/>
        <v>4.3025688677142022E-2</v>
      </c>
    </row>
    <row r="133" spans="1:3" x14ac:dyDescent="0.35">
      <c r="A133" s="87">
        <v>44295</v>
      </c>
      <c r="B133" s="66">
        <v>92.300003000000004</v>
      </c>
      <c r="C133" s="2">
        <f t="shared" si="2"/>
        <v>2.3508571745398058E-2</v>
      </c>
    </row>
    <row r="134" spans="1:3" x14ac:dyDescent="0.35">
      <c r="A134" s="87">
        <v>44298</v>
      </c>
      <c r="B134" s="66">
        <v>91.720000999999996</v>
      </c>
      <c r="C134" s="2">
        <f t="shared" si="2"/>
        <v>-6.2838784523117234E-3</v>
      </c>
    </row>
    <row r="135" spans="1:3" x14ac:dyDescent="0.35">
      <c r="A135" s="87">
        <v>44299</v>
      </c>
      <c r="B135" s="66">
        <v>92</v>
      </c>
      <c r="C135" s="2">
        <f t="shared" si="2"/>
        <v>3.0527583618321554E-3</v>
      </c>
    </row>
    <row r="136" spans="1:3" x14ac:dyDescent="0.35">
      <c r="A136" s="87">
        <v>44300</v>
      </c>
      <c r="B136" s="66">
        <v>91.300003000000004</v>
      </c>
      <c r="C136" s="2">
        <f t="shared" si="2"/>
        <v>-7.60866304347822E-3</v>
      </c>
    </row>
    <row r="137" spans="1:3" x14ac:dyDescent="0.35">
      <c r="A137" s="87">
        <v>44301</v>
      </c>
      <c r="B137" s="66">
        <v>92.559997999999993</v>
      </c>
      <c r="C137" s="2">
        <f t="shared" si="2"/>
        <v>1.3800601956168492E-2</v>
      </c>
    </row>
    <row r="138" spans="1:3" x14ac:dyDescent="0.35">
      <c r="A138" s="87">
        <v>44302</v>
      </c>
      <c r="B138" s="66">
        <v>91.760002</v>
      </c>
      <c r="C138" s="2">
        <f t="shared" si="2"/>
        <v>-8.6429993224502125E-3</v>
      </c>
    </row>
    <row r="139" spans="1:3" x14ac:dyDescent="0.35">
      <c r="A139" s="87">
        <v>44305</v>
      </c>
      <c r="B139" s="66">
        <v>91.120002999999997</v>
      </c>
      <c r="C139" s="2">
        <f t="shared" si="2"/>
        <v>-6.9747056021206618E-3</v>
      </c>
    </row>
    <row r="140" spans="1:3" x14ac:dyDescent="0.35">
      <c r="A140" s="87">
        <v>44306</v>
      </c>
      <c r="B140" s="66">
        <v>89</v>
      </c>
      <c r="C140" s="2">
        <f t="shared" si="2"/>
        <v>-2.3266054984655751E-2</v>
      </c>
    </row>
    <row r="141" spans="1:3" x14ac:dyDescent="0.35">
      <c r="A141" s="87">
        <v>44307</v>
      </c>
      <c r="B141" s="66">
        <v>90.339995999999999</v>
      </c>
      <c r="C141" s="2">
        <f t="shared" si="2"/>
        <v>1.5056134831460666E-2</v>
      </c>
    </row>
    <row r="142" spans="1:3" x14ac:dyDescent="0.35">
      <c r="A142" s="87">
        <v>44308</v>
      </c>
      <c r="B142" s="66">
        <v>90.620002999999997</v>
      </c>
      <c r="C142" s="2">
        <f t="shared" si="2"/>
        <v>3.0994798804285721E-3</v>
      </c>
    </row>
    <row r="143" spans="1:3" x14ac:dyDescent="0.35">
      <c r="A143" s="87">
        <v>44309</v>
      </c>
      <c r="B143" s="66">
        <v>89.860000999999997</v>
      </c>
      <c r="C143" s="2">
        <f t="shared" si="2"/>
        <v>-8.3866914018972186E-3</v>
      </c>
    </row>
    <row r="144" spans="1:3" x14ac:dyDescent="0.35">
      <c r="A144" s="87">
        <v>44312</v>
      </c>
      <c r="B144" s="66">
        <v>91.18</v>
      </c>
      <c r="C144" s="2">
        <f t="shared" si="2"/>
        <v>1.4689505734592746E-2</v>
      </c>
    </row>
    <row r="145" spans="1:3" x14ac:dyDescent="0.35">
      <c r="A145" s="87">
        <v>44313</v>
      </c>
      <c r="B145" s="66">
        <v>91.800003000000004</v>
      </c>
      <c r="C145" s="2">
        <f t="shared" si="2"/>
        <v>6.7997696863346885E-3</v>
      </c>
    </row>
    <row r="146" spans="1:3" x14ac:dyDescent="0.35">
      <c r="A146" s="87">
        <v>44314</v>
      </c>
      <c r="B146" s="66">
        <v>88.5</v>
      </c>
      <c r="C146" s="2">
        <f t="shared" si="2"/>
        <v>-3.5947743923276383E-2</v>
      </c>
    </row>
    <row r="147" spans="1:3" x14ac:dyDescent="0.35">
      <c r="A147" s="87">
        <v>44315</v>
      </c>
      <c r="B147" s="66">
        <v>88.620002999999997</v>
      </c>
      <c r="C147" s="2">
        <f t="shared" si="2"/>
        <v>1.3559661016948811E-3</v>
      </c>
    </row>
    <row r="148" spans="1:3" x14ac:dyDescent="0.35">
      <c r="A148" s="87">
        <v>44316</v>
      </c>
      <c r="B148" s="66">
        <v>87.720000999999996</v>
      </c>
      <c r="C148" s="2">
        <f t="shared" si="2"/>
        <v>-1.0155743280667692E-2</v>
      </c>
    </row>
    <row r="149" spans="1:3" x14ac:dyDescent="0.35">
      <c r="A149" s="87">
        <v>44319</v>
      </c>
      <c r="B149" s="66">
        <v>88.839995999999999</v>
      </c>
      <c r="C149" s="2">
        <f t="shared" si="2"/>
        <v>1.2767840711720957E-2</v>
      </c>
    </row>
    <row r="150" spans="1:3" x14ac:dyDescent="0.35">
      <c r="A150" s="87">
        <v>44320</v>
      </c>
      <c r="B150" s="66">
        <v>86.519997000000004</v>
      </c>
      <c r="C150" s="2">
        <f t="shared" si="2"/>
        <v>-2.6114352819196388E-2</v>
      </c>
    </row>
    <row r="151" spans="1:3" x14ac:dyDescent="0.35">
      <c r="A151" s="87">
        <v>44321</v>
      </c>
      <c r="B151" s="66">
        <v>87.900002000000001</v>
      </c>
      <c r="C151" s="2">
        <f t="shared" si="2"/>
        <v>1.5950127691289645E-2</v>
      </c>
    </row>
    <row r="152" spans="1:3" x14ac:dyDescent="0.35">
      <c r="A152" s="87">
        <v>44322</v>
      </c>
      <c r="B152" s="66">
        <v>86.68</v>
      </c>
      <c r="C152" s="2">
        <f t="shared" si="2"/>
        <v>-1.3879430855985576E-2</v>
      </c>
    </row>
    <row r="153" spans="1:3" x14ac:dyDescent="0.35">
      <c r="A153" s="87">
        <v>44323</v>
      </c>
      <c r="B153" s="66">
        <v>89.82</v>
      </c>
      <c r="C153" s="2">
        <f t="shared" si="2"/>
        <v>3.6225196123673122E-2</v>
      </c>
    </row>
    <row r="154" spans="1:3" x14ac:dyDescent="0.35">
      <c r="A154" s="87">
        <v>44326</v>
      </c>
      <c r="B154" s="66">
        <v>88.980002999999996</v>
      </c>
      <c r="C154" s="2">
        <f t="shared" si="2"/>
        <v>-9.3520040080159964E-3</v>
      </c>
    </row>
    <row r="155" spans="1:3" x14ac:dyDescent="0.35">
      <c r="A155" s="87">
        <v>44327</v>
      </c>
      <c r="B155" s="66">
        <v>88.5</v>
      </c>
      <c r="C155" s="2">
        <f t="shared" si="2"/>
        <v>-5.3945042011292856E-3</v>
      </c>
    </row>
    <row r="156" spans="1:3" x14ac:dyDescent="0.35">
      <c r="A156" s="87">
        <v>44328</v>
      </c>
      <c r="B156" s="66">
        <v>89.18</v>
      </c>
      <c r="C156" s="2">
        <f t="shared" si="2"/>
        <v>7.6836158192091168E-3</v>
      </c>
    </row>
    <row r="157" spans="1:3" x14ac:dyDescent="0.35">
      <c r="A157" s="87">
        <v>44329</v>
      </c>
      <c r="B157" s="66">
        <v>89.980002999999996</v>
      </c>
      <c r="C157" s="2">
        <f t="shared" si="2"/>
        <v>8.9706548553486146E-3</v>
      </c>
    </row>
    <row r="158" spans="1:3" x14ac:dyDescent="0.35">
      <c r="A158" s="87">
        <v>44330</v>
      </c>
      <c r="B158" s="66">
        <v>90.199996999999996</v>
      </c>
      <c r="C158" s="2">
        <f t="shared" si="2"/>
        <v>2.4449210120608667E-3</v>
      </c>
    </row>
    <row r="159" spans="1:3" x14ac:dyDescent="0.35">
      <c r="A159" s="87">
        <v>44333</v>
      </c>
      <c r="B159" s="66">
        <v>90.699996999999996</v>
      </c>
      <c r="C159" s="2">
        <f t="shared" si="2"/>
        <v>5.5432374349192052E-3</v>
      </c>
    </row>
    <row r="160" spans="1:3" x14ac:dyDescent="0.35">
      <c r="A160" s="87">
        <v>44334</v>
      </c>
      <c r="B160" s="66">
        <v>91.239998</v>
      </c>
      <c r="C160" s="2">
        <f t="shared" si="2"/>
        <v>5.9537047173221381E-3</v>
      </c>
    </row>
    <row r="161" spans="1:3" x14ac:dyDescent="0.35">
      <c r="A161" s="87">
        <v>44335</v>
      </c>
      <c r="B161" s="66">
        <v>90.940002000000007</v>
      </c>
      <c r="C161" s="2">
        <f t="shared" si="2"/>
        <v>-3.287987796755465E-3</v>
      </c>
    </row>
    <row r="162" spans="1:3" x14ac:dyDescent="0.35">
      <c r="A162" s="87">
        <v>44336</v>
      </c>
      <c r="B162" s="66">
        <v>91.019997000000004</v>
      </c>
      <c r="C162" s="2">
        <f t="shared" si="2"/>
        <v>8.7964590104139978E-4</v>
      </c>
    </row>
    <row r="163" spans="1:3" x14ac:dyDescent="0.35">
      <c r="A163" s="87">
        <v>44337</v>
      </c>
      <c r="B163" s="66">
        <v>92.32</v>
      </c>
      <c r="C163" s="2">
        <f t="shared" si="2"/>
        <v>1.4282608688725726E-2</v>
      </c>
    </row>
    <row r="164" spans="1:3" x14ac:dyDescent="0.35">
      <c r="A164" s="87">
        <v>44341</v>
      </c>
      <c r="B164" s="66">
        <v>93.260002</v>
      </c>
      <c r="C164" s="2">
        <f t="shared" si="2"/>
        <v>1.0181997400346695E-2</v>
      </c>
    </row>
    <row r="165" spans="1:3" x14ac:dyDescent="0.35">
      <c r="A165" s="87">
        <v>44342</v>
      </c>
      <c r="B165" s="66">
        <v>93.599997999999999</v>
      </c>
      <c r="C165" s="2">
        <f t="shared" si="2"/>
        <v>3.6456786694042671E-3</v>
      </c>
    </row>
    <row r="166" spans="1:3" x14ac:dyDescent="0.35">
      <c r="A166" s="87">
        <v>44343</v>
      </c>
      <c r="B166" s="66">
        <v>93</v>
      </c>
      <c r="C166" s="2">
        <f t="shared" si="2"/>
        <v>-6.4102351797058728E-3</v>
      </c>
    </row>
    <row r="167" spans="1:3" x14ac:dyDescent="0.35">
      <c r="A167" s="87">
        <v>44344</v>
      </c>
      <c r="B167" s="66">
        <v>93.82</v>
      </c>
      <c r="C167" s="2">
        <f t="shared" si="2"/>
        <v>8.8172043010751947E-3</v>
      </c>
    </row>
    <row r="168" spans="1:3" x14ac:dyDescent="0.35">
      <c r="A168" s="87">
        <v>44347</v>
      </c>
      <c r="B168" s="66">
        <v>93.82</v>
      </c>
      <c r="C168" s="2">
        <f t="shared" si="2"/>
        <v>0</v>
      </c>
    </row>
    <row r="169" spans="1:3" x14ac:dyDescent="0.35">
      <c r="A169" s="87">
        <v>44348</v>
      </c>
      <c r="B169" s="66">
        <v>92.32</v>
      </c>
      <c r="C169" s="2">
        <f t="shared" si="2"/>
        <v>-1.5988062246855683E-2</v>
      </c>
    </row>
    <row r="170" spans="1:3" x14ac:dyDescent="0.35">
      <c r="A170" s="87">
        <v>44349</v>
      </c>
      <c r="B170" s="66">
        <v>92.82</v>
      </c>
      <c r="C170" s="2">
        <f t="shared" si="2"/>
        <v>5.4159445407279032E-3</v>
      </c>
    </row>
    <row r="171" spans="1:3" x14ac:dyDescent="0.35">
      <c r="A171" s="87">
        <v>44350</v>
      </c>
      <c r="B171" s="66">
        <v>92.800003000000004</v>
      </c>
      <c r="C171" s="2">
        <f t="shared" si="2"/>
        <v>-2.1543848308542757E-4</v>
      </c>
    </row>
    <row r="172" spans="1:3" x14ac:dyDescent="0.35">
      <c r="A172" s="87">
        <v>44351</v>
      </c>
      <c r="B172" s="66">
        <v>92.559997999999993</v>
      </c>
      <c r="C172" s="2">
        <f t="shared" si="2"/>
        <v>-2.5862606922546186E-3</v>
      </c>
    </row>
    <row r="173" spans="1:3" x14ac:dyDescent="0.35">
      <c r="A173" s="87">
        <v>44354</v>
      </c>
      <c r="B173" s="66">
        <v>93.5</v>
      </c>
      <c r="C173" s="2">
        <f t="shared" si="2"/>
        <v>1.0155596589360416E-2</v>
      </c>
    </row>
    <row r="174" spans="1:3" x14ac:dyDescent="0.35">
      <c r="A174" s="87">
        <v>44355</v>
      </c>
      <c r="B174" s="66">
        <v>93.199996999999996</v>
      </c>
      <c r="C174" s="2">
        <f t="shared" si="2"/>
        <v>-3.2085882352941584E-3</v>
      </c>
    </row>
    <row r="175" spans="1:3" x14ac:dyDescent="0.35">
      <c r="A175" s="87">
        <v>44356</v>
      </c>
      <c r="B175" s="66">
        <v>92.699996999999996</v>
      </c>
      <c r="C175" s="2">
        <f t="shared" si="2"/>
        <v>-5.3648070396397117E-3</v>
      </c>
    </row>
    <row r="176" spans="1:3" x14ac:dyDescent="0.35">
      <c r="A176" s="87">
        <v>44357</v>
      </c>
      <c r="B176" s="66">
        <v>91.739998</v>
      </c>
      <c r="C176" s="2">
        <f t="shared" si="2"/>
        <v>-1.03559766026745E-2</v>
      </c>
    </row>
    <row r="177" spans="1:3" x14ac:dyDescent="0.35">
      <c r="A177" s="87">
        <v>44358</v>
      </c>
      <c r="B177" s="66">
        <v>93.279999000000004</v>
      </c>
      <c r="C177" s="2">
        <f t="shared" si="2"/>
        <v>1.6786582009735859E-2</v>
      </c>
    </row>
    <row r="178" spans="1:3" x14ac:dyDescent="0.35">
      <c r="A178" s="87">
        <v>44361</v>
      </c>
      <c r="B178" s="66">
        <v>93.260002</v>
      </c>
      <c r="C178" s="2">
        <f t="shared" si="2"/>
        <v>-2.1437607433940468E-4</v>
      </c>
    </row>
    <row r="179" spans="1:3" x14ac:dyDescent="0.35">
      <c r="A179" s="87">
        <v>44362</v>
      </c>
      <c r="B179" s="66">
        <v>93.040001000000004</v>
      </c>
      <c r="C179" s="2">
        <f t="shared" si="2"/>
        <v>-2.359007026399124E-3</v>
      </c>
    </row>
    <row r="180" spans="1:3" x14ac:dyDescent="0.35">
      <c r="A180" s="87">
        <v>44363</v>
      </c>
      <c r="B180" s="66">
        <v>95.220000999999996</v>
      </c>
      <c r="C180" s="2">
        <f t="shared" si="2"/>
        <v>2.3430782207321692E-2</v>
      </c>
    </row>
    <row r="181" spans="1:3" x14ac:dyDescent="0.35">
      <c r="A181" s="87">
        <v>44364</v>
      </c>
      <c r="B181" s="66">
        <v>96.080001999999993</v>
      </c>
      <c r="C181" s="2">
        <f t="shared" si="2"/>
        <v>9.0317264331891463E-3</v>
      </c>
    </row>
    <row r="182" spans="1:3" x14ac:dyDescent="0.35">
      <c r="A182" s="87">
        <v>44365</v>
      </c>
      <c r="B182" s="66">
        <v>94.879997000000003</v>
      </c>
      <c r="C182" s="2">
        <f t="shared" si="2"/>
        <v>-1.248964378664345E-2</v>
      </c>
    </row>
    <row r="183" spans="1:3" x14ac:dyDescent="0.35">
      <c r="A183" s="87">
        <v>44368</v>
      </c>
      <c r="B183" s="66">
        <v>96.120002999999997</v>
      </c>
      <c r="C183" s="2">
        <f t="shared" si="2"/>
        <v>1.3069203617280825E-2</v>
      </c>
    </row>
    <row r="184" spans="1:3" x14ac:dyDescent="0.35">
      <c r="A184" s="87">
        <v>44369</v>
      </c>
      <c r="B184" s="66">
        <v>96.360000999999997</v>
      </c>
      <c r="C184" s="2">
        <f t="shared" si="2"/>
        <v>2.4968580161197035E-3</v>
      </c>
    </row>
    <row r="185" spans="1:3" x14ac:dyDescent="0.35">
      <c r="A185" s="87">
        <v>44370</v>
      </c>
      <c r="B185" s="66">
        <v>96.300003000000004</v>
      </c>
      <c r="C185" s="2">
        <f t="shared" si="2"/>
        <v>-6.2264424426472465E-4</v>
      </c>
    </row>
    <row r="186" spans="1:3" x14ac:dyDescent="0.35">
      <c r="A186" s="87">
        <v>44371</v>
      </c>
      <c r="B186" s="66">
        <v>96.68</v>
      </c>
      <c r="C186" s="2">
        <f t="shared" si="2"/>
        <v>3.9459708012678152E-3</v>
      </c>
    </row>
    <row r="187" spans="1:3" x14ac:dyDescent="0.35">
      <c r="A187" s="87">
        <v>44372</v>
      </c>
      <c r="B187" s="66">
        <v>98.639999000000003</v>
      </c>
      <c r="C187" s="2">
        <f t="shared" si="2"/>
        <v>2.0273055440628837E-2</v>
      </c>
    </row>
    <row r="188" spans="1:3" x14ac:dyDescent="0.35">
      <c r="A188" s="87">
        <v>44375</v>
      </c>
      <c r="B188" s="66">
        <v>99</v>
      </c>
      <c r="C188" s="2">
        <f t="shared" si="2"/>
        <v>3.6496452113710678E-3</v>
      </c>
    </row>
    <row r="189" spans="1:3" x14ac:dyDescent="0.35">
      <c r="A189" s="87">
        <v>44376</v>
      </c>
      <c r="B189" s="66">
        <v>101.099998</v>
      </c>
      <c r="C189" s="2">
        <f t="shared" si="2"/>
        <v>2.1212101010101004E-2</v>
      </c>
    </row>
    <row r="190" spans="1:3" x14ac:dyDescent="0.35">
      <c r="A190" s="87">
        <v>44377</v>
      </c>
      <c r="B190" s="66">
        <v>100.550003</v>
      </c>
      <c r="C190" s="2">
        <f t="shared" si="2"/>
        <v>-5.4401089107835154E-3</v>
      </c>
    </row>
    <row r="191" spans="1:3" x14ac:dyDescent="0.35">
      <c r="A191" s="87">
        <v>44378</v>
      </c>
      <c r="B191" s="66">
        <v>99.940002000000007</v>
      </c>
      <c r="C191" s="2">
        <f t="shared" si="2"/>
        <v>-6.0666432799608852E-3</v>
      </c>
    </row>
    <row r="192" spans="1:3" x14ac:dyDescent="0.35">
      <c r="A192" s="87">
        <v>44379</v>
      </c>
      <c r="B192" s="66">
        <v>101.400002</v>
      </c>
      <c r="C192" s="2">
        <f t="shared" si="2"/>
        <v>1.4608764966804719E-2</v>
      </c>
    </row>
    <row r="193" spans="1:3" x14ac:dyDescent="0.35">
      <c r="A193" s="87">
        <v>44382</v>
      </c>
      <c r="B193" s="66">
        <v>101.449997</v>
      </c>
      <c r="C193" s="2">
        <f t="shared" si="2"/>
        <v>4.9304732755326341E-4</v>
      </c>
    </row>
    <row r="194" spans="1:3" x14ac:dyDescent="0.35">
      <c r="A194" s="87">
        <v>44383</v>
      </c>
      <c r="B194" s="66">
        <v>102.25</v>
      </c>
      <c r="C194" s="2">
        <f t="shared" si="2"/>
        <v>7.8856877639927759E-3</v>
      </c>
    </row>
    <row r="195" spans="1:3" x14ac:dyDescent="0.35">
      <c r="A195" s="87">
        <v>44384</v>
      </c>
      <c r="B195" s="66">
        <v>104</v>
      </c>
      <c r="C195" s="2">
        <f t="shared" ref="C195:C258" si="3">(B195-B194)/B194</f>
        <v>1.7114914425427872E-2</v>
      </c>
    </row>
    <row r="196" spans="1:3" x14ac:dyDescent="0.35">
      <c r="A196" s="87">
        <v>44385</v>
      </c>
      <c r="B196" s="66">
        <v>101.650002</v>
      </c>
      <c r="C196" s="2">
        <f t="shared" si="3"/>
        <v>-2.2596134615384608E-2</v>
      </c>
    </row>
    <row r="197" spans="1:3" x14ac:dyDescent="0.35">
      <c r="A197" s="87">
        <v>44386</v>
      </c>
      <c r="B197" s="66">
        <v>102.900002</v>
      </c>
      <c r="C197" s="2">
        <f t="shared" si="3"/>
        <v>1.2297097642949383E-2</v>
      </c>
    </row>
    <row r="198" spans="1:3" x14ac:dyDescent="0.35">
      <c r="A198" s="87">
        <v>44389</v>
      </c>
      <c r="B198" s="66">
        <v>103.150002</v>
      </c>
      <c r="C198" s="2">
        <f t="shared" si="3"/>
        <v>2.4295431986483345E-3</v>
      </c>
    </row>
    <row r="199" spans="1:3" x14ac:dyDescent="0.35">
      <c r="A199" s="87">
        <v>44390</v>
      </c>
      <c r="B199" s="66">
        <v>103.650002</v>
      </c>
      <c r="C199" s="2">
        <f t="shared" si="3"/>
        <v>4.8473096491069385E-3</v>
      </c>
    </row>
    <row r="200" spans="1:3" x14ac:dyDescent="0.35">
      <c r="A200" s="87">
        <v>44391</v>
      </c>
      <c r="B200" s="66">
        <v>103.550003</v>
      </c>
      <c r="C200" s="2">
        <f t="shared" si="3"/>
        <v>-9.6477566879349256E-4</v>
      </c>
    </row>
    <row r="201" spans="1:3" x14ac:dyDescent="0.35">
      <c r="A201" s="87">
        <v>44392</v>
      </c>
      <c r="B201" s="66">
        <v>101.650002</v>
      </c>
      <c r="C201" s="2">
        <f t="shared" si="3"/>
        <v>-1.8348632978793859E-2</v>
      </c>
    </row>
    <row r="202" spans="1:3" x14ac:dyDescent="0.35">
      <c r="A202" s="87">
        <v>44393</v>
      </c>
      <c r="B202" s="66">
        <v>101.400002</v>
      </c>
      <c r="C202" s="2">
        <f t="shared" si="3"/>
        <v>-2.4594195285898763E-3</v>
      </c>
    </row>
    <row r="203" spans="1:3" x14ac:dyDescent="0.35">
      <c r="A203" s="87">
        <v>44396</v>
      </c>
      <c r="B203" s="66">
        <v>100.650002</v>
      </c>
      <c r="C203" s="2">
        <f t="shared" si="3"/>
        <v>-7.3964495582554326E-3</v>
      </c>
    </row>
    <row r="204" spans="1:3" x14ac:dyDescent="0.35">
      <c r="A204" s="87">
        <v>44397</v>
      </c>
      <c r="B204" s="66">
        <v>101.099998</v>
      </c>
      <c r="C204" s="2">
        <f t="shared" si="3"/>
        <v>4.4708990666487885E-3</v>
      </c>
    </row>
    <row r="205" spans="1:3" x14ac:dyDescent="0.35">
      <c r="A205" s="87">
        <v>44398</v>
      </c>
      <c r="B205" s="66">
        <v>102.949997</v>
      </c>
      <c r="C205" s="2">
        <f t="shared" si="3"/>
        <v>1.8298704615206787E-2</v>
      </c>
    </row>
    <row r="206" spans="1:3" x14ac:dyDescent="0.35">
      <c r="A206" s="87">
        <v>44399</v>
      </c>
      <c r="B206" s="66">
        <v>104.650002</v>
      </c>
      <c r="C206" s="2">
        <f t="shared" si="3"/>
        <v>1.6512919373858792E-2</v>
      </c>
    </row>
    <row r="207" spans="1:3" x14ac:dyDescent="0.35">
      <c r="A207" s="87">
        <v>44400</v>
      </c>
      <c r="B207" s="66">
        <v>105.849998</v>
      </c>
      <c r="C207" s="2">
        <f t="shared" si="3"/>
        <v>1.1466755633697921E-2</v>
      </c>
    </row>
    <row r="208" spans="1:3" x14ac:dyDescent="0.35">
      <c r="A208" s="87">
        <v>44403</v>
      </c>
      <c r="B208" s="66">
        <v>105.099998</v>
      </c>
      <c r="C208" s="2">
        <f t="shared" si="3"/>
        <v>-7.0854984805951531E-3</v>
      </c>
    </row>
    <row r="209" spans="1:3" x14ac:dyDescent="0.35">
      <c r="A209" s="87">
        <v>44404</v>
      </c>
      <c r="B209" s="66">
        <v>104.150002</v>
      </c>
      <c r="C209" s="2">
        <f t="shared" si="3"/>
        <v>-9.0389725792382868E-3</v>
      </c>
    </row>
    <row r="210" spans="1:3" x14ac:dyDescent="0.35">
      <c r="A210" s="87">
        <v>44405</v>
      </c>
      <c r="B210" s="66">
        <v>103.949997</v>
      </c>
      <c r="C210" s="2">
        <f t="shared" si="3"/>
        <v>-1.9203552199644166E-3</v>
      </c>
    </row>
    <row r="211" spans="1:3" x14ac:dyDescent="0.35">
      <c r="A211" s="87">
        <v>44406</v>
      </c>
      <c r="B211" s="66">
        <v>104.150002</v>
      </c>
      <c r="C211" s="2">
        <f t="shared" si="3"/>
        <v>1.9240500795782076E-3</v>
      </c>
    </row>
    <row r="212" spans="1:3" x14ac:dyDescent="0.35">
      <c r="A212" s="87">
        <v>44407</v>
      </c>
      <c r="B212" s="66">
        <v>103.5</v>
      </c>
      <c r="C212" s="2">
        <f t="shared" si="3"/>
        <v>-6.2410176429953468E-3</v>
      </c>
    </row>
    <row r="213" spans="1:3" x14ac:dyDescent="0.35">
      <c r="A213" s="87">
        <v>44410</v>
      </c>
      <c r="B213" s="66">
        <v>104.650002</v>
      </c>
      <c r="C213" s="2">
        <f t="shared" si="3"/>
        <v>1.1111130434782615E-2</v>
      </c>
    </row>
    <row r="214" spans="1:3" x14ac:dyDescent="0.35">
      <c r="A214" s="87">
        <v>44411</v>
      </c>
      <c r="B214" s="66">
        <v>106.050003</v>
      </c>
      <c r="C214" s="2">
        <f t="shared" si="3"/>
        <v>1.3377935721396386E-2</v>
      </c>
    </row>
    <row r="215" spans="1:3" x14ac:dyDescent="0.35">
      <c r="A215" s="87">
        <v>44412</v>
      </c>
      <c r="B215" s="66">
        <v>108.75</v>
      </c>
      <c r="C215" s="2">
        <f t="shared" si="3"/>
        <v>2.5459659817265598E-2</v>
      </c>
    </row>
    <row r="216" spans="1:3" x14ac:dyDescent="0.35">
      <c r="A216" s="87">
        <v>44413</v>
      </c>
      <c r="B216" s="66">
        <v>107.5</v>
      </c>
      <c r="C216" s="2">
        <f t="shared" si="3"/>
        <v>-1.1494252873563218E-2</v>
      </c>
    </row>
    <row r="217" spans="1:3" x14ac:dyDescent="0.35">
      <c r="A217" s="87">
        <v>44414</v>
      </c>
      <c r="B217" s="66">
        <v>106.800003</v>
      </c>
      <c r="C217" s="2">
        <f t="shared" si="3"/>
        <v>-6.5115999999999646E-3</v>
      </c>
    </row>
    <row r="218" spans="1:3" x14ac:dyDescent="0.35">
      <c r="A218" s="87">
        <v>44417</v>
      </c>
      <c r="B218" s="66">
        <v>106.949997</v>
      </c>
      <c r="C218" s="2">
        <f t="shared" si="3"/>
        <v>1.4044381627966098E-3</v>
      </c>
    </row>
    <row r="219" spans="1:3" x14ac:dyDescent="0.35">
      <c r="A219" s="87">
        <v>44418</v>
      </c>
      <c r="B219" s="66">
        <v>107.300003</v>
      </c>
      <c r="C219" s="2">
        <f t="shared" si="3"/>
        <v>3.272613462532473E-3</v>
      </c>
    </row>
    <row r="220" spans="1:3" x14ac:dyDescent="0.35">
      <c r="A220" s="87">
        <v>44419</v>
      </c>
      <c r="B220" s="66">
        <v>106.949997</v>
      </c>
      <c r="C220" s="2">
        <f t="shared" si="3"/>
        <v>-3.2619383990139085E-3</v>
      </c>
    </row>
    <row r="221" spans="1:3" x14ac:dyDescent="0.35">
      <c r="A221" s="87">
        <v>44420</v>
      </c>
      <c r="B221" s="66">
        <v>107.349998</v>
      </c>
      <c r="C221" s="2">
        <f t="shared" si="3"/>
        <v>3.7400749062199896E-3</v>
      </c>
    </row>
    <row r="222" spans="1:3" x14ac:dyDescent="0.35">
      <c r="A222" s="87">
        <v>44421</v>
      </c>
      <c r="B222" s="66">
        <v>108.5</v>
      </c>
      <c r="C222" s="2">
        <f t="shared" si="3"/>
        <v>1.0712641093854522E-2</v>
      </c>
    </row>
    <row r="223" spans="1:3" x14ac:dyDescent="0.35">
      <c r="A223" s="87">
        <v>44424</v>
      </c>
      <c r="B223" s="66">
        <v>107.849998</v>
      </c>
      <c r="C223" s="2">
        <f t="shared" si="3"/>
        <v>-5.9908018433179784E-3</v>
      </c>
    </row>
    <row r="224" spans="1:3" x14ac:dyDescent="0.35">
      <c r="A224" s="87">
        <v>44425</v>
      </c>
      <c r="B224" s="66">
        <v>108.300003</v>
      </c>
      <c r="C224" s="2">
        <f t="shared" si="3"/>
        <v>4.1725081904962526E-3</v>
      </c>
    </row>
    <row r="225" spans="1:3" x14ac:dyDescent="0.35">
      <c r="A225" s="87">
        <v>44426</v>
      </c>
      <c r="B225" s="66">
        <v>108</v>
      </c>
      <c r="C225" s="2">
        <f t="shared" si="3"/>
        <v>-2.7701107265897655E-3</v>
      </c>
    </row>
    <row r="226" spans="1:3" x14ac:dyDescent="0.35">
      <c r="A226" s="87">
        <v>44427</v>
      </c>
      <c r="B226" s="66">
        <v>106.050003</v>
      </c>
      <c r="C226" s="2">
        <f t="shared" si="3"/>
        <v>-1.8055527777777743E-2</v>
      </c>
    </row>
    <row r="227" spans="1:3" x14ac:dyDescent="0.35">
      <c r="A227" s="87">
        <v>44428</v>
      </c>
      <c r="B227" s="66">
        <v>106.300003</v>
      </c>
      <c r="C227" s="2">
        <f t="shared" si="3"/>
        <v>2.357378528315553E-3</v>
      </c>
    </row>
    <row r="228" spans="1:3" x14ac:dyDescent="0.35">
      <c r="A228" s="87">
        <v>44431</v>
      </c>
      <c r="B228" s="66">
        <v>107</v>
      </c>
      <c r="C228" s="2">
        <f t="shared" si="3"/>
        <v>6.5851079985387792E-3</v>
      </c>
    </row>
    <row r="229" spans="1:3" x14ac:dyDescent="0.35">
      <c r="A229" s="87">
        <v>44432</v>
      </c>
      <c r="B229" s="66">
        <v>106.550003</v>
      </c>
      <c r="C229" s="2">
        <f t="shared" si="3"/>
        <v>-4.2055794392523013E-3</v>
      </c>
    </row>
    <row r="230" spans="1:3" x14ac:dyDescent="0.35">
      <c r="A230" s="87">
        <v>44433</v>
      </c>
      <c r="B230" s="66">
        <v>107.650002</v>
      </c>
      <c r="C230" s="2">
        <f t="shared" si="3"/>
        <v>1.0323781971174574E-2</v>
      </c>
    </row>
    <row r="231" spans="1:3" x14ac:dyDescent="0.35">
      <c r="A231" s="87">
        <v>44434</v>
      </c>
      <c r="B231" s="66">
        <v>105.050003</v>
      </c>
      <c r="C231" s="2">
        <f t="shared" si="3"/>
        <v>-2.4152335826245472E-2</v>
      </c>
    </row>
    <row r="232" spans="1:3" x14ac:dyDescent="0.35">
      <c r="A232" s="87">
        <v>44435</v>
      </c>
      <c r="B232" s="66">
        <v>105.099998</v>
      </c>
      <c r="C232" s="2">
        <f t="shared" si="3"/>
        <v>4.7591621677531574E-4</v>
      </c>
    </row>
    <row r="233" spans="1:3" x14ac:dyDescent="0.35">
      <c r="A233" s="87">
        <v>44438</v>
      </c>
      <c r="B233" s="66">
        <v>104.550003</v>
      </c>
      <c r="C233" s="2">
        <f t="shared" si="3"/>
        <v>-5.2330638483931808E-3</v>
      </c>
    </row>
    <row r="234" spans="1:3" x14ac:dyDescent="0.35">
      <c r="A234" s="87">
        <v>44439</v>
      </c>
      <c r="B234" s="66">
        <v>102.800003</v>
      </c>
      <c r="C234" s="2">
        <f t="shared" si="3"/>
        <v>-1.6738402197845944E-2</v>
      </c>
    </row>
    <row r="235" spans="1:3" x14ac:dyDescent="0.35">
      <c r="A235" s="87">
        <v>44440</v>
      </c>
      <c r="B235" s="66">
        <v>103.849998</v>
      </c>
      <c r="C235" s="2">
        <f t="shared" si="3"/>
        <v>1.0213958845896098E-2</v>
      </c>
    </row>
    <row r="236" spans="1:3" x14ac:dyDescent="0.35">
      <c r="A236" s="87">
        <v>44441</v>
      </c>
      <c r="B236" s="66">
        <v>103.800003</v>
      </c>
      <c r="C236" s="2">
        <f t="shared" si="3"/>
        <v>-4.8141551240083385E-4</v>
      </c>
    </row>
    <row r="237" spans="1:3" x14ac:dyDescent="0.35">
      <c r="A237" s="87">
        <v>44442</v>
      </c>
      <c r="B237" s="66">
        <v>102.550003</v>
      </c>
      <c r="C237" s="2">
        <f t="shared" si="3"/>
        <v>-1.2042388861973346E-2</v>
      </c>
    </row>
    <row r="238" spans="1:3" x14ac:dyDescent="0.35">
      <c r="A238" s="87">
        <v>44445</v>
      </c>
      <c r="B238" s="66">
        <v>103.699997</v>
      </c>
      <c r="C238" s="2">
        <f t="shared" si="3"/>
        <v>1.1213983094666436E-2</v>
      </c>
    </row>
    <row r="239" spans="1:3" x14ac:dyDescent="0.35">
      <c r="A239" s="87">
        <v>44446</v>
      </c>
      <c r="B239" s="66">
        <v>104.449997</v>
      </c>
      <c r="C239" s="2">
        <f t="shared" si="3"/>
        <v>7.2324013664146975E-3</v>
      </c>
    </row>
    <row r="240" spans="1:3" x14ac:dyDescent="0.35">
      <c r="A240" s="87">
        <v>44447</v>
      </c>
      <c r="B240" s="66">
        <v>104.099998</v>
      </c>
      <c r="C240" s="2">
        <f t="shared" si="3"/>
        <v>-3.3508761134765455E-3</v>
      </c>
    </row>
    <row r="241" spans="1:3" x14ac:dyDescent="0.35">
      <c r="A241" s="87">
        <v>44448</v>
      </c>
      <c r="B241" s="66">
        <v>105</v>
      </c>
      <c r="C241" s="2">
        <f t="shared" si="3"/>
        <v>8.6455525196071636E-3</v>
      </c>
    </row>
    <row r="242" spans="1:3" x14ac:dyDescent="0.35">
      <c r="A242" s="87">
        <v>44449</v>
      </c>
      <c r="B242" s="66">
        <v>106.449997</v>
      </c>
      <c r="C242" s="2">
        <f t="shared" si="3"/>
        <v>1.3809495238095201E-2</v>
      </c>
    </row>
    <row r="243" spans="1:3" x14ac:dyDescent="0.35">
      <c r="A243" s="87">
        <v>44452</v>
      </c>
      <c r="B243" s="66">
        <v>103.5</v>
      </c>
      <c r="C243" s="2">
        <f t="shared" si="3"/>
        <v>-2.7712513697863199E-2</v>
      </c>
    </row>
    <row r="244" spans="1:3" x14ac:dyDescent="0.35">
      <c r="A244" s="87">
        <v>44453</v>
      </c>
      <c r="B244" s="66">
        <v>103.849998</v>
      </c>
      <c r="C244" s="2">
        <f t="shared" si="3"/>
        <v>3.3816231884057908E-3</v>
      </c>
    </row>
    <row r="245" spans="1:3" x14ac:dyDescent="0.35">
      <c r="A245" s="87">
        <v>44454</v>
      </c>
      <c r="B245" s="66">
        <v>100</v>
      </c>
      <c r="C245" s="2">
        <f t="shared" si="3"/>
        <v>-3.7072682466493638E-2</v>
      </c>
    </row>
    <row r="246" spans="1:3" x14ac:dyDescent="0.35">
      <c r="A246" s="87">
        <v>44455</v>
      </c>
      <c r="B246" s="66">
        <v>101.349998</v>
      </c>
      <c r="C246" s="2">
        <f t="shared" si="3"/>
        <v>1.3499979999999993E-2</v>
      </c>
    </row>
    <row r="247" spans="1:3" x14ac:dyDescent="0.35">
      <c r="A247" s="87">
        <v>44456</v>
      </c>
      <c r="B247" s="66">
        <v>100.75</v>
      </c>
      <c r="C247" s="2">
        <f t="shared" si="3"/>
        <v>-5.9200593176133992E-3</v>
      </c>
    </row>
    <row r="248" spans="1:3" x14ac:dyDescent="0.35">
      <c r="A248" s="87">
        <v>44459</v>
      </c>
      <c r="B248" s="66">
        <v>99.199996999999996</v>
      </c>
      <c r="C248" s="2">
        <f t="shared" si="3"/>
        <v>-1.538464516129036E-2</v>
      </c>
    </row>
    <row r="249" spans="1:3" x14ac:dyDescent="0.35">
      <c r="A249" s="87">
        <v>44460</v>
      </c>
      <c r="B249" s="66">
        <v>100.050003</v>
      </c>
      <c r="C249" s="2">
        <f t="shared" si="3"/>
        <v>8.5686091300991429E-3</v>
      </c>
    </row>
    <row r="250" spans="1:3" x14ac:dyDescent="0.35">
      <c r="A250" s="87">
        <v>44461</v>
      </c>
      <c r="B250" s="66">
        <v>100.599998</v>
      </c>
      <c r="C250" s="2">
        <f t="shared" si="3"/>
        <v>5.497201234466685E-3</v>
      </c>
    </row>
    <row r="251" spans="1:3" x14ac:dyDescent="0.35">
      <c r="A251" s="87">
        <v>44462</v>
      </c>
      <c r="B251" s="66">
        <v>102.099998</v>
      </c>
      <c r="C251" s="2">
        <f t="shared" si="3"/>
        <v>1.4910537075756205E-2</v>
      </c>
    </row>
    <row r="252" spans="1:3" x14ac:dyDescent="0.35">
      <c r="A252" s="87">
        <v>44463</v>
      </c>
      <c r="B252" s="66">
        <v>98.980002999999996</v>
      </c>
      <c r="C252" s="2">
        <f t="shared" si="3"/>
        <v>-3.0558227826801749E-2</v>
      </c>
    </row>
    <row r="253" spans="1:3" x14ac:dyDescent="0.35">
      <c r="A253" s="87">
        <v>44466</v>
      </c>
      <c r="B253" s="66">
        <v>98.080001999999993</v>
      </c>
      <c r="C253" s="2">
        <f t="shared" si="3"/>
        <v>-9.0927558367522292E-3</v>
      </c>
    </row>
    <row r="254" spans="1:3" x14ac:dyDescent="0.35">
      <c r="A254" s="87">
        <v>44467</v>
      </c>
      <c r="B254" s="66">
        <v>95.559997999999993</v>
      </c>
      <c r="C254" s="2">
        <f t="shared" si="3"/>
        <v>-2.5693351841489565E-2</v>
      </c>
    </row>
    <row r="255" spans="1:3" x14ac:dyDescent="0.35">
      <c r="A255" s="87">
        <v>44468</v>
      </c>
      <c r="B255" s="66">
        <v>95.739998</v>
      </c>
      <c r="C255" s="2">
        <f t="shared" si="3"/>
        <v>1.8836333588036162E-3</v>
      </c>
    </row>
    <row r="256" spans="1:3" x14ac:dyDescent="0.35">
      <c r="A256" s="87">
        <v>44469</v>
      </c>
      <c r="B256" s="66">
        <v>96.419998000000007</v>
      </c>
      <c r="C256" s="2">
        <f t="shared" si="3"/>
        <v>7.1025696073234385E-3</v>
      </c>
    </row>
    <row r="257" spans="1:3" x14ac:dyDescent="0.35">
      <c r="A257" s="87">
        <v>44470</v>
      </c>
      <c r="B257" s="66">
        <v>97.360000999999997</v>
      </c>
      <c r="C257" s="2">
        <f t="shared" si="3"/>
        <v>9.7490460433321113E-3</v>
      </c>
    </row>
    <row r="258" spans="1:3" x14ac:dyDescent="0.35">
      <c r="A258" s="87">
        <v>44473</v>
      </c>
      <c r="B258" s="66">
        <v>97.459998999999996</v>
      </c>
      <c r="C258" s="2">
        <f t="shared" si="3"/>
        <v>1.0270953058022193E-3</v>
      </c>
    </row>
    <row r="259" spans="1:3" x14ac:dyDescent="0.35">
      <c r="A259" s="87">
        <v>44474</v>
      </c>
      <c r="B259" s="66">
        <v>98.940002000000007</v>
      </c>
      <c r="C259" s="2">
        <f t="shared" ref="C259:C322" si="4">(B259-B258)/B258</f>
        <v>1.5185748154994447E-2</v>
      </c>
    </row>
    <row r="260" spans="1:3" x14ac:dyDescent="0.35">
      <c r="A260" s="87">
        <v>44475</v>
      </c>
      <c r="B260" s="66">
        <v>97.300003000000004</v>
      </c>
      <c r="C260" s="2">
        <f t="shared" si="4"/>
        <v>-1.6575692003725682E-2</v>
      </c>
    </row>
    <row r="261" spans="1:3" x14ac:dyDescent="0.35">
      <c r="A261" s="87">
        <v>44476</v>
      </c>
      <c r="B261" s="66">
        <v>100.349998</v>
      </c>
      <c r="C261" s="2">
        <f t="shared" si="4"/>
        <v>3.1346299136290834E-2</v>
      </c>
    </row>
    <row r="262" spans="1:3" x14ac:dyDescent="0.35">
      <c r="A262" s="87">
        <v>44477</v>
      </c>
      <c r="B262" s="66">
        <v>98.5</v>
      </c>
      <c r="C262" s="2">
        <f t="shared" si="4"/>
        <v>-1.8435456271757966E-2</v>
      </c>
    </row>
    <row r="263" spans="1:3" x14ac:dyDescent="0.35">
      <c r="A263" s="87">
        <v>44480</v>
      </c>
      <c r="B263" s="66">
        <v>96.959998999999996</v>
      </c>
      <c r="C263" s="2">
        <f t="shared" si="4"/>
        <v>-1.5634527918781765E-2</v>
      </c>
    </row>
    <row r="264" spans="1:3" x14ac:dyDescent="0.35">
      <c r="A264" s="87">
        <v>44481</v>
      </c>
      <c r="B264" s="66">
        <v>97.400002000000001</v>
      </c>
      <c r="C264" s="2">
        <f t="shared" si="4"/>
        <v>4.5379847827762909E-3</v>
      </c>
    </row>
    <row r="265" spans="1:3" x14ac:dyDescent="0.35">
      <c r="A265" s="87">
        <v>44482</v>
      </c>
      <c r="B265" s="66">
        <v>99.459998999999996</v>
      </c>
      <c r="C265" s="2">
        <f t="shared" si="4"/>
        <v>2.1149866095485251E-2</v>
      </c>
    </row>
    <row r="266" spans="1:3" x14ac:dyDescent="0.35">
      <c r="A266" s="87">
        <v>44483</v>
      </c>
      <c r="B266" s="66">
        <v>100.849998</v>
      </c>
      <c r="C266" s="2">
        <f t="shared" si="4"/>
        <v>1.3975457610853215E-2</v>
      </c>
    </row>
    <row r="268" spans="1:3" x14ac:dyDescent="0.35">
      <c r="B268" s="85" t="s">
        <v>108</v>
      </c>
      <c r="C268" s="86">
        <f>MAX(C2:C266)</f>
        <v>5.6320399090853589E-2</v>
      </c>
    </row>
    <row r="269" spans="1:3" x14ac:dyDescent="0.35">
      <c r="B269" s="85" t="s">
        <v>109</v>
      </c>
      <c r="C269" s="86">
        <f>MIN(C2:C266)</f>
        <v>-5.4028505828708405E-2</v>
      </c>
    </row>
    <row r="270" spans="1:3" x14ac:dyDescent="0.35">
      <c r="B270" s="85" t="s">
        <v>107</v>
      </c>
      <c r="C270" s="86">
        <f>AVERAGE(C2:C266)</f>
        <v>1.1555048791704991E-3</v>
      </c>
    </row>
    <row r="271" spans="1:3" x14ac:dyDescent="0.35">
      <c r="B271" s="85" t="s">
        <v>112</v>
      </c>
      <c r="C271" s="86">
        <f>VAR(C2:C266)</f>
        <v>2.5282375566943035E-4</v>
      </c>
    </row>
    <row r="272" spans="1:3" x14ac:dyDescent="0.35">
      <c r="B272" s="85" t="s">
        <v>113</v>
      </c>
      <c r="C272" s="86">
        <f>STDEV(C2:C266)</f>
        <v>1.5900432562337113E-2</v>
      </c>
    </row>
    <row r="273" spans="2:3" x14ac:dyDescent="0.35">
      <c r="B273" s="85" t="s">
        <v>111</v>
      </c>
      <c r="C273" s="84">
        <f>SKEW(C2:C266)</f>
        <v>-0.12539554202729389</v>
      </c>
    </row>
    <row r="274" spans="2:3" x14ac:dyDescent="0.35">
      <c r="B274" s="85" t="s">
        <v>103</v>
      </c>
      <c r="C274" s="84">
        <f>KURT(C2:C266)</f>
        <v>0.67217842483533197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opLeftCell="A243" workbookViewId="0">
      <selection activeCell="C3" sqref="C3:C266"/>
    </sheetView>
  </sheetViews>
  <sheetFormatPr baseColWidth="10" defaultColWidth="11.453125" defaultRowHeight="14.5" x14ac:dyDescent="0.35"/>
  <cols>
    <col min="1" max="1" width="15.1796875" style="1" customWidth="1"/>
    <col min="2" max="2" width="13.453125" style="1" customWidth="1"/>
    <col min="3" max="3" width="22.453125" style="1" customWidth="1"/>
    <col min="4" max="16384" width="11.453125" style="1"/>
  </cols>
  <sheetData>
    <row r="1" spans="1:3" x14ac:dyDescent="0.35">
      <c r="A1" s="90" t="s">
        <v>61</v>
      </c>
      <c r="B1" s="90" t="s">
        <v>62</v>
      </c>
      <c r="C1" s="3" t="s">
        <v>114</v>
      </c>
    </row>
    <row r="2" spans="1:3" x14ac:dyDescent="0.35">
      <c r="A2" s="87">
        <v>44104</v>
      </c>
      <c r="B2" s="66">
        <v>53.310001</v>
      </c>
      <c r="C2" s="2"/>
    </row>
    <row r="3" spans="1:3" x14ac:dyDescent="0.35">
      <c r="A3" s="87">
        <v>44105</v>
      </c>
      <c r="B3" s="66">
        <v>46.34</v>
      </c>
      <c r="C3" s="2">
        <f t="shared" ref="C3:C66" si="0">(B3-B2)/B2</f>
        <v>-0.13074471711227312</v>
      </c>
    </row>
    <row r="4" spans="1:3" x14ac:dyDescent="0.35">
      <c r="A4" s="87">
        <v>44106</v>
      </c>
      <c r="B4" s="66">
        <v>44.935001</v>
      </c>
      <c r="C4" s="2">
        <f t="shared" si="0"/>
        <v>-3.031935692706093E-2</v>
      </c>
    </row>
    <row r="5" spans="1:3" x14ac:dyDescent="0.35">
      <c r="A5" s="87">
        <v>44109</v>
      </c>
      <c r="B5" s="66">
        <v>46.77</v>
      </c>
      <c r="C5" s="2">
        <f t="shared" si="0"/>
        <v>4.0836741051814007E-2</v>
      </c>
    </row>
    <row r="6" spans="1:3" x14ac:dyDescent="0.35">
      <c r="A6" s="87">
        <v>44110</v>
      </c>
      <c r="B6" s="66">
        <v>46.299999</v>
      </c>
      <c r="C6" s="2">
        <f t="shared" si="0"/>
        <v>-1.0049198203976982E-2</v>
      </c>
    </row>
    <row r="7" spans="1:3" x14ac:dyDescent="0.35">
      <c r="A7" s="87">
        <v>44111</v>
      </c>
      <c r="B7" s="66">
        <v>45.299999</v>
      </c>
      <c r="C7" s="2">
        <f t="shared" si="0"/>
        <v>-2.1598272604714312E-2</v>
      </c>
    </row>
    <row r="8" spans="1:3" x14ac:dyDescent="0.35">
      <c r="A8" s="87">
        <v>44112</v>
      </c>
      <c r="B8" s="66">
        <v>46.314999</v>
      </c>
      <c r="C8" s="2">
        <f t="shared" si="0"/>
        <v>2.2406181510070244E-2</v>
      </c>
    </row>
    <row r="9" spans="1:3" x14ac:dyDescent="0.35">
      <c r="A9" s="87">
        <v>44113</v>
      </c>
      <c r="B9" s="66">
        <v>46.73</v>
      </c>
      <c r="C9" s="2">
        <f t="shared" si="0"/>
        <v>8.9604017912209531E-3</v>
      </c>
    </row>
    <row r="10" spans="1:3" x14ac:dyDescent="0.35">
      <c r="A10" s="87">
        <v>44116</v>
      </c>
      <c r="B10" s="66">
        <v>46.360000999999997</v>
      </c>
      <c r="C10" s="2">
        <f t="shared" si="0"/>
        <v>-7.9178044083030169E-3</v>
      </c>
    </row>
    <row r="11" spans="1:3" x14ac:dyDescent="0.35">
      <c r="A11" s="87">
        <v>44117</v>
      </c>
      <c r="B11" s="66">
        <v>44.75</v>
      </c>
      <c r="C11" s="2">
        <f t="shared" si="0"/>
        <v>-3.4728234798786936E-2</v>
      </c>
    </row>
    <row r="12" spans="1:3" x14ac:dyDescent="0.35">
      <c r="A12" s="87">
        <v>44118</v>
      </c>
      <c r="B12" s="66">
        <v>44.325001</v>
      </c>
      <c r="C12" s="2">
        <f t="shared" si="0"/>
        <v>-9.4971843575418925E-3</v>
      </c>
    </row>
    <row r="13" spans="1:3" x14ac:dyDescent="0.35">
      <c r="A13" s="87">
        <v>44119</v>
      </c>
      <c r="B13" s="66">
        <v>44.110000999999997</v>
      </c>
      <c r="C13" s="2">
        <f t="shared" si="0"/>
        <v>-4.8505357055717473E-3</v>
      </c>
    </row>
    <row r="14" spans="1:3" x14ac:dyDescent="0.35">
      <c r="A14" s="87">
        <v>44120</v>
      </c>
      <c r="B14" s="66">
        <v>44.810001</v>
      </c>
      <c r="C14" s="2">
        <f t="shared" si="0"/>
        <v>1.5869417005907636E-2</v>
      </c>
    </row>
    <row r="15" spans="1:3" x14ac:dyDescent="0.35">
      <c r="A15" s="87">
        <v>44123</v>
      </c>
      <c r="B15" s="66">
        <v>44.330002</v>
      </c>
      <c r="C15" s="2">
        <f t="shared" si="0"/>
        <v>-1.071187211087095E-2</v>
      </c>
    </row>
    <row r="16" spans="1:3" x14ac:dyDescent="0.35">
      <c r="A16" s="87">
        <v>44124</v>
      </c>
      <c r="B16" s="66">
        <v>43.619999</v>
      </c>
      <c r="C16" s="2">
        <f t="shared" si="0"/>
        <v>-1.601630877436009E-2</v>
      </c>
    </row>
    <row r="17" spans="1:3" x14ac:dyDescent="0.35">
      <c r="A17" s="87">
        <v>44125</v>
      </c>
      <c r="B17" s="66">
        <v>42.5</v>
      </c>
      <c r="C17" s="2">
        <f t="shared" si="0"/>
        <v>-2.5676272940767374E-2</v>
      </c>
    </row>
    <row r="18" spans="1:3" x14ac:dyDescent="0.35">
      <c r="A18" s="87">
        <v>44126</v>
      </c>
      <c r="B18" s="66">
        <v>42.330002</v>
      </c>
      <c r="C18" s="2">
        <f t="shared" si="0"/>
        <v>-3.9999529411764625E-3</v>
      </c>
    </row>
    <row r="19" spans="1:3" x14ac:dyDescent="0.35">
      <c r="A19" s="87">
        <v>44127</v>
      </c>
      <c r="B19" s="66">
        <v>42.424999</v>
      </c>
      <c r="C19" s="2">
        <f t="shared" si="0"/>
        <v>2.244200224701131E-3</v>
      </c>
    </row>
    <row r="20" spans="1:3" x14ac:dyDescent="0.35">
      <c r="A20" s="87">
        <v>44130</v>
      </c>
      <c r="B20" s="66">
        <v>42.555</v>
      </c>
      <c r="C20" s="2">
        <f t="shared" si="0"/>
        <v>3.0642546391103048E-3</v>
      </c>
    </row>
    <row r="21" spans="1:3" x14ac:dyDescent="0.35">
      <c r="A21" s="87">
        <v>44131</v>
      </c>
      <c r="B21" s="66">
        <v>41.91</v>
      </c>
      <c r="C21" s="2">
        <f t="shared" si="0"/>
        <v>-1.5156855833627145E-2</v>
      </c>
    </row>
    <row r="22" spans="1:3" x14ac:dyDescent="0.35">
      <c r="A22" s="87">
        <v>44132</v>
      </c>
      <c r="B22" s="66">
        <v>40.705002</v>
      </c>
      <c r="C22" s="2">
        <f t="shared" si="0"/>
        <v>-2.8752040085898267E-2</v>
      </c>
    </row>
    <row r="23" spans="1:3" x14ac:dyDescent="0.35">
      <c r="A23" s="87">
        <v>44133</v>
      </c>
      <c r="B23" s="66">
        <v>40.784999999999997</v>
      </c>
      <c r="C23" s="2">
        <f t="shared" si="0"/>
        <v>1.9653112902437947E-3</v>
      </c>
    </row>
    <row r="24" spans="1:3" x14ac:dyDescent="0.35">
      <c r="A24" s="87">
        <v>44134</v>
      </c>
      <c r="B24" s="66">
        <v>40.360000999999997</v>
      </c>
      <c r="C24" s="2">
        <f t="shared" si="0"/>
        <v>-1.0420473213191117E-2</v>
      </c>
    </row>
    <row r="25" spans="1:3" x14ac:dyDescent="0.35">
      <c r="A25" s="87">
        <v>44137</v>
      </c>
      <c r="B25" s="66">
        <v>41.805</v>
      </c>
      <c r="C25" s="2">
        <f t="shared" si="0"/>
        <v>3.5802749360685171E-2</v>
      </c>
    </row>
    <row r="26" spans="1:3" x14ac:dyDescent="0.35">
      <c r="A26" s="87">
        <v>44138</v>
      </c>
      <c r="B26" s="66">
        <v>41.959999000000003</v>
      </c>
      <c r="C26" s="2">
        <f t="shared" si="0"/>
        <v>3.7076665470638362E-3</v>
      </c>
    </row>
    <row r="27" spans="1:3" x14ac:dyDescent="0.35">
      <c r="A27" s="87">
        <v>44139</v>
      </c>
      <c r="B27" s="66">
        <v>43.75</v>
      </c>
      <c r="C27" s="2">
        <f t="shared" si="0"/>
        <v>4.2659700730688685E-2</v>
      </c>
    </row>
    <row r="28" spans="1:3" x14ac:dyDescent="0.35">
      <c r="A28" s="87">
        <v>44140</v>
      </c>
      <c r="B28" s="66">
        <v>43.794998</v>
      </c>
      <c r="C28" s="2">
        <f t="shared" si="0"/>
        <v>1.0285257142857063E-3</v>
      </c>
    </row>
    <row r="29" spans="1:3" x14ac:dyDescent="0.35">
      <c r="A29" s="87">
        <v>44141</v>
      </c>
      <c r="B29" s="66">
        <v>42.744999</v>
      </c>
      <c r="C29" s="2">
        <f t="shared" si="0"/>
        <v>-2.3975317911876595E-2</v>
      </c>
    </row>
    <row r="30" spans="1:3" x14ac:dyDescent="0.35">
      <c r="A30" s="87">
        <v>44144</v>
      </c>
      <c r="B30" s="66">
        <v>46.174999</v>
      </c>
      <c r="C30" s="2">
        <f t="shared" si="0"/>
        <v>8.0243305187584629E-2</v>
      </c>
    </row>
    <row r="31" spans="1:3" x14ac:dyDescent="0.35">
      <c r="A31" s="87">
        <v>44145</v>
      </c>
      <c r="B31" s="66">
        <v>47.59</v>
      </c>
      <c r="C31" s="2">
        <f t="shared" si="0"/>
        <v>3.0644310355047409E-2</v>
      </c>
    </row>
    <row r="32" spans="1:3" x14ac:dyDescent="0.35">
      <c r="A32" s="87">
        <v>44146</v>
      </c>
      <c r="B32" s="66">
        <v>48.095001000000003</v>
      </c>
      <c r="C32" s="2">
        <f t="shared" si="0"/>
        <v>1.0611494011346921E-2</v>
      </c>
    </row>
    <row r="33" spans="1:3" x14ac:dyDescent="0.35">
      <c r="A33" s="87">
        <v>44147</v>
      </c>
      <c r="B33" s="66">
        <v>47.470001000000003</v>
      </c>
      <c r="C33" s="2">
        <f t="shared" si="0"/>
        <v>-1.2995113567000444E-2</v>
      </c>
    </row>
    <row r="34" spans="1:3" x14ac:dyDescent="0.35">
      <c r="A34" s="87">
        <v>44148</v>
      </c>
      <c r="B34" s="66">
        <v>47.689999</v>
      </c>
      <c r="C34" s="2">
        <f t="shared" si="0"/>
        <v>4.6344637742897201E-3</v>
      </c>
    </row>
    <row r="35" spans="1:3" x14ac:dyDescent="0.35">
      <c r="A35" s="87">
        <v>44151</v>
      </c>
      <c r="B35" s="66">
        <v>47.784999999999997</v>
      </c>
      <c r="C35" s="2">
        <f t="shared" si="0"/>
        <v>1.992052883037308E-3</v>
      </c>
    </row>
    <row r="36" spans="1:3" x14ac:dyDescent="0.35">
      <c r="A36" s="87">
        <v>44152</v>
      </c>
      <c r="B36" s="66">
        <v>47.665000999999997</v>
      </c>
      <c r="C36" s="2">
        <f t="shared" si="0"/>
        <v>-2.5112273726064661E-3</v>
      </c>
    </row>
    <row r="37" spans="1:3" x14ac:dyDescent="0.35">
      <c r="A37" s="87">
        <v>44153</v>
      </c>
      <c r="B37" s="66">
        <v>47.470001000000003</v>
      </c>
      <c r="C37" s="2">
        <f t="shared" si="0"/>
        <v>-4.0910520488606139E-3</v>
      </c>
    </row>
    <row r="38" spans="1:3" x14ac:dyDescent="0.35">
      <c r="A38" s="87">
        <v>44154</v>
      </c>
      <c r="B38" s="66">
        <v>46.395000000000003</v>
      </c>
      <c r="C38" s="2">
        <f t="shared" si="0"/>
        <v>-2.2645902198316789E-2</v>
      </c>
    </row>
    <row r="39" spans="1:3" x14ac:dyDescent="0.35">
      <c r="A39" s="87">
        <v>44155</v>
      </c>
      <c r="B39" s="66">
        <v>47.895000000000003</v>
      </c>
      <c r="C39" s="2">
        <f t="shared" si="0"/>
        <v>3.2331070158422244E-2</v>
      </c>
    </row>
    <row r="40" spans="1:3" x14ac:dyDescent="0.35">
      <c r="A40" s="87">
        <v>44158</v>
      </c>
      <c r="B40" s="66">
        <v>47.610000999999997</v>
      </c>
      <c r="C40" s="2">
        <f t="shared" si="0"/>
        <v>-5.950495876396413E-3</v>
      </c>
    </row>
    <row r="41" spans="1:3" x14ac:dyDescent="0.35">
      <c r="A41" s="87">
        <v>44159</v>
      </c>
      <c r="B41" s="66">
        <v>48.685001</v>
      </c>
      <c r="C41" s="2">
        <f t="shared" si="0"/>
        <v>2.2579289590857244E-2</v>
      </c>
    </row>
    <row r="42" spans="1:3" x14ac:dyDescent="0.35">
      <c r="A42" s="87">
        <v>44160</v>
      </c>
      <c r="B42" s="66">
        <v>49.145000000000003</v>
      </c>
      <c r="C42" s="2">
        <f t="shared" si="0"/>
        <v>9.4484746955228235E-3</v>
      </c>
    </row>
    <row r="43" spans="1:3" x14ac:dyDescent="0.35">
      <c r="A43" s="87">
        <v>44161</v>
      </c>
      <c r="B43" s="66">
        <v>49.205002</v>
      </c>
      <c r="C43" s="2">
        <f t="shared" si="0"/>
        <v>1.2209176925424199E-3</v>
      </c>
    </row>
    <row r="44" spans="1:3" x14ac:dyDescent="0.35">
      <c r="A44" s="87">
        <v>44162</v>
      </c>
      <c r="B44" s="66">
        <v>49.509998000000003</v>
      </c>
      <c r="C44" s="2">
        <f t="shared" si="0"/>
        <v>6.1984755127131733E-3</v>
      </c>
    </row>
    <row r="45" spans="1:3" x14ac:dyDescent="0.35">
      <c r="A45" s="87">
        <v>44165</v>
      </c>
      <c r="B45" s="66">
        <v>48.27</v>
      </c>
      <c r="C45" s="2">
        <f t="shared" si="0"/>
        <v>-2.5045405980424394E-2</v>
      </c>
    </row>
    <row r="46" spans="1:3" x14ac:dyDescent="0.35">
      <c r="A46" s="87">
        <v>44166</v>
      </c>
      <c r="B46" s="66">
        <v>48.674999</v>
      </c>
      <c r="C46" s="2">
        <f t="shared" si="0"/>
        <v>8.3902838201780922E-3</v>
      </c>
    </row>
    <row r="47" spans="1:3" x14ac:dyDescent="0.35">
      <c r="A47" s="87">
        <v>44167</v>
      </c>
      <c r="B47" s="66">
        <v>47.825001</v>
      </c>
      <c r="C47" s="2">
        <f t="shared" si="0"/>
        <v>-1.7462722495382062E-2</v>
      </c>
    </row>
    <row r="48" spans="1:3" x14ac:dyDescent="0.35">
      <c r="A48" s="87">
        <v>44168</v>
      </c>
      <c r="B48" s="66">
        <v>47.744999</v>
      </c>
      <c r="C48" s="2">
        <f t="shared" si="0"/>
        <v>-1.6728070742748201E-3</v>
      </c>
    </row>
    <row r="49" spans="1:3" x14ac:dyDescent="0.35">
      <c r="A49" s="87">
        <v>44169</v>
      </c>
      <c r="B49" s="66">
        <v>47.779998999999997</v>
      </c>
      <c r="C49" s="2">
        <f t="shared" si="0"/>
        <v>7.3306106886705748E-4</v>
      </c>
    </row>
    <row r="50" spans="1:3" x14ac:dyDescent="0.35">
      <c r="A50" s="87">
        <v>44172</v>
      </c>
      <c r="B50" s="66">
        <v>47.165000999999997</v>
      </c>
      <c r="C50" s="2">
        <f t="shared" si="0"/>
        <v>-1.2871452759971803E-2</v>
      </c>
    </row>
    <row r="51" spans="1:3" x14ac:dyDescent="0.35">
      <c r="A51" s="87">
        <v>44173</v>
      </c>
      <c r="B51" s="66">
        <v>47.189999</v>
      </c>
      <c r="C51" s="2">
        <f t="shared" si="0"/>
        <v>5.3001164995212515E-4</v>
      </c>
    </row>
    <row r="52" spans="1:3" x14ac:dyDescent="0.35">
      <c r="A52" s="87">
        <v>44174</v>
      </c>
      <c r="B52" s="66">
        <v>47.439999</v>
      </c>
      <c r="C52" s="2">
        <f t="shared" si="0"/>
        <v>5.2977326827237268E-3</v>
      </c>
    </row>
    <row r="53" spans="1:3" x14ac:dyDescent="0.35">
      <c r="A53" s="87">
        <v>44175</v>
      </c>
      <c r="B53" s="66">
        <v>47.419998</v>
      </c>
      <c r="C53" s="2">
        <f t="shared" si="0"/>
        <v>-4.2160624834753057E-4</v>
      </c>
    </row>
    <row r="54" spans="1:3" x14ac:dyDescent="0.35">
      <c r="A54" s="87">
        <v>44176</v>
      </c>
      <c r="B54" s="66">
        <v>46.445</v>
      </c>
      <c r="C54" s="2">
        <f t="shared" si="0"/>
        <v>-2.0560903439936867E-2</v>
      </c>
    </row>
    <row r="55" spans="1:3" x14ac:dyDescent="0.35">
      <c r="A55" s="87">
        <v>44179</v>
      </c>
      <c r="B55" s="66">
        <v>47.16</v>
      </c>
      <c r="C55" s="2">
        <f t="shared" si="0"/>
        <v>1.5394552696737998E-2</v>
      </c>
    </row>
    <row r="56" spans="1:3" x14ac:dyDescent="0.35">
      <c r="A56" s="87">
        <v>44180</v>
      </c>
      <c r="B56" s="66">
        <v>47.125</v>
      </c>
      <c r="C56" s="2">
        <f t="shared" si="0"/>
        <v>-7.4215436810849428E-4</v>
      </c>
    </row>
    <row r="57" spans="1:3" x14ac:dyDescent="0.35">
      <c r="A57" s="87">
        <v>44181</v>
      </c>
      <c r="B57" s="66">
        <v>49.299999</v>
      </c>
      <c r="C57" s="2">
        <f t="shared" si="0"/>
        <v>4.6153824933686999E-2</v>
      </c>
    </row>
    <row r="58" spans="1:3" x14ac:dyDescent="0.35">
      <c r="A58" s="87">
        <v>44182</v>
      </c>
      <c r="B58" s="66">
        <v>49.084999000000003</v>
      </c>
      <c r="C58" s="2">
        <f t="shared" si="0"/>
        <v>-4.3610548551937358E-3</v>
      </c>
    </row>
    <row r="59" spans="1:3" x14ac:dyDescent="0.35">
      <c r="A59" s="87">
        <v>44183</v>
      </c>
      <c r="B59" s="66">
        <v>49.049999</v>
      </c>
      <c r="C59" s="2">
        <f t="shared" si="0"/>
        <v>-7.1304880743714989E-4</v>
      </c>
    </row>
    <row r="60" spans="1:3" x14ac:dyDescent="0.35">
      <c r="A60" s="87">
        <v>44186</v>
      </c>
      <c r="B60" s="66">
        <v>46.814999</v>
      </c>
      <c r="C60" s="2">
        <f t="shared" si="0"/>
        <v>-4.5565750164439339E-2</v>
      </c>
    </row>
    <row r="61" spans="1:3" x14ac:dyDescent="0.35">
      <c r="A61" s="87">
        <v>44187</v>
      </c>
      <c r="B61" s="66">
        <v>48.240001999999997</v>
      </c>
      <c r="C61" s="2">
        <f t="shared" si="0"/>
        <v>3.0439026603418205E-2</v>
      </c>
    </row>
    <row r="62" spans="1:3" x14ac:dyDescent="0.35">
      <c r="A62" s="87">
        <v>44188</v>
      </c>
      <c r="B62" s="66">
        <v>48.18</v>
      </c>
      <c r="C62" s="2">
        <f t="shared" si="0"/>
        <v>-1.2438225023290261E-3</v>
      </c>
    </row>
    <row r="63" spans="1:3" x14ac:dyDescent="0.35">
      <c r="A63" s="87">
        <v>44193</v>
      </c>
      <c r="B63" s="66">
        <v>48.580002</v>
      </c>
      <c r="C63" s="2">
        <f t="shared" si="0"/>
        <v>8.3022415940224286E-3</v>
      </c>
    </row>
    <row r="64" spans="1:3" x14ac:dyDescent="0.35">
      <c r="A64" s="87">
        <v>44194</v>
      </c>
      <c r="B64" s="66">
        <v>48.540000999999997</v>
      </c>
      <c r="C64" s="2">
        <f t="shared" si="0"/>
        <v>-8.2340465939058068E-4</v>
      </c>
    </row>
    <row r="65" spans="1:3" x14ac:dyDescent="0.35">
      <c r="A65" s="87">
        <v>44195</v>
      </c>
      <c r="B65" s="66">
        <v>48.154998999999997</v>
      </c>
      <c r="C65" s="2">
        <f t="shared" si="0"/>
        <v>-7.9316438415400967E-3</v>
      </c>
    </row>
    <row r="66" spans="1:3" x14ac:dyDescent="0.35">
      <c r="A66" s="87">
        <v>44200</v>
      </c>
      <c r="B66" s="66">
        <v>49.290000999999997</v>
      </c>
      <c r="C66" s="2">
        <f t="shared" si="0"/>
        <v>2.3569764792228533E-2</v>
      </c>
    </row>
    <row r="67" spans="1:3" x14ac:dyDescent="0.35">
      <c r="A67" s="87">
        <v>44201</v>
      </c>
      <c r="B67" s="66">
        <v>49.474997999999999</v>
      </c>
      <c r="C67" s="2">
        <f t="shared" ref="C67:C130" si="1">(B67-B66)/B66</f>
        <v>3.7532358743511238E-3</v>
      </c>
    </row>
    <row r="68" spans="1:3" x14ac:dyDescent="0.35">
      <c r="A68" s="87">
        <v>44202</v>
      </c>
      <c r="B68" s="66">
        <v>51.43</v>
      </c>
      <c r="C68" s="2">
        <f t="shared" si="1"/>
        <v>3.9514948540270795E-2</v>
      </c>
    </row>
    <row r="69" spans="1:3" x14ac:dyDescent="0.35">
      <c r="A69" s="87">
        <v>44203</v>
      </c>
      <c r="B69" s="66">
        <v>52.32</v>
      </c>
      <c r="C69" s="2">
        <f t="shared" si="1"/>
        <v>1.7305074859031704E-2</v>
      </c>
    </row>
    <row r="70" spans="1:3" x14ac:dyDescent="0.35">
      <c r="A70" s="87">
        <v>44204</v>
      </c>
      <c r="B70" s="66">
        <v>51.5</v>
      </c>
      <c r="C70" s="2">
        <f t="shared" si="1"/>
        <v>-1.5672782874617742E-2</v>
      </c>
    </row>
    <row r="71" spans="1:3" x14ac:dyDescent="0.35">
      <c r="A71" s="87">
        <v>44207</v>
      </c>
      <c r="B71" s="66">
        <v>50.990001999999997</v>
      </c>
      <c r="C71" s="2">
        <f t="shared" si="1"/>
        <v>-9.9028737864078255E-3</v>
      </c>
    </row>
    <row r="72" spans="1:3" x14ac:dyDescent="0.35">
      <c r="A72" s="87">
        <v>44208</v>
      </c>
      <c r="B72" s="66">
        <v>50.34</v>
      </c>
      <c r="C72" s="2">
        <f t="shared" si="1"/>
        <v>-1.2747636291522278E-2</v>
      </c>
    </row>
    <row r="73" spans="1:3" x14ac:dyDescent="0.35">
      <c r="A73" s="87">
        <v>44209</v>
      </c>
      <c r="B73" s="66">
        <v>52.599997999999999</v>
      </c>
      <c r="C73" s="2">
        <f t="shared" si="1"/>
        <v>4.4894676201827487E-2</v>
      </c>
    </row>
    <row r="74" spans="1:3" x14ac:dyDescent="0.35">
      <c r="A74" s="87">
        <v>44210</v>
      </c>
      <c r="B74" s="66">
        <v>52.689999</v>
      </c>
      <c r="C74" s="2">
        <f t="shared" si="1"/>
        <v>1.7110456924352142E-3</v>
      </c>
    </row>
    <row r="75" spans="1:3" x14ac:dyDescent="0.35">
      <c r="A75" s="87">
        <v>44211</v>
      </c>
      <c r="B75" s="66">
        <v>52.25</v>
      </c>
      <c r="C75" s="2">
        <f t="shared" si="1"/>
        <v>-8.3507118684895063E-3</v>
      </c>
    </row>
    <row r="76" spans="1:3" x14ac:dyDescent="0.35">
      <c r="A76" s="87">
        <v>44214</v>
      </c>
      <c r="B76" s="66">
        <v>52.630001</v>
      </c>
      <c r="C76" s="2">
        <f t="shared" si="1"/>
        <v>7.2727464114832538E-3</v>
      </c>
    </row>
    <row r="77" spans="1:3" x14ac:dyDescent="0.35">
      <c r="A77" s="87">
        <v>44215</v>
      </c>
      <c r="B77" s="66">
        <v>53.009998000000003</v>
      </c>
      <c r="C77" s="2">
        <f t="shared" si="1"/>
        <v>7.2201594676010554E-3</v>
      </c>
    </row>
    <row r="78" spans="1:3" x14ac:dyDescent="0.35">
      <c r="A78" s="87">
        <v>44216</v>
      </c>
      <c r="B78" s="66">
        <v>53.700001</v>
      </c>
      <c r="C78" s="2">
        <f t="shared" si="1"/>
        <v>1.301646908192672E-2</v>
      </c>
    </row>
    <row r="79" spans="1:3" x14ac:dyDescent="0.35">
      <c r="A79" s="87">
        <v>44217</v>
      </c>
      <c r="B79" s="66">
        <v>52.84</v>
      </c>
      <c r="C79" s="2">
        <f t="shared" si="1"/>
        <v>-1.6014915902887915E-2</v>
      </c>
    </row>
    <row r="80" spans="1:3" x14ac:dyDescent="0.35">
      <c r="A80" s="87">
        <v>44218</v>
      </c>
      <c r="B80" s="66">
        <v>52.360000999999997</v>
      </c>
      <c r="C80" s="2">
        <f t="shared" si="1"/>
        <v>-9.0840083270251042E-3</v>
      </c>
    </row>
    <row r="81" spans="1:3" x14ac:dyDescent="0.35">
      <c r="A81" s="87">
        <v>44221</v>
      </c>
      <c r="B81" s="66">
        <v>51.490001999999997</v>
      </c>
      <c r="C81" s="2">
        <f t="shared" si="1"/>
        <v>-1.6615717788087896E-2</v>
      </c>
    </row>
    <row r="82" spans="1:3" x14ac:dyDescent="0.35">
      <c r="A82" s="87">
        <v>44222</v>
      </c>
      <c r="B82" s="66">
        <v>51.82</v>
      </c>
      <c r="C82" s="2">
        <f t="shared" si="1"/>
        <v>6.4089723671015468E-3</v>
      </c>
    </row>
    <row r="83" spans="1:3" x14ac:dyDescent="0.35">
      <c r="A83" s="87">
        <v>44223</v>
      </c>
      <c r="B83" s="66">
        <v>50.09</v>
      </c>
      <c r="C83" s="2">
        <f t="shared" si="1"/>
        <v>-3.338479351601692E-2</v>
      </c>
    </row>
    <row r="84" spans="1:3" x14ac:dyDescent="0.35">
      <c r="A84" s="87">
        <v>44224</v>
      </c>
      <c r="B84" s="66">
        <v>50.950001</v>
      </c>
      <c r="C84" s="2">
        <f t="shared" si="1"/>
        <v>1.7169115591934455E-2</v>
      </c>
    </row>
    <row r="85" spans="1:3" x14ac:dyDescent="0.35">
      <c r="A85" s="87">
        <v>44225</v>
      </c>
      <c r="B85" s="66">
        <v>49.915000999999997</v>
      </c>
      <c r="C85" s="2">
        <f t="shared" si="1"/>
        <v>-2.0314032967339954E-2</v>
      </c>
    </row>
    <row r="86" spans="1:3" x14ac:dyDescent="0.35">
      <c r="A86" s="87">
        <v>44228</v>
      </c>
      <c r="B86" s="66">
        <v>50.5</v>
      </c>
      <c r="C86" s="2">
        <f t="shared" si="1"/>
        <v>1.1719903601724929E-2</v>
      </c>
    </row>
    <row r="87" spans="1:3" x14ac:dyDescent="0.35">
      <c r="A87" s="87">
        <v>44229</v>
      </c>
      <c r="B87" s="66">
        <v>51.259998000000003</v>
      </c>
      <c r="C87" s="2">
        <f t="shared" si="1"/>
        <v>1.5049465346534714E-2</v>
      </c>
    </row>
    <row r="88" spans="1:3" x14ac:dyDescent="0.35">
      <c r="A88" s="87">
        <v>44230</v>
      </c>
      <c r="B88" s="66">
        <v>51.52</v>
      </c>
      <c r="C88" s="2">
        <f t="shared" si="1"/>
        <v>5.0722202525251767E-3</v>
      </c>
    </row>
    <row r="89" spans="1:3" x14ac:dyDescent="0.35">
      <c r="A89" s="87">
        <v>44231</v>
      </c>
      <c r="B89" s="66">
        <v>54.259998000000003</v>
      </c>
      <c r="C89" s="2">
        <f t="shared" si="1"/>
        <v>5.3183190993788813E-2</v>
      </c>
    </row>
    <row r="90" spans="1:3" x14ac:dyDescent="0.35">
      <c r="A90" s="87">
        <v>44232</v>
      </c>
      <c r="B90" s="66">
        <v>55.799999</v>
      </c>
      <c r="C90" s="2">
        <f t="shared" si="1"/>
        <v>2.8381884569918275E-2</v>
      </c>
    </row>
    <row r="91" spans="1:3" x14ac:dyDescent="0.35">
      <c r="A91" s="87">
        <v>44235</v>
      </c>
      <c r="B91" s="66">
        <v>55.32</v>
      </c>
      <c r="C91" s="2">
        <f t="shared" si="1"/>
        <v>-8.6021327706475303E-3</v>
      </c>
    </row>
    <row r="92" spans="1:3" x14ac:dyDescent="0.35">
      <c r="A92" s="87">
        <v>44236</v>
      </c>
      <c r="B92" s="66">
        <v>55.119999</v>
      </c>
      <c r="C92" s="2">
        <f t="shared" si="1"/>
        <v>-3.61534707158352E-3</v>
      </c>
    </row>
    <row r="93" spans="1:3" x14ac:dyDescent="0.35">
      <c r="A93" s="87">
        <v>44237</v>
      </c>
      <c r="B93" s="66">
        <v>54.099997999999999</v>
      </c>
      <c r="C93" s="2">
        <f t="shared" si="1"/>
        <v>-1.8505098303793523E-2</v>
      </c>
    </row>
    <row r="94" spans="1:3" x14ac:dyDescent="0.35">
      <c r="A94" s="87">
        <v>44238</v>
      </c>
      <c r="B94" s="66">
        <v>54</v>
      </c>
      <c r="C94" s="2">
        <f t="shared" si="1"/>
        <v>-1.8483919352455312E-3</v>
      </c>
    </row>
    <row r="95" spans="1:3" x14ac:dyDescent="0.35">
      <c r="A95" s="87">
        <v>44239</v>
      </c>
      <c r="B95" s="66">
        <v>53.950001</v>
      </c>
      <c r="C95" s="2">
        <f t="shared" si="1"/>
        <v>-9.2590740740740155E-4</v>
      </c>
    </row>
    <row r="96" spans="1:3" x14ac:dyDescent="0.35">
      <c r="A96" s="87">
        <v>44242</v>
      </c>
      <c r="B96" s="66">
        <v>54.810001</v>
      </c>
      <c r="C96" s="2">
        <f t="shared" si="1"/>
        <v>1.5940685524732417E-2</v>
      </c>
    </row>
    <row r="97" spans="1:3" x14ac:dyDescent="0.35">
      <c r="A97" s="87">
        <v>44243</v>
      </c>
      <c r="B97" s="66">
        <v>54.549999</v>
      </c>
      <c r="C97" s="2">
        <f t="shared" si="1"/>
        <v>-4.7436963192173647E-3</v>
      </c>
    </row>
    <row r="98" spans="1:3" x14ac:dyDescent="0.35">
      <c r="A98" s="87">
        <v>44244</v>
      </c>
      <c r="B98" s="66">
        <v>53.98</v>
      </c>
      <c r="C98" s="2">
        <f t="shared" si="1"/>
        <v>-1.0449111098975507E-2</v>
      </c>
    </row>
    <row r="99" spans="1:3" x14ac:dyDescent="0.35">
      <c r="A99" s="87">
        <v>44245</v>
      </c>
      <c r="B99" s="66">
        <v>53.110000999999997</v>
      </c>
      <c r="C99" s="2">
        <f t="shared" si="1"/>
        <v>-1.6117061874768433E-2</v>
      </c>
    </row>
    <row r="100" spans="1:3" x14ac:dyDescent="0.35">
      <c r="A100" s="87">
        <v>44246</v>
      </c>
      <c r="B100" s="66">
        <v>53.91</v>
      </c>
      <c r="C100" s="2">
        <f t="shared" si="1"/>
        <v>1.5063057520936588E-2</v>
      </c>
    </row>
    <row r="101" spans="1:3" x14ac:dyDescent="0.35">
      <c r="A101" s="87">
        <v>44249</v>
      </c>
      <c r="B101" s="66">
        <v>53.77</v>
      </c>
      <c r="C101" s="2">
        <f t="shared" si="1"/>
        <v>-2.5969207939156645E-3</v>
      </c>
    </row>
    <row r="102" spans="1:3" x14ac:dyDescent="0.35">
      <c r="A102" s="87">
        <v>44250</v>
      </c>
      <c r="B102" s="66">
        <v>53.34</v>
      </c>
      <c r="C102" s="2">
        <f t="shared" si="1"/>
        <v>-7.9970243630277053E-3</v>
      </c>
    </row>
    <row r="103" spans="1:3" x14ac:dyDescent="0.35">
      <c r="A103" s="87">
        <v>44251</v>
      </c>
      <c r="B103" s="66">
        <v>55.110000999999997</v>
      </c>
      <c r="C103" s="2">
        <f t="shared" si="1"/>
        <v>3.3183370828646294E-2</v>
      </c>
    </row>
    <row r="104" spans="1:3" x14ac:dyDescent="0.35">
      <c r="A104" s="87">
        <v>44252</v>
      </c>
      <c r="B104" s="66">
        <v>51.59</v>
      </c>
      <c r="C104" s="2">
        <f t="shared" si="1"/>
        <v>-6.387227247555291E-2</v>
      </c>
    </row>
    <row r="105" spans="1:3" x14ac:dyDescent="0.35">
      <c r="A105" s="87">
        <v>44253</v>
      </c>
      <c r="B105" s="66">
        <v>50.119999</v>
      </c>
      <c r="C105" s="2">
        <f t="shared" si="1"/>
        <v>-2.8493913549137495E-2</v>
      </c>
    </row>
    <row r="106" spans="1:3" x14ac:dyDescent="0.35">
      <c r="A106" s="87">
        <v>44256</v>
      </c>
      <c r="B106" s="66">
        <v>52.34</v>
      </c>
      <c r="C106" s="2">
        <f t="shared" si="1"/>
        <v>4.4293715967552265E-2</v>
      </c>
    </row>
    <row r="107" spans="1:3" x14ac:dyDescent="0.35">
      <c r="A107" s="87">
        <v>44257</v>
      </c>
      <c r="B107" s="66">
        <v>52.060001</v>
      </c>
      <c r="C107" s="2">
        <f t="shared" si="1"/>
        <v>-5.3496178830722899E-3</v>
      </c>
    </row>
    <row r="108" spans="1:3" x14ac:dyDescent="0.35">
      <c r="A108" s="87">
        <v>44258</v>
      </c>
      <c r="B108" s="66">
        <v>51.619999</v>
      </c>
      <c r="C108" s="2">
        <f t="shared" si="1"/>
        <v>-8.4518246551704788E-3</v>
      </c>
    </row>
    <row r="109" spans="1:3" x14ac:dyDescent="0.35">
      <c r="A109" s="87">
        <v>44259</v>
      </c>
      <c r="B109" s="66">
        <v>51.84</v>
      </c>
      <c r="C109" s="2">
        <f t="shared" si="1"/>
        <v>4.2619334417267896E-3</v>
      </c>
    </row>
    <row r="110" spans="1:3" x14ac:dyDescent="0.35">
      <c r="A110" s="87">
        <v>44260</v>
      </c>
      <c r="B110" s="66">
        <v>51.59</v>
      </c>
      <c r="C110" s="2">
        <f t="shared" si="1"/>
        <v>-4.8225308641975306E-3</v>
      </c>
    </row>
    <row r="111" spans="1:3" x14ac:dyDescent="0.35">
      <c r="A111" s="87">
        <v>44263</v>
      </c>
      <c r="B111" s="66">
        <v>53.150002000000001</v>
      </c>
      <c r="C111" s="2">
        <f t="shared" si="1"/>
        <v>3.0238457065322681E-2</v>
      </c>
    </row>
    <row r="112" spans="1:3" x14ac:dyDescent="0.35">
      <c r="A112" s="87">
        <v>44264</v>
      </c>
      <c r="B112" s="66">
        <v>53.049999</v>
      </c>
      <c r="C112" s="2">
        <f t="shared" si="1"/>
        <v>-1.8815239179106888E-3</v>
      </c>
    </row>
    <row r="113" spans="1:3" x14ac:dyDescent="0.35">
      <c r="A113" s="87">
        <v>44265</v>
      </c>
      <c r="B113" s="66">
        <v>54.459999000000003</v>
      </c>
      <c r="C113" s="2">
        <f t="shared" si="1"/>
        <v>2.657869984125737E-2</v>
      </c>
    </row>
    <row r="114" spans="1:3" x14ac:dyDescent="0.35">
      <c r="A114" s="87">
        <v>44266</v>
      </c>
      <c r="B114" s="66">
        <v>52.43</v>
      </c>
      <c r="C114" s="2">
        <f t="shared" si="1"/>
        <v>-3.7275046589699781E-2</v>
      </c>
    </row>
    <row r="115" spans="1:3" x14ac:dyDescent="0.35">
      <c r="A115" s="87">
        <v>44267</v>
      </c>
      <c r="B115" s="66">
        <v>52.950001</v>
      </c>
      <c r="C115" s="2">
        <f t="shared" si="1"/>
        <v>9.9180049589929539E-3</v>
      </c>
    </row>
    <row r="116" spans="1:3" x14ac:dyDescent="0.35">
      <c r="A116" s="87">
        <v>44270</v>
      </c>
      <c r="B116" s="66">
        <v>52.990001999999997</v>
      </c>
      <c r="C116" s="2">
        <f t="shared" si="1"/>
        <v>7.5544852208778287E-4</v>
      </c>
    </row>
    <row r="117" spans="1:3" x14ac:dyDescent="0.35">
      <c r="A117" s="87">
        <v>44271</v>
      </c>
      <c r="B117" s="66">
        <v>52.91</v>
      </c>
      <c r="C117" s="2">
        <f t="shared" si="1"/>
        <v>-1.5097565008584139E-3</v>
      </c>
    </row>
    <row r="118" spans="1:3" x14ac:dyDescent="0.35">
      <c r="A118" s="87">
        <v>44272</v>
      </c>
      <c r="B118" s="66">
        <v>52.810001</v>
      </c>
      <c r="C118" s="2">
        <f t="shared" si="1"/>
        <v>-1.8899829899829304E-3</v>
      </c>
    </row>
    <row r="119" spans="1:3" x14ac:dyDescent="0.35">
      <c r="A119" s="87">
        <v>44273</v>
      </c>
      <c r="B119" s="66">
        <v>53.77</v>
      </c>
      <c r="C119" s="2">
        <f t="shared" si="1"/>
        <v>1.8178356027677475E-2</v>
      </c>
    </row>
    <row r="120" spans="1:3" x14ac:dyDescent="0.35">
      <c r="A120" s="87">
        <v>44274</v>
      </c>
      <c r="B120" s="66">
        <v>53.400002000000001</v>
      </c>
      <c r="C120" s="2">
        <f t="shared" si="1"/>
        <v>-6.881123302957085E-3</v>
      </c>
    </row>
    <row r="121" spans="1:3" x14ac:dyDescent="0.35">
      <c r="A121" s="87">
        <v>44277</v>
      </c>
      <c r="B121" s="66">
        <v>53.279998999999997</v>
      </c>
      <c r="C121" s="2">
        <f t="shared" si="1"/>
        <v>-2.2472471068447539E-3</v>
      </c>
    </row>
    <row r="122" spans="1:3" x14ac:dyDescent="0.35">
      <c r="A122" s="87">
        <v>44278</v>
      </c>
      <c r="B122" s="66">
        <v>54.150002000000001</v>
      </c>
      <c r="C122" s="2">
        <f t="shared" si="1"/>
        <v>1.6328885441608289E-2</v>
      </c>
    </row>
    <row r="123" spans="1:3" x14ac:dyDescent="0.35">
      <c r="A123" s="87">
        <v>44279</v>
      </c>
      <c r="B123" s="66">
        <v>53.650002000000001</v>
      </c>
      <c r="C123" s="2">
        <f t="shared" si="1"/>
        <v>-9.2336100006053558E-3</v>
      </c>
    </row>
    <row r="124" spans="1:3" x14ac:dyDescent="0.35">
      <c r="A124" s="87">
        <v>44280</v>
      </c>
      <c r="B124" s="66">
        <v>53.209999000000003</v>
      </c>
      <c r="C124" s="2">
        <f t="shared" si="1"/>
        <v>-8.2013603652800835E-3</v>
      </c>
    </row>
    <row r="125" spans="1:3" x14ac:dyDescent="0.35">
      <c r="A125" s="87">
        <v>44281</v>
      </c>
      <c r="B125" s="66">
        <v>53.209999000000003</v>
      </c>
      <c r="C125" s="2">
        <f t="shared" si="1"/>
        <v>0</v>
      </c>
    </row>
    <row r="126" spans="1:3" x14ac:dyDescent="0.35">
      <c r="A126" s="87">
        <v>44284</v>
      </c>
      <c r="B126" s="66">
        <v>53.360000999999997</v>
      </c>
      <c r="C126" s="2">
        <f t="shared" si="1"/>
        <v>2.8190566212939324E-3</v>
      </c>
    </row>
    <row r="127" spans="1:3" x14ac:dyDescent="0.35">
      <c r="A127" s="87">
        <v>44285</v>
      </c>
      <c r="B127" s="66">
        <v>53.75</v>
      </c>
      <c r="C127" s="2">
        <f t="shared" si="1"/>
        <v>7.308826699609753E-3</v>
      </c>
    </row>
    <row r="128" spans="1:3" x14ac:dyDescent="0.35">
      <c r="A128" s="87">
        <v>44286</v>
      </c>
      <c r="B128" s="66">
        <v>53.959999000000003</v>
      </c>
      <c r="C128" s="2">
        <f t="shared" si="1"/>
        <v>3.9069581395349464E-3</v>
      </c>
    </row>
    <row r="129" spans="1:3" x14ac:dyDescent="0.35">
      <c r="A129" s="87">
        <v>44287</v>
      </c>
      <c r="B129" s="66">
        <v>53.23</v>
      </c>
      <c r="C129" s="2">
        <f t="shared" si="1"/>
        <v>-1.3528521377474571E-2</v>
      </c>
    </row>
    <row r="130" spans="1:3" x14ac:dyDescent="0.35">
      <c r="A130" s="87">
        <v>44292</v>
      </c>
      <c r="B130" s="66">
        <v>53.779998999999997</v>
      </c>
      <c r="C130" s="2">
        <f t="shared" si="1"/>
        <v>1.0332500469659962E-2</v>
      </c>
    </row>
    <row r="131" spans="1:3" x14ac:dyDescent="0.35">
      <c r="A131" s="87">
        <v>44293</v>
      </c>
      <c r="B131" s="66">
        <v>53.509998000000003</v>
      </c>
      <c r="C131" s="2">
        <f t="shared" ref="C131:C194" si="2">(B131-B130)/B130</f>
        <v>-5.0204723878851968E-3</v>
      </c>
    </row>
    <row r="132" spans="1:3" x14ac:dyDescent="0.35">
      <c r="A132" s="87">
        <v>44294</v>
      </c>
      <c r="B132" s="66">
        <v>53.360000999999997</v>
      </c>
      <c r="C132" s="2">
        <f t="shared" si="2"/>
        <v>-2.8031583929419347E-3</v>
      </c>
    </row>
    <row r="133" spans="1:3" x14ac:dyDescent="0.35">
      <c r="A133" s="87">
        <v>44295</v>
      </c>
      <c r="B133" s="66">
        <v>53.34</v>
      </c>
      <c r="C133" s="2">
        <f t="shared" si="2"/>
        <v>-3.748313273081366E-4</v>
      </c>
    </row>
    <row r="134" spans="1:3" x14ac:dyDescent="0.35">
      <c r="A134" s="87">
        <v>44298</v>
      </c>
      <c r="B134" s="66">
        <v>52.939999</v>
      </c>
      <c r="C134" s="2">
        <f t="shared" si="2"/>
        <v>-7.4990813648294552E-3</v>
      </c>
    </row>
    <row r="135" spans="1:3" x14ac:dyDescent="0.35">
      <c r="A135" s="87">
        <v>44299</v>
      </c>
      <c r="B135" s="66">
        <v>52.950001</v>
      </c>
      <c r="C135" s="2">
        <f t="shared" si="2"/>
        <v>1.8893086869911099E-4</v>
      </c>
    </row>
    <row r="136" spans="1:3" x14ac:dyDescent="0.35">
      <c r="A136" s="87">
        <v>44300</v>
      </c>
      <c r="B136" s="66">
        <v>52.900002000000001</v>
      </c>
      <c r="C136" s="2">
        <f t="shared" si="2"/>
        <v>-9.4426815969275778E-4</v>
      </c>
    </row>
    <row r="137" spans="1:3" x14ac:dyDescent="0.35">
      <c r="A137" s="87">
        <v>44301</v>
      </c>
      <c r="B137" s="66">
        <v>52.880001</v>
      </c>
      <c r="C137" s="2">
        <f t="shared" si="2"/>
        <v>-3.7809072294554168E-4</v>
      </c>
    </row>
    <row r="138" spans="1:3" x14ac:dyDescent="0.35">
      <c r="A138" s="87">
        <v>44302</v>
      </c>
      <c r="B138" s="66">
        <v>54</v>
      </c>
      <c r="C138" s="2">
        <f t="shared" si="2"/>
        <v>2.1180010945915071E-2</v>
      </c>
    </row>
    <row r="139" spans="1:3" x14ac:dyDescent="0.35">
      <c r="A139" s="87">
        <v>44305</v>
      </c>
      <c r="B139" s="66">
        <v>54.959999000000003</v>
      </c>
      <c r="C139" s="2">
        <f t="shared" si="2"/>
        <v>1.7777759259259323E-2</v>
      </c>
    </row>
    <row r="140" spans="1:3" x14ac:dyDescent="0.35">
      <c r="A140" s="87">
        <v>44306</v>
      </c>
      <c r="B140" s="66">
        <v>54.139999000000003</v>
      </c>
      <c r="C140" s="2">
        <f t="shared" si="2"/>
        <v>-1.4919942047306083E-2</v>
      </c>
    </row>
    <row r="141" spans="1:3" x14ac:dyDescent="0.35">
      <c r="A141" s="87">
        <v>44307</v>
      </c>
      <c r="B141" s="66">
        <v>55.849997999999999</v>
      </c>
      <c r="C141" s="2">
        <f t="shared" si="2"/>
        <v>3.1584762312241568E-2</v>
      </c>
    </row>
    <row r="142" spans="1:3" x14ac:dyDescent="0.35">
      <c r="A142" s="87">
        <v>44308</v>
      </c>
      <c r="B142" s="66">
        <v>55.689999</v>
      </c>
      <c r="C142" s="2">
        <f t="shared" si="2"/>
        <v>-2.8647986701807781E-3</v>
      </c>
    </row>
    <row r="143" spans="1:3" x14ac:dyDescent="0.35">
      <c r="A143" s="87">
        <v>44309</v>
      </c>
      <c r="B143" s="66">
        <v>54.529998999999997</v>
      </c>
      <c r="C143" s="2">
        <f t="shared" si="2"/>
        <v>-2.0829592760452442E-2</v>
      </c>
    </row>
    <row r="144" spans="1:3" x14ac:dyDescent="0.35">
      <c r="A144" s="87">
        <v>44312</v>
      </c>
      <c r="B144" s="66">
        <v>54.830002</v>
      </c>
      <c r="C144" s="2">
        <f t="shared" si="2"/>
        <v>5.5016138914655731E-3</v>
      </c>
    </row>
    <row r="145" spans="1:3" x14ac:dyDescent="0.35">
      <c r="A145" s="87">
        <v>44313</v>
      </c>
      <c r="B145" s="66">
        <v>54.279998999999997</v>
      </c>
      <c r="C145" s="2">
        <f t="shared" si="2"/>
        <v>-1.0031059272987147E-2</v>
      </c>
    </row>
    <row r="146" spans="1:3" x14ac:dyDescent="0.35">
      <c r="A146" s="87">
        <v>44314</v>
      </c>
      <c r="B146" s="66">
        <v>53.450001</v>
      </c>
      <c r="C146" s="2">
        <f t="shared" si="2"/>
        <v>-1.5291046707646333E-2</v>
      </c>
    </row>
    <row r="147" spans="1:3" x14ac:dyDescent="0.35">
      <c r="A147" s="87">
        <v>44315</v>
      </c>
      <c r="B147" s="66">
        <v>53.150002000000001</v>
      </c>
      <c r="C147" s="2">
        <f t="shared" si="2"/>
        <v>-5.6127033561701838E-3</v>
      </c>
    </row>
    <row r="148" spans="1:3" x14ac:dyDescent="0.35">
      <c r="A148" s="87">
        <v>44316</v>
      </c>
      <c r="B148" s="66">
        <v>53.82</v>
      </c>
      <c r="C148" s="2">
        <f t="shared" si="2"/>
        <v>1.2605794445689759E-2</v>
      </c>
    </row>
    <row r="149" spans="1:3" x14ac:dyDescent="0.35">
      <c r="A149" s="87">
        <v>44319</v>
      </c>
      <c r="B149" s="66">
        <v>53.57</v>
      </c>
      <c r="C149" s="2">
        <f t="shared" si="2"/>
        <v>-4.645113340765515E-3</v>
      </c>
    </row>
    <row r="150" spans="1:3" x14ac:dyDescent="0.35">
      <c r="A150" s="87">
        <v>44320</v>
      </c>
      <c r="B150" s="66">
        <v>52.380001</v>
      </c>
      <c r="C150" s="2">
        <f t="shared" si="2"/>
        <v>-2.2213907037521005E-2</v>
      </c>
    </row>
    <row r="151" spans="1:3" x14ac:dyDescent="0.35">
      <c r="A151" s="87">
        <v>44321</v>
      </c>
      <c r="B151" s="66">
        <v>53.490001999999997</v>
      </c>
      <c r="C151" s="2">
        <f t="shared" si="2"/>
        <v>2.1191313073858034E-2</v>
      </c>
    </row>
    <row r="152" spans="1:3" x14ac:dyDescent="0.35">
      <c r="A152" s="87">
        <v>44322</v>
      </c>
      <c r="B152" s="66">
        <v>53.91</v>
      </c>
      <c r="C152" s="2">
        <f t="shared" si="2"/>
        <v>7.8518972573603501E-3</v>
      </c>
    </row>
    <row r="153" spans="1:3" x14ac:dyDescent="0.35">
      <c r="A153" s="87">
        <v>44323</v>
      </c>
      <c r="B153" s="66">
        <v>54.130001</v>
      </c>
      <c r="C153" s="2">
        <f t="shared" si="2"/>
        <v>4.080894082730541E-3</v>
      </c>
    </row>
    <row r="154" spans="1:3" x14ac:dyDescent="0.35">
      <c r="A154" s="87">
        <v>44326</v>
      </c>
      <c r="B154" s="66">
        <v>54.369999</v>
      </c>
      <c r="C154" s="2">
        <f t="shared" si="2"/>
        <v>4.4337335223769894E-3</v>
      </c>
    </row>
    <row r="155" spans="1:3" x14ac:dyDescent="0.35">
      <c r="A155" s="87">
        <v>44327</v>
      </c>
      <c r="B155" s="66">
        <v>53.43</v>
      </c>
      <c r="C155" s="2">
        <f t="shared" si="2"/>
        <v>-1.7288928035477807E-2</v>
      </c>
    </row>
    <row r="156" spans="1:3" x14ac:dyDescent="0.35">
      <c r="A156" s="87">
        <v>44328</v>
      </c>
      <c r="B156" s="66">
        <v>57.299999</v>
      </c>
      <c r="C156" s="2">
        <f t="shared" si="2"/>
        <v>7.2431199700542764E-2</v>
      </c>
    </row>
    <row r="157" spans="1:3" x14ac:dyDescent="0.35">
      <c r="A157" s="87">
        <v>44329</v>
      </c>
      <c r="B157" s="66">
        <v>57.080002</v>
      </c>
      <c r="C157" s="2">
        <f t="shared" si="2"/>
        <v>-3.8393892467607081E-3</v>
      </c>
    </row>
    <row r="158" spans="1:3" x14ac:dyDescent="0.35">
      <c r="A158" s="87">
        <v>44330</v>
      </c>
      <c r="B158" s="66">
        <v>57.060001</v>
      </c>
      <c r="C158" s="2">
        <f t="shared" si="2"/>
        <v>-3.5040293095996389E-4</v>
      </c>
    </row>
    <row r="159" spans="1:3" x14ac:dyDescent="0.35">
      <c r="A159" s="87">
        <v>44333</v>
      </c>
      <c r="B159" s="66">
        <v>56.77</v>
      </c>
      <c r="C159" s="2">
        <f t="shared" si="2"/>
        <v>-5.0823868720226038E-3</v>
      </c>
    </row>
    <row r="160" spans="1:3" x14ac:dyDescent="0.35">
      <c r="A160" s="87">
        <v>44334</v>
      </c>
      <c r="B160" s="66">
        <v>56.32</v>
      </c>
      <c r="C160" s="2">
        <f t="shared" si="2"/>
        <v>-7.9267218601374468E-3</v>
      </c>
    </row>
    <row r="161" spans="1:3" x14ac:dyDescent="0.35">
      <c r="A161" s="87">
        <v>44335</v>
      </c>
      <c r="B161" s="66">
        <v>55.669998</v>
      </c>
      <c r="C161" s="2">
        <f t="shared" si="2"/>
        <v>-1.154122869318183E-2</v>
      </c>
    </row>
    <row r="162" spans="1:3" x14ac:dyDescent="0.35">
      <c r="A162" s="87">
        <v>44336</v>
      </c>
      <c r="B162" s="66">
        <v>55.720001000000003</v>
      </c>
      <c r="C162" s="2">
        <f t="shared" si="2"/>
        <v>8.9820373264615162E-4</v>
      </c>
    </row>
    <row r="163" spans="1:3" x14ac:dyDescent="0.35">
      <c r="A163" s="87">
        <v>44337</v>
      </c>
      <c r="B163" s="66">
        <v>55.990001999999997</v>
      </c>
      <c r="C163" s="2">
        <f t="shared" si="2"/>
        <v>4.8456747156195041E-3</v>
      </c>
    </row>
    <row r="164" spans="1:3" x14ac:dyDescent="0.35">
      <c r="A164" s="87">
        <v>44341</v>
      </c>
      <c r="B164" s="66">
        <v>55.259998000000003</v>
      </c>
      <c r="C164" s="2">
        <f t="shared" si="2"/>
        <v>-1.3038113483189265E-2</v>
      </c>
    </row>
    <row r="165" spans="1:3" x14ac:dyDescent="0.35">
      <c r="A165" s="87">
        <v>44342</v>
      </c>
      <c r="B165" s="66">
        <v>54.970001000000003</v>
      </c>
      <c r="C165" s="2">
        <f t="shared" si="2"/>
        <v>-5.2478648298177576E-3</v>
      </c>
    </row>
    <row r="166" spans="1:3" x14ac:dyDescent="0.35">
      <c r="A166" s="87">
        <v>44343</v>
      </c>
      <c r="B166" s="66">
        <v>52.200001</v>
      </c>
      <c r="C166" s="2">
        <f t="shared" si="2"/>
        <v>-5.0391121513714415E-2</v>
      </c>
    </row>
    <row r="167" spans="1:3" x14ac:dyDescent="0.35">
      <c r="A167" s="87">
        <v>44344</v>
      </c>
      <c r="B167" s="66">
        <v>52.240001999999997</v>
      </c>
      <c r="C167" s="2">
        <f t="shared" si="2"/>
        <v>7.6630266731214473E-4</v>
      </c>
    </row>
    <row r="168" spans="1:3" x14ac:dyDescent="0.35">
      <c r="A168" s="87">
        <v>44347</v>
      </c>
      <c r="B168" s="66">
        <v>51.48</v>
      </c>
      <c r="C168" s="2">
        <f t="shared" si="2"/>
        <v>-1.4548276625257405E-2</v>
      </c>
    </row>
    <row r="169" spans="1:3" x14ac:dyDescent="0.35">
      <c r="A169" s="87">
        <v>44348</v>
      </c>
      <c r="B169" s="66">
        <v>51.470001000000003</v>
      </c>
      <c r="C169" s="2">
        <f t="shared" si="2"/>
        <v>-1.9423076923064163E-4</v>
      </c>
    </row>
    <row r="170" spans="1:3" x14ac:dyDescent="0.35">
      <c r="A170" s="87">
        <v>44349</v>
      </c>
      <c r="B170" s="66">
        <v>52.040000999999997</v>
      </c>
      <c r="C170" s="2">
        <f t="shared" si="2"/>
        <v>1.1074412063834875E-2</v>
      </c>
    </row>
    <row r="171" spans="1:3" x14ac:dyDescent="0.35">
      <c r="A171" s="87">
        <v>44350</v>
      </c>
      <c r="B171" s="66">
        <v>52.34</v>
      </c>
      <c r="C171" s="2">
        <f t="shared" si="2"/>
        <v>5.7647769837669066E-3</v>
      </c>
    </row>
    <row r="172" spans="1:3" x14ac:dyDescent="0.35">
      <c r="A172" s="87">
        <v>44351</v>
      </c>
      <c r="B172" s="66">
        <v>52.66</v>
      </c>
      <c r="C172" s="2">
        <f t="shared" si="2"/>
        <v>6.1138708444782794E-3</v>
      </c>
    </row>
    <row r="173" spans="1:3" x14ac:dyDescent="0.35">
      <c r="A173" s="87">
        <v>44354</v>
      </c>
      <c r="B173" s="66">
        <v>52.950001</v>
      </c>
      <c r="C173" s="2">
        <f t="shared" si="2"/>
        <v>5.5070451955944498E-3</v>
      </c>
    </row>
    <row r="174" spans="1:3" x14ac:dyDescent="0.35">
      <c r="A174" s="87">
        <v>44355</v>
      </c>
      <c r="B174" s="66">
        <v>52.740001999999997</v>
      </c>
      <c r="C174" s="2">
        <f t="shared" si="2"/>
        <v>-3.9659867050805793E-3</v>
      </c>
    </row>
    <row r="175" spans="1:3" x14ac:dyDescent="0.35">
      <c r="A175" s="87">
        <v>44356</v>
      </c>
      <c r="B175" s="66">
        <v>53.009998000000003</v>
      </c>
      <c r="C175" s="2">
        <f t="shared" si="2"/>
        <v>5.1193778870165033E-3</v>
      </c>
    </row>
    <row r="176" spans="1:3" x14ac:dyDescent="0.35">
      <c r="A176" s="87">
        <v>44357</v>
      </c>
      <c r="B176" s="66">
        <v>53.119999</v>
      </c>
      <c r="C176" s="2">
        <f t="shared" si="2"/>
        <v>2.0750991162081706E-3</v>
      </c>
    </row>
    <row r="177" spans="1:3" x14ac:dyDescent="0.35">
      <c r="A177" s="87">
        <v>44358</v>
      </c>
      <c r="B177" s="66">
        <v>53.470001000000003</v>
      </c>
      <c r="C177" s="2">
        <f t="shared" si="2"/>
        <v>6.5888931963271214E-3</v>
      </c>
    </row>
    <row r="178" spans="1:3" x14ac:dyDescent="0.35">
      <c r="A178" s="87">
        <v>44361</v>
      </c>
      <c r="B178" s="66">
        <v>53.209999000000003</v>
      </c>
      <c r="C178" s="2">
        <f t="shared" si="2"/>
        <v>-4.8625770551229287E-3</v>
      </c>
    </row>
    <row r="179" spans="1:3" x14ac:dyDescent="0.35">
      <c r="A179" s="87">
        <v>44362</v>
      </c>
      <c r="B179" s="66">
        <v>53.610000999999997</v>
      </c>
      <c r="C179" s="2">
        <f t="shared" si="2"/>
        <v>7.5174216785832589E-3</v>
      </c>
    </row>
    <row r="180" spans="1:3" x14ac:dyDescent="0.35">
      <c r="A180" s="87">
        <v>44363</v>
      </c>
      <c r="B180" s="66">
        <v>53.259998000000003</v>
      </c>
      <c r="C180" s="2">
        <f t="shared" si="2"/>
        <v>-6.528688555704259E-3</v>
      </c>
    </row>
    <row r="181" spans="1:3" x14ac:dyDescent="0.35">
      <c r="A181" s="87">
        <v>44364</v>
      </c>
      <c r="B181" s="66">
        <v>53.470001000000003</v>
      </c>
      <c r="C181" s="2">
        <f t="shared" si="2"/>
        <v>3.9429779926015091E-3</v>
      </c>
    </row>
    <row r="182" spans="1:3" x14ac:dyDescent="0.35">
      <c r="A182" s="87">
        <v>44365</v>
      </c>
      <c r="B182" s="66">
        <v>52.75</v>
      </c>
      <c r="C182" s="2">
        <f t="shared" si="2"/>
        <v>-1.3465513120151306E-2</v>
      </c>
    </row>
    <row r="183" spans="1:3" x14ac:dyDescent="0.35">
      <c r="A183" s="87">
        <v>44368</v>
      </c>
      <c r="B183" s="66">
        <v>52.189999</v>
      </c>
      <c r="C183" s="2">
        <f t="shared" si="2"/>
        <v>-1.0616132701421796E-2</v>
      </c>
    </row>
    <row r="184" spans="1:3" x14ac:dyDescent="0.35">
      <c r="A184" s="87">
        <v>44369</v>
      </c>
      <c r="B184" s="66">
        <v>51.299999</v>
      </c>
      <c r="C184" s="2">
        <f t="shared" si="2"/>
        <v>-1.7053075628531828E-2</v>
      </c>
    </row>
    <row r="185" spans="1:3" x14ac:dyDescent="0.35">
      <c r="A185" s="87">
        <v>44370</v>
      </c>
      <c r="B185" s="66">
        <v>50.549999</v>
      </c>
      <c r="C185" s="2">
        <f t="shared" si="2"/>
        <v>-1.4619883325923651E-2</v>
      </c>
    </row>
    <row r="186" spans="1:3" x14ac:dyDescent="0.35">
      <c r="A186" s="87">
        <v>44371</v>
      </c>
      <c r="B186" s="66">
        <v>51.299999</v>
      </c>
      <c r="C186" s="2">
        <f t="shared" si="2"/>
        <v>1.4836795545732849E-2</v>
      </c>
    </row>
    <row r="187" spans="1:3" x14ac:dyDescent="0.35">
      <c r="A187" s="87">
        <v>44372</v>
      </c>
      <c r="B187" s="66">
        <v>51.790000999999997</v>
      </c>
      <c r="C187" s="2">
        <f t="shared" si="2"/>
        <v>9.5516960926255948E-3</v>
      </c>
    </row>
    <row r="188" spans="1:3" x14ac:dyDescent="0.35">
      <c r="A188" s="87">
        <v>44375</v>
      </c>
      <c r="B188" s="66">
        <v>51.509998000000003</v>
      </c>
      <c r="C188" s="2">
        <f t="shared" si="2"/>
        <v>-5.406506943299607E-3</v>
      </c>
    </row>
    <row r="189" spans="1:3" x14ac:dyDescent="0.35">
      <c r="A189" s="87">
        <v>44376</v>
      </c>
      <c r="B189" s="66">
        <v>51.630001</v>
      </c>
      <c r="C189" s="2">
        <f t="shared" si="2"/>
        <v>2.3297030607533119E-3</v>
      </c>
    </row>
    <row r="190" spans="1:3" x14ac:dyDescent="0.35">
      <c r="A190" s="87">
        <v>44377</v>
      </c>
      <c r="B190" s="66">
        <v>51.209999000000003</v>
      </c>
      <c r="C190" s="2">
        <f t="shared" si="2"/>
        <v>-8.1348439253370666E-3</v>
      </c>
    </row>
    <row r="191" spans="1:3" x14ac:dyDescent="0.35">
      <c r="A191" s="87">
        <v>44378</v>
      </c>
      <c r="B191" s="66">
        <v>51.93</v>
      </c>
      <c r="C191" s="2">
        <f t="shared" si="2"/>
        <v>1.4059773756293107E-2</v>
      </c>
    </row>
    <row r="192" spans="1:3" x14ac:dyDescent="0.35">
      <c r="A192" s="87">
        <v>44379</v>
      </c>
      <c r="B192" s="66">
        <v>51.470001000000003</v>
      </c>
      <c r="C192" s="2">
        <f t="shared" si="2"/>
        <v>-8.8580589254765307E-3</v>
      </c>
    </row>
    <row r="193" spans="1:3" x14ac:dyDescent="0.35">
      <c r="A193" s="87">
        <v>44382</v>
      </c>
      <c r="B193" s="66">
        <v>51.43</v>
      </c>
      <c r="C193" s="2">
        <f t="shared" si="2"/>
        <v>-7.7717115257106223E-4</v>
      </c>
    </row>
    <row r="194" spans="1:3" x14ac:dyDescent="0.35">
      <c r="A194" s="87">
        <v>44383</v>
      </c>
      <c r="B194" s="66">
        <v>50.68</v>
      </c>
      <c r="C194" s="2">
        <f t="shared" si="2"/>
        <v>-1.4582928251993E-2</v>
      </c>
    </row>
    <row r="195" spans="1:3" x14ac:dyDescent="0.35">
      <c r="A195" s="87">
        <v>44384</v>
      </c>
      <c r="B195" s="66">
        <v>50.970001000000003</v>
      </c>
      <c r="C195" s="2">
        <f t="shared" ref="C195:C258" si="3">(B195-B194)/B194</f>
        <v>5.7221981057617149E-3</v>
      </c>
    </row>
    <row r="196" spans="1:3" x14ac:dyDescent="0.35">
      <c r="A196" s="87">
        <v>44385</v>
      </c>
      <c r="B196" s="66">
        <v>50.599997999999999</v>
      </c>
      <c r="C196" s="2">
        <f t="shared" si="3"/>
        <v>-7.259230777727551E-3</v>
      </c>
    </row>
    <row r="197" spans="1:3" x14ac:dyDescent="0.35">
      <c r="A197" s="87">
        <v>44386</v>
      </c>
      <c r="B197" s="66">
        <v>50.830002</v>
      </c>
      <c r="C197" s="2">
        <f t="shared" si="3"/>
        <v>4.5455337765033304E-3</v>
      </c>
    </row>
    <row r="198" spans="1:3" x14ac:dyDescent="0.35">
      <c r="A198" s="87">
        <v>44389</v>
      </c>
      <c r="B198" s="66">
        <v>50.669998</v>
      </c>
      <c r="C198" s="2">
        <f t="shared" si="3"/>
        <v>-3.1478259630995232E-3</v>
      </c>
    </row>
    <row r="199" spans="1:3" x14ac:dyDescent="0.35">
      <c r="A199" s="87">
        <v>44390</v>
      </c>
      <c r="B199" s="66">
        <v>50.650002000000001</v>
      </c>
      <c r="C199" s="2">
        <f t="shared" si="3"/>
        <v>-3.9463194768626231E-4</v>
      </c>
    </row>
    <row r="200" spans="1:3" x14ac:dyDescent="0.35">
      <c r="A200" s="87">
        <v>44391</v>
      </c>
      <c r="B200" s="66">
        <v>51</v>
      </c>
      <c r="C200" s="2">
        <f t="shared" si="3"/>
        <v>6.9101280588300742E-3</v>
      </c>
    </row>
    <row r="201" spans="1:3" x14ac:dyDescent="0.35">
      <c r="A201" s="87">
        <v>44392</v>
      </c>
      <c r="B201" s="66">
        <v>50.529998999999997</v>
      </c>
      <c r="C201" s="2">
        <f t="shared" si="3"/>
        <v>-9.2157058823530095E-3</v>
      </c>
    </row>
    <row r="202" spans="1:3" x14ac:dyDescent="0.35">
      <c r="A202" s="87">
        <v>44393</v>
      </c>
      <c r="B202" s="66">
        <v>50.669998</v>
      </c>
      <c r="C202" s="2">
        <f t="shared" si="3"/>
        <v>2.7706115727412365E-3</v>
      </c>
    </row>
    <row r="203" spans="1:3" x14ac:dyDescent="0.35">
      <c r="A203" s="87">
        <v>44396</v>
      </c>
      <c r="B203" s="66">
        <v>49.395000000000003</v>
      </c>
      <c r="C203" s="2">
        <f t="shared" si="3"/>
        <v>-2.5162779757757176E-2</v>
      </c>
    </row>
    <row r="204" spans="1:3" x14ac:dyDescent="0.35">
      <c r="A204" s="87">
        <v>44397</v>
      </c>
      <c r="B204" s="66">
        <v>50.209999000000003</v>
      </c>
      <c r="C204" s="2">
        <f t="shared" si="3"/>
        <v>1.6499625468164799E-2</v>
      </c>
    </row>
    <row r="205" spans="1:3" x14ac:dyDescent="0.35">
      <c r="A205" s="87">
        <v>44398</v>
      </c>
      <c r="B205" s="66">
        <v>51.060001</v>
      </c>
      <c r="C205" s="2">
        <f t="shared" si="3"/>
        <v>1.6928938795637026E-2</v>
      </c>
    </row>
    <row r="206" spans="1:3" x14ac:dyDescent="0.35">
      <c r="A206" s="87">
        <v>44399</v>
      </c>
      <c r="B206" s="66">
        <v>51.130001</v>
      </c>
      <c r="C206" s="2">
        <f t="shared" si="3"/>
        <v>1.3709361266953418E-3</v>
      </c>
    </row>
    <row r="207" spans="1:3" x14ac:dyDescent="0.35">
      <c r="A207" s="87">
        <v>44400</v>
      </c>
      <c r="B207" s="66">
        <v>51.200001</v>
      </c>
      <c r="C207" s="2">
        <f t="shared" si="3"/>
        <v>1.3690592339319588E-3</v>
      </c>
    </row>
    <row r="208" spans="1:3" x14ac:dyDescent="0.35">
      <c r="A208" s="87">
        <v>44403</v>
      </c>
      <c r="B208" s="66">
        <v>51.369999</v>
      </c>
      <c r="C208" s="2">
        <f t="shared" si="3"/>
        <v>3.3202733726509039E-3</v>
      </c>
    </row>
    <row r="209" spans="1:3" x14ac:dyDescent="0.35">
      <c r="A209" s="87">
        <v>44404</v>
      </c>
      <c r="B209" s="66">
        <v>50.450001</v>
      </c>
      <c r="C209" s="2">
        <f t="shared" si="3"/>
        <v>-1.7909246990641361E-2</v>
      </c>
    </row>
    <row r="210" spans="1:3" x14ac:dyDescent="0.35">
      <c r="A210" s="87">
        <v>44405</v>
      </c>
      <c r="B210" s="66">
        <v>50.52</v>
      </c>
      <c r="C210" s="2">
        <f t="shared" si="3"/>
        <v>1.3874925393956446E-3</v>
      </c>
    </row>
    <row r="211" spans="1:3" x14ac:dyDescent="0.35">
      <c r="A211" s="87">
        <v>44406</v>
      </c>
      <c r="B211" s="66">
        <v>51.16</v>
      </c>
      <c r="C211" s="2">
        <f t="shared" si="3"/>
        <v>1.2668250197941279E-2</v>
      </c>
    </row>
    <row r="212" spans="1:3" x14ac:dyDescent="0.35">
      <c r="A212" s="87">
        <v>44407</v>
      </c>
      <c r="B212" s="66">
        <v>50.290000999999997</v>
      </c>
      <c r="C212" s="2">
        <f t="shared" si="3"/>
        <v>-1.7005453479280688E-2</v>
      </c>
    </row>
    <row r="213" spans="1:3" x14ac:dyDescent="0.35">
      <c r="A213" s="87">
        <v>44410</v>
      </c>
      <c r="B213" s="66">
        <v>50.509998000000003</v>
      </c>
      <c r="C213" s="2">
        <f t="shared" si="3"/>
        <v>4.3745674214642882E-3</v>
      </c>
    </row>
    <row r="214" spans="1:3" x14ac:dyDescent="0.35">
      <c r="A214" s="87">
        <v>44411</v>
      </c>
      <c r="B214" s="66">
        <v>50.110000999999997</v>
      </c>
      <c r="C214" s="2">
        <f t="shared" si="3"/>
        <v>-7.919164835445176E-3</v>
      </c>
    </row>
    <row r="215" spans="1:3" x14ac:dyDescent="0.35">
      <c r="A215" s="87">
        <v>44412</v>
      </c>
      <c r="B215" s="66">
        <v>49.825001</v>
      </c>
      <c r="C215" s="2">
        <f t="shared" si="3"/>
        <v>-5.687487413939517E-3</v>
      </c>
    </row>
    <row r="216" spans="1:3" x14ac:dyDescent="0.35">
      <c r="A216" s="87">
        <v>44413</v>
      </c>
      <c r="B216" s="66">
        <v>46.040000999999997</v>
      </c>
      <c r="C216" s="2">
        <f t="shared" si="3"/>
        <v>-7.5965879057383334E-2</v>
      </c>
    </row>
    <row r="217" spans="1:3" x14ac:dyDescent="0.35">
      <c r="A217" s="87">
        <v>44414</v>
      </c>
      <c r="B217" s="66">
        <v>47.02</v>
      </c>
      <c r="C217" s="2">
        <f t="shared" si="3"/>
        <v>2.1285816218813865E-2</v>
      </c>
    </row>
    <row r="218" spans="1:3" x14ac:dyDescent="0.35">
      <c r="A218" s="87">
        <v>44417</v>
      </c>
      <c r="B218" s="66">
        <v>47.205002</v>
      </c>
      <c r="C218" s="2">
        <f t="shared" si="3"/>
        <v>3.9345384942577038E-3</v>
      </c>
    </row>
    <row r="219" spans="1:3" x14ac:dyDescent="0.35">
      <c r="A219" s="87">
        <v>44418</v>
      </c>
      <c r="B219" s="66">
        <v>47.290000999999997</v>
      </c>
      <c r="C219" s="2">
        <f t="shared" si="3"/>
        <v>1.8006354496075707E-3</v>
      </c>
    </row>
    <row r="220" spans="1:3" x14ac:dyDescent="0.35">
      <c r="A220" s="87">
        <v>44419</v>
      </c>
      <c r="B220" s="66">
        <v>47.294998</v>
      </c>
      <c r="C220" s="2">
        <f t="shared" si="3"/>
        <v>1.0566715784173968E-4</v>
      </c>
    </row>
    <row r="221" spans="1:3" x14ac:dyDescent="0.35">
      <c r="A221" s="87">
        <v>44420</v>
      </c>
      <c r="B221" s="66">
        <v>47.965000000000003</v>
      </c>
      <c r="C221" s="2">
        <f t="shared" si="3"/>
        <v>1.416644525495072E-2</v>
      </c>
    </row>
    <row r="222" spans="1:3" x14ac:dyDescent="0.35">
      <c r="A222" s="87">
        <v>44421</v>
      </c>
      <c r="B222" s="66">
        <v>47.790000999999997</v>
      </c>
      <c r="C222" s="2">
        <f t="shared" si="3"/>
        <v>-3.6484728447827952E-3</v>
      </c>
    </row>
    <row r="223" spans="1:3" x14ac:dyDescent="0.35">
      <c r="A223" s="87">
        <v>44424</v>
      </c>
      <c r="B223" s="66">
        <v>47.755001</v>
      </c>
      <c r="C223" s="2">
        <f t="shared" si="3"/>
        <v>-7.3237077354312233E-4</v>
      </c>
    </row>
    <row r="224" spans="1:3" x14ac:dyDescent="0.35">
      <c r="A224" s="87">
        <v>44425</v>
      </c>
      <c r="B224" s="66">
        <v>47.860000999999997</v>
      </c>
      <c r="C224" s="2">
        <f t="shared" si="3"/>
        <v>2.1987226008014717E-3</v>
      </c>
    </row>
    <row r="225" spans="1:3" x14ac:dyDescent="0.35">
      <c r="A225" s="87">
        <v>44426</v>
      </c>
      <c r="B225" s="66">
        <v>47.915000999999997</v>
      </c>
      <c r="C225" s="2">
        <f t="shared" si="3"/>
        <v>1.1491850992648271E-3</v>
      </c>
    </row>
    <row r="226" spans="1:3" x14ac:dyDescent="0.35">
      <c r="A226" s="87">
        <v>44427</v>
      </c>
      <c r="B226" s="66">
        <v>47.645000000000003</v>
      </c>
      <c r="C226" s="2">
        <f t="shared" si="3"/>
        <v>-5.6349993606385086E-3</v>
      </c>
    </row>
    <row r="227" spans="1:3" x14ac:dyDescent="0.35">
      <c r="A227" s="87">
        <v>44428</v>
      </c>
      <c r="B227" s="66">
        <v>47.41</v>
      </c>
      <c r="C227" s="2">
        <f t="shared" si="3"/>
        <v>-4.9323118900200759E-3</v>
      </c>
    </row>
    <row r="228" spans="1:3" x14ac:dyDescent="0.35">
      <c r="A228" s="87">
        <v>44431</v>
      </c>
      <c r="B228" s="66">
        <v>47.790000999999997</v>
      </c>
      <c r="C228" s="2">
        <f t="shared" si="3"/>
        <v>8.015207762075512E-3</v>
      </c>
    </row>
    <row r="229" spans="1:3" x14ac:dyDescent="0.35">
      <c r="A229" s="87">
        <v>44432</v>
      </c>
      <c r="B229" s="66">
        <v>48.049999</v>
      </c>
      <c r="C229" s="2">
        <f t="shared" si="3"/>
        <v>5.4404267537053004E-3</v>
      </c>
    </row>
    <row r="230" spans="1:3" x14ac:dyDescent="0.35">
      <c r="A230" s="87">
        <v>44433</v>
      </c>
      <c r="B230" s="66">
        <v>47.77</v>
      </c>
      <c r="C230" s="2">
        <f t="shared" si="3"/>
        <v>-5.8272425770497221E-3</v>
      </c>
    </row>
    <row r="231" spans="1:3" x14ac:dyDescent="0.35">
      <c r="A231" s="87">
        <v>44434</v>
      </c>
      <c r="B231" s="66">
        <v>47.34</v>
      </c>
      <c r="C231" s="2">
        <f t="shared" si="3"/>
        <v>-9.0014653548251972E-3</v>
      </c>
    </row>
    <row r="232" spans="1:3" x14ac:dyDescent="0.35">
      <c r="A232" s="87">
        <v>44435</v>
      </c>
      <c r="B232" s="66">
        <v>47.310001</v>
      </c>
      <c r="C232" s="2">
        <f t="shared" si="3"/>
        <v>-6.3369243768491039E-4</v>
      </c>
    </row>
    <row r="233" spans="1:3" x14ac:dyDescent="0.35">
      <c r="A233" s="87">
        <v>44438</v>
      </c>
      <c r="B233" s="66">
        <v>47.139999000000003</v>
      </c>
      <c r="C233" s="2">
        <f t="shared" si="3"/>
        <v>-3.5933628494321246E-3</v>
      </c>
    </row>
    <row r="234" spans="1:3" x14ac:dyDescent="0.35">
      <c r="A234" s="87">
        <v>44439</v>
      </c>
      <c r="B234" s="66">
        <v>47.145000000000003</v>
      </c>
      <c r="C234" s="2">
        <f t="shared" si="3"/>
        <v>1.0608825002308618E-4</v>
      </c>
    </row>
    <row r="235" spans="1:3" x14ac:dyDescent="0.35">
      <c r="A235" s="87">
        <v>44440</v>
      </c>
      <c r="B235" s="66">
        <v>47.27</v>
      </c>
      <c r="C235" s="2">
        <f t="shared" si="3"/>
        <v>2.6513946335772615E-3</v>
      </c>
    </row>
    <row r="236" spans="1:3" x14ac:dyDescent="0.35">
      <c r="A236" s="87">
        <v>44441</v>
      </c>
      <c r="B236" s="66">
        <v>47.689999</v>
      </c>
      <c r="C236" s="2">
        <f t="shared" si="3"/>
        <v>8.8851068330864629E-3</v>
      </c>
    </row>
    <row r="237" spans="1:3" x14ac:dyDescent="0.35">
      <c r="A237" s="87">
        <v>44442</v>
      </c>
      <c r="B237" s="66">
        <v>47.474997999999999</v>
      </c>
      <c r="C237" s="2">
        <f t="shared" si="3"/>
        <v>-4.5083037221284256E-3</v>
      </c>
    </row>
    <row r="238" spans="1:3" x14ac:dyDescent="0.35">
      <c r="A238" s="87">
        <v>44445</v>
      </c>
      <c r="B238" s="66">
        <v>47.744999</v>
      </c>
      <c r="C238" s="2">
        <f t="shared" si="3"/>
        <v>5.6872250947751614E-3</v>
      </c>
    </row>
    <row r="239" spans="1:3" x14ac:dyDescent="0.35">
      <c r="A239" s="87">
        <v>44446</v>
      </c>
      <c r="B239" s="66">
        <v>47.389999000000003</v>
      </c>
      <c r="C239" s="2">
        <f t="shared" si="3"/>
        <v>-7.4353336985093846E-3</v>
      </c>
    </row>
    <row r="240" spans="1:3" x14ac:dyDescent="0.35">
      <c r="A240" s="87">
        <v>44447</v>
      </c>
      <c r="B240" s="66">
        <v>46.5</v>
      </c>
      <c r="C240" s="2">
        <f t="shared" si="3"/>
        <v>-1.8780312698466254E-2</v>
      </c>
    </row>
    <row r="241" spans="1:3" x14ac:dyDescent="0.35">
      <c r="A241" s="87">
        <v>44448</v>
      </c>
      <c r="B241" s="66">
        <v>45.534999999999997</v>
      </c>
      <c r="C241" s="2">
        <f t="shared" si="3"/>
        <v>-2.0752688172043083E-2</v>
      </c>
    </row>
    <row r="242" spans="1:3" x14ac:dyDescent="0.35">
      <c r="A242" s="87">
        <v>44449</v>
      </c>
      <c r="B242" s="66">
        <v>45.775002000000001</v>
      </c>
      <c r="C242" s="2">
        <f t="shared" si="3"/>
        <v>5.2707148347425946E-3</v>
      </c>
    </row>
    <row r="243" spans="1:3" x14ac:dyDescent="0.35">
      <c r="A243" s="87">
        <v>44452</v>
      </c>
      <c r="B243" s="66">
        <v>45.924999</v>
      </c>
      <c r="C243" s="2">
        <f t="shared" si="3"/>
        <v>3.2768321888877044E-3</v>
      </c>
    </row>
    <row r="244" spans="1:3" x14ac:dyDescent="0.35">
      <c r="A244" s="87">
        <v>44453</v>
      </c>
      <c r="B244" s="66">
        <v>45.895000000000003</v>
      </c>
      <c r="C244" s="2">
        <f t="shared" si="3"/>
        <v>-6.5321721618320685E-4</v>
      </c>
    </row>
    <row r="245" spans="1:3" x14ac:dyDescent="0.35">
      <c r="A245" s="87">
        <v>44454</v>
      </c>
      <c r="B245" s="66">
        <v>45.41</v>
      </c>
      <c r="C245" s="2">
        <f t="shared" si="3"/>
        <v>-1.056759995642241E-2</v>
      </c>
    </row>
    <row r="246" spans="1:3" x14ac:dyDescent="0.35">
      <c r="A246" s="87">
        <v>44455</v>
      </c>
      <c r="B246" s="66">
        <v>45.639999000000003</v>
      </c>
      <c r="C246" s="2">
        <f t="shared" si="3"/>
        <v>5.0649416428100976E-3</v>
      </c>
    </row>
    <row r="247" spans="1:3" x14ac:dyDescent="0.35">
      <c r="A247" s="87">
        <v>44456</v>
      </c>
      <c r="B247" s="66">
        <v>45.209999000000003</v>
      </c>
      <c r="C247" s="2">
        <f t="shared" si="3"/>
        <v>-9.421560241489043E-3</v>
      </c>
    </row>
    <row r="248" spans="1:3" x14ac:dyDescent="0.35">
      <c r="A248" s="87">
        <v>44459</v>
      </c>
      <c r="B248" s="66">
        <v>45.27</v>
      </c>
      <c r="C248" s="2">
        <f t="shared" si="3"/>
        <v>1.3271621616271158E-3</v>
      </c>
    </row>
    <row r="249" spans="1:3" x14ac:dyDescent="0.35">
      <c r="A249" s="87">
        <v>44460</v>
      </c>
      <c r="B249" s="66">
        <v>45.814999</v>
      </c>
      <c r="C249" s="2">
        <f t="shared" si="3"/>
        <v>1.2038855754362648E-2</v>
      </c>
    </row>
    <row r="250" spans="1:3" x14ac:dyDescent="0.35">
      <c r="A250" s="87">
        <v>44461</v>
      </c>
      <c r="B250" s="66">
        <v>46.560001</v>
      </c>
      <c r="C250" s="2">
        <f t="shared" si="3"/>
        <v>1.6261093883249884E-2</v>
      </c>
    </row>
    <row r="251" spans="1:3" x14ac:dyDescent="0.35">
      <c r="A251" s="87">
        <v>44462</v>
      </c>
      <c r="B251" s="66">
        <v>46.509998000000003</v>
      </c>
      <c r="C251" s="2">
        <f t="shared" si="3"/>
        <v>-1.0739475714357629E-3</v>
      </c>
    </row>
    <row r="252" spans="1:3" x14ac:dyDescent="0.35">
      <c r="A252" s="87">
        <v>44463</v>
      </c>
      <c r="B252" s="66">
        <v>46.494999</v>
      </c>
      <c r="C252" s="2">
        <f t="shared" si="3"/>
        <v>-3.2248980101016328E-4</v>
      </c>
    </row>
    <row r="253" spans="1:3" x14ac:dyDescent="0.35">
      <c r="A253" s="87">
        <v>44466</v>
      </c>
      <c r="B253" s="66">
        <v>47.294998</v>
      </c>
      <c r="C253" s="2">
        <f t="shared" si="3"/>
        <v>1.7206130061428751E-2</v>
      </c>
    </row>
    <row r="254" spans="1:3" x14ac:dyDescent="0.35">
      <c r="A254" s="87">
        <v>44467</v>
      </c>
      <c r="B254" s="66">
        <v>46.915000999999997</v>
      </c>
      <c r="C254" s="2">
        <f t="shared" si="3"/>
        <v>-8.034612878089202E-3</v>
      </c>
    </row>
    <row r="255" spans="1:3" x14ac:dyDescent="0.35">
      <c r="A255" s="87">
        <v>44468</v>
      </c>
      <c r="B255" s="66">
        <v>47.419998</v>
      </c>
      <c r="C255" s="2">
        <f t="shared" si="3"/>
        <v>1.0764083752231042E-2</v>
      </c>
    </row>
    <row r="256" spans="1:3" x14ac:dyDescent="0.35">
      <c r="A256" s="87">
        <v>44469</v>
      </c>
      <c r="B256" s="66">
        <v>47.005001</v>
      </c>
      <c r="C256" s="2">
        <f t="shared" si="3"/>
        <v>-8.7515187157958044E-3</v>
      </c>
    </row>
    <row r="257" spans="1:3" x14ac:dyDescent="0.35">
      <c r="A257" s="87">
        <v>44470</v>
      </c>
      <c r="B257" s="66">
        <v>46.540000999999997</v>
      </c>
      <c r="C257" s="2">
        <f t="shared" si="3"/>
        <v>-9.8925644103273914E-3</v>
      </c>
    </row>
    <row r="258" spans="1:3" x14ac:dyDescent="0.35">
      <c r="A258" s="87">
        <v>44473</v>
      </c>
      <c r="B258" s="66">
        <v>46.610000999999997</v>
      </c>
      <c r="C258" s="2">
        <f t="shared" si="3"/>
        <v>1.5040824773510488E-3</v>
      </c>
    </row>
    <row r="259" spans="1:3" x14ac:dyDescent="0.35">
      <c r="A259" s="87">
        <v>44474</v>
      </c>
      <c r="B259" s="66">
        <v>46.165000999999997</v>
      </c>
      <c r="C259" s="2">
        <f t="shared" ref="C259:C322" si="4">(B259-B258)/B258</f>
        <v>-9.5473072399204686E-3</v>
      </c>
    </row>
    <row r="260" spans="1:3" x14ac:dyDescent="0.35">
      <c r="A260" s="87">
        <v>44475</v>
      </c>
      <c r="B260" s="66">
        <v>46.334999000000003</v>
      </c>
      <c r="C260" s="2">
        <f t="shared" si="4"/>
        <v>3.6824000068798172E-3</v>
      </c>
    </row>
    <row r="261" spans="1:3" x14ac:dyDescent="0.35">
      <c r="A261" s="87">
        <v>44476</v>
      </c>
      <c r="B261" s="66">
        <v>47.360000999999997</v>
      </c>
      <c r="C261" s="2">
        <f t="shared" si="4"/>
        <v>2.2121550061973531E-2</v>
      </c>
    </row>
    <row r="262" spans="1:3" x14ac:dyDescent="0.35">
      <c r="A262" s="87">
        <v>44477</v>
      </c>
      <c r="B262" s="66">
        <v>47.75</v>
      </c>
      <c r="C262" s="2">
        <f t="shared" si="4"/>
        <v>8.2347760085563163E-3</v>
      </c>
    </row>
    <row r="263" spans="1:3" x14ac:dyDescent="0.35">
      <c r="A263" s="87">
        <v>44480</v>
      </c>
      <c r="B263" s="66">
        <v>48.615001999999997</v>
      </c>
      <c r="C263" s="2">
        <f t="shared" si="4"/>
        <v>1.8115225130889989E-2</v>
      </c>
    </row>
    <row r="264" spans="1:3" x14ac:dyDescent="0.35">
      <c r="A264" s="87">
        <v>44481</v>
      </c>
      <c r="B264" s="66">
        <v>47.715000000000003</v>
      </c>
      <c r="C264" s="2">
        <f t="shared" si="4"/>
        <v>-1.8512845067865956E-2</v>
      </c>
    </row>
    <row r="265" spans="1:3" x14ac:dyDescent="0.35">
      <c r="A265" s="87">
        <v>44482</v>
      </c>
      <c r="B265" s="66">
        <v>47.084999000000003</v>
      </c>
      <c r="C265" s="2">
        <f t="shared" si="4"/>
        <v>-1.3203416116525202E-2</v>
      </c>
    </row>
    <row r="266" spans="1:3" x14ac:dyDescent="0.35">
      <c r="A266" s="87">
        <v>44483</v>
      </c>
      <c r="B266" s="66">
        <v>47.779998999999997</v>
      </c>
      <c r="C266" s="2">
        <f t="shared" si="4"/>
        <v>1.4760539763417922E-2</v>
      </c>
    </row>
    <row r="268" spans="1:3" x14ac:dyDescent="0.35">
      <c r="B268" s="85" t="s">
        <v>109</v>
      </c>
      <c r="C268" s="86">
        <v>-0.14030000000000001</v>
      </c>
    </row>
    <row r="269" spans="1:3" x14ac:dyDescent="0.35">
      <c r="B269" s="85" t="s">
        <v>108</v>
      </c>
      <c r="C269" s="86">
        <v>8.7400000000000005E-2</v>
      </c>
    </row>
    <row r="270" spans="1:3" x14ac:dyDescent="0.35">
      <c r="B270" s="85" t="s">
        <v>107</v>
      </c>
      <c r="C270" s="86">
        <v>-6.9999999999999999E-4</v>
      </c>
    </row>
    <row r="271" spans="1:3" x14ac:dyDescent="0.35">
      <c r="B271" s="85" t="s">
        <v>112</v>
      </c>
      <c r="C271" s="86">
        <v>5.0000000000000001E-4</v>
      </c>
    </row>
    <row r="272" spans="1:3" x14ac:dyDescent="0.35">
      <c r="B272" s="85" t="s">
        <v>113</v>
      </c>
      <c r="C272" s="86">
        <v>2.2499999999999999E-2</v>
      </c>
    </row>
    <row r="273" spans="2:3" x14ac:dyDescent="0.35">
      <c r="B273" s="85" t="s">
        <v>115</v>
      </c>
      <c r="C273" s="84">
        <v>-0.567302529</v>
      </c>
    </row>
    <row r="274" spans="2:3" x14ac:dyDescent="0.35">
      <c r="B274" s="85" t="s">
        <v>103</v>
      </c>
      <c r="C274" s="84">
        <v>7.0302333470000002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7"/>
  <sheetViews>
    <sheetView topLeftCell="A82" workbookViewId="0">
      <selection activeCell="C14" sqref="C14"/>
    </sheetView>
  </sheetViews>
  <sheetFormatPr baseColWidth="10" defaultRowHeight="14.5" x14ac:dyDescent="0.35"/>
  <cols>
    <col min="1" max="1" width="23" customWidth="1"/>
    <col min="2" max="3" width="22.453125" customWidth="1"/>
    <col min="4" max="4" width="23.26953125" customWidth="1"/>
    <col min="5" max="5" width="16.453125" customWidth="1"/>
    <col min="9" max="9" width="11.7265625" bestFit="1" customWidth="1"/>
    <col min="10" max="11" width="11.54296875" bestFit="1" customWidth="1"/>
    <col min="12" max="12" width="11.7265625" bestFit="1" customWidth="1"/>
  </cols>
  <sheetData>
    <row r="1" spans="1:15" x14ac:dyDescent="0.35">
      <c r="A1" s="91" t="s">
        <v>10</v>
      </c>
      <c r="B1" s="92"/>
      <c r="C1" s="92"/>
      <c r="D1" s="92"/>
    </row>
    <row r="2" spans="1:15" x14ac:dyDescent="0.35">
      <c r="A2" s="3" t="s">
        <v>6</v>
      </c>
      <c r="B2" s="3" t="s">
        <v>7</v>
      </c>
      <c r="C2" s="3" t="s">
        <v>8</v>
      </c>
      <c r="D2" s="3" t="s">
        <v>9</v>
      </c>
      <c r="F2" s="19"/>
      <c r="G2" s="19"/>
      <c r="H2" s="93"/>
      <c r="I2" s="93"/>
      <c r="J2" s="93"/>
      <c r="K2" s="93"/>
      <c r="L2" s="93"/>
    </row>
    <row r="3" spans="1:15" x14ac:dyDescent="0.35">
      <c r="A3" s="2">
        <v>1.2649356E-2</v>
      </c>
      <c r="B3" s="2">
        <v>-1.6956478000000001E-2</v>
      </c>
      <c r="C3" s="2">
        <v>3.0184737999999999E-2</v>
      </c>
      <c r="D3" s="2">
        <v>-0.13074471700000001</v>
      </c>
      <c r="H3" s="18"/>
      <c r="I3" s="21"/>
      <c r="J3" s="21"/>
      <c r="K3" s="21"/>
      <c r="L3" s="21"/>
    </row>
    <row r="4" spans="1:15" x14ac:dyDescent="0.35">
      <c r="A4" s="2">
        <v>1.0409438E-2</v>
      </c>
      <c r="B4" s="2">
        <v>-8.4034049999999992E-3</v>
      </c>
      <c r="C4" s="2">
        <v>2.5258519999999999E-3</v>
      </c>
      <c r="D4" s="2">
        <v>-3.0319357000000002E-2</v>
      </c>
      <c r="H4" s="21"/>
      <c r="I4" s="22"/>
      <c r="J4" s="22"/>
      <c r="K4" s="22"/>
      <c r="L4" s="22"/>
    </row>
    <row r="5" spans="1:15" x14ac:dyDescent="0.35">
      <c r="A5" s="2">
        <v>8.6996569999999995E-3</v>
      </c>
      <c r="B5" s="2">
        <v>-2.9884032000000001E-2</v>
      </c>
      <c r="C5" s="2">
        <v>-1.6124956999999999E-2</v>
      </c>
      <c r="D5" s="2">
        <v>4.0836741000000003E-2</v>
      </c>
      <c r="H5" s="21"/>
      <c r="I5" s="22"/>
      <c r="J5" s="22"/>
      <c r="K5" s="22"/>
      <c r="L5" s="22"/>
    </row>
    <row r="6" spans="1:15" x14ac:dyDescent="0.35">
      <c r="A6" s="2">
        <v>-2.2700899999999999E-4</v>
      </c>
      <c r="B6" s="2">
        <v>-3.4022988999999997E-2</v>
      </c>
      <c r="C6" s="2">
        <v>-1.1011524E-2</v>
      </c>
      <c r="D6" s="2">
        <v>-1.0049198000000001E-2</v>
      </c>
      <c r="H6" s="21"/>
      <c r="I6" s="22"/>
      <c r="J6" s="22"/>
      <c r="K6" s="22"/>
      <c r="L6" s="22"/>
    </row>
    <row r="7" spans="1:15" x14ac:dyDescent="0.35">
      <c r="A7" s="2">
        <v>-1.135051E-3</v>
      </c>
      <c r="B7" s="2">
        <v>-4.75964E-4</v>
      </c>
      <c r="C7" s="2">
        <v>5.1787899999999995E-4</v>
      </c>
      <c r="D7" s="2">
        <v>-2.1598273000000001E-2</v>
      </c>
      <c r="H7" s="21"/>
      <c r="I7" s="22"/>
      <c r="J7" s="22"/>
      <c r="K7" s="22"/>
      <c r="L7" s="22"/>
    </row>
    <row r="8" spans="1:15" x14ac:dyDescent="0.35">
      <c r="A8" s="2">
        <v>7.5000450000000003E-3</v>
      </c>
      <c r="B8" s="2">
        <v>-4.7619050000000003E-3</v>
      </c>
      <c r="C8" s="2">
        <v>1.0352006E-2</v>
      </c>
      <c r="D8" s="2">
        <v>2.2406182E-2</v>
      </c>
    </row>
    <row r="9" spans="1:15" x14ac:dyDescent="0.35">
      <c r="A9" s="2">
        <v>6.3162419999999997E-3</v>
      </c>
      <c r="B9" s="2">
        <v>6.6986119999999996E-3</v>
      </c>
      <c r="C9" s="2">
        <v>-7.6850699999999998E-4</v>
      </c>
      <c r="D9" s="2">
        <v>8.9604019999999993E-3</v>
      </c>
    </row>
    <row r="10" spans="1:15" x14ac:dyDescent="0.35">
      <c r="A10" s="2">
        <v>1.5019009E-2</v>
      </c>
      <c r="B10" s="2">
        <v>1.4733792000000001E-2</v>
      </c>
      <c r="C10" s="2">
        <v>2.2814740999999999E-2</v>
      </c>
      <c r="D10" s="2">
        <v>-7.9178040000000005E-3</v>
      </c>
    </row>
    <row r="11" spans="1:15" x14ac:dyDescent="0.35">
      <c r="A11" s="2">
        <v>-7.9505519999999996E-3</v>
      </c>
      <c r="B11" s="2">
        <v>1.686178E-2</v>
      </c>
      <c r="C11" s="2">
        <v>2.4561389999999999E-2</v>
      </c>
      <c r="D11" s="2">
        <v>-3.4728235000000003E-2</v>
      </c>
    </row>
    <row r="12" spans="1:15" ht="15.5" x14ac:dyDescent="0.35">
      <c r="A12" s="2">
        <v>7.3464380000000003E-3</v>
      </c>
      <c r="B12" s="2">
        <v>5.5274529999999999E-3</v>
      </c>
      <c r="C12" s="2">
        <v>5.8707919999999997E-3</v>
      </c>
      <c r="D12" s="2">
        <v>-9.4971840000000005E-3</v>
      </c>
      <c r="F12" s="18"/>
      <c r="G12" s="15"/>
      <c r="H12" s="15"/>
      <c r="I12" s="16"/>
      <c r="J12" s="16"/>
      <c r="K12" s="16"/>
      <c r="L12" s="16"/>
      <c r="M12" s="7"/>
      <c r="N12" s="7"/>
      <c r="O12" s="7"/>
    </row>
    <row r="13" spans="1:15" x14ac:dyDescent="0.35">
      <c r="A13" s="2">
        <v>-1.2375713E-2</v>
      </c>
      <c r="B13" s="2">
        <v>-1.5116812E-2</v>
      </c>
      <c r="C13" s="2">
        <v>-3.5748967E-2</v>
      </c>
      <c r="D13" s="2">
        <v>-4.8505359999999999E-3</v>
      </c>
      <c r="F13" s="19"/>
      <c r="G13" s="16"/>
      <c r="H13" s="5"/>
      <c r="I13" s="5"/>
      <c r="J13" s="5"/>
      <c r="K13" s="5"/>
      <c r="L13" s="5"/>
      <c r="M13" s="7"/>
      <c r="N13" s="7"/>
      <c r="O13" s="7"/>
    </row>
    <row r="14" spans="1:15" x14ac:dyDescent="0.35">
      <c r="A14" s="2">
        <v>-3.5802189999999999E-3</v>
      </c>
      <c r="B14" s="2">
        <v>-1.3953442E-2</v>
      </c>
      <c r="C14" s="2">
        <v>6.8094949999999996E-3</v>
      </c>
      <c r="D14" s="2">
        <v>1.5869417E-2</v>
      </c>
      <c r="F14" s="19"/>
      <c r="G14" s="16"/>
      <c r="H14" s="5"/>
      <c r="I14" s="5"/>
      <c r="J14" s="5"/>
      <c r="K14" s="5"/>
      <c r="L14" s="5"/>
      <c r="M14" s="7"/>
      <c r="N14" s="7"/>
      <c r="O14" s="7"/>
    </row>
    <row r="15" spans="1:15" x14ac:dyDescent="0.35">
      <c r="A15" s="2">
        <v>6.9616219999999998E-3</v>
      </c>
      <c r="B15" s="2">
        <v>3.301839E-3</v>
      </c>
      <c r="C15" s="2">
        <v>2.2044114E-2</v>
      </c>
      <c r="D15" s="2">
        <v>-1.0711872000000001E-2</v>
      </c>
      <c r="F15" s="19"/>
      <c r="G15" s="16"/>
      <c r="H15" s="5"/>
      <c r="I15" s="5"/>
      <c r="J15" s="5"/>
      <c r="K15" s="5"/>
      <c r="L15" s="5"/>
      <c r="M15" s="7"/>
      <c r="N15" s="7"/>
      <c r="O15" s="7"/>
    </row>
    <row r="16" spans="1:15" x14ac:dyDescent="0.35">
      <c r="A16" s="2">
        <v>-6.9134920000000002E-3</v>
      </c>
      <c r="B16" s="2">
        <v>-1.6455101E-2</v>
      </c>
      <c r="C16" s="2">
        <v>-2.4509309999999999E-3</v>
      </c>
      <c r="D16" s="2">
        <v>-1.6016308999999999E-2</v>
      </c>
      <c r="F16" s="19"/>
      <c r="G16" s="16"/>
      <c r="H16" s="5"/>
      <c r="I16" s="5"/>
      <c r="J16" s="5"/>
      <c r="K16" s="5"/>
      <c r="L16" s="5"/>
      <c r="M16" s="7"/>
      <c r="N16" s="7"/>
      <c r="O16" s="7"/>
    </row>
    <row r="17" spans="1:15" x14ac:dyDescent="0.35">
      <c r="A17" s="2">
        <v>-2.2232159000000001E-2</v>
      </c>
      <c r="B17" s="2">
        <v>-5.7361850000000004E-3</v>
      </c>
      <c r="C17" s="2">
        <v>-6.1425059999999998E-3</v>
      </c>
      <c r="D17" s="2">
        <v>-2.5676272999999999E-2</v>
      </c>
      <c r="F17" s="20"/>
      <c r="G17" s="17"/>
      <c r="H17" s="5"/>
      <c r="I17" s="5"/>
      <c r="J17" s="5"/>
      <c r="K17" s="5"/>
      <c r="L17" s="5"/>
      <c r="M17" s="7"/>
      <c r="N17" s="7"/>
      <c r="O17" s="7"/>
    </row>
    <row r="18" spans="1:15" x14ac:dyDescent="0.35">
      <c r="A18" s="2">
        <v>3.6747820000000001E-3</v>
      </c>
      <c r="B18" s="2">
        <v>-1.8749953E-2</v>
      </c>
      <c r="C18" s="2">
        <v>-5.4388500000000003E-3</v>
      </c>
      <c r="D18" s="2">
        <v>-3.9999529999999997E-3</v>
      </c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5.5" x14ac:dyDescent="0.35">
      <c r="A19" s="2">
        <v>-2.7459720000000002E-3</v>
      </c>
      <c r="B19" s="2">
        <v>4.8995600000000005E-4</v>
      </c>
      <c r="C19" s="2">
        <v>1.9139957999999999E-2</v>
      </c>
      <c r="D19" s="2">
        <v>2.2442E-3</v>
      </c>
      <c r="F19" s="14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35">
      <c r="A20" s="2">
        <v>-9.6374939999999999E-3</v>
      </c>
      <c r="B20" s="2">
        <v>-3.3545495000000002E-2</v>
      </c>
      <c r="C20" s="2">
        <v>-3.1463439000000003E-2</v>
      </c>
      <c r="D20" s="2">
        <v>3.0642550000000001E-3</v>
      </c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35">
      <c r="A21" s="2">
        <v>7.6460149999999999E-3</v>
      </c>
      <c r="B21" s="2">
        <v>-1.5708232999999999E-2</v>
      </c>
      <c r="C21" s="2">
        <v>1.5109920000000001E-3</v>
      </c>
      <c r="D21" s="2">
        <v>-1.5156856E-2</v>
      </c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5">
      <c r="A22" s="2">
        <v>-3.7709909E-2</v>
      </c>
      <c r="B22" s="2">
        <v>-4.0926642999999999E-2</v>
      </c>
      <c r="C22" s="2">
        <v>-3.7465462999999997E-2</v>
      </c>
      <c r="D22" s="2">
        <v>-2.875204E-2</v>
      </c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5">
      <c r="A23" s="2">
        <v>3.5842296000000003E-2</v>
      </c>
      <c r="B23" s="2">
        <v>-1.610252E-3</v>
      </c>
      <c r="C23" s="2">
        <v>-5.2245820000000002E-3</v>
      </c>
      <c r="D23" s="2">
        <v>1.965311E-3</v>
      </c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5">
      <c r="A24" s="2">
        <v>-4.6126899999999999E-4</v>
      </c>
      <c r="B24" s="2">
        <v>1.0752634E-2</v>
      </c>
      <c r="C24" s="2">
        <v>-1.4705921E-2</v>
      </c>
      <c r="D24" s="2">
        <v>-1.0420473E-2</v>
      </c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35">
      <c r="A25" s="2">
        <v>1.0616178E-2</v>
      </c>
      <c r="B25" s="2">
        <v>3.9893618999999998E-2</v>
      </c>
      <c r="C25" s="2">
        <v>2.3987209999999999E-3</v>
      </c>
      <c r="D25" s="2">
        <v>3.5802749000000002E-2</v>
      </c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35">
      <c r="A26" s="2">
        <v>9.3628679999999999E-3</v>
      </c>
      <c r="B26" s="2">
        <v>1.5345320000000001E-2</v>
      </c>
      <c r="C26" s="2">
        <v>3.7224010000000002E-3</v>
      </c>
      <c r="D26" s="2">
        <v>3.707667E-3</v>
      </c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35">
      <c r="A27" s="2">
        <v>4.7285067E-2</v>
      </c>
      <c r="B27" s="2">
        <v>-4.1057934999999997E-2</v>
      </c>
      <c r="C27" s="2">
        <v>2.9139033000000002E-2</v>
      </c>
      <c r="D27" s="2">
        <v>4.2659701000000001E-2</v>
      </c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35">
      <c r="A28" s="2">
        <v>4.3205899999999999E-4</v>
      </c>
      <c r="B28" s="2">
        <v>6.2253691E-2</v>
      </c>
      <c r="C28" s="2">
        <v>2.6769654E-2</v>
      </c>
      <c r="D28" s="2">
        <v>1.0285260000000001E-3</v>
      </c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35">
      <c r="A29" s="2">
        <v>-1.511531E-3</v>
      </c>
      <c r="B29" s="2">
        <v>1.483729E-3</v>
      </c>
      <c r="C29" s="2">
        <v>1.504174E-3</v>
      </c>
      <c r="D29" s="2">
        <v>-2.3975317999999999E-2</v>
      </c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35">
      <c r="A30" s="2">
        <v>-6.7474110000000004E-2</v>
      </c>
      <c r="B30" s="2">
        <v>4.5432098999999997E-2</v>
      </c>
      <c r="C30" s="2">
        <v>5.6320399E-2</v>
      </c>
      <c r="D30" s="2">
        <v>8.0243305000000001E-2</v>
      </c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5">
      <c r="A31" s="2">
        <v>-4.0816281000000003E-2</v>
      </c>
      <c r="B31" s="2">
        <v>-3.1648559E-2</v>
      </c>
      <c r="C31" s="2">
        <v>-5.4028505999999997E-2</v>
      </c>
      <c r="D31" s="2">
        <v>3.0644310000000001E-2</v>
      </c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35">
      <c r="A32" s="2">
        <v>5.1740787000000003E-2</v>
      </c>
      <c r="B32" s="2">
        <v>4.7317023999999999E-2</v>
      </c>
      <c r="C32" s="2">
        <v>4.2585670000000004E-3</v>
      </c>
      <c r="D32" s="2">
        <v>1.0611494000000001E-2</v>
      </c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5">
      <c r="A33" s="2">
        <v>-1.4023011E-2</v>
      </c>
      <c r="B33" s="2">
        <v>3.4001025999999997E-2</v>
      </c>
      <c r="C33" s="2">
        <v>1.4467397999999999E-2</v>
      </c>
      <c r="D33" s="2">
        <v>-1.2995114E-2</v>
      </c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35">
      <c r="A34" s="2">
        <v>-9.3261139999999999E-3</v>
      </c>
      <c r="B34" s="2">
        <v>3.0180179000000001E-2</v>
      </c>
      <c r="C34" s="2">
        <v>1.4015331000000001E-2</v>
      </c>
      <c r="D34" s="2">
        <v>4.6344639999999996E-3</v>
      </c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35">
      <c r="A35" s="2">
        <v>-4.0009436000000002E-2</v>
      </c>
      <c r="B35" s="2">
        <v>1.4429383E-2</v>
      </c>
      <c r="C35" s="2">
        <v>-2.9098570000000001E-3</v>
      </c>
      <c r="D35" s="2">
        <v>1.9920530000000001E-3</v>
      </c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35">
      <c r="A36" s="2">
        <v>-2.4516300000000002E-3</v>
      </c>
      <c r="B36" s="2">
        <v>1.1637844E-2</v>
      </c>
      <c r="C36" s="2">
        <v>7.295696E-3</v>
      </c>
      <c r="D36" s="2">
        <v>-2.511227E-3</v>
      </c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35">
      <c r="A37" s="2">
        <v>4.0796240999999997E-2</v>
      </c>
      <c r="B37" s="2">
        <v>1.7469109999999999E-2</v>
      </c>
      <c r="C37" s="2">
        <v>2.3901545999999999E-2</v>
      </c>
      <c r="D37" s="2">
        <v>-4.0910520000000004E-3</v>
      </c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35">
      <c r="A38" s="2">
        <v>3.0697049999999998E-3</v>
      </c>
      <c r="B38" s="2">
        <v>1.2981659E-2</v>
      </c>
      <c r="C38" s="2">
        <v>-1.013913E-2</v>
      </c>
      <c r="D38" s="2">
        <v>-2.2645901999999999E-2</v>
      </c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35">
      <c r="A39" s="2">
        <v>3.2956449999999998E-3</v>
      </c>
      <c r="B39" s="2">
        <v>3.4311656000000003E-2</v>
      </c>
      <c r="C39" s="2">
        <v>7.860934E-3</v>
      </c>
      <c r="D39" s="2">
        <v>3.2331070000000003E-2</v>
      </c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35">
      <c r="A40" s="2">
        <v>-3.6133200999999997E-2</v>
      </c>
      <c r="B40" s="2">
        <v>1.9984009999999999E-3</v>
      </c>
      <c r="C40" s="2">
        <v>-3.0725829999999998E-3</v>
      </c>
      <c r="D40" s="2">
        <v>-5.9504960000000004E-3</v>
      </c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35">
      <c r="A41" s="2">
        <v>-2.2151995000000001E-2</v>
      </c>
      <c r="B41" s="2">
        <v>1.8747547E-2</v>
      </c>
      <c r="C41" s="2">
        <v>-2.275959E-2</v>
      </c>
      <c r="D41" s="2">
        <v>2.2579289999999998E-2</v>
      </c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35">
      <c r="A42" s="2">
        <v>1.3691885000000001E-2</v>
      </c>
      <c r="B42" s="2">
        <v>-1.8794126000000001E-2</v>
      </c>
      <c r="C42" s="2">
        <v>-6.0650169999999998E-3</v>
      </c>
      <c r="D42" s="2">
        <v>9.4484749999999996E-3</v>
      </c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35">
      <c r="A43" s="2">
        <v>6.876203E-3</v>
      </c>
      <c r="B43" s="2">
        <v>7.1828020000000003E-3</v>
      </c>
      <c r="C43" s="2">
        <v>2.1967409999999999E-3</v>
      </c>
      <c r="D43" s="2">
        <v>1.2209180000000001E-3</v>
      </c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35">
      <c r="A44" s="2">
        <v>0</v>
      </c>
      <c r="B44" s="2">
        <v>-1.2678287999999999E-2</v>
      </c>
      <c r="C44" s="2">
        <v>0</v>
      </c>
      <c r="D44" s="2">
        <v>6.1984759999999996E-3</v>
      </c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35">
      <c r="A45" s="2">
        <v>2.5365878000000001E-2</v>
      </c>
      <c r="B45" s="2">
        <v>-8.0256800000000003E-4</v>
      </c>
      <c r="C45" s="2">
        <v>1.5099829E-2</v>
      </c>
      <c r="D45" s="2">
        <v>-2.5045405999999999E-2</v>
      </c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35">
      <c r="A46" s="2">
        <v>-2.3073287000000001E-2</v>
      </c>
      <c r="B46" s="2">
        <v>4.0160639999999997E-3</v>
      </c>
      <c r="C46" s="2">
        <v>1.4875204E-2</v>
      </c>
      <c r="D46" s="2">
        <v>8.3902839999999996E-3</v>
      </c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35">
      <c r="A47" s="2">
        <v>9.9829559999999994E-3</v>
      </c>
      <c r="B47" s="2">
        <v>-8.0000399999999999E-3</v>
      </c>
      <c r="C47" s="2">
        <v>-7.0918399999999996E-4</v>
      </c>
      <c r="D47" s="2">
        <v>-1.7462722E-2</v>
      </c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35">
      <c r="A48" s="2">
        <v>1.2536162E-2</v>
      </c>
      <c r="B48" s="2">
        <v>-1.2096734E-2</v>
      </c>
      <c r="C48" s="2">
        <v>3.0991281999999998E-2</v>
      </c>
      <c r="D48" s="2">
        <v>-1.6728069999999999E-3</v>
      </c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35">
      <c r="A49" s="2">
        <v>-4.2857140000000004E-3</v>
      </c>
      <c r="B49" s="2">
        <v>1.6326530999999998E-2</v>
      </c>
      <c r="C49" s="2">
        <v>-8.4902020000000005E-3</v>
      </c>
      <c r="D49" s="2">
        <v>7.3306100000000002E-4</v>
      </c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35">
      <c r="A50" s="2">
        <v>7.651817E-3</v>
      </c>
      <c r="B50" s="2">
        <v>2.8112450000000001E-2</v>
      </c>
      <c r="C50" s="2">
        <v>1.3191391E-2</v>
      </c>
      <c r="D50" s="2">
        <v>-1.2871453E-2</v>
      </c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35">
      <c r="A51" s="2">
        <v>1.1153346E-2</v>
      </c>
      <c r="B51" s="2">
        <v>3.1250000000000002E-3</v>
      </c>
      <c r="C51" s="2">
        <v>-6.3955920000000003E-3</v>
      </c>
      <c r="D51" s="2">
        <v>5.3001199999999995E-4</v>
      </c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35">
      <c r="A52" s="2">
        <v>-1.1734334000000001E-2</v>
      </c>
      <c r="B52" s="2">
        <v>-2.7648013999999999E-2</v>
      </c>
      <c r="C52" s="2">
        <v>4.1379429999999998E-3</v>
      </c>
      <c r="D52" s="2">
        <v>5.2977329999999998E-3</v>
      </c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35">
      <c r="A53" s="2">
        <v>9.4988599999999996E-3</v>
      </c>
      <c r="B53" s="2">
        <v>2.1225510999999999E-2</v>
      </c>
      <c r="C53" s="2">
        <v>-1.0073237000000001E-2</v>
      </c>
      <c r="D53" s="2">
        <v>-4.2160599999999999E-4</v>
      </c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35">
      <c r="A54" s="2">
        <v>4.704799E-3</v>
      </c>
      <c r="B54" s="2">
        <v>-1.5686275E-2</v>
      </c>
      <c r="C54" s="2">
        <v>4.6246500000000001E-4</v>
      </c>
      <c r="D54" s="2">
        <v>-2.0560902999999998E-2</v>
      </c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35">
      <c r="A55" s="2">
        <v>2.3418399999999999E-4</v>
      </c>
      <c r="B55" s="2">
        <v>2.1912351E-2</v>
      </c>
      <c r="C55" s="2">
        <v>-2.4040626999999998E-2</v>
      </c>
      <c r="D55" s="2">
        <v>1.5394553E-2</v>
      </c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35">
      <c r="A56" s="2">
        <v>-3.0430940000000001E-3</v>
      </c>
      <c r="B56" s="2">
        <v>5.0682649999999997E-3</v>
      </c>
      <c r="C56" s="2">
        <v>-3.079133E-3</v>
      </c>
      <c r="D56" s="2">
        <v>-7.4215399999999997E-4</v>
      </c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35">
      <c r="A57" s="2">
        <v>1.2209462000000001E-2</v>
      </c>
      <c r="B57" s="2">
        <v>1.5515864000000001E-2</v>
      </c>
      <c r="C57" s="2">
        <v>1.9482062000000001E-2</v>
      </c>
      <c r="D57" s="2">
        <v>4.6153825000000002E-2</v>
      </c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35">
      <c r="A58" s="2">
        <v>1.0902366E-2</v>
      </c>
      <c r="B58" s="2">
        <v>-1.1459166999999999E-2</v>
      </c>
      <c r="C58" s="2">
        <v>3.0762048E-2</v>
      </c>
      <c r="D58" s="2">
        <v>-4.361055E-3</v>
      </c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35">
      <c r="A59" s="2">
        <v>-1.5603486999999999E-2</v>
      </c>
      <c r="B59" s="2">
        <v>2.0865572999999998E-2</v>
      </c>
      <c r="C59" s="2">
        <v>1.1982794999999999E-2</v>
      </c>
      <c r="D59" s="2">
        <v>-7.13049E-4</v>
      </c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x14ac:dyDescent="0.35">
      <c r="A60" s="2">
        <v>-1.8181887000000001E-2</v>
      </c>
      <c r="B60" s="2">
        <v>-1.8168017000000002E-2</v>
      </c>
      <c r="C60" s="2">
        <v>-2.2117919E-2</v>
      </c>
      <c r="D60" s="2">
        <v>-4.5565750000000002E-2</v>
      </c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35">
      <c r="A61" s="2">
        <v>6.1728870000000002E-3</v>
      </c>
      <c r="B61" s="2">
        <v>5.4741709999999999E-2</v>
      </c>
      <c r="C61" s="2">
        <v>2.8786806000000002E-2</v>
      </c>
      <c r="D61" s="2">
        <v>3.0439027E-2</v>
      </c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35">
      <c r="A62" s="2">
        <v>4.7192309999999999E-3</v>
      </c>
      <c r="B62" s="2">
        <v>3.1067177000000001E-2</v>
      </c>
      <c r="C62" s="2">
        <v>4.8856539999999997E-3</v>
      </c>
      <c r="D62" s="2">
        <v>-1.243823E-3</v>
      </c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x14ac:dyDescent="0.35">
      <c r="A63" s="2">
        <v>1.5735038999999999E-2</v>
      </c>
      <c r="B63" s="2">
        <v>5.3881640000000001E-2</v>
      </c>
      <c r="C63" s="2">
        <v>1.5911623999999999E-2</v>
      </c>
      <c r="D63" s="2">
        <v>8.3022419999999996E-3</v>
      </c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35">
      <c r="A64" s="2">
        <v>7.3988439999999999E-3</v>
      </c>
      <c r="B64" s="2">
        <v>5.7181300000000001E-3</v>
      </c>
      <c r="C64" s="2">
        <v>-2.1757699999999999E-4</v>
      </c>
      <c r="D64" s="2">
        <v>-8.2340500000000004E-4</v>
      </c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35">
      <c r="A65" s="2">
        <v>2.7541660000000002E-3</v>
      </c>
      <c r="B65" s="2">
        <v>3.3444820000000002E-3</v>
      </c>
      <c r="C65" s="2">
        <v>3.9164600000000001E-3</v>
      </c>
      <c r="D65" s="2">
        <v>-7.9316439999999998E-3</v>
      </c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35">
      <c r="A66" s="2">
        <v>-4.3487980000000001E-3</v>
      </c>
      <c r="B66" s="2">
        <v>4.3333E-3</v>
      </c>
      <c r="C66" s="2">
        <v>-9.7529480000000009E-3</v>
      </c>
      <c r="D66" s="2">
        <v>2.3569764999999999E-2</v>
      </c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35">
      <c r="A67" s="2">
        <v>-5.747126E-3</v>
      </c>
      <c r="B67" s="2">
        <v>-1.3275470000000001E-3</v>
      </c>
      <c r="C67" s="2">
        <v>-1.2913111E-2</v>
      </c>
      <c r="D67" s="2">
        <v>3.7532360000000001E-3</v>
      </c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x14ac:dyDescent="0.35">
      <c r="A68" s="2">
        <v>-3.8150335E-2</v>
      </c>
      <c r="B68" s="2">
        <v>2.1934196999999999E-2</v>
      </c>
      <c r="C68" s="2">
        <v>2.6608090000000001E-3</v>
      </c>
      <c r="D68" s="2">
        <v>3.9514949000000001E-2</v>
      </c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x14ac:dyDescent="0.35">
      <c r="A69" s="2">
        <v>2.4045699999999999E-4</v>
      </c>
      <c r="B69" s="2">
        <v>3.6097592999999997E-2</v>
      </c>
      <c r="C69" s="2">
        <v>-2.4325563000000001E-2</v>
      </c>
      <c r="D69" s="2">
        <v>1.7305075E-2</v>
      </c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35">
      <c r="A70" s="2">
        <v>1.1055011E-2</v>
      </c>
      <c r="B70" s="2">
        <v>4.9278058999999999E-2</v>
      </c>
      <c r="C70" s="2">
        <v>4.079783E-3</v>
      </c>
      <c r="D70" s="2">
        <v>-1.5672782999999999E-2</v>
      </c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x14ac:dyDescent="0.35">
      <c r="A71" s="2">
        <v>-4.5162589999999999E-3</v>
      </c>
      <c r="B71" s="2">
        <v>-3.888753E-3</v>
      </c>
      <c r="C71" s="2">
        <v>-7.9006319999999994E-3</v>
      </c>
      <c r="D71" s="2">
        <v>-9.9028740000000007E-3</v>
      </c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x14ac:dyDescent="0.35">
      <c r="A72" s="2">
        <v>-2.3639015999999999E-2</v>
      </c>
      <c r="B72" s="2">
        <v>-2.8528558999999998E-2</v>
      </c>
      <c r="C72" s="2">
        <v>-1.4789579000000001E-2</v>
      </c>
      <c r="D72" s="2">
        <v>-1.2747636E-2</v>
      </c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35">
      <c r="A73" s="2">
        <v>1.5651749E-2</v>
      </c>
      <c r="B73" s="2">
        <v>4.1731162000000002E-2</v>
      </c>
      <c r="C73" s="2">
        <v>2.1016166999999999E-2</v>
      </c>
      <c r="D73" s="2">
        <v>4.4894676000000001E-2</v>
      </c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35">
      <c r="A74" s="2">
        <v>8.9092949999999994E-3</v>
      </c>
      <c r="B74" s="2">
        <v>-3.0267090999999999E-2</v>
      </c>
      <c r="C74" s="2">
        <v>8.1429659999999997E-3</v>
      </c>
      <c r="D74" s="2">
        <v>1.7110459999999999E-3</v>
      </c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x14ac:dyDescent="0.35">
      <c r="A75" s="2">
        <v>-1.431988E-2</v>
      </c>
      <c r="B75" s="2">
        <v>-6.2729529000000006E-2</v>
      </c>
      <c r="C75" s="2">
        <v>-1.3461936000000001E-2</v>
      </c>
      <c r="D75" s="2">
        <v>-8.3507119999999997E-3</v>
      </c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x14ac:dyDescent="0.35">
      <c r="A76" s="2">
        <v>1.1864454999999999E-2</v>
      </c>
      <c r="B76" s="2">
        <v>3.3953674000000003E-2</v>
      </c>
      <c r="C76" s="2">
        <v>1.6602228E-2</v>
      </c>
      <c r="D76" s="2">
        <v>7.2727460000000001E-3</v>
      </c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x14ac:dyDescent="0.35">
      <c r="A77" s="2">
        <v>5.9822920000000002E-3</v>
      </c>
      <c r="B77" s="2">
        <v>-5.3678559999999998E-3</v>
      </c>
      <c r="C77" s="2">
        <v>-3.5570480000000002E-2</v>
      </c>
      <c r="D77" s="2">
        <v>7.2201590000000003E-3</v>
      </c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x14ac:dyDescent="0.35">
      <c r="A78" s="2">
        <v>5.9467169999999998E-3</v>
      </c>
      <c r="B78" s="2">
        <v>1.9047300000000001E-3</v>
      </c>
      <c r="C78" s="2">
        <v>3.247495E-3</v>
      </c>
      <c r="D78" s="2">
        <v>1.3016468999999999E-2</v>
      </c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35">
      <c r="A79" s="2">
        <v>-1.3951287999999999E-2</v>
      </c>
      <c r="B79" s="2">
        <v>1.8377694E-2</v>
      </c>
      <c r="C79" s="2">
        <v>1.3410451E-2</v>
      </c>
      <c r="D79" s="2">
        <v>-1.6014916000000001E-2</v>
      </c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x14ac:dyDescent="0.35">
      <c r="A80" s="2">
        <v>4.7961599999999998E-4</v>
      </c>
      <c r="B80" s="2">
        <v>-7.7784689999999997E-3</v>
      </c>
      <c r="C80" s="2">
        <v>-2.8747489000000001E-2</v>
      </c>
      <c r="D80" s="2">
        <v>-9.0840079999999993E-3</v>
      </c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x14ac:dyDescent="0.35">
      <c r="A81" s="2">
        <v>5.5129430000000002E-3</v>
      </c>
      <c r="B81" s="2">
        <v>2.9789935E-2</v>
      </c>
      <c r="C81" s="2">
        <v>-1.8557681999999999E-2</v>
      </c>
      <c r="D81" s="2">
        <v>-1.6615718000000002E-2</v>
      </c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x14ac:dyDescent="0.35">
      <c r="A82" s="2">
        <v>5.4826939999999998E-3</v>
      </c>
      <c r="B82" s="2">
        <v>-3.9586179999999997E-3</v>
      </c>
      <c r="C82" s="2">
        <v>-8.3771780000000007E-3</v>
      </c>
      <c r="D82" s="2">
        <v>6.4089719999999998E-3</v>
      </c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35">
      <c r="A83" s="2">
        <v>-1.7543883E-2</v>
      </c>
      <c r="B83" s="2">
        <v>-3.4240263999999999E-2</v>
      </c>
      <c r="C83" s="2">
        <v>-2.9447296000000001E-2</v>
      </c>
      <c r="D83" s="2">
        <v>-3.3384794000000002E-2</v>
      </c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35">
      <c r="A84" s="2">
        <v>-1.1824276E-2</v>
      </c>
      <c r="B84" s="2">
        <v>-9.4969900000000003E-4</v>
      </c>
      <c r="C84" s="2">
        <v>1.6911229E-2</v>
      </c>
      <c r="D84" s="2">
        <v>1.7169116000000002E-2</v>
      </c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35">
      <c r="A85" s="2">
        <v>-1.7094020000000001E-3</v>
      </c>
      <c r="B85" s="2">
        <v>-3.1051934E-2</v>
      </c>
      <c r="C85" s="2">
        <v>-1.2227929E-2</v>
      </c>
      <c r="D85" s="2">
        <v>-2.0314032999999999E-2</v>
      </c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x14ac:dyDescent="0.35">
      <c r="A86" s="2">
        <v>3.4735762000000003E-2</v>
      </c>
      <c r="B86" s="2">
        <v>2.2236756E-2</v>
      </c>
      <c r="C86" s="2">
        <v>8.9131100000000001E-3</v>
      </c>
      <c r="D86" s="2">
        <v>1.1719904E-2</v>
      </c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35">
      <c r="A87" s="2">
        <v>5.673806E-3</v>
      </c>
      <c r="B87" s="2">
        <v>-3.518874E-3</v>
      </c>
      <c r="C87" s="2">
        <v>2.0858859E-2</v>
      </c>
      <c r="D87" s="2">
        <v>1.5049465E-2</v>
      </c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35">
      <c r="A88" s="2">
        <v>-1.2223813E-2</v>
      </c>
      <c r="B88" s="2">
        <v>1.605169E-3</v>
      </c>
      <c r="C88" s="2">
        <v>-1.68268E-3</v>
      </c>
      <c r="D88" s="2">
        <v>5.0722199999999997E-3</v>
      </c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35">
      <c r="A89" s="2">
        <v>-1.66585E-3</v>
      </c>
      <c r="B89" s="2">
        <v>-1.602596E-3</v>
      </c>
      <c r="C89" s="2">
        <v>6.9829159999999996E-3</v>
      </c>
      <c r="D89" s="2">
        <v>5.3183190999999998E-2</v>
      </c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35">
      <c r="A90" s="2">
        <v>-1.2395733000000001E-2</v>
      </c>
      <c r="B90" s="2">
        <v>-5.7785229999999998E-3</v>
      </c>
      <c r="C90" s="2">
        <v>1.4825418999999999E-2</v>
      </c>
      <c r="D90" s="2">
        <v>2.8381884999999999E-2</v>
      </c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35">
      <c r="A91" s="2">
        <v>-8.6893560000000005E-3</v>
      </c>
      <c r="B91" s="2">
        <v>2.7445949000000001E-2</v>
      </c>
      <c r="C91" s="2">
        <v>-1.0838808E-2</v>
      </c>
      <c r="D91" s="2">
        <v>-8.6021329999999997E-3</v>
      </c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35">
      <c r="A92" s="2">
        <v>8.521987E-3</v>
      </c>
      <c r="B92" s="2">
        <v>-2.0741671999999999E-2</v>
      </c>
      <c r="C92" s="2">
        <v>3.573166E-3</v>
      </c>
      <c r="D92" s="2">
        <v>-3.6153470000000001E-3</v>
      </c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35">
      <c r="A93" s="2">
        <v>-7.0013760000000001E-3</v>
      </c>
      <c r="B93" s="2">
        <v>2.888318E-3</v>
      </c>
      <c r="C93" s="2">
        <v>-2.2549263999999999E-2</v>
      </c>
      <c r="D93" s="2">
        <v>-1.8505098000000001E-2</v>
      </c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35">
      <c r="A94" s="2">
        <v>6.5645759999999999E-3</v>
      </c>
      <c r="B94" s="2">
        <v>2.2719968E-2</v>
      </c>
      <c r="C94" s="2">
        <v>4.0068029999999998E-2</v>
      </c>
      <c r="D94" s="2">
        <v>-1.8483919999999999E-3</v>
      </c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35">
      <c r="A95" s="2">
        <v>-3.140145E-3</v>
      </c>
      <c r="B95" s="2">
        <v>-2.0337923000000001E-2</v>
      </c>
      <c r="C95" s="2">
        <v>-2.3348700000000002E-3</v>
      </c>
      <c r="D95" s="2">
        <v>-9.2590700000000001E-4</v>
      </c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35">
      <c r="A96" s="2">
        <v>2.1807850000000002E-3</v>
      </c>
      <c r="B96" s="2">
        <v>1.2456149E-2</v>
      </c>
      <c r="C96" s="2">
        <v>1.4041715999999999E-2</v>
      </c>
      <c r="D96" s="2">
        <v>1.5940685999999999E-2</v>
      </c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35">
      <c r="A97" s="2">
        <v>-1.8133461999999999E-2</v>
      </c>
      <c r="B97" s="2">
        <v>3.8801229E-2</v>
      </c>
      <c r="C97" s="2">
        <v>-1.0385437000000001E-2</v>
      </c>
      <c r="D97" s="2">
        <v>-4.7436960000000004E-3</v>
      </c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35">
      <c r="A98" s="2">
        <v>-7.1411230000000001E-3</v>
      </c>
      <c r="B98" s="2">
        <v>5.1624050000000001E-3</v>
      </c>
      <c r="C98" s="2">
        <v>1.1660329999999999E-3</v>
      </c>
      <c r="D98" s="2">
        <v>-1.0449111000000001E-2</v>
      </c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35">
      <c r="A99" s="2">
        <v>-3.720288E-3</v>
      </c>
      <c r="B99" s="2">
        <v>-1.7824774000000002E-2</v>
      </c>
      <c r="C99" s="2">
        <v>1.9100849999999999E-2</v>
      </c>
      <c r="D99" s="2">
        <v>-1.6117062000000001E-2</v>
      </c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35">
      <c r="A100" s="2">
        <v>-7.7171280000000002E-3</v>
      </c>
      <c r="B100" s="2">
        <v>-5.8442939999999999E-3</v>
      </c>
      <c r="C100" s="2">
        <v>1.7600010999999999E-2</v>
      </c>
      <c r="D100" s="2">
        <v>1.5063058000000001E-2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35">
      <c r="A101" s="2">
        <v>-2.7596840000000001E-3</v>
      </c>
      <c r="B101" s="2">
        <v>-2.7537129E-2</v>
      </c>
      <c r="C101" s="2">
        <v>-1.257865E-2</v>
      </c>
      <c r="D101" s="2">
        <v>-2.5969209999999999E-3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35">
      <c r="A102" s="2">
        <v>1.0063139999999999E-3</v>
      </c>
      <c r="B102" s="2">
        <v>-3.5316577000000002E-2</v>
      </c>
      <c r="C102" s="2">
        <v>-8.6441539999999994E-3</v>
      </c>
      <c r="D102" s="2">
        <v>-7.9970240000000001E-3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35">
      <c r="A103" s="2">
        <v>-1.2565971E-2</v>
      </c>
      <c r="B103" s="2">
        <v>2.3086740000000001E-3</v>
      </c>
      <c r="C103" s="2">
        <v>-2.0651709000000001E-2</v>
      </c>
      <c r="D103" s="2">
        <v>3.3183371000000003E-2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35">
      <c r="A104" s="2">
        <v>-5.5994139999999996E-3</v>
      </c>
      <c r="B104" s="2">
        <v>2.9615330000000001E-3</v>
      </c>
      <c r="C104" s="2">
        <v>3.9596964999999998E-2</v>
      </c>
      <c r="D104" s="2">
        <v>-6.3872271999999994E-2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35">
      <c r="A105" s="2">
        <v>-3.0713849999999998E-3</v>
      </c>
      <c r="B105" s="2">
        <v>2.5262467E-2</v>
      </c>
      <c r="C105" s="2">
        <v>-8.5642889999999992E-3</v>
      </c>
      <c r="D105" s="2">
        <v>-2.8493913999999999E-2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x14ac:dyDescent="0.35">
      <c r="A106" s="2">
        <v>8.9858279999999995E-3</v>
      </c>
      <c r="B106" s="2">
        <v>1.0880000000000001E-2</v>
      </c>
      <c r="C106" s="2">
        <v>8.63827E-3</v>
      </c>
      <c r="D106" s="2">
        <v>4.4293715999999997E-2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35">
      <c r="A107" s="2">
        <v>1.781171E-3</v>
      </c>
      <c r="B107" s="2">
        <v>-2.9439696000000001E-2</v>
      </c>
      <c r="C107" s="2">
        <v>-3.042593E-2</v>
      </c>
      <c r="D107" s="2">
        <v>-5.3496180000000004E-3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35">
      <c r="A108" s="2">
        <v>-1.8034010999999999E-2</v>
      </c>
      <c r="B108" s="2">
        <v>-1.9895662000000001E-2</v>
      </c>
      <c r="C108" s="2">
        <v>5.3463390000000003E-3</v>
      </c>
      <c r="D108" s="2">
        <v>-8.4518249999999996E-3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35">
      <c r="A109" s="2">
        <v>6.9839630000000002E-3</v>
      </c>
      <c r="B109" s="2">
        <v>-2.4625625000000002E-2</v>
      </c>
      <c r="C109" s="2">
        <v>-2.0578023000000001E-2</v>
      </c>
      <c r="D109" s="2">
        <v>4.2619329999999999E-3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35">
      <c r="A110" s="2">
        <v>-1.8494759999999999E-2</v>
      </c>
      <c r="B110" s="2">
        <v>-2.7635586E-2</v>
      </c>
      <c r="C110" s="2">
        <v>-1.2511768E-2</v>
      </c>
      <c r="D110" s="2">
        <v>-4.8225309999999997E-3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x14ac:dyDescent="0.35">
      <c r="A111" s="2">
        <v>1.4655876E-2</v>
      </c>
      <c r="B111" s="2">
        <v>3.9298280999999997E-2</v>
      </c>
      <c r="C111" s="2">
        <v>1.2192158E-2</v>
      </c>
      <c r="D111" s="2">
        <v>3.0238457E-2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35">
      <c r="A112" s="2">
        <v>-6.1903790000000002E-3</v>
      </c>
      <c r="B112" s="2">
        <v>5.1654251999999998E-2</v>
      </c>
      <c r="C112" s="2">
        <v>2.4563084999999998E-2</v>
      </c>
      <c r="D112" s="2">
        <v>-1.8815240000000001E-3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35">
      <c r="A113" s="2">
        <v>7.7862189999999996E-3</v>
      </c>
      <c r="B113" s="2">
        <v>-2.5682180000000002E-3</v>
      </c>
      <c r="C113" s="2">
        <v>1.8441219999999999E-3</v>
      </c>
      <c r="D113" s="2">
        <v>2.65787E-2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35">
      <c r="A114" s="2">
        <v>4.1205249999999999E-3</v>
      </c>
      <c r="B114" s="2">
        <v>4.2806629999999998E-2</v>
      </c>
      <c r="C114" s="2">
        <v>2.3009664999999999E-2</v>
      </c>
      <c r="D114" s="2">
        <v>-3.7275046999999999E-2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35">
      <c r="A115" s="2">
        <v>-5.8990509999999998E-3</v>
      </c>
      <c r="B115" s="2">
        <v>-6.1728699999999996E-3</v>
      </c>
      <c r="C115" s="2">
        <v>-9.2217730000000008E-3</v>
      </c>
      <c r="D115" s="2">
        <v>9.9180050000000006E-3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35">
      <c r="A116" s="2">
        <v>4.9020380000000001E-3</v>
      </c>
      <c r="B116" s="2">
        <v>7.7639750000000002E-3</v>
      </c>
      <c r="C116" s="2">
        <v>-1.5890920000000001E-3</v>
      </c>
      <c r="D116" s="2">
        <v>7.5544900000000005E-4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35">
      <c r="A117" s="2">
        <v>2.0539127000000001E-2</v>
      </c>
      <c r="B117" s="2">
        <v>-3.1433004E-2</v>
      </c>
      <c r="C117" s="2">
        <v>1.2733095E-2</v>
      </c>
      <c r="D117" s="2">
        <v>-1.509757E-3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35">
      <c r="A118" s="2">
        <v>-1.1320780000000001E-2</v>
      </c>
      <c r="B118" s="2">
        <v>-3.2134902999999999E-2</v>
      </c>
      <c r="C118" s="2">
        <v>-2.020656E-3</v>
      </c>
      <c r="D118" s="2">
        <v>-1.889983E-3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x14ac:dyDescent="0.35">
      <c r="A119" s="2">
        <v>-2.7989820000000002E-3</v>
      </c>
      <c r="B119" s="2">
        <v>1.0519395000000001E-2</v>
      </c>
      <c r="C119" s="2">
        <v>1.3048324E-2</v>
      </c>
      <c r="D119" s="2">
        <v>1.8178356E-2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x14ac:dyDescent="0.35">
      <c r="A120" s="2">
        <v>2.7813218000000001E-2</v>
      </c>
      <c r="B120" s="2">
        <v>-2.6024690999999999E-2</v>
      </c>
      <c r="C120" s="2">
        <v>-2.087495E-2</v>
      </c>
      <c r="D120" s="2">
        <v>-6.8811230000000003E-3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35">
      <c r="A121" s="2">
        <v>-2.7309090000000001E-3</v>
      </c>
      <c r="B121" s="2">
        <v>-8.0160319999999993E-3</v>
      </c>
      <c r="C121" s="2">
        <v>-2.0866454999999999E-2</v>
      </c>
      <c r="D121" s="2">
        <v>-2.247247E-3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x14ac:dyDescent="0.35">
      <c r="A122" s="2">
        <v>2.9624174E-2</v>
      </c>
      <c r="B122" s="2">
        <v>1.1111111E-2</v>
      </c>
      <c r="C122" s="2">
        <v>-9.7289330000000004E-3</v>
      </c>
      <c r="D122" s="2">
        <v>1.6328885000000001E-2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35">
      <c r="A123" s="2">
        <v>-2.2969076000000001E-2</v>
      </c>
      <c r="B123" s="2">
        <v>-2.1645088E-2</v>
      </c>
      <c r="C123" s="2">
        <v>-1.7309977000000001E-2</v>
      </c>
      <c r="D123" s="2">
        <v>-9.2336099999999997E-3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35">
      <c r="A124" s="2">
        <v>-3.6377158999999999E-2</v>
      </c>
      <c r="B124" s="2">
        <v>-3.7440099999999999E-3</v>
      </c>
      <c r="C124" s="2">
        <v>-3.1659081999999998E-2</v>
      </c>
      <c r="D124" s="2">
        <v>-8.2013599999999996E-3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35">
      <c r="A125" s="2">
        <v>3.8777658999999999E-2</v>
      </c>
      <c r="B125" s="2">
        <v>2.8015031999999999E-2</v>
      </c>
      <c r="C125" s="2">
        <v>1.1553613000000001E-2</v>
      </c>
      <c r="D125" s="2">
        <v>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35">
      <c r="A126" s="2">
        <v>-2.4474709000000001E-2</v>
      </c>
      <c r="B126" s="2">
        <v>-3.6557E-3</v>
      </c>
      <c r="C126" s="2">
        <v>-1.2150668E-2</v>
      </c>
      <c r="D126" s="2">
        <v>2.8190569999999998E-3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35">
      <c r="A127" s="2">
        <v>4.5615810000000003E-3</v>
      </c>
      <c r="B127" s="2">
        <v>1.2008005E-2</v>
      </c>
      <c r="C127" s="2">
        <v>1.2546088E-2</v>
      </c>
      <c r="D127" s="2">
        <v>7.3088270000000004E-3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35">
      <c r="A128" s="2">
        <v>3.5317859999999999E-3</v>
      </c>
      <c r="B128" s="2">
        <v>8.899176E-3</v>
      </c>
      <c r="C128" s="2">
        <v>1.4820226000000001E-2</v>
      </c>
      <c r="D128" s="2">
        <v>3.9069580000000003E-3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35">
      <c r="A129" s="2">
        <v>2.1870363E-2</v>
      </c>
      <c r="B129" s="2">
        <v>1.6007806999999999E-2</v>
      </c>
      <c r="C129" s="2">
        <v>1.6518997000000001E-2</v>
      </c>
      <c r="D129" s="2">
        <v>-1.3528521E-2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35">
      <c r="A130" s="2">
        <v>4.4280439999999999E-3</v>
      </c>
      <c r="B130" s="2">
        <v>-3.4083569000000001E-2</v>
      </c>
      <c r="C130" s="2">
        <v>2.1902979999999999E-2</v>
      </c>
      <c r="D130" s="2">
        <v>1.03325E-2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35">
      <c r="A131" s="2">
        <v>1.8368846000000001E-2</v>
      </c>
      <c r="B131" s="2">
        <v>6.3248669999999996E-3</v>
      </c>
      <c r="C131" s="2">
        <v>-3.6874859999999998E-3</v>
      </c>
      <c r="D131" s="2">
        <v>-5.0204719999999998E-3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35">
      <c r="A132" s="2">
        <v>1.4910990000000001E-2</v>
      </c>
      <c r="B132" s="2">
        <v>1.323189E-3</v>
      </c>
      <c r="C132" s="2">
        <v>4.3025688999999999E-2</v>
      </c>
      <c r="D132" s="2">
        <v>-2.803158E-3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35">
      <c r="A133" s="2">
        <v>-1.6587701E-2</v>
      </c>
      <c r="B133" s="2">
        <v>3.9642879999999998E-3</v>
      </c>
      <c r="C133" s="2">
        <v>2.3508571999999998E-2</v>
      </c>
      <c r="D133" s="2">
        <v>-3.74831E-4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35">
      <c r="A134" s="2">
        <v>1.4458069999999999E-3</v>
      </c>
      <c r="B134" s="2">
        <v>-2.8298718E-2</v>
      </c>
      <c r="C134" s="2">
        <v>-6.2838779999999997E-3</v>
      </c>
      <c r="D134" s="2">
        <v>-7.4990810000000003E-3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35">
      <c r="A135" s="2">
        <v>1.6843046E-2</v>
      </c>
      <c r="B135" s="2">
        <v>-1.0159500000000001E-3</v>
      </c>
      <c r="C135" s="2">
        <v>3.052758E-3</v>
      </c>
      <c r="D135" s="2">
        <v>1.8893100000000001E-4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35">
      <c r="A136" s="2">
        <v>2.9342216000000001E-2</v>
      </c>
      <c r="B136" s="2">
        <v>2.4067762999999999E-2</v>
      </c>
      <c r="C136" s="2">
        <v>-7.6086629999999999E-3</v>
      </c>
      <c r="D136" s="2">
        <v>-9.4426799999999995E-4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x14ac:dyDescent="0.35">
      <c r="A137" s="2">
        <v>2.528731E-2</v>
      </c>
      <c r="B137" s="2">
        <v>-2.3502118999999998E-2</v>
      </c>
      <c r="C137" s="2">
        <v>1.3800602E-2</v>
      </c>
      <c r="D137" s="2">
        <v>-3.78091E-4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x14ac:dyDescent="0.35">
      <c r="A138" s="2">
        <v>1.1883476E-2</v>
      </c>
      <c r="B138" s="2">
        <v>0</v>
      </c>
      <c r="C138" s="2">
        <v>-8.6429990000000002E-3</v>
      </c>
      <c r="D138" s="2">
        <v>2.1180010999999999E-2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x14ac:dyDescent="0.35">
      <c r="A139" s="2">
        <v>2.2153799999999999E-4</v>
      </c>
      <c r="B139" s="2">
        <v>-2.5084746000000002E-2</v>
      </c>
      <c r="C139" s="2">
        <v>-6.9747059999999998E-3</v>
      </c>
      <c r="D139" s="2">
        <v>1.7777759000000001E-2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x14ac:dyDescent="0.35">
      <c r="A140" s="2">
        <v>1.6393487000000002E-2</v>
      </c>
      <c r="B140" s="2">
        <v>-3.0250381999999999E-2</v>
      </c>
      <c r="C140" s="2">
        <v>-2.3266055000000001E-2</v>
      </c>
      <c r="D140" s="2">
        <v>-1.4919942E-2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x14ac:dyDescent="0.35">
      <c r="A141" s="2">
        <v>-2.8335000000000001E-3</v>
      </c>
      <c r="B141" s="2">
        <v>1.3266439999999999E-2</v>
      </c>
      <c r="C141" s="2">
        <v>1.5056135E-2</v>
      </c>
      <c r="D141" s="2">
        <v>3.1584762000000002E-2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x14ac:dyDescent="0.35">
      <c r="A142" s="2">
        <v>1.6611977999999999E-2</v>
      </c>
      <c r="B142" s="2">
        <v>2.9016277E-2</v>
      </c>
      <c r="C142" s="2">
        <v>3.0994799999999999E-3</v>
      </c>
      <c r="D142" s="2">
        <v>-2.8647989999999999E-3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x14ac:dyDescent="0.35">
      <c r="A143" s="2">
        <v>-2.3435820999999999E-2</v>
      </c>
      <c r="B143" s="2">
        <v>2.407153E-3</v>
      </c>
      <c r="C143" s="2">
        <v>-8.3866909999999999E-3</v>
      </c>
      <c r="D143" s="2">
        <v>-2.0829593E-2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x14ac:dyDescent="0.35">
      <c r="A144" s="2">
        <v>-3.5226770000000001E-3</v>
      </c>
      <c r="B144" s="2">
        <v>-8.2332759999999994E-3</v>
      </c>
      <c r="C144" s="2">
        <v>1.4689506E-2</v>
      </c>
      <c r="D144" s="2">
        <v>5.5016140000000002E-3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x14ac:dyDescent="0.35">
      <c r="A145" s="2">
        <v>2.6514139999999999E-3</v>
      </c>
      <c r="B145" s="2">
        <v>1.0377380000000001E-3</v>
      </c>
      <c r="C145" s="2">
        <v>6.7997700000000001E-3</v>
      </c>
      <c r="D145" s="2">
        <v>-1.0031059E-2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x14ac:dyDescent="0.35">
      <c r="A146" s="2">
        <v>-1.762935E-3</v>
      </c>
      <c r="B146" s="2">
        <v>-6.5653420000000001E-3</v>
      </c>
      <c r="C146" s="2">
        <v>-3.5947743999999997E-2</v>
      </c>
      <c r="D146" s="2">
        <v>-1.5291047E-2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x14ac:dyDescent="0.35">
      <c r="A147" s="2">
        <v>-6.4017880000000003E-3</v>
      </c>
      <c r="B147" s="2">
        <v>-2.4695617E-2</v>
      </c>
      <c r="C147" s="2">
        <v>1.3559659999999999E-3</v>
      </c>
      <c r="D147" s="2">
        <v>-5.6127030000000001E-3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x14ac:dyDescent="0.35">
      <c r="A148" s="2">
        <v>-2.2212800000000001E-4</v>
      </c>
      <c r="B148" s="2">
        <v>-8.5592719999999997E-3</v>
      </c>
      <c r="C148" s="2">
        <v>-1.0155743E-2</v>
      </c>
      <c r="D148" s="2">
        <v>1.2605794E-2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x14ac:dyDescent="0.35">
      <c r="A149" s="2">
        <v>1.4000022000000001E-2</v>
      </c>
      <c r="B149" s="2">
        <v>8.2734539999999995E-3</v>
      </c>
      <c r="C149" s="2">
        <v>1.2767841E-2</v>
      </c>
      <c r="D149" s="2">
        <v>-4.6451130000000002E-3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x14ac:dyDescent="0.35">
      <c r="A150" s="2">
        <v>-2.8490005999999998E-2</v>
      </c>
      <c r="B150" s="2">
        <v>-3.8886904999999999E-2</v>
      </c>
      <c r="C150" s="2">
        <v>-2.6114353E-2</v>
      </c>
      <c r="D150" s="2">
        <v>-2.2213907000000001E-2</v>
      </c>
    </row>
    <row r="151" spans="1:15" x14ac:dyDescent="0.35">
      <c r="A151" s="2">
        <v>-4.5118399999999998E-4</v>
      </c>
      <c r="B151" s="2">
        <v>1.187821E-2</v>
      </c>
      <c r="C151" s="2">
        <v>1.5950128000000001E-2</v>
      </c>
      <c r="D151" s="2">
        <v>2.1191313E-2</v>
      </c>
    </row>
    <row r="152" spans="1:15" x14ac:dyDescent="0.35">
      <c r="A152" s="2">
        <v>-2.6404918999999999E-2</v>
      </c>
      <c r="B152" s="2">
        <v>-4.6221569999999997E-2</v>
      </c>
      <c r="C152" s="2">
        <v>-1.3879430999999999E-2</v>
      </c>
      <c r="D152" s="2">
        <v>7.851897E-3</v>
      </c>
    </row>
    <row r="153" spans="1:15" x14ac:dyDescent="0.35">
      <c r="A153" s="2">
        <v>9.2723700000000003E-4</v>
      </c>
      <c r="B153" s="2">
        <v>8.8461540000000002E-3</v>
      </c>
      <c r="C153" s="2">
        <v>3.6225196000000001E-2</v>
      </c>
      <c r="D153" s="2">
        <v>4.0808939999999998E-3</v>
      </c>
    </row>
    <row r="154" spans="1:15" x14ac:dyDescent="0.35">
      <c r="A154" s="2">
        <v>4.631797E-3</v>
      </c>
      <c r="B154" s="2">
        <v>-2.0968357E-2</v>
      </c>
      <c r="C154" s="2">
        <v>-9.3520040000000006E-3</v>
      </c>
      <c r="D154" s="2">
        <v>4.4337339999999999E-3</v>
      </c>
    </row>
    <row r="155" spans="1:15" x14ac:dyDescent="0.35">
      <c r="A155" s="2">
        <v>-2.4204679E-2</v>
      </c>
      <c r="B155" s="2">
        <v>-2.5700935000000001E-2</v>
      </c>
      <c r="C155" s="2">
        <v>-5.3945039999999996E-3</v>
      </c>
      <c r="D155" s="2">
        <v>-1.7288927999999999E-2</v>
      </c>
    </row>
    <row r="156" spans="1:15" x14ac:dyDescent="0.35">
      <c r="A156" s="2">
        <v>4.0160170000000002E-3</v>
      </c>
      <c r="B156" s="2">
        <v>-1.7985612000000002E-2</v>
      </c>
      <c r="C156" s="2">
        <v>7.6836159999999999E-3</v>
      </c>
      <c r="D156" s="2">
        <v>7.2431200000000001E-2</v>
      </c>
    </row>
    <row r="157" spans="1:15" x14ac:dyDescent="0.35">
      <c r="A157" s="2">
        <v>-1.411788E-3</v>
      </c>
      <c r="B157" s="2">
        <v>-1.2617013E-2</v>
      </c>
      <c r="C157" s="2">
        <v>8.9706549999999993E-3</v>
      </c>
      <c r="D157" s="2">
        <v>-3.8393889999999999E-3</v>
      </c>
    </row>
    <row r="158" spans="1:15" x14ac:dyDescent="0.35">
      <c r="A158" s="2">
        <v>1.7672007999999999E-2</v>
      </c>
      <c r="B158" s="2">
        <v>3.8746950000000002E-2</v>
      </c>
      <c r="C158" s="2">
        <v>2.4449210000000001E-3</v>
      </c>
      <c r="D158" s="2">
        <v>-3.50403E-4</v>
      </c>
    </row>
    <row r="159" spans="1:15" x14ac:dyDescent="0.35">
      <c r="A159" s="2">
        <v>1.0882172000000001E-2</v>
      </c>
      <c r="B159" s="2">
        <v>-2.5793729000000001E-2</v>
      </c>
      <c r="C159" s="2">
        <v>5.5432370000000003E-3</v>
      </c>
      <c r="D159" s="2">
        <v>-5.0823869999999998E-3</v>
      </c>
    </row>
    <row r="160" spans="1:15" x14ac:dyDescent="0.35">
      <c r="A160" s="2">
        <v>4.2143839000000002E-2</v>
      </c>
      <c r="B160" s="2">
        <v>2.1181304000000001E-2</v>
      </c>
      <c r="C160" s="2">
        <v>5.9537050000000001E-3</v>
      </c>
      <c r="D160" s="2">
        <v>-7.9267220000000006E-3</v>
      </c>
    </row>
    <row r="161" spans="1:4" x14ac:dyDescent="0.35">
      <c r="A161" s="2">
        <v>-1.6923077000000002E-2</v>
      </c>
      <c r="B161" s="2">
        <v>-1.2764259999999999E-2</v>
      </c>
      <c r="C161" s="2">
        <v>-3.2879879999999999E-3</v>
      </c>
      <c r="D161" s="2">
        <v>-1.1541229E-2</v>
      </c>
    </row>
    <row r="162" spans="1:4" x14ac:dyDescent="0.35">
      <c r="A162" s="2">
        <v>8.7189580000000006E-3</v>
      </c>
      <c r="B162" s="2">
        <v>3.1515191999999997E-2</v>
      </c>
      <c r="C162" s="2">
        <v>8.7964599999999999E-4</v>
      </c>
      <c r="D162" s="2">
        <v>8.9820399999999999E-4</v>
      </c>
    </row>
    <row r="163" spans="1:4" x14ac:dyDescent="0.35">
      <c r="A163" s="2">
        <v>-2.881139E-3</v>
      </c>
      <c r="B163" s="2">
        <v>1.5276105999999999E-2</v>
      </c>
      <c r="C163" s="2">
        <v>1.4282609E-2</v>
      </c>
      <c r="D163" s="2">
        <v>4.8456749999999998E-3</v>
      </c>
    </row>
    <row r="164" spans="1:4" x14ac:dyDescent="0.35">
      <c r="A164" s="2">
        <v>0.15714600300000001</v>
      </c>
      <c r="B164" s="2">
        <v>-6.1728399999999998E-3</v>
      </c>
      <c r="C164" s="2">
        <v>1.0181997E-2</v>
      </c>
      <c r="D164" s="2">
        <v>-1.3038113E-2</v>
      </c>
    </row>
    <row r="165" spans="1:4" x14ac:dyDescent="0.35">
      <c r="A165" s="2">
        <v>1.152478E-3</v>
      </c>
      <c r="B165" s="2">
        <v>1.164635E-3</v>
      </c>
      <c r="C165" s="2">
        <v>3.6456790000000002E-3</v>
      </c>
      <c r="D165" s="2">
        <v>-5.247865E-3</v>
      </c>
    </row>
    <row r="166" spans="1:4" x14ac:dyDescent="0.35">
      <c r="A166" s="2">
        <v>2.6860899999999999E-3</v>
      </c>
      <c r="B166" s="2">
        <v>2.7142300000000002E-3</v>
      </c>
      <c r="C166" s="2">
        <v>-6.4102350000000002E-3</v>
      </c>
      <c r="D166" s="2">
        <v>-5.0391121999999997E-2</v>
      </c>
    </row>
    <row r="167" spans="1:4" x14ac:dyDescent="0.35">
      <c r="A167" s="2">
        <v>-3.8262499999999999E-4</v>
      </c>
      <c r="B167" s="2">
        <v>1.0054136999999999E-2</v>
      </c>
      <c r="C167" s="2">
        <v>8.8172040000000004E-3</v>
      </c>
      <c r="D167" s="2">
        <v>7.6630299999999997E-4</v>
      </c>
    </row>
    <row r="168" spans="1:4" x14ac:dyDescent="0.35">
      <c r="A168" s="2">
        <v>-7.6571600000000005E-4</v>
      </c>
      <c r="B168" s="2">
        <v>-4.5942190000000001E-3</v>
      </c>
      <c r="C168" s="2">
        <v>0</v>
      </c>
      <c r="D168" s="2">
        <v>-1.4548277E-2</v>
      </c>
    </row>
    <row r="169" spans="1:4" x14ac:dyDescent="0.35">
      <c r="A169" s="2">
        <v>0</v>
      </c>
      <c r="B169" s="2">
        <v>1.6923114999999999E-2</v>
      </c>
      <c r="C169" s="2">
        <v>-1.5988062000000001E-2</v>
      </c>
      <c r="D169" s="2">
        <v>-1.94231E-4</v>
      </c>
    </row>
    <row r="170" spans="1:4" x14ac:dyDescent="0.35">
      <c r="A170" s="2">
        <v>-1.9923389999999999E-2</v>
      </c>
      <c r="B170" s="2">
        <v>-3.3661193999999998E-2</v>
      </c>
      <c r="C170" s="2">
        <v>5.4159450000000001E-3</v>
      </c>
      <c r="D170" s="2">
        <v>1.1074412E-2</v>
      </c>
    </row>
    <row r="171" spans="1:4" x14ac:dyDescent="0.35">
      <c r="A171" s="2">
        <v>-7.8187999999999999E-4</v>
      </c>
      <c r="B171" s="2">
        <v>-3.522505E-3</v>
      </c>
      <c r="C171" s="2">
        <v>-2.1543800000000001E-4</v>
      </c>
      <c r="D171" s="2">
        <v>5.7647769999999996E-3</v>
      </c>
    </row>
    <row r="172" spans="1:4" x14ac:dyDescent="0.35">
      <c r="A172" s="2">
        <v>2.7386350000000001E-3</v>
      </c>
      <c r="B172" s="2">
        <v>-2.7494110000000002E-3</v>
      </c>
      <c r="C172" s="2">
        <v>-2.5862609999999999E-3</v>
      </c>
      <c r="D172" s="2">
        <v>6.1138709999999999E-3</v>
      </c>
    </row>
    <row r="173" spans="1:4" x14ac:dyDescent="0.35">
      <c r="A173" s="2">
        <v>7.8035500000000005E-4</v>
      </c>
      <c r="B173" s="2">
        <v>-1.1421781000000001E-2</v>
      </c>
      <c r="C173" s="2">
        <v>1.0155597000000001E-2</v>
      </c>
      <c r="D173" s="2">
        <v>5.5070450000000003E-3</v>
      </c>
    </row>
    <row r="174" spans="1:4" x14ac:dyDescent="0.35">
      <c r="A174" s="2">
        <v>-3.1189080000000001E-3</v>
      </c>
      <c r="B174" s="2">
        <v>7.1713549999999999E-3</v>
      </c>
      <c r="C174" s="2">
        <v>-3.2085880000000001E-3</v>
      </c>
      <c r="D174" s="2">
        <v>-3.9659869999999998E-3</v>
      </c>
    </row>
    <row r="175" spans="1:4" x14ac:dyDescent="0.35">
      <c r="A175" s="2">
        <v>1.1732890000000001E-3</v>
      </c>
      <c r="B175" s="2">
        <v>1.9778080000000002E-3</v>
      </c>
      <c r="C175" s="2">
        <v>-5.3648070000000001E-3</v>
      </c>
      <c r="D175" s="2">
        <v>5.1193779999999999E-3</v>
      </c>
    </row>
    <row r="176" spans="1:4" x14ac:dyDescent="0.35">
      <c r="A176" s="2">
        <v>6.6406249999999998E-3</v>
      </c>
      <c r="B176" s="2">
        <v>-2.3687327000000001E-2</v>
      </c>
      <c r="C176" s="2">
        <v>-1.0355977000000001E-2</v>
      </c>
      <c r="D176" s="2">
        <v>2.075099E-3</v>
      </c>
    </row>
    <row r="177" spans="1:4" x14ac:dyDescent="0.35">
      <c r="A177" s="2">
        <v>3.1043849999999999E-3</v>
      </c>
      <c r="B177" s="2">
        <v>-1.3748524E-2</v>
      </c>
      <c r="C177" s="2">
        <v>1.6786582000000001E-2</v>
      </c>
      <c r="D177" s="2">
        <v>6.5888930000000002E-3</v>
      </c>
    </row>
    <row r="178" spans="1:4" x14ac:dyDescent="0.35">
      <c r="A178" s="2">
        <v>1.160484E-3</v>
      </c>
      <c r="B178" s="2">
        <v>4.2640469E-2</v>
      </c>
      <c r="C178" s="2">
        <v>-2.1437600000000001E-4</v>
      </c>
      <c r="D178" s="2">
        <v>-4.8625769999999999E-3</v>
      </c>
    </row>
    <row r="179" spans="1:4" x14ac:dyDescent="0.35">
      <c r="A179" s="2">
        <v>7.7281699999999997E-4</v>
      </c>
      <c r="B179" s="2">
        <v>8.651199E-3</v>
      </c>
      <c r="C179" s="2">
        <v>-2.3590070000000002E-3</v>
      </c>
      <c r="D179" s="2">
        <v>7.5174220000000002E-3</v>
      </c>
    </row>
    <row r="180" spans="1:4" x14ac:dyDescent="0.35">
      <c r="A180" s="2">
        <v>1.93056E-3</v>
      </c>
      <c r="B180" s="2">
        <v>2.3001949000000001E-2</v>
      </c>
      <c r="C180" s="2">
        <v>2.3430782000000001E-2</v>
      </c>
      <c r="D180" s="2">
        <v>-6.5286889999999998E-3</v>
      </c>
    </row>
    <row r="181" spans="1:4" x14ac:dyDescent="0.35">
      <c r="A181" s="2">
        <v>-3.8535840000000002E-3</v>
      </c>
      <c r="B181" s="2">
        <v>-1.3338453E-2</v>
      </c>
      <c r="C181" s="2">
        <v>9.0317260000000003E-3</v>
      </c>
      <c r="D181" s="2">
        <v>3.9429779999999998E-3</v>
      </c>
    </row>
    <row r="182" spans="1:4" x14ac:dyDescent="0.35">
      <c r="A182" s="2">
        <v>-4.255338E-3</v>
      </c>
      <c r="B182" s="2">
        <v>-1.2746235E-2</v>
      </c>
      <c r="C182" s="2">
        <v>-1.2489643999999999E-2</v>
      </c>
      <c r="D182" s="2">
        <v>-1.3465513E-2</v>
      </c>
    </row>
    <row r="183" spans="1:4" x14ac:dyDescent="0.35">
      <c r="A183" s="2">
        <v>3.1079839999999998E-3</v>
      </c>
      <c r="B183" s="2">
        <v>-5.0860330000000002E-3</v>
      </c>
      <c r="C183" s="2">
        <v>1.3069203999999999E-2</v>
      </c>
      <c r="D183" s="2">
        <v>-1.0616133E-2</v>
      </c>
    </row>
    <row r="184" spans="1:4" x14ac:dyDescent="0.35">
      <c r="A184" s="2">
        <v>-2.3237610000000001E-3</v>
      </c>
      <c r="B184" s="2">
        <v>-1.0224145E-2</v>
      </c>
      <c r="C184" s="2">
        <v>2.4968579999999998E-3</v>
      </c>
      <c r="D184" s="2">
        <v>-1.7053076E-2</v>
      </c>
    </row>
    <row r="185" spans="1:4" x14ac:dyDescent="0.35">
      <c r="A185" s="2">
        <v>0</v>
      </c>
      <c r="B185" s="2">
        <v>-1.0727056E-2</v>
      </c>
      <c r="C185" s="2">
        <v>-6.22644E-4</v>
      </c>
      <c r="D185" s="2">
        <v>-1.4619883E-2</v>
      </c>
    </row>
    <row r="186" spans="1:4" x14ac:dyDescent="0.35">
      <c r="A186" s="2">
        <v>-3.8819899999999999E-4</v>
      </c>
      <c r="B186" s="2">
        <v>2.4497992E-2</v>
      </c>
      <c r="C186" s="2">
        <v>3.9459710000000004E-3</v>
      </c>
      <c r="D186" s="2">
        <v>1.4836795999999999E-2</v>
      </c>
    </row>
    <row r="187" spans="1:4" x14ac:dyDescent="0.35">
      <c r="A187" s="2">
        <v>-3.8834999999999998E-4</v>
      </c>
      <c r="B187" s="2">
        <v>-5.4880049999999998E-3</v>
      </c>
      <c r="C187" s="2">
        <v>2.0273055000000002E-2</v>
      </c>
      <c r="D187" s="2">
        <v>9.5516960000000001E-3</v>
      </c>
    </row>
    <row r="188" spans="1:4" x14ac:dyDescent="0.35">
      <c r="A188" s="2">
        <v>1.1655210000000001E-3</v>
      </c>
      <c r="B188" s="2">
        <v>-7.8837199999999997E-4</v>
      </c>
      <c r="C188" s="2">
        <v>3.649645E-3</v>
      </c>
      <c r="D188" s="2">
        <v>-5.4065069999999996E-3</v>
      </c>
    </row>
    <row r="189" spans="1:4" x14ac:dyDescent="0.35">
      <c r="A189" s="2">
        <v>1.552154E-3</v>
      </c>
      <c r="B189" s="2">
        <v>3.5897435999999998E-2</v>
      </c>
      <c r="C189" s="2">
        <v>2.1212101000000001E-2</v>
      </c>
      <c r="D189" s="2">
        <v>2.3297029999999998E-3</v>
      </c>
    </row>
    <row r="190" spans="1:4" x14ac:dyDescent="0.35">
      <c r="A190" s="2">
        <v>-7.7483499999999998E-4</v>
      </c>
      <c r="B190" s="2">
        <v>-3.1987814000000003E-2</v>
      </c>
      <c r="C190" s="2">
        <v>-5.4401090000000003E-3</v>
      </c>
      <c r="D190" s="2">
        <v>-8.1348440000000004E-3</v>
      </c>
    </row>
    <row r="191" spans="1:4" x14ac:dyDescent="0.35">
      <c r="A191" s="2">
        <v>-1.16328E-3</v>
      </c>
      <c r="B191" s="2">
        <v>1.7702636000000001E-2</v>
      </c>
      <c r="C191" s="2">
        <v>-6.066643E-3</v>
      </c>
      <c r="D191" s="2">
        <v>1.4059774000000001E-2</v>
      </c>
    </row>
    <row r="192" spans="1:4" x14ac:dyDescent="0.35">
      <c r="A192" s="2">
        <v>3.4938080000000002E-3</v>
      </c>
      <c r="B192" s="2">
        <v>5.4116349999999997E-3</v>
      </c>
      <c r="C192" s="2">
        <v>1.4608764999999999E-2</v>
      </c>
      <c r="D192" s="2">
        <v>-8.8580589999999997E-3</v>
      </c>
    </row>
    <row r="193" spans="1:4" x14ac:dyDescent="0.35">
      <c r="A193" s="2">
        <v>-2.3210639999999999E-3</v>
      </c>
      <c r="B193" s="2">
        <v>9.9961549999999996E-3</v>
      </c>
      <c r="C193" s="2">
        <v>4.9304700000000004E-4</v>
      </c>
      <c r="D193" s="2">
        <v>-7.77171E-4</v>
      </c>
    </row>
    <row r="194" spans="1:4" x14ac:dyDescent="0.35">
      <c r="A194" s="2">
        <v>3.1019770000000001E-3</v>
      </c>
      <c r="B194" s="2">
        <v>2.9311039000000001E-2</v>
      </c>
      <c r="C194" s="2">
        <v>7.8856880000000001E-3</v>
      </c>
      <c r="D194" s="2">
        <v>-1.4582928E-2</v>
      </c>
    </row>
    <row r="195" spans="1:4" x14ac:dyDescent="0.35">
      <c r="A195" s="2">
        <v>-1.1596829999999999E-3</v>
      </c>
      <c r="B195" s="2">
        <v>-1.4053291000000001E-2</v>
      </c>
      <c r="C195" s="2">
        <v>1.7114913999999998E-2</v>
      </c>
      <c r="D195" s="2">
        <v>5.7221980000000004E-3</v>
      </c>
    </row>
    <row r="196" spans="1:4" x14ac:dyDescent="0.35">
      <c r="A196" s="2">
        <v>-2.3219619999999999E-3</v>
      </c>
      <c r="B196" s="2">
        <v>-1.8004500999999999E-2</v>
      </c>
      <c r="C196" s="2">
        <v>-2.2596135E-2</v>
      </c>
      <c r="D196" s="2">
        <v>-7.2592309999999997E-3</v>
      </c>
    </row>
    <row r="197" spans="1:4" x14ac:dyDescent="0.35">
      <c r="A197" s="2">
        <v>3.8791699999999999E-4</v>
      </c>
      <c r="B197" s="2">
        <v>-1.1459166999999999E-2</v>
      </c>
      <c r="C197" s="2">
        <v>1.2297097999999999E-2</v>
      </c>
      <c r="D197" s="2">
        <v>4.5455340000000004E-3</v>
      </c>
    </row>
    <row r="198" spans="1:4" x14ac:dyDescent="0.35">
      <c r="A198" s="2">
        <v>-3.8776700000000002E-4</v>
      </c>
      <c r="B198" s="2">
        <v>1.1592002000000001E-2</v>
      </c>
      <c r="C198" s="2">
        <v>2.4295430000000002E-3</v>
      </c>
      <c r="D198" s="2">
        <v>-3.1478259999999998E-3</v>
      </c>
    </row>
    <row r="199" spans="1:4" x14ac:dyDescent="0.35">
      <c r="A199" s="2">
        <v>-5.4306049999999998E-3</v>
      </c>
      <c r="B199" s="2">
        <v>2.2918259999999998E-3</v>
      </c>
      <c r="C199" s="2">
        <v>4.8473099999999996E-3</v>
      </c>
      <c r="D199" s="2">
        <v>-3.9463200000000001E-4</v>
      </c>
    </row>
    <row r="200" spans="1:4" x14ac:dyDescent="0.35">
      <c r="A200" s="2">
        <v>5.8502930000000003E-3</v>
      </c>
      <c r="B200" s="2">
        <v>-1.753045E-2</v>
      </c>
      <c r="C200" s="2">
        <v>-9.6477599999999998E-4</v>
      </c>
      <c r="D200" s="2">
        <v>6.9101279999999998E-3</v>
      </c>
    </row>
    <row r="201" spans="1:4" x14ac:dyDescent="0.35">
      <c r="A201" s="2">
        <v>1.9386970000000001E-3</v>
      </c>
      <c r="B201" s="2">
        <v>-0.110938747</v>
      </c>
      <c r="C201" s="2">
        <v>-1.8348633E-2</v>
      </c>
      <c r="D201" s="2">
        <v>-9.2157060000000006E-3</v>
      </c>
    </row>
    <row r="202" spans="1:4" x14ac:dyDescent="0.35">
      <c r="A202" s="2">
        <v>7.7401300000000004E-4</v>
      </c>
      <c r="B202" s="2">
        <v>-9.5985600000000008E-3</v>
      </c>
      <c r="C202" s="2">
        <v>-2.4594199999999999E-3</v>
      </c>
      <c r="D202" s="2">
        <v>2.770612E-3</v>
      </c>
    </row>
    <row r="203" spans="1:4" x14ac:dyDescent="0.35">
      <c r="A203" s="2">
        <v>-1.160112E-3</v>
      </c>
      <c r="B203" s="2">
        <v>-2.7312817999999999E-2</v>
      </c>
      <c r="C203" s="2">
        <v>-7.3964499999999997E-3</v>
      </c>
      <c r="D203" s="2">
        <v>-2.5162779999999999E-2</v>
      </c>
    </row>
    <row r="204" spans="1:4" x14ac:dyDescent="0.35">
      <c r="A204" s="2">
        <v>0</v>
      </c>
      <c r="B204" s="2">
        <v>-5.8876359999999999E-3</v>
      </c>
      <c r="C204" s="2">
        <v>4.4708990000000004E-3</v>
      </c>
      <c r="D204" s="2">
        <v>1.6499625E-2</v>
      </c>
    </row>
    <row r="205" spans="1:4" x14ac:dyDescent="0.35">
      <c r="A205" s="2">
        <v>-5.0328689999999997E-3</v>
      </c>
      <c r="B205" s="2">
        <v>4.9202731E-2</v>
      </c>
      <c r="C205" s="2">
        <v>1.8298704999999998E-2</v>
      </c>
      <c r="D205" s="2">
        <v>1.6928939E-2</v>
      </c>
    </row>
    <row r="206" spans="1:4" x14ac:dyDescent="0.35">
      <c r="A206" s="2">
        <v>-9.3385989999999995E-3</v>
      </c>
      <c r="B206" s="2">
        <v>2.605254E-3</v>
      </c>
      <c r="C206" s="2">
        <v>1.6512919000000001E-2</v>
      </c>
      <c r="D206" s="2">
        <v>1.3709359999999999E-3</v>
      </c>
    </row>
    <row r="207" spans="1:4" x14ac:dyDescent="0.35">
      <c r="A207" s="2">
        <v>3.9277499999999998E-3</v>
      </c>
      <c r="B207" s="2">
        <v>-1.5591165000000001E-2</v>
      </c>
      <c r="C207" s="2">
        <v>1.1466756E-2</v>
      </c>
      <c r="D207" s="2">
        <v>1.3690589999999999E-3</v>
      </c>
    </row>
    <row r="208" spans="1:4" x14ac:dyDescent="0.35">
      <c r="A208" s="2">
        <v>1.1737129000000001E-2</v>
      </c>
      <c r="B208" s="2">
        <v>2.1997800000000001E-3</v>
      </c>
      <c r="C208" s="2">
        <v>-7.085498E-3</v>
      </c>
      <c r="D208" s="2">
        <v>3.3202729999999999E-3</v>
      </c>
    </row>
    <row r="209" spans="1:4" x14ac:dyDescent="0.35">
      <c r="A209" s="2">
        <v>2.3201659999999998E-3</v>
      </c>
      <c r="B209" s="2">
        <v>-1.0535556999999999E-2</v>
      </c>
      <c r="C209" s="2">
        <v>-9.0389730000000005E-3</v>
      </c>
      <c r="D209" s="2">
        <v>-1.7909247E-2</v>
      </c>
    </row>
    <row r="210" spans="1:4" x14ac:dyDescent="0.35">
      <c r="A210" s="2">
        <v>1.6589525000000001E-2</v>
      </c>
      <c r="B210" s="2">
        <v>3.1943166000000002E-2</v>
      </c>
      <c r="C210" s="2">
        <v>-1.9203549999999999E-3</v>
      </c>
      <c r="D210" s="2">
        <v>1.3874930000000001E-3</v>
      </c>
    </row>
    <row r="211" spans="1:4" x14ac:dyDescent="0.35">
      <c r="A211" s="2">
        <v>-1.89759E-3</v>
      </c>
      <c r="B211" s="2">
        <v>-7.3086840000000002E-3</v>
      </c>
      <c r="C211" s="2">
        <v>1.9240500000000001E-3</v>
      </c>
      <c r="D211" s="2">
        <v>1.2668250000000001E-2</v>
      </c>
    </row>
    <row r="212" spans="1:4" x14ac:dyDescent="0.35">
      <c r="A212" s="2">
        <v>7.6047500000000004E-4</v>
      </c>
      <c r="B212" s="2">
        <v>-6.4962750000000001E-3</v>
      </c>
      <c r="C212" s="2">
        <v>-6.2410180000000001E-3</v>
      </c>
      <c r="D212" s="2">
        <v>-1.7005453E-2</v>
      </c>
    </row>
    <row r="213" spans="1:4" x14ac:dyDescent="0.35">
      <c r="A213" s="2">
        <v>3.0395140000000001E-3</v>
      </c>
      <c r="B213" s="2">
        <v>1.5693024999999999E-2</v>
      </c>
      <c r="C213" s="2">
        <v>1.111113E-2</v>
      </c>
      <c r="D213" s="2">
        <v>4.3745670000000002E-3</v>
      </c>
    </row>
    <row r="214" spans="1:4" x14ac:dyDescent="0.35">
      <c r="A214" s="2">
        <v>3.7880699999999999E-4</v>
      </c>
      <c r="B214" s="2">
        <v>1.1588026E-2</v>
      </c>
      <c r="C214" s="2">
        <v>1.3377936E-2</v>
      </c>
      <c r="D214" s="2">
        <v>-7.9191650000000006E-3</v>
      </c>
    </row>
    <row r="215" spans="1:4" x14ac:dyDescent="0.35">
      <c r="A215" s="2">
        <v>0</v>
      </c>
      <c r="B215" s="2">
        <v>-2.7577429000000001E-2</v>
      </c>
      <c r="C215" s="2">
        <v>2.5459659999999999E-2</v>
      </c>
      <c r="D215" s="2">
        <v>-5.6874869999999998E-3</v>
      </c>
    </row>
    <row r="216" spans="1:4" x14ac:dyDescent="0.35">
      <c r="A216" s="2">
        <v>1.135952E-3</v>
      </c>
      <c r="B216" s="2">
        <v>1.0907504E-2</v>
      </c>
      <c r="C216" s="2">
        <v>-1.1494252999999999E-2</v>
      </c>
      <c r="D216" s="2">
        <v>-7.5965879E-2</v>
      </c>
    </row>
    <row r="217" spans="1:4" x14ac:dyDescent="0.35">
      <c r="A217" s="2">
        <v>-7.5644899999999997E-4</v>
      </c>
      <c r="B217" s="2">
        <v>2.0284808000000001E-2</v>
      </c>
      <c r="C217" s="2">
        <v>-6.5116000000000002E-3</v>
      </c>
      <c r="D217" s="2">
        <v>2.1285815999999999E-2</v>
      </c>
    </row>
    <row r="218" spans="1:4" x14ac:dyDescent="0.35">
      <c r="A218" s="2">
        <v>0</v>
      </c>
      <c r="B218" s="2">
        <v>1.2267386E-2</v>
      </c>
      <c r="C218" s="2">
        <v>1.404438E-3</v>
      </c>
      <c r="D218" s="2">
        <v>3.9345379999999996E-3</v>
      </c>
    </row>
    <row r="219" spans="1:4" x14ac:dyDescent="0.35">
      <c r="A219" s="2">
        <v>0</v>
      </c>
      <c r="B219" s="2">
        <v>-5.0146679999999999E-3</v>
      </c>
      <c r="C219" s="2">
        <v>3.2726130000000002E-3</v>
      </c>
      <c r="D219" s="2">
        <v>1.8006350000000001E-3</v>
      </c>
    </row>
    <row r="220" spans="1:4" x14ac:dyDescent="0.35">
      <c r="A220" s="2">
        <v>-7.5702099999999997E-4</v>
      </c>
      <c r="B220" s="2">
        <v>-1.1759680999999999E-2</v>
      </c>
      <c r="C220" s="2">
        <v>-3.2619379999999998E-3</v>
      </c>
      <c r="D220" s="2">
        <v>1.05667E-4</v>
      </c>
    </row>
    <row r="221" spans="1:4" x14ac:dyDescent="0.35">
      <c r="A221" s="2">
        <v>1.1364019999999999E-3</v>
      </c>
      <c r="B221" s="2">
        <v>2.9748830000000002E-3</v>
      </c>
      <c r="C221" s="2">
        <v>3.7400749999999998E-3</v>
      </c>
      <c r="D221" s="2">
        <v>1.4166445E-2</v>
      </c>
    </row>
    <row r="222" spans="1:4" x14ac:dyDescent="0.35">
      <c r="A222" s="2">
        <v>1.1350170000000001E-3</v>
      </c>
      <c r="B222" s="2">
        <v>1.2288093E-2</v>
      </c>
      <c r="C222" s="2">
        <v>1.0712641E-2</v>
      </c>
      <c r="D222" s="2">
        <v>-3.6484730000000002E-3</v>
      </c>
    </row>
    <row r="223" spans="1:4" x14ac:dyDescent="0.35">
      <c r="A223" s="2">
        <v>3.7794800000000002E-4</v>
      </c>
      <c r="B223" s="2">
        <v>-1.2976099E-2</v>
      </c>
      <c r="C223" s="2">
        <v>-5.9908019999999999E-3</v>
      </c>
      <c r="D223" s="2">
        <v>-7.32371E-4</v>
      </c>
    </row>
    <row r="224" spans="1:4" x14ac:dyDescent="0.35">
      <c r="A224" s="2">
        <v>-3.7780499999999999E-4</v>
      </c>
      <c r="B224" s="2">
        <v>-1.2722604E-2</v>
      </c>
      <c r="C224" s="2">
        <v>4.1725080000000001E-3</v>
      </c>
      <c r="D224" s="2">
        <v>2.1987230000000001E-3</v>
      </c>
    </row>
    <row r="225" spans="1:4" x14ac:dyDescent="0.35">
      <c r="A225" s="2">
        <v>-3.7785299999999999E-4</v>
      </c>
      <c r="B225" s="2">
        <v>2.4054939000000001E-2</v>
      </c>
      <c r="C225" s="2">
        <v>-2.770111E-3</v>
      </c>
      <c r="D225" s="2">
        <v>1.1491850000000001E-3</v>
      </c>
    </row>
    <row r="226" spans="1:4" x14ac:dyDescent="0.35">
      <c r="A226" s="2">
        <v>3.7799600000000002E-4</v>
      </c>
      <c r="B226" s="2">
        <v>-2.0972730000000002E-3</v>
      </c>
      <c r="C226" s="2">
        <v>-1.8055528000000001E-2</v>
      </c>
      <c r="D226" s="2">
        <v>-5.6349989999999999E-3</v>
      </c>
    </row>
    <row r="227" spans="1:4" x14ac:dyDescent="0.35">
      <c r="A227" s="2">
        <v>-3.7785299999999999E-4</v>
      </c>
      <c r="B227" s="2">
        <v>-9.6680110000000007E-3</v>
      </c>
      <c r="C227" s="2">
        <v>2.3573790000000002E-3</v>
      </c>
      <c r="D227" s="2">
        <v>-4.9323120000000003E-3</v>
      </c>
    </row>
    <row r="228" spans="1:4" x14ac:dyDescent="0.35">
      <c r="A228" s="2">
        <v>-3.7807370000000002E-3</v>
      </c>
      <c r="B228" s="2">
        <v>4.2445249999999999E-3</v>
      </c>
      <c r="C228" s="2">
        <v>6.5851080000000001E-3</v>
      </c>
      <c r="D228" s="2">
        <v>8.0152079999999994E-3</v>
      </c>
    </row>
    <row r="229" spans="1:4" x14ac:dyDescent="0.35">
      <c r="A229" s="2">
        <v>-1.89759E-3</v>
      </c>
      <c r="B229" s="2">
        <v>2.4936601999999999E-2</v>
      </c>
      <c r="C229" s="2">
        <v>-4.2055790000000001E-3</v>
      </c>
      <c r="D229" s="2">
        <v>5.4404270000000003E-3</v>
      </c>
    </row>
    <row r="230" spans="1:4" x14ac:dyDescent="0.35">
      <c r="A230" s="2">
        <v>-2.6615779999999999E-3</v>
      </c>
      <c r="B230" s="2">
        <v>2.4741860000000002E-3</v>
      </c>
      <c r="C230" s="2">
        <v>1.0323782E-2</v>
      </c>
      <c r="D230" s="2">
        <v>-5.8272430000000002E-3</v>
      </c>
    </row>
    <row r="231" spans="1:4" x14ac:dyDescent="0.35">
      <c r="A231" s="2">
        <v>1.906252E-3</v>
      </c>
      <c r="B231" s="2">
        <v>4.11395E-4</v>
      </c>
      <c r="C231" s="2">
        <v>-2.4152336E-2</v>
      </c>
      <c r="D231" s="2">
        <v>-9.0014650000000002E-3</v>
      </c>
    </row>
    <row r="232" spans="1:4" x14ac:dyDescent="0.35">
      <c r="A232" s="2">
        <v>-1.5220889999999999E-3</v>
      </c>
      <c r="B232" s="2">
        <v>-1.644696E-3</v>
      </c>
      <c r="C232" s="2">
        <v>4.75916E-4</v>
      </c>
      <c r="D232" s="2">
        <v>-6.3369200000000004E-4</v>
      </c>
    </row>
    <row r="233" spans="1:4" x14ac:dyDescent="0.35">
      <c r="A233" s="2">
        <v>7.6219500000000002E-4</v>
      </c>
      <c r="B233" s="2">
        <v>1.8121828E-2</v>
      </c>
      <c r="C233" s="2">
        <v>-5.2330639999999999E-3</v>
      </c>
      <c r="D233" s="2">
        <v>-3.593363E-3</v>
      </c>
    </row>
    <row r="234" spans="1:4" x14ac:dyDescent="0.35">
      <c r="A234" s="2">
        <v>7.6163399999999997E-4</v>
      </c>
      <c r="B234" s="2">
        <v>-5.6633899999999999E-3</v>
      </c>
      <c r="C234" s="2">
        <v>-1.6738401999999999E-2</v>
      </c>
      <c r="D234" s="2">
        <v>1.06088E-4</v>
      </c>
    </row>
    <row r="235" spans="1:4" x14ac:dyDescent="0.35">
      <c r="A235" s="2">
        <v>-2.2831430000000001E-3</v>
      </c>
      <c r="B235" s="2">
        <v>2.0748576000000001E-2</v>
      </c>
      <c r="C235" s="2">
        <v>1.0213959E-2</v>
      </c>
      <c r="D235" s="2">
        <v>2.651395E-3</v>
      </c>
    </row>
    <row r="236" spans="1:4" x14ac:dyDescent="0.35">
      <c r="A236" s="2">
        <v>7.6279600000000005E-4</v>
      </c>
      <c r="B236" s="2">
        <v>3.9856919999999999E-3</v>
      </c>
      <c r="C236" s="2">
        <v>-4.8141600000000003E-4</v>
      </c>
      <c r="D236" s="2">
        <v>8.8851069999999997E-3</v>
      </c>
    </row>
    <row r="237" spans="1:4" x14ac:dyDescent="0.35">
      <c r="A237" s="2">
        <v>-2.6676830000000001E-3</v>
      </c>
      <c r="B237" s="2">
        <v>3.5728460000000002E-3</v>
      </c>
      <c r="C237" s="2">
        <v>-1.2042389000000001E-2</v>
      </c>
      <c r="D237" s="2">
        <v>-4.5083040000000003E-3</v>
      </c>
    </row>
    <row r="238" spans="1:4" x14ac:dyDescent="0.35">
      <c r="A238" s="2">
        <v>7.64253E-4</v>
      </c>
      <c r="B238" s="2">
        <v>-1.0680419E-2</v>
      </c>
      <c r="C238" s="2">
        <v>1.1213983E-2</v>
      </c>
      <c r="D238" s="2">
        <v>5.6872249999999997E-3</v>
      </c>
    </row>
    <row r="239" spans="1:4" x14ac:dyDescent="0.35">
      <c r="A239" s="2">
        <v>0</v>
      </c>
      <c r="B239" s="2">
        <v>-1.9992399999999998E-3</v>
      </c>
      <c r="C239" s="2">
        <v>7.2324010000000003E-3</v>
      </c>
      <c r="D239" s="2">
        <v>-7.435334E-3</v>
      </c>
    </row>
    <row r="240" spans="1:4" x14ac:dyDescent="0.35">
      <c r="A240" s="2">
        <v>7.6359300000000002E-4</v>
      </c>
      <c r="B240" s="2">
        <v>-8.0929409999999993E-2</v>
      </c>
      <c r="C240" s="2">
        <v>-3.350876E-3</v>
      </c>
      <c r="D240" s="2">
        <v>-1.8780313E-2</v>
      </c>
    </row>
    <row r="241" spans="1:4" x14ac:dyDescent="0.35">
      <c r="A241" s="2">
        <v>5.3415299999999997E-3</v>
      </c>
      <c r="B241" s="2">
        <v>-8.7188299999999995E-4</v>
      </c>
      <c r="C241" s="2">
        <v>8.6455530000000003E-3</v>
      </c>
      <c r="D241" s="2">
        <v>-2.0752687999999998E-2</v>
      </c>
    </row>
    <row r="242" spans="1:4" x14ac:dyDescent="0.35">
      <c r="A242" s="2">
        <v>-1.518064E-3</v>
      </c>
      <c r="B242" s="2">
        <v>-6.1081590000000002E-3</v>
      </c>
      <c r="C242" s="2">
        <v>1.3809495E-2</v>
      </c>
      <c r="D242" s="2">
        <v>5.2707149999999996E-3</v>
      </c>
    </row>
    <row r="243" spans="1:4" x14ac:dyDescent="0.35">
      <c r="A243" s="2">
        <v>3.8008399999999999E-4</v>
      </c>
      <c r="B243" s="2">
        <v>2.1510052000000002E-2</v>
      </c>
      <c r="C243" s="2">
        <v>-2.7712514000000001E-2</v>
      </c>
      <c r="D243" s="2">
        <v>3.2768319999999999E-3</v>
      </c>
    </row>
    <row r="244" spans="1:4" x14ac:dyDescent="0.35">
      <c r="A244" s="2">
        <v>6.838925E-3</v>
      </c>
      <c r="B244" s="2">
        <v>-9.0245380000000004E-3</v>
      </c>
      <c r="C244" s="2">
        <v>3.3816229999999998E-3</v>
      </c>
      <c r="D244" s="2">
        <v>-6.5321699999999999E-4</v>
      </c>
    </row>
    <row r="245" spans="1:4" x14ac:dyDescent="0.35">
      <c r="A245" s="2">
        <v>0</v>
      </c>
      <c r="B245" s="2">
        <v>-2.4284433000000001E-2</v>
      </c>
      <c r="C245" s="2">
        <v>-3.7072682000000003E-2</v>
      </c>
      <c r="D245" s="2">
        <v>-1.05676E-2</v>
      </c>
    </row>
    <row r="246" spans="1:4" x14ac:dyDescent="0.35">
      <c r="A246" s="2">
        <v>-7.5473599999999999E-4</v>
      </c>
      <c r="B246" s="2">
        <v>1.3333289E-2</v>
      </c>
      <c r="C246" s="2">
        <v>1.349998E-2</v>
      </c>
      <c r="D246" s="2">
        <v>5.0649420000000002E-3</v>
      </c>
    </row>
    <row r="247" spans="1:4" x14ac:dyDescent="0.35">
      <c r="A247" s="2">
        <v>-4.1540220000000003E-3</v>
      </c>
      <c r="B247" s="2">
        <v>4.3860089999999997E-3</v>
      </c>
      <c r="C247" s="2">
        <v>-5.9200590000000001E-3</v>
      </c>
      <c r="D247" s="2">
        <v>-9.4215600000000007E-3</v>
      </c>
    </row>
    <row r="248" spans="1:4" x14ac:dyDescent="0.35">
      <c r="A248" s="2">
        <v>3.4128930000000002E-3</v>
      </c>
      <c r="B248" s="2">
        <v>-2.0524016999999999E-2</v>
      </c>
      <c r="C248" s="2">
        <v>-1.5384645000000001E-2</v>
      </c>
      <c r="D248" s="2">
        <v>1.327162E-3</v>
      </c>
    </row>
    <row r="249" spans="1:4" x14ac:dyDescent="0.35">
      <c r="A249" s="2">
        <v>0</v>
      </c>
      <c r="B249" s="2">
        <v>2.0508202999999999E-2</v>
      </c>
      <c r="C249" s="2">
        <v>8.5686089999999996E-3</v>
      </c>
      <c r="D249" s="2">
        <v>1.2038856000000001E-2</v>
      </c>
    </row>
    <row r="250" spans="1:4" x14ac:dyDescent="0.35">
      <c r="A250" s="2">
        <v>0</v>
      </c>
      <c r="B250" s="2">
        <v>2.5338577000000001E-2</v>
      </c>
      <c r="C250" s="2">
        <v>5.4972010000000002E-3</v>
      </c>
      <c r="D250" s="2">
        <v>1.6261094E-2</v>
      </c>
    </row>
    <row r="251" spans="1:4" x14ac:dyDescent="0.35">
      <c r="A251" s="2">
        <v>0</v>
      </c>
      <c r="B251" s="2">
        <v>2.2582062999999999E-2</v>
      </c>
      <c r="C251" s="2">
        <v>1.4910537E-2</v>
      </c>
      <c r="D251" s="2">
        <v>-1.0739479999999999E-3</v>
      </c>
    </row>
    <row r="252" spans="1:4" x14ac:dyDescent="0.35">
      <c r="A252" s="2">
        <v>-3.7785299999999999E-4</v>
      </c>
      <c r="B252" s="2">
        <v>-2.9166708E-2</v>
      </c>
      <c r="C252" s="2">
        <v>-3.0558228E-2</v>
      </c>
      <c r="D252" s="2">
        <v>-3.2248999999999998E-4</v>
      </c>
    </row>
    <row r="253" spans="1:4" x14ac:dyDescent="0.35">
      <c r="A253" s="2">
        <v>1.134159E-3</v>
      </c>
      <c r="B253" s="2">
        <v>3.3047254999999998E-2</v>
      </c>
      <c r="C253" s="2">
        <v>-9.0927560000000004E-3</v>
      </c>
      <c r="D253" s="2">
        <v>1.720613E-2</v>
      </c>
    </row>
    <row r="254" spans="1:4" x14ac:dyDescent="0.35">
      <c r="A254" s="2">
        <v>3.7766200000000002E-4</v>
      </c>
      <c r="B254" s="2">
        <v>-1.6202741999999999E-2</v>
      </c>
      <c r="C254" s="2">
        <v>-2.5693351999999999E-2</v>
      </c>
      <c r="D254" s="2">
        <v>-8.0346129999999995E-3</v>
      </c>
    </row>
    <row r="255" spans="1:4" x14ac:dyDescent="0.35">
      <c r="A255" s="2">
        <v>0</v>
      </c>
      <c r="B255" s="2">
        <v>-3.8006759999999998E-3</v>
      </c>
      <c r="C255" s="2">
        <v>1.883633E-3</v>
      </c>
      <c r="D255" s="2">
        <v>1.0764084E-2</v>
      </c>
    </row>
    <row r="256" spans="1:4" x14ac:dyDescent="0.35">
      <c r="A256" s="2">
        <v>-1.1325409999999999E-3</v>
      </c>
      <c r="B256" s="2">
        <v>-1.5260704E-2</v>
      </c>
      <c r="C256" s="2">
        <v>7.1025699999999999E-3</v>
      </c>
      <c r="D256" s="2">
        <v>-8.7515189999999993E-3</v>
      </c>
    </row>
    <row r="257" spans="1:5" x14ac:dyDescent="0.35">
      <c r="A257" s="2">
        <v>1.133825E-3</v>
      </c>
      <c r="B257" s="2">
        <v>-2.2384890000000001E-2</v>
      </c>
      <c r="C257" s="2">
        <v>9.7490460000000008E-3</v>
      </c>
      <c r="D257" s="2">
        <v>-9.8925639999999995E-3</v>
      </c>
    </row>
    <row r="258" spans="1:5" x14ac:dyDescent="0.35">
      <c r="A258" s="2">
        <v>-1.1325409999999999E-3</v>
      </c>
      <c r="B258" s="2">
        <v>-1.9815016000000001E-2</v>
      </c>
      <c r="C258" s="2">
        <v>1.027095E-3</v>
      </c>
      <c r="D258" s="2">
        <v>1.5040819999999999E-3</v>
      </c>
    </row>
    <row r="259" spans="1:5" x14ac:dyDescent="0.35">
      <c r="A259" s="2">
        <v>1.133825E-3</v>
      </c>
      <c r="B259" s="2">
        <v>-2.246226E-3</v>
      </c>
      <c r="C259" s="2">
        <v>1.5185748000000001E-2</v>
      </c>
      <c r="D259" s="2">
        <v>-9.5473069999999997E-3</v>
      </c>
    </row>
    <row r="260" spans="1:5" x14ac:dyDescent="0.35">
      <c r="A260" s="2">
        <v>-3.7752E-4</v>
      </c>
      <c r="B260" s="2">
        <v>-2.5664116000000001E-2</v>
      </c>
      <c r="C260" s="2">
        <v>-1.6575692E-2</v>
      </c>
      <c r="D260" s="2">
        <v>3.6824000000000002E-3</v>
      </c>
    </row>
    <row r="261" spans="1:5" x14ac:dyDescent="0.35">
      <c r="A261" s="2">
        <v>3.7766200000000002E-4</v>
      </c>
      <c r="B261" s="2">
        <v>2.4029622E-2</v>
      </c>
      <c r="C261" s="2">
        <v>3.1346299000000001E-2</v>
      </c>
      <c r="D261" s="2">
        <v>2.212155E-2</v>
      </c>
    </row>
    <row r="262" spans="1:5" x14ac:dyDescent="0.35">
      <c r="A262" s="2">
        <v>-1.1325409999999999E-3</v>
      </c>
      <c r="B262" s="2">
        <v>-6.7689530000000003E-3</v>
      </c>
      <c r="C262" s="2">
        <v>-1.8435455999999999E-2</v>
      </c>
      <c r="D262" s="2">
        <v>8.2347759999999992E-3</v>
      </c>
    </row>
    <row r="263" spans="1:5" x14ac:dyDescent="0.35">
      <c r="A263" s="2">
        <v>-3.7785299999999999E-4</v>
      </c>
      <c r="B263" s="2">
        <v>2.4080008999999999E-2</v>
      </c>
      <c r="C263" s="2">
        <v>-1.5634528000000002E-2</v>
      </c>
      <c r="D263" s="2">
        <v>1.8115224999999999E-2</v>
      </c>
    </row>
    <row r="264" spans="1:5" x14ac:dyDescent="0.35">
      <c r="A264" s="2">
        <v>7.5608700000000001E-4</v>
      </c>
      <c r="B264" s="2">
        <v>1.7302528000000001E-2</v>
      </c>
      <c r="C264" s="2">
        <v>4.5379849999999996E-3</v>
      </c>
      <c r="D264" s="2">
        <v>-1.8512845E-2</v>
      </c>
    </row>
    <row r="265" spans="1:5" x14ac:dyDescent="0.35">
      <c r="A265" s="2">
        <v>0</v>
      </c>
      <c r="B265" s="2">
        <v>2.1369385000000001E-2</v>
      </c>
      <c r="C265" s="2">
        <v>2.1149866E-2</v>
      </c>
      <c r="D265" s="2">
        <v>-1.3203416000000001E-2</v>
      </c>
    </row>
    <row r="266" spans="1:5" x14ac:dyDescent="0.35">
      <c r="A266" s="2">
        <v>3.7778600000000002E-4</v>
      </c>
      <c r="B266" s="2">
        <v>5.5507689999999997E-3</v>
      </c>
      <c r="C266" s="2">
        <v>1.3975458E-2</v>
      </c>
      <c r="D266" s="2">
        <v>1.4760540000000001E-2</v>
      </c>
    </row>
    <row r="267" spans="1:5" ht="15" thickBot="1" x14ac:dyDescent="0.4">
      <c r="A267" s="5"/>
      <c r="B267" s="6"/>
      <c r="C267" s="1"/>
      <c r="D267" s="1"/>
    </row>
    <row r="268" spans="1:5" ht="16.5" customHeight="1" thickTop="1" thickBot="1" x14ac:dyDescent="0.4">
      <c r="A268" s="4">
        <f>AVERAGE(A3:A266)</f>
        <v>9.5136349242424243E-4</v>
      </c>
      <c r="B268" s="4">
        <f>AVERAGE(B3:B266)</f>
        <v>3.5287780681818152E-4</v>
      </c>
      <c r="C268" s="4">
        <f>AVERAGE(C3:C266)</f>
        <v>1.1555048750000001E-3</v>
      </c>
      <c r="D268" s="4">
        <f>AVERAGE(D3:D266)</f>
        <v>-2.2441148106060592E-4</v>
      </c>
      <c r="E268" s="12" t="s">
        <v>12</v>
      </c>
    </row>
    <row r="269" spans="1:5" ht="15" thickTop="1" x14ac:dyDescent="0.35">
      <c r="A269" s="1"/>
      <c r="D269" s="1"/>
      <c r="E269" s="1"/>
    </row>
    <row r="270" spans="1:5" x14ac:dyDescent="0.35">
      <c r="A270" s="8" t="s">
        <v>2</v>
      </c>
      <c r="B270" s="7"/>
      <c r="D270" s="1"/>
      <c r="E270" s="1"/>
    </row>
    <row r="271" spans="1:5" x14ac:dyDescent="0.35">
      <c r="A271" s="8" t="s">
        <v>3</v>
      </c>
      <c r="B271" s="2">
        <v>0.25</v>
      </c>
      <c r="D271" s="1"/>
      <c r="E271" s="1"/>
    </row>
    <row r="272" spans="1:5" x14ac:dyDescent="0.35">
      <c r="A272" s="8" t="s">
        <v>4</v>
      </c>
      <c r="B272" s="2">
        <v>0.25</v>
      </c>
      <c r="D272" s="1"/>
      <c r="E272" s="1"/>
    </row>
    <row r="273" spans="1:2" x14ac:dyDescent="0.35">
      <c r="A273" s="9" t="s">
        <v>5</v>
      </c>
      <c r="B273" s="2">
        <v>0.25</v>
      </c>
    </row>
    <row r="274" spans="1:2" x14ac:dyDescent="0.35">
      <c r="A274" s="9" t="s">
        <v>0</v>
      </c>
      <c r="B274" s="2">
        <v>0.25</v>
      </c>
    </row>
    <row r="275" spans="1:2" x14ac:dyDescent="0.35">
      <c r="A275" s="9" t="s">
        <v>1</v>
      </c>
      <c r="B275" s="2">
        <f>SUM(B270:B274)</f>
        <v>1</v>
      </c>
    </row>
    <row r="277" spans="1:2" x14ac:dyDescent="0.35">
      <c r="A277" s="10"/>
      <c r="B277" s="11">
        <f>MMULT(A268:D268,B271:B274)</f>
        <v>5.5883367329545455E-4</v>
      </c>
    </row>
    <row r="278" spans="1:2" x14ac:dyDescent="0.35">
      <c r="A278" s="5"/>
      <c r="B278" s="6"/>
    </row>
    <row r="279" spans="1:2" x14ac:dyDescent="0.35">
      <c r="A279" s="5"/>
      <c r="B279" s="6"/>
    </row>
    <row r="280" spans="1:2" x14ac:dyDescent="0.35">
      <c r="A280" s="5"/>
      <c r="B280" s="6"/>
    </row>
    <row r="281" spans="1:2" x14ac:dyDescent="0.35">
      <c r="A281" s="5"/>
      <c r="B281" s="6"/>
    </row>
    <row r="282" spans="1:2" x14ac:dyDescent="0.35">
      <c r="A282" s="5"/>
      <c r="B282" s="6"/>
    </row>
    <row r="283" spans="1:2" x14ac:dyDescent="0.35">
      <c r="A283" s="5"/>
      <c r="B283" s="6"/>
    </row>
    <row r="284" spans="1:2" x14ac:dyDescent="0.35">
      <c r="A284" s="5"/>
      <c r="B284" s="6"/>
    </row>
    <row r="285" spans="1:2" x14ac:dyDescent="0.35">
      <c r="A285" s="5"/>
      <c r="B285" s="6"/>
    </row>
    <row r="286" spans="1:2" x14ac:dyDescent="0.35">
      <c r="A286" s="5"/>
      <c r="B286" s="6"/>
    </row>
    <row r="287" spans="1:2" x14ac:dyDescent="0.35">
      <c r="A287" s="5"/>
      <c r="B287" s="6"/>
    </row>
    <row r="288" spans="1:2" x14ac:dyDescent="0.35">
      <c r="A288" s="5"/>
      <c r="B288" s="6"/>
    </row>
    <row r="289" spans="1:2" x14ac:dyDescent="0.35">
      <c r="A289" s="5"/>
      <c r="B289" s="6"/>
    </row>
    <row r="290" spans="1:2" x14ac:dyDescent="0.35">
      <c r="A290" s="5"/>
      <c r="B290" s="6"/>
    </row>
    <row r="291" spans="1:2" x14ac:dyDescent="0.35">
      <c r="A291" s="5"/>
      <c r="B291" s="6"/>
    </row>
    <row r="292" spans="1:2" x14ac:dyDescent="0.35">
      <c r="A292" s="5"/>
      <c r="B292" s="6"/>
    </row>
    <row r="293" spans="1:2" x14ac:dyDescent="0.35">
      <c r="A293" s="5"/>
      <c r="B293" s="6"/>
    </row>
    <row r="294" spans="1:2" x14ac:dyDescent="0.35">
      <c r="A294" s="5"/>
      <c r="B294" s="6"/>
    </row>
    <row r="295" spans="1:2" x14ac:dyDescent="0.35">
      <c r="A295" s="5"/>
      <c r="B295" s="6"/>
    </row>
    <row r="296" spans="1:2" x14ac:dyDescent="0.35">
      <c r="A296" s="5"/>
      <c r="B296" s="6"/>
    </row>
    <row r="297" spans="1:2" x14ac:dyDescent="0.35">
      <c r="A297" s="5"/>
      <c r="B297" s="6"/>
    </row>
    <row r="298" spans="1:2" x14ac:dyDescent="0.35">
      <c r="A298" s="5"/>
      <c r="B298" s="6"/>
    </row>
    <row r="299" spans="1:2" x14ac:dyDescent="0.35">
      <c r="A299" s="5"/>
      <c r="B299" s="6"/>
    </row>
    <row r="300" spans="1:2" x14ac:dyDescent="0.35">
      <c r="A300" s="5"/>
      <c r="B300" s="6"/>
    </row>
    <row r="301" spans="1:2" x14ac:dyDescent="0.35">
      <c r="A301" s="5"/>
      <c r="B301" s="6"/>
    </row>
    <row r="302" spans="1:2" x14ac:dyDescent="0.35">
      <c r="A302" s="5"/>
      <c r="B302" s="6"/>
    </row>
    <row r="303" spans="1:2" x14ac:dyDescent="0.35">
      <c r="A303" s="5"/>
      <c r="B303" s="6"/>
    </row>
    <row r="304" spans="1:2" x14ac:dyDescent="0.35">
      <c r="A304" s="5"/>
      <c r="B304" s="6"/>
    </row>
    <row r="305" spans="1:2" x14ac:dyDescent="0.35">
      <c r="A305" s="5"/>
      <c r="B305" s="6"/>
    </row>
    <row r="306" spans="1:2" x14ac:dyDescent="0.35">
      <c r="A306" s="5"/>
      <c r="B306" s="6"/>
    </row>
    <row r="307" spans="1:2" x14ac:dyDescent="0.35">
      <c r="A307" s="5"/>
      <c r="B307" s="6"/>
    </row>
    <row r="308" spans="1:2" x14ac:dyDescent="0.35">
      <c r="A308" s="5"/>
      <c r="B308" s="6"/>
    </row>
    <row r="309" spans="1:2" x14ac:dyDescent="0.35">
      <c r="A309" s="5"/>
      <c r="B309" s="6"/>
    </row>
    <row r="310" spans="1:2" x14ac:dyDescent="0.35">
      <c r="A310" s="5"/>
      <c r="B310" s="6"/>
    </row>
    <row r="311" spans="1:2" x14ac:dyDescent="0.35">
      <c r="A311" s="5"/>
      <c r="B311" s="6"/>
    </row>
    <row r="312" spans="1:2" x14ac:dyDescent="0.35">
      <c r="A312" s="5"/>
      <c r="B312" s="6"/>
    </row>
    <row r="313" spans="1:2" x14ac:dyDescent="0.35">
      <c r="A313" s="5"/>
      <c r="B313" s="6"/>
    </row>
    <row r="314" spans="1:2" x14ac:dyDescent="0.35">
      <c r="A314" s="5"/>
      <c r="B314" s="6"/>
    </row>
    <row r="315" spans="1:2" x14ac:dyDescent="0.35">
      <c r="A315" s="5"/>
      <c r="B315" s="6"/>
    </row>
    <row r="316" spans="1:2" x14ac:dyDescent="0.35">
      <c r="A316" s="5"/>
      <c r="B316" s="6"/>
    </row>
    <row r="317" spans="1:2" x14ac:dyDescent="0.35">
      <c r="A317" s="5"/>
      <c r="B317" s="6"/>
    </row>
    <row r="318" spans="1:2" x14ac:dyDescent="0.35">
      <c r="A318" s="5"/>
      <c r="B318" s="6"/>
    </row>
    <row r="319" spans="1:2" x14ac:dyDescent="0.35">
      <c r="A319" s="5"/>
      <c r="B319" s="6"/>
    </row>
    <row r="320" spans="1:2" x14ac:dyDescent="0.35">
      <c r="A320" s="5"/>
      <c r="B320" s="6"/>
    </row>
    <row r="321" spans="1:2" x14ac:dyDescent="0.35">
      <c r="A321" s="5"/>
      <c r="B321" s="6"/>
    </row>
    <row r="322" spans="1:2" x14ac:dyDescent="0.35">
      <c r="A322" s="5"/>
      <c r="B322" s="6"/>
    </row>
    <row r="323" spans="1:2" x14ac:dyDescent="0.35">
      <c r="A323" s="5"/>
      <c r="B323" s="6"/>
    </row>
    <row r="324" spans="1:2" x14ac:dyDescent="0.35">
      <c r="A324" s="5"/>
      <c r="B324" s="6"/>
    </row>
    <row r="325" spans="1:2" x14ac:dyDescent="0.35">
      <c r="A325" s="5"/>
      <c r="B325" s="6"/>
    </row>
    <row r="326" spans="1:2" x14ac:dyDescent="0.35">
      <c r="A326" s="5"/>
      <c r="B326" s="6"/>
    </row>
    <row r="327" spans="1:2" x14ac:dyDescent="0.35">
      <c r="A327" s="5"/>
      <c r="B327" s="6"/>
    </row>
    <row r="328" spans="1:2" x14ac:dyDescent="0.35">
      <c r="A328" s="5"/>
      <c r="B328" s="6"/>
    </row>
    <row r="329" spans="1:2" x14ac:dyDescent="0.35">
      <c r="A329" s="5"/>
      <c r="B329" s="6"/>
    </row>
    <row r="330" spans="1:2" x14ac:dyDescent="0.35">
      <c r="A330" s="5"/>
      <c r="B330" s="6"/>
    </row>
    <row r="331" spans="1:2" x14ac:dyDescent="0.35">
      <c r="A331" s="5"/>
      <c r="B331" s="6"/>
    </row>
    <row r="332" spans="1:2" x14ac:dyDescent="0.35">
      <c r="A332" s="5"/>
      <c r="B332" s="6"/>
    </row>
    <row r="333" spans="1:2" x14ac:dyDescent="0.35">
      <c r="A333" s="5"/>
      <c r="B333" s="6"/>
    </row>
    <row r="334" spans="1:2" x14ac:dyDescent="0.35">
      <c r="A334" s="5"/>
      <c r="B334" s="6"/>
    </row>
    <row r="335" spans="1:2" x14ac:dyDescent="0.35">
      <c r="A335" s="5"/>
      <c r="B335" s="6"/>
    </row>
    <row r="336" spans="1:2" x14ac:dyDescent="0.35">
      <c r="A336" s="5"/>
      <c r="B336" s="6"/>
    </row>
    <row r="337" spans="1:2" x14ac:dyDescent="0.35">
      <c r="A337" s="5"/>
      <c r="B337" s="6"/>
    </row>
    <row r="338" spans="1:2" x14ac:dyDescent="0.35">
      <c r="A338" s="5"/>
      <c r="B338" s="6"/>
    </row>
    <row r="339" spans="1:2" x14ac:dyDescent="0.35">
      <c r="A339" s="5"/>
      <c r="B339" s="6"/>
    </row>
    <row r="340" spans="1:2" x14ac:dyDescent="0.35">
      <c r="A340" s="5"/>
      <c r="B340" s="6"/>
    </row>
    <row r="341" spans="1:2" x14ac:dyDescent="0.35">
      <c r="A341" s="5"/>
      <c r="B341" s="6"/>
    </row>
    <row r="342" spans="1:2" x14ac:dyDescent="0.35">
      <c r="A342" s="5"/>
      <c r="B342" s="6"/>
    </row>
    <row r="343" spans="1:2" x14ac:dyDescent="0.35">
      <c r="A343" s="5"/>
      <c r="B343" s="6"/>
    </row>
    <row r="344" spans="1:2" x14ac:dyDescent="0.35">
      <c r="A344" s="5"/>
      <c r="B344" s="6"/>
    </row>
    <row r="345" spans="1:2" x14ac:dyDescent="0.35">
      <c r="A345" s="5"/>
      <c r="B345" s="6"/>
    </row>
    <row r="346" spans="1:2" x14ac:dyDescent="0.35">
      <c r="A346" s="5"/>
      <c r="B346" s="6"/>
    </row>
    <row r="347" spans="1:2" x14ac:dyDescent="0.35">
      <c r="A347" s="5"/>
      <c r="B347" s="6"/>
    </row>
    <row r="348" spans="1:2" x14ac:dyDescent="0.35">
      <c r="A348" s="5"/>
      <c r="B348" s="6"/>
    </row>
    <row r="349" spans="1:2" x14ac:dyDescent="0.35">
      <c r="A349" s="5"/>
      <c r="B349" s="6"/>
    </row>
    <row r="350" spans="1:2" x14ac:dyDescent="0.35">
      <c r="A350" s="5"/>
      <c r="B350" s="6"/>
    </row>
    <row r="351" spans="1:2" x14ac:dyDescent="0.35">
      <c r="A351" s="5"/>
      <c r="B351" s="6"/>
    </row>
    <row r="352" spans="1:2" x14ac:dyDescent="0.35">
      <c r="A352" s="5"/>
      <c r="B352" s="6"/>
    </row>
    <row r="353" spans="1:2" x14ac:dyDescent="0.35">
      <c r="A353" s="5"/>
      <c r="B353" s="6"/>
    </row>
    <row r="354" spans="1:2" x14ac:dyDescent="0.35">
      <c r="A354" s="5"/>
      <c r="B354" s="6"/>
    </row>
    <row r="355" spans="1:2" x14ac:dyDescent="0.35">
      <c r="A355" s="5"/>
      <c r="B355" s="6"/>
    </row>
    <row r="356" spans="1:2" x14ac:dyDescent="0.35">
      <c r="A356" s="5"/>
      <c r="B356" s="6"/>
    </row>
    <row r="357" spans="1:2" x14ac:dyDescent="0.35">
      <c r="A357" s="5"/>
      <c r="B357" s="6"/>
    </row>
    <row r="358" spans="1:2" x14ac:dyDescent="0.35">
      <c r="A358" s="5"/>
      <c r="B358" s="6"/>
    </row>
    <row r="359" spans="1:2" x14ac:dyDescent="0.35">
      <c r="A359" s="5"/>
      <c r="B359" s="6"/>
    </row>
    <row r="360" spans="1:2" x14ac:dyDescent="0.35">
      <c r="A360" s="5"/>
      <c r="B360" s="6"/>
    </row>
    <row r="361" spans="1:2" x14ac:dyDescent="0.35">
      <c r="A361" s="5"/>
      <c r="B361" s="6"/>
    </row>
    <row r="362" spans="1:2" x14ac:dyDescent="0.35">
      <c r="A362" s="5"/>
      <c r="B362" s="6"/>
    </row>
    <row r="363" spans="1:2" x14ac:dyDescent="0.35">
      <c r="A363" s="5"/>
      <c r="B363" s="6"/>
    </row>
    <row r="364" spans="1:2" x14ac:dyDescent="0.35">
      <c r="A364" s="5"/>
      <c r="B364" s="6"/>
    </row>
    <row r="365" spans="1:2" x14ac:dyDescent="0.35">
      <c r="A365" s="5"/>
      <c r="B365" s="6"/>
    </row>
    <row r="366" spans="1:2" x14ac:dyDescent="0.35">
      <c r="A366" s="5"/>
      <c r="B366" s="6"/>
    </row>
    <row r="367" spans="1:2" x14ac:dyDescent="0.35">
      <c r="A367" s="5"/>
      <c r="B367" s="6"/>
    </row>
    <row r="368" spans="1:2" x14ac:dyDescent="0.35">
      <c r="A368" s="5"/>
      <c r="B368" s="6"/>
    </row>
    <row r="369" spans="1:2" x14ac:dyDescent="0.35">
      <c r="A369" s="5"/>
      <c r="B369" s="6"/>
    </row>
    <row r="370" spans="1:2" x14ac:dyDescent="0.35">
      <c r="A370" s="5"/>
      <c r="B370" s="6"/>
    </row>
    <row r="371" spans="1:2" x14ac:dyDescent="0.35">
      <c r="A371" s="5"/>
      <c r="B371" s="6"/>
    </row>
    <row r="372" spans="1:2" x14ac:dyDescent="0.35">
      <c r="A372" s="5"/>
      <c r="B372" s="6"/>
    </row>
    <row r="373" spans="1:2" x14ac:dyDescent="0.35">
      <c r="A373" s="5"/>
      <c r="B373" s="6"/>
    </row>
    <row r="374" spans="1:2" x14ac:dyDescent="0.35">
      <c r="A374" s="5"/>
      <c r="B374" s="6"/>
    </row>
    <row r="375" spans="1:2" x14ac:dyDescent="0.35">
      <c r="A375" s="5"/>
      <c r="B375" s="6"/>
    </row>
    <row r="376" spans="1:2" x14ac:dyDescent="0.35">
      <c r="A376" s="5"/>
      <c r="B376" s="6"/>
    </row>
    <row r="377" spans="1:2" x14ac:dyDescent="0.35">
      <c r="A377" s="5"/>
      <c r="B377" s="6"/>
    </row>
    <row r="378" spans="1:2" x14ac:dyDescent="0.35">
      <c r="A378" s="5"/>
      <c r="B378" s="6"/>
    </row>
    <row r="379" spans="1:2" x14ac:dyDescent="0.35">
      <c r="A379" s="5"/>
      <c r="B379" s="6"/>
    </row>
    <row r="380" spans="1:2" x14ac:dyDescent="0.35">
      <c r="A380" s="5"/>
      <c r="B380" s="6"/>
    </row>
    <row r="381" spans="1:2" x14ac:dyDescent="0.35">
      <c r="A381" s="5"/>
      <c r="B381" s="6"/>
    </row>
    <row r="382" spans="1:2" x14ac:dyDescent="0.35">
      <c r="A382" s="5"/>
      <c r="B382" s="6"/>
    </row>
    <row r="383" spans="1:2" x14ac:dyDescent="0.35">
      <c r="A383" s="5"/>
      <c r="B383" s="6"/>
    </row>
    <row r="384" spans="1:2" x14ac:dyDescent="0.35">
      <c r="A384" s="5"/>
      <c r="B384" s="6"/>
    </row>
    <row r="385" spans="1:2" x14ac:dyDescent="0.35">
      <c r="A385" s="5"/>
      <c r="B385" s="6"/>
    </row>
    <row r="386" spans="1:2" x14ac:dyDescent="0.35">
      <c r="A386" s="5"/>
      <c r="B386" s="6"/>
    </row>
    <row r="387" spans="1:2" x14ac:dyDescent="0.35">
      <c r="A387" s="5"/>
      <c r="B387" s="6"/>
    </row>
    <row r="388" spans="1:2" x14ac:dyDescent="0.35">
      <c r="A388" s="5"/>
      <c r="B388" s="6"/>
    </row>
    <row r="389" spans="1:2" x14ac:dyDescent="0.35">
      <c r="A389" s="5"/>
      <c r="B389" s="6"/>
    </row>
    <row r="390" spans="1:2" x14ac:dyDescent="0.35">
      <c r="A390" s="5"/>
      <c r="B390" s="6"/>
    </row>
    <row r="391" spans="1:2" x14ac:dyDescent="0.35">
      <c r="A391" s="5"/>
      <c r="B391" s="6"/>
    </row>
    <row r="392" spans="1:2" x14ac:dyDescent="0.35">
      <c r="A392" s="5"/>
      <c r="B392" s="6"/>
    </row>
    <row r="393" spans="1:2" x14ac:dyDescent="0.35">
      <c r="A393" s="5"/>
      <c r="B393" s="6"/>
    </row>
    <row r="394" spans="1:2" x14ac:dyDescent="0.35">
      <c r="A394" s="5"/>
      <c r="B394" s="6"/>
    </row>
    <row r="395" spans="1:2" x14ac:dyDescent="0.35">
      <c r="A395" s="5"/>
      <c r="B395" s="6"/>
    </row>
    <row r="396" spans="1:2" x14ac:dyDescent="0.35">
      <c r="A396" s="5"/>
      <c r="B396" s="6"/>
    </row>
    <row r="397" spans="1:2" x14ac:dyDescent="0.35">
      <c r="A397" s="5"/>
      <c r="B397" s="6"/>
    </row>
    <row r="398" spans="1:2" x14ac:dyDescent="0.35">
      <c r="A398" s="5"/>
      <c r="B398" s="6"/>
    </row>
    <row r="399" spans="1:2" x14ac:dyDescent="0.35">
      <c r="A399" s="5"/>
      <c r="B399" s="6"/>
    </row>
    <row r="400" spans="1:2" x14ac:dyDescent="0.35">
      <c r="A400" s="5"/>
      <c r="B400" s="6"/>
    </row>
    <row r="401" spans="1:2" x14ac:dyDescent="0.35">
      <c r="A401" s="5"/>
      <c r="B401" s="6"/>
    </row>
    <row r="402" spans="1:2" x14ac:dyDescent="0.35">
      <c r="A402" s="5"/>
      <c r="B402" s="6"/>
    </row>
    <row r="403" spans="1:2" x14ac:dyDescent="0.35">
      <c r="A403" s="5"/>
      <c r="B403" s="6"/>
    </row>
    <row r="404" spans="1:2" x14ac:dyDescent="0.35">
      <c r="A404" s="5"/>
      <c r="B404" s="6"/>
    </row>
    <row r="405" spans="1:2" x14ac:dyDescent="0.35">
      <c r="A405" s="5"/>
      <c r="B405" s="6"/>
    </row>
    <row r="406" spans="1:2" x14ac:dyDescent="0.35">
      <c r="A406" s="5"/>
      <c r="B406" s="6"/>
    </row>
    <row r="407" spans="1:2" x14ac:dyDescent="0.35">
      <c r="A407" s="5"/>
      <c r="B407" s="6"/>
    </row>
    <row r="408" spans="1:2" x14ac:dyDescent="0.35">
      <c r="A408" s="5"/>
      <c r="B408" s="6"/>
    </row>
    <row r="409" spans="1:2" x14ac:dyDescent="0.35">
      <c r="A409" s="5"/>
      <c r="B409" s="6"/>
    </row>
    <row r="410" spans="1:2" x14ac:dyDescent="0.35">
      <c r="A410" s="5"/>
      <c r="B410" s="6"/>
    </row>
    <row r="411" spans="1:2" x14ac:dyDescent="0.35">
      <c r="A411" s="5"/>
      <c r="B411" s="6"/>
    </row>
    <row r="412" spans="1:2" x14ac:dyDescent="0.35">
      <c r="A412" s="5"/>
      <c r="B412" s="6"/>
    </row>
    <row r="413" spans="1:2" x14ac:dyDescent="0.35">
      <c r="A413" s="5"/>
      <c r="B413" s="6"/>
    </row>
    <row r="414" spans="1:2" x14ac:dyDescent="0.35">
      <c r="A414" s="5"/>
      <c r="B414" s="6"/>
    </row>
    <row r="415" spans="1:2" x14ac:dyDescent="0.35">
      <c r="A415" s="5"/>
      <c r="B415" s="6"/>
    </row>
    <row r="416" spans="1:2" x14ac:dyDescent="0.35">
      <c r="A416" s="5"/>
      <c r="B416" s="6"/>
    </row>
    <row r="417" spans="1:2" x14ac:dyDescent="0.35">
      <c r="A417" s="5"/>
      <c r="B417" s="6"/>
    </row>
    <row r="418" spans="1:2" x14ac:dyDescent="0.35">
      <c r="A418" s="5"/>
      <c r="B418" s="6"/>
    </row>
    <row r="419" spans="1:2" x14ac:dyDescent="0.35">
      <c r="A419" s="5"/>
      <c r="B419" s="6"/>
    </row>
    <row r="420" spans="1:2" x14ac:dyDescent="0.35">
      <c r="A420" s="5"/>
      <c r="B420" s="6"/>
    </row>
    <row r="421" spans="1:2" x14ac:dyDescent="0.35">
      <c r="A421" s="5"/>
      <c r="B421" s="6"/>
    </row>
    <row r="422" spans="1:2" x14ac:dyDescent="0.35">
      <c r="A422" s="5"/>
      <c r="B422" s="6"/>
    </row>
    <row r="423" spans="1:2" x14ac:dyDescent="0.35">
      <c r="A423" s="5"/>
      <c r="B423" s="6"/>
    </row>
    <row r="424" spans="1:2" x14ac:dyDescent="0.35">
      <c r="A424" s="5"/>
      <c r="B424" s="6"/>
    </row>
    <row r="425" spans="1:2" x14ac:dyDescent="0.35">
      <c r="A425" s="5"/>
      <c r="B425" s="6"/>
    </row>
    <row r="426" spans="1:2" x14ac:dyDescent="0.35">
      <c r="A426" s="5"/>
      <c r="B426" s="6"/>
    </row>
    <row r="427" spans="1:2" x14ac:dyDescent="0.35">
      <c r="A427" s="5"/>
      <c r="B427" s="6"/>
    </row>
    <row r="428" spans="1:2" x14ac:dyDescent="0.35">
      <c r="A428" s="5"/>
      <c r="B428" s="6"/>
    </row>
    <row r="429" spans="1:2" x14ac:dyDescent="0.35">
      <c r="A429" s="5"/>
      <c r="B429" s="6"/>
    </row>
    <row r="430" spans="1:2" x14ac:dyDescent="0.35">
      <c r="A430" s="5"/>
      <c r="B430" s="6"/>
    </row>
    <row r="431" spans="1:2" x14ac:dyDescent="0.35">
      <c r="A431" s="5"/>
      <c r="B431" s="6"/>
    </row>
    <row r="432" spans="1:2" x14ac:dyDescent="0.35">
      <c r="A432" s="5"/>
      <c r="B432" s="6"/>
    </row>
    <row r="433" spans="1:2" x14ac:dyDescent="0.35">
      <c r="A433" s="5"/>
      <c r="B433" s="6"/>
    </row>
    <row r="434" spans="1:2" x14ac:dyDescent="0.35">
      <c r="A434" s="5"/>
      <c r="B434" s="6"/>
    </row>
    <row r="435" spans="1:2" x14ac:dyDescent="0.35">
      <c r="A435" s="5"/>
      <c r="B435" s="6"/>
    </row>
    <row r="436" spans="1:2" x14ac:dyDescent="0.35">
      <c r="A436" s="5"/>
      <c r="B436" s="6"/>
    </row>
    <row r="437" spans="1:2" x14ac:dyDescent="0.35">
      <c r="A437" s="5"/>
      <c r="B437" s="6"/>
    </row>
    <row r="438" spans="1:2" x14ac:dyDescent="0.35">
      <c r="A438" s="5"/>
      <c r="B438" s="6"/>
    </row>
    <row r="439" spans="1:2" x14ac:dyDescent="0.35">
      <c r="A439" s="5"/>
      <c r="B439" s="6"/>
    </row>
    <row r="440" spans="1:2" x14ac:dyDescent="0.35">
      <c r="A440" s="5"/>
      <c r="B440" s="6"/>
    </row>
    <row r="441" spans="1:2" x14ac:dyDescent="0.35">
      <c r="A441" s="5"/>
      <c r="B441" s="6"/>
    </row>
    <row r="442" spans="1:2" x14ac:dyDescent="0.35">
      <c r="A442" s="5"/>
      <c r="B442" s="6"/>
    </row>
    <row r="443" spans="1:2" x14ac:dyDescent="0.35">
      <c r="A443" s="5"/>
      <c r="B443" s="6"/>
    </row>
    <row r="444" spans="1:2" x14ac:dyDescent="0.35">
      <c r="A444" s="5"/>
      <c r="B444" s="6"/>
    </row>
    <row r="445" spans="1:2" x14ac:dyDescent="0.35">
      <c r="A445" s="5"/>
      <c r="B445" s="6"/>
    </row>
    <row r="446" spans="1:2" x14ac:dyDescent="0.35">
      <c r="A446" s="5"/>
      <c r="B446" s="6"/>
    </row>
    <row r="447" spans="1:2" x14ac:dyDescent="0.35">
      <c r="A447" s="5"/>
      <c r="B447" s="6"/>
    </row>
    <row r="448" spans="1:2" x14ac:dyDescent="0.35">
      <c r="A448" s="5"/>
      <c r="B448" s="6"/>
    </row>
    <row r="449" spans="1:5" x14ac:dyDescent="0.35">
      <c r="A449" s="5"/>
      <c r="B449" s="6"/>
      <c r="D449" s="1"/>
      <c r="E449" s="1"/>
    </row>
    <row r="450" spans="1:5" x14ac:dyDescent="0.35">
      <c r="A450" s="5"/>
      <c r="B450" s="6"/>
      <c r="D450" s="1"/>
      <c r="E450" s="1"/>
    </row>
    <row r="451" spans="1:5" x14ac:dyDescent="0.35">
      <c r="A451" s="5"/>
      <c r="B451" s="6"/>
      <c r="D451" s="1"/>
      <c r="E451" s="1"/>
    </row>
    <row r="452" spans="1:5" x14ac:dyDescent="0.35">
      <c r="A452" s="5"/>
      <c r="B452" s="6"/>
      <c r="D452" s="1"/>
      <c r="E452" s="1"/>
    </row>
    <row r="453" spans="1:5" x14ac:dyDescent="0.35">
      <c r="A453" s="5"/>
      <c r="B453" s="6"/>
      <c r="D453" s="1"/>
      <c r="E453" s="1"/>
    </row>
    <row r="454" spans="1:5" x14ac:dyDescent="0.35">
      <c r="A454" s="5"/>
      <c r="B454" s="6"/>
      <c r="D454" s="1"/>
      <c r="E454" s="1"/>
    </row>
    <row r="455" spans="1:5" x14ac:dyDescent="0.35">
      <c r="A455" s="5"/>
      <c r="B455" s="6"/>
      <c r="D455" s="1"/>
      <c r="E455" s="1"/>
    </row>
    <row r="456" spans="1:5" x14ac:dyDescent="0.35">
      <c r="A456" s="5"/>
      <c r="B456" s="6"/>
      <c r="D456" s="1"/>
      <c r="E456" s="1"/>
    </row>
    <row r="457" spans="1:5" x14ac:dyDescent="0.35">
      <c r="A457" s="1"/>
      <c r="D457" s="1"/>
      <c r="E457" s="1"/>
    </row>
  </sheetData>
  <mergeCells count="2">
    <mergeCell ref="A1:D1"/>
    <mergeCell ref="H2:L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6"/>
  <sheetViews>
    <sheetView topLeftCell="E1" workbookViewId="0">
      <selection activeCell="L3" sqref="L3"/>
    </sheetView>
  </sheetViews>
  <sheetFormatPr baseColWidth="10" defaultColWidth="11.453125" defaultRowHeight="14.5" x14ac:dyDescent="0.35"/>
  <cols>
    <col min="1" max="1" width="23" style="1" customWidth="1"/>
    <col min="2" max="3" width="22.453125" style="1" customWidth="1"/>
    <col min="4" max="4" width="22.7265625" style="1" customWidth="1"/>
    <col min="5" max="5" width="16.453125" style="1" customWidth="1"/>
    <col min="6" max="6" width="12.26953125" style="1" customWidth="1"/>
    <col min="7" max="7" width="11.453125" style="1"/>
    <col min="8" max="8" width="11.54296875" style="1" customWidth="1"/>
    <col min="9" max="9" width="11.7265625" style="1" bestFit="1" customWidth="1"/>
    <col min="10" max="11" width="11.54296875" style="1" bestFit="1" customWidth="1"/>
    <col min="12" max="12" width="12.453125" style="1" bestFit="1" customWidth="1"/>
    <col min="13" max="13" width="16.453125" style="1" bestFit="1" customWidth="1"/>
    <col min="14" max="15" width="15.54296875" style="1" bestFit="1" customWidth="1"/>
    <col min="16" max="16" width="16.453125" style="1" bestFit="1" customWidth="1"/>
    <col min="17" max="16384" width="11.453125" style="1"/>
  </cols>
  <sheetData>
    <row r="1" spans="1:17" x14ac:dyDescent="0.35">
      <c r="A1" s="91" t="s">
        <v>10</v>
      </c>
      <c r="B1" s="92"/>
      <c r="C1" s="92"/>
      <c r="D1" s="92"/>
      <c r="F1" s="94" t="s">
        <v>14</v>
      </c>
      <c r="G1" s="95"/>
      <c r="H1" s="95"/>
      <c r="I1" s="95"/>
      <c r="J1" s="29" t="s">
        <v>11</v>
      </c>
      <c r="K1" s="30">
        <f>COUNT(I3:I266)</f>
        <v>264</v>
      </c>
      <c r="M1" s="96" t="s">
        <v>19</v>
      </c>
      <c r="N1" s="97"/>
      <c r="O1" s="97"/>
      <c r="P1" s="98"/>
    </row>
    <row r="2" spans="1:17" x14ac:dyDescent="0.35">
      <c r="A2" s="3" t="s">
        <v>6</v>
      </c>
      <c r="B2" s="3" t="s">
        <v>7</v>
      </c>
      <c r="C2" s="3" t="s">
        <v>8</v>
      </c>
      <c r="D2" s="3" t="s">
        <v>9</v>
      </c>
      <c r="F2" s="3" t="s">
        <v>18</v>
      </c>
      <c r="G2" s="3" t="s">
        <v>17</v>
      </c>
      <c r="H2" s="3" t="s">
        <v>15</v>
      </c>
      <c r="I2" s="3" t="s">
        <v>16</v>
      </c>
      <c r="J2" s="23"/>
      <c r="K2" s="23"/>
      <c r="L2" s="23"/>
      <c r="M2" s="25" t="s">
        <v>18</v>
      </c>
      <c r="N2" s="25" t="s">
        <v>17</v>
      </c>
      <c r="O2" s="25" t="s">
        <v>15</v>
      </c>
      <c r="P2" s="25" t="s">
        <v>16</v>
      </c>
    </row>
    <row r="3" spans="1:17" x14ac:dyDescent="0.35">
      <c r="A3" s="33">
        <v>1.2649356E-2</v>
      </c>
      <c r="B3" s="33">
        <v>-1.6956478000000001E-2</v>
      </c>
      <c r="C3" s="33">
        <v>3.0184737999999999E-2</v>
      </c>
      <c r="D3" s="33">
        <v>-0.13074471700000001</v>
      </c>
      <c r="F3" s="31">
        <f>A3-$A$268</f>
        <v>1.1697992507575758E-2</v>
      </c>
      <c r="G3" s="31">
        <f>B3-$B$268</f>
        <v>-1.7309355806818184E-2</v>
      </c>
      <c r="H3" s="31">
        <f>C3-$C$268</f>
        <v>2.9029233124999998E-2</v>
      </c>
      <c r="I3" s="32">
        <f>D3-$D$268</f>
        <v>-0.13052030551893939</v>
      </c>
      <c r="J3" s="21"/>
      <c r="K3" s="21"/>
      <c r="L3" s="26" t="s">
        <v>18</v>
      </c>
      <c r="M3" s="28">
        <f t="array" ref="M3:P6">MMULT(TRANSPOSE(F3:I266),F3:I266)/K1</f>
        <v>2.7703491221814982E-4</v>
      </c>
      <c r="N3" s="28">
        <v>4.2039913902548475E-5</v>
      </c>
      <c r="O3" s="28">
        <v>4.9325340060548215E-5</v>
      </c>
      <c r="P3" s="28">
        <v>-9.8314857254412368E-6</v>
      </c>
    </row>
    <row r="4" spans="1:17" x14ac:dyDescent="0.35">
      <c r="A4" s="33">
        <v>1.0409438E-2</v>
      </c>
      <c r="B4" s="33">
        <v>-8.4034049999999992E-3</v>
      </c>
      <c r="C4" s="33">
        <v>2.5258519999999999E-3</v>
      </c>
      <c r="D4" s="33">
        <v>-3.0319357000000002E-2</v>
      </c>
      <c r="F4" s="31">
        <f t="shared" ref="F4:F67" si="0">A4-$A$268</f>
        <v>9.4580745075757578E-3</v>
      </c>
      <c r="G4" s="31">
        <f t="shared" ref="G4:G67" si="1">B4-$B$268</f>
        <v>-8.7562828068181806E-3</v>
      </c>
      <c r="H4" s="31">
        <f t="shared" ref="H4:H67" si="2">C4-$C$268</f>
        <v>1.3703471249999998E-3</v>
      </c>
      <c r="I4" s="32">
        <f t="shared" ref="I4:I67" si="3">D4-$D$268</f>
        <v>-3.0094945518939396E-2</v>
      </c>
      <c r="J4" s="22"/>
      <c r="K4" s="22"/>
      <c r="L4" s="25" t="s">
        <v>17</v>
      </c>
      <c r="M4" s="28">
        <v>4.2039913902548475E-5</v>
      </c>
      <c r="N4" s="28">
        <v>5.2343175634855788E-4</v>
      </c>
      <c r="O4" s="28">
        <v>1.2545150898925163E-4</v>
      </c>
      <c r="P4" s="28">
        <v>8.1688931282529291E-5</v>
      </c>
    </row>
    <row r="5" spans="1:17" x14ac:dyDescent="0.35">
      <c r="A5" s="33">
        <v>8.6996569999999995E-3</v>
      </c>
      <c r="B5" s="33">
        <v>-2.9884032000000001E-2</v>
      </c>
      <c r="C5" s="33">
        <v>-1.6124956999999999E-2</v>
      </c>
      <c r="D5" s="33">
        <v>4.0836741000000003E-2</v>
      </c>
      <c r="F5" s="31">
        <f t="shared" si="0"/>
        <v>7.7482935075757573E-3</v>
      </c>
      <c r="G5" s="31">
        <f t="shared" si="1"/>
        <v>-3.0236909806818184E-2</v>
      </c>
      <c r="H5" s="31">
        <f t="shared" si="2"/>
        <v>-1.7280461875E-2</v>
      </c>
      <c r="I5" s="32">
        <f t="shared" si="3"/>
        <v>4.1061152481060612E-2</v>
      </c>
      <c r="J5" s="22"/>
      <c r="K5" s="22"/>
      <c r="L5" s="25" t="s">
        <v>15</v>
      </c>
      <c r="M5" s="28">
        <v>4.9325340060548215E-5</v>
      </c>
      <c r="N5" s="28">
        <v>1.2545150898925163E-4</v>
      </c>
      <c r="O5" s="28">
        <v>2.5186609027509144E-4</v>
      </c>
      <c r="P5" s="28">
        <v>3.5404693171764564E-5</v>
      </c>
    </row>
    <row r="6" spans="1:17" x14ac:dyDescent="0.35">
      <c r="A6" s="33">
        <v>-2.2700899999999999E-4</v>
      </c>
      <c r="B6" s="33">
        <v>-3.4022988999999997E-2</v>
      </c>
      <c r="C6" s="33">
        <v>-1.1011524E-2</v>
      </c>
      <c r="D6" s="33">
        <v>-1.0049198000000001E-2</v>
      </c>
      <c r="F6" s="31">
        <f t="shared" si="0"/>
        <v>-1.1783724924242425E-3</v>
      </c>
      <c r="G6" s="31">
        <f t="shared" si="1"/>
        <v>-3.437586680681818E-2</v>
      </c>
      <c r="H6" s="31">
        <f t="shared" si="2"/>
        <v>-1.2167028874999999E-2</v>
      </c>
      <c r="I6" s="32">
        <f t="shared" si="3"/>
        <v>-9.8247865189393952E-3</v>
      </c>
      <c r="J6" s="22"/>
      <c r="K6" s="22"/>
      <c r="L6" s="27" t="s">
        <v>16</v>
      </c>
      <c r="M6" s="28">
        <v>-9.8314857254412368E-6</v>
      </c>
      <c r="N6" s="28">
        <v>8.1688931282529291E-5</v>
      </c>
      <c r="O6" s="28">
        <v>3.5404693171764564E-5</v>
      </c>
      <c r="P6" s="28">
        <v>3.7571039475204444E-4</v>
      </c>
    </row>
    <row r="7" spans="1:17" x14ac:dyDescent="0.35">
      <c r="A7" s="33">
        <v>-1.135051E-3</v>
      </c>
      <c r="B7" s="33">
        <v>-4.75964E-4</v>
      </c>
      <c r="C7" s="33">
        <v>5.1787899999999995E-4</v>
      </c>
      <c r="D7" s="33">
        <v>-2.1598273000000001E-2</v>
      </c>
      <c r="F7" s="31">
        <f t="shared" si="0"/>
        <v>-2.0864144924242424E-3</v>
      </c>
      <c r="G7" s="31">
        <f t="shared" si="1"/>
        <v>-8.2884180681818157E-4</v>
      </c>
      <c r="H7" s="31">
        <f t="shared" si="2"/>
        <v>-6.3762587500000014E-4</v>
      </c>
      <c r="I7" s="32">
        <f t="shared" si="3"/>
        <v>-2.1373861518939396E-2</v>
      </c>
      <c r="J7" s="22"/>
      <c r="K7" s="22"/>
      <c r="L7" s="22"/>
    </row>
    <row r="8" spans="1:17" ht="18.5" x14ac:dyDescent="0.45">
      <c r="A8" s="33">
        <v>7.5000450000000003E-3</v>
      </c>
      <c r="B8" s="33">
        <v>-4.7619050000000003E-3</v>
      </c>
      <c r="C8" s="33">
        <v>1.0352006E-2</v>
      </c>
      <c r="D8" s="33">
        <v>2.2406182E-2</v>
      </c>
      <c r="F8" s="31">
        <f t="shared" si="0"/>
        <v>6.5486815075757581E-3</v>
      </c>
      <c r="G8" s="31">
        <f t="shared" si="1"/>
        <v>-5.1147828068181817E-3</v>
      </c>
      <c r="H8" s="31">
        <f t="shared" si="2"/>
        <v>9.196501125000001E-3</v>
      </c>
      <c r="I8" s="32">
        <f t="shared" si="3"/>
        <v>2.2630593481060605E-2</v>
      </c>
      <c r="L8" s="24" t="s">
        <v>20</v>
      </c>
      <c r="M8" s="24" t="s">
        <v>21</v>
      </c>
      <c r="N8" s="34">
        <f>L9</f>
        <v>0.25</v>
      </c>
      <c r="O8" s="34">
        <f>L10</f>
        <v>0.25</v>
      </c>
      <c r="P8" s="34">
        <f>L11</f>
        <v>0.25</v>
      </c>
      <c r="Q8" s="35">
        <f>L12</f>
        <v>0.25</v>
      </c>
    </row>
    <row r="9" spans="1:17" x14ac:dyDescent="0.35">
      <c r="A9" s="33">
        <v>6.3162419999999997E-3</v>
      </c>
      <c r="B9" s="33">
        <v>6.6986119999999996E-3</v>
      </c>
      <c r="C9" s="33">
        <v>-7.6850699999999998E-4</v>
      </c>
      <c r="D9" s="33">
        <v>8.9604019999999993E-3</v>
      </c>
      <c r="F9" s="31">
        <f t="shared" si="0"/>
        <v>5.3648785075757575E-3</v>
      </c>
      <c r="G9" s="31">
        <f t="shared" si="1"/>
        <v>6.3457341931818182E-3</v>
      </c>
      <c r="H9" s="31">
        <f t="shared" si="2"/>
        <v>-1.9240118750000002E-3</v>
      </c>
      <c r="I9" s="32">
        <f t="shared" si="3"/>
        <v>9.1848134810606046E-3</v>
      </c>
      <c r="K9" s="26" t="s">
        <v>18</v>
      </c>
      <c r="L9" s="34">
        <v>0.25</v>
      </c>
      <c r="M9" s="7"/>
      <c r="N9" s="7"/>
      <c r="O9" s="7"/>
      <c r="P9" s="7"/>
    </row>
    <row r="10" spans="1:17" x14ac:dyDescent="0.35">
      <c r="A10" s="33">
        <v>1.5019009E-2</v>
      </c>
      <c r="B10" s="33">
        <v>1.4733792000000001E-2</v>
      </c>
      <c r="C10" s="33">
        <v>2.2814740999999999E-2</v>
      </c>
      <c r="D10" s="33">
        <v>-7.9178040000000005E-3</v>
      </c>
      <c r="F10" s="31">
        <f t="shared" si="0"/>
        <v>1.4067645507575758E-2</v>
      </c>
      <c r="G10" s="31">
        <f t="shared" si="1"/>
        <v>1.4380914193181819E-2</v>
      </c>
      <c r="H10" s="31">
        <f t="shared" si="2"/>
        <v>2.1659236124999998E-2</v>
      </c>
      <c r="I10" s="32">
        <f t="shared" si="3"/>
        <v>-7.6933925189393943E-3</v>
      </c>
      <c r="K10" s="25" t="s">
        <v>17</v>
      </c>
      <c r="L10" s="34">
        <v>0.25</v>
      </c>
      <c r="M10" s="7"/>
      <c r="N10" s="7"/>
      <c r="O10" s="7"/>
      <c r="P10" s="7"/>
    </row>
    <row r="11" spans="1:17" x14ac:dyDescent="0.35">
      <c r="A11" s="33">
        <v>-7.9505519999999996E-3</v>
      </c>
      <c r="B11" s="33">
        <v>1.686178E-2</v>
      </c>
      <c r="C11" s="33">
        <v>2.4561389999999999E-2</v>
      </c>
      <c r="D11" s="33">
        <v>-3.4728235000000003E-2</v>
      </c>
      <c r="F11" s="31">
        <f t="shared" si="0"/>
        <v>-8.9019154924242418E-3</v>
      </c>
      <c r="G11" s="31">
        <f t="shared" si="1"/>
        <v>1.6508902193181817E-2</v>
      </c>
      <c r="H11" s="31">
        <f t="shared" si="2"/>
        <v>2.3405885124999998E-2</v>
      </c>
      <c r="I11" s="32">
        <f t="shared" si="3"/>
        <v>-3.4503823518939394E-2</v>
      </c>
      <c r="K11" s="25" t="s">
        <v>15</v>
      </c>
      <c r="L11" s="34">
        <v>0.25</v>
      </c>
      <c r="M11" s="7"/>
      <c r="N11" s="7"/>
      <c r="O11" s="7"/>
      <c r="P11" s="7"/>
    </row>
    <row r="12" spans="1:17" x14ac:dyDescent="0.35">
      <c r="A12" s="33">
        <v>7.3464380000000003E-3</v>
      </c>
      <c r="B12" s="33">
        <v>5.5274529999999999E-3</v>
      </c>
      <c r="C12" s="33">
        <v>5.8707919999999997E-3</v>
      </c>
      <c r="D12" s="33">
        <v>-9.4971840000000005E-3</v>
      </c>
      <c r="F12" s="31">
        <f t="shared" si="0"/>
        <v>6.3950745075757581E-3</v>
      </c>
      <c r="G12" s="31">
        <f t="shared" si="1"/>
        <v>5.1745751931818185E-3</v>
      </c>
      <c r="H12" s="31">
        <f t="shared" si="2"/>
        <v>4.7152871249999994E-3</v>
      </c>
      <c r="I12" s="32">
        <f t="shared" si="3"/>
        <v>-9.2727725189393952E-3</v>
      </c>
      <c r="J12" s="16"/>
      <c r="K12" s="27" t="s">
        <v>16</v>
      </c>
      <c r="L12" s="34">
        <v>0.25</v>
      </c>
      <c r="M12" s="7"/>
      <c r="N12" s="7"/>
      <c r="O12" s="7"/>
      <c r="P12" s="7"/>
    </row>
    <row r="13" spans="1:17" x14ac:dyDescent="0.35">
      <c r="A13" s="33">
        <v>-1.2375713E-2</v>
      </c>
      <c r="B13" s="33">
        <v>-1.5116812E-2</v>
      </c>
      <c r="C13" s="33">
        <v>-3.5748967E-2</v>
      </c>
      <c r="D13" s="33">
        <v>-4.8505359999999999E-3</v>
      </c>
      <c r="F13" s="31">
        <f t="shared" si="0"/>
        <v>-1.3327076492424242E-2</v>
      </c>
      <c r="G13" s="31">
        <f t="shared" si="1"/>
        <v>-1.5469689806818182E-2</v>
      </c>
      <c r="H13" s="31">
        <f t="shared" si="2"/>
        <v>-3.6904471874999997E-2</v>
      </c>
      <c r="I13" s="32">
        <f t="shared" si="3"/>
        <v>-4.6261245189393937E-3</v>
      </c>
      <c r="J13" s="5"/>
      <c r="K13" s="13" t="s">
        <v>13</v>
      </c>
      <c r="L13" s="17">
        <f>SUM(L9:L12)</f>
        <v>1</v>
      </c>
      <c r="M13" s="7"/>
      <c r="N13" s="7"/>
      <c r="O13" s="7"/>
      <c r="P13" s="7"/>
    </row>
    <row r="14" spans="1:17" x14ac:dyDescent="0.35">
      <c r="A14" s="33">
        <v>-3.5802189999999999E-3</v>
      </c>
      <c r="B14" s="33">
        <v>-1.3953442E-2</v>
      </c>
      <c r="C14" s="33">
        <v>6.8094949999999996E-3</v>
      </c>
      <c r="D14" s="33">
        <v>1.5869417E-2</v>
      </c>
      <c r="F14" s="31">
        <f t="shared" si="0"/>
        <v>-4.5315824924242422E-3</v>
      </c>
      <c r="G14" s="31">
        <f t="shared" si="1"/>
        <v>-1.4306319806818181E-2</v>
      </c>
      <c r="H14" s="31">
        <f t="shared" si="2"/>
        <v>5.6539901249999993E-3</v>
      </c>
      <c r="I14" s="32">
        <f t="shared" si="3"/>
        <v>1.6093828481060606E-2</v>
      </c>
      <c r="J14" s="5"/>
      <c r="K14" s="5"/>
      <c r="L14" s="5"/>
      <c r="M14" s="5"/>
      <c r="N14" s="7"/>
      <c r="O14" s="7"/>
    </row>
    <row r="15" spans="1:17" ht="15.5" x14ac:dyDescent="0.35">
      <c r="A15" s="33">
        <v>6.9616219999999998E-3</v>
      </c>
      <c r="B15" s="33">
        <v>3.301839E-3</v>
      </c>
      <c r="C15" s="33">
        <v>2.2044114E-2</v>
      </c>
      <c r="D15" s="33">
        <v>-1.0711872000000001E-2</v>
      </c>
      <c r="F15" s="31">
        <f t="shared" si="0"/>
        <v>6.0102585075757576E-3</v>
      </c>
      <c r="G15" s="31">
        <f t="shared" si="1"/>
        <v>2.9489611931818186E-3</v>
      </c>
      <c r="H15" s="31">
        <f t="shared" si="2"/>
        <v>2.0888609124999999E-2</v>
      </c>
      <c r="I15" s="32">
        <f t="shared" si="3"/>
        <v>-1.0487460518939395E-2</v>
      </c>
      <c r="J15" s="5"/>
      <c r="K15" s="36" t="s">
        <v>22</v>
      </c>
      <c r="L15" s="40">
        <f t="array" ref="L15:L18">MMULT(M3:P6,L9:L12)</f>
        <v>8.964217011395132E-5</v>
      </c>
      <c r="M15" s="7"/>
      <c r="N15" s="7"/>
      <c r="O15" s="7"/>
    </row>
    <row r="16" spans="1:17" x14ac:dyDescent="0.35">
      <c r="A16" s="33">
        <v>-6.9134920000000002E-3</v>
      </c>
      <c r="B16" s="33">
        <v>-1.6455101E-2</v>
      </c>
      <c r="C16" s="33">
        <v>-2.4509309999999999E-3</v>
      </c>
      <c r="D16" s="33">
        <v>-1.6016308999999999E-2</v>
      </c>
      <c r="F16" s="31">
        <f t="shared" si="0"/>
        <v>-7.8648554924242425E-3</v>
      </c>
      <c r="G16" s="31">
        <f t="shared" si="1"/>
        <v>-1.6807978806818183E-2</v>
      </c>
      <c r="H16" s="31">
        <f t="shared" si="2"/>
        <v>-3.6064358750000003E-3</v>
      </c>
      <c r="I16" s="32">
        <f t="shared" si="3"/>
        <v>-1.5791897518939394E-2</v>
      </c>
      <c r="J16" s="5"/>
      <c r="K16" s="5"/>
      <c r="L16" s="40">
        <v>1.9315302763072182E-4</v>
      </c>
      <c r="M16" s="7"/>
      <c r="N16" s="7"/>
      <c r="O16" s="7"/>
    </row>
    <row r="17" spans="1:16" x14ac:dyDescent="0.35">
      <c r="A17" s="33">
        <v>-2.2232159000000001E-2</v>
      </c>
      <c r="B17" s="33">
        <v>-5.7361850000000004E-3</v>
      </c>
      <c r="C17" s="33">
        <v>-6.1425059999999998E-3</v>
      </c>
      <c r="D17" s="33">
        <v>-2.5676272999999999E-2</v>
      </c>
      <c r="F17" s="31">
        <f t="shared" si="0"/>
        <v>-2.3183522492424245E-2</v>
      </c>
      <c r="G17" s="31">
        <f t="shared" si="1"/>
        <v>-6.0890628068181818E-3</v>
      </c>
      <c r="H17" s="31">
        <f t="shared" si="2"/>
        <v>-7.2980108750000001E-3</v>
      </c>
      <c r="I17" s="32">
        <f t="shared" si="3"/>
        <v>-2.5451861518939394E-2</v>
      </c>
      <c r="J17" s="5"/>
      <c r="K17" s="5"/>
      <c r="L17" s="40">
        <v>1.1551190812416396E-4</v>
      </c>
      <c r="M17" s="7"/>
      <c r="N17" s="7"/>
      <c r="O17" s="7"/>
    </row>
    <row r="18" spans="1:16" x14ac:dyDescent="0.35">
      <c r="A18" s="33">
        <v>3.6747820000000001E-3</v>
      </c>
      <c r="B18" s="33">
        <v>-1.8749953E-2</v>
      </c>
      <c r="C18" s="33">
        <v>-5.4388500000000003E-3</v>
      </c>
      <c r="D18" s="33">
        <v>-3.9999529999999997E-3</v>
      </c>
      <c r="F18" s="31">
        <f t="shared" si="0"/>
        <v>2.7234185075757575E-3</v>
      </c>
      <c r="G18" s="31">
        <f t="shared" si="1"/>
        <v>-1.9102830806818183E-2</v>
      </c>
      <c r="H18" s="31">
        <f t="shared" si="2"/>
        <v>-6.5943548750000006E-3</v>
      </c>
      <c r="I18" s="32">
        <f t="shared" si="3"/>
        <v>-3.7755415189393939E-3</v>
      </c>
      <c r="J18" s="7"/>
      <c r="K18" s="7"/>
      <c r="L18" s="40">
        <v>1.2074313337022427E-4</v>
      </c>
      <c r="M18" s="7"/>
      <c r="N18" s="7"/>
      <c r="O18" s="7"/>
    </row>
    <row r="19" spans="1:16" x14ac:dyDescent="0.35">
      <c r="A19" s="33">
        <v>-2.7459720000000002E-3</v>
      </c>
      <c r="B19" s="33">
        <v>4.8995600000000005E-4</v>
      </c>
      <c r="C19" s="33">
        <v>1.9139957999999999E-2</v>
      </c>
      <c r="D19" s="33">
        <v>2.2442E-3</v>
      </c>
      <c r="F19" s="31">
        <f t="shared" si="0"/>
        <v>-3.6973354924242424E-3</v>
      </c>
      <c r="G19" s="31">
        <f t="shared" si="1"/>
        <v>1.3707819318181853E-4</v>
      </c>
      <c r="H19" s="31">
        <f t="shared" si="2"/>
        <v>1.7984453124999997E-2</v>
      </c>
      <c r="I19" s="32">
        <f t="shared" si="3"/>
        <v>2.4686114810606057E-3</v>
      </c>
      <c r="J19" s="7"/>
      <c r="K19" s="7"/>
      <c r="L19" s="7"/>
      <c r="M19" s="7"/>
      <c r="N19" s="7"/>
      <c r="O19" s="7"/>
    </row>
    <row r="20" spans="1:16" x14ac:dyDescent="0.35">
      <c r="A20" s="33">
        <v>-9.6374939999999999E-3</v>
      </c>
      <c r="B20" s="33">
        <v>-3.3545495000000002E-2</v>
      </c>
      <c r="C20" s="33">
        <v>-3.1463439000000003E-2</v>
      </c>
      <c r="D20" s="33">
        <v>3.0642550000000001E-3</v>
      </c>
      <c r="F20" s="31">
        <f t="shared" si="0"/>
        <v>-1.0588857492424242E-2</v>
      </c>
      <c r="G20" s="31">
        <f t="shared" si="1"/>
        <v>-3.3898372806818185E-2</v>
      </c>
      <c r="H20" s="31">
        <f t="shared" si="2"/>
        <v>-3.2618943875E-2</v>
      </c>
      <c r="I20" s="32">
        <f t="shared" si="3"/>
        <v>3.2886664810606058E-3</v>
      </c>
      <c r="J20" s="7"/>
      <c r="K20" s="38" t="s">
        <v>23</v>
      </c>
      <c r="L20" s="41" t="s">
        <v>24</v>
      </c>
      <c r="M20" s="43">
        <f>MMULT(N8:Q8,L15:L18)</f>
        <v>1.2976255980976534E-4</v>
      </c>
      <c r="N20" s="7"/>
      <c r="O20" s="38" t="s">
        <v>25</v>
      </c>
      <c r="P20" s="43">
        <f>MMULT(A268:D268,B271:B274)</f>
        <v>5.5883367329545455E-4</v>
      </c>
    </row>
    <row r="21" spans="1:16" ht="18" x14ac:dyDescent="0.4">
      <c r="A21" s="33">
        <v>7.6460149999999999E-3</v>
      </c>
      <c r="B21" s="33">
        <v>-1.5708232999999999E-2</v>
      </c>
      <c r="C21" s="33">
        <v>1.5109920000000001E-3</v>
      </c>
      <c r="D21" s="33">
        <v>-1.5156856E-2</v>
      </c>
      <c r="F21" s="31">
        <f t="shared" si="0"/>
        <v>6.6946515075757577E-3</v>
      </c>
      <c r="G21" s="31">
        <f t="shared" si="1"/>
        <v>-1.6061110806818182E-2</v>
      </c>
      <c r="H21" s="31">
        <f t="shared" si="2"/>
        <v>3.5548712499999997E-4</v>
      </c>
      <c r="I21" s="32">
        <f t="shared" si="3"/>
        <v>-1.4932444518939395E-2</v>
      </c>
      <c r="J21" s="7"/>
      <c r="L21" s="7"/>
      <c r="M21" s="7"/>
      <c r="N21" s="7"/>
      <c r="O21" s="42" t="s">
        <v>26</v>
      </c>
      <c r="P21" s="43">
        <f>SQRT(M20)</f>
        <v>1.1391337051012288E-2</v>
      </c>
    </row>
    <row r="22" spans="1:16" x14ac:dyDescent="0.35">
      <c r="A22" s="33">
        <v>-3.7709909E-2</v>
      </c>
      <c r="B22" s="33">
        <v>-4.0926642999999999E-2</v>
      </c>
      <c r="C22" s="33">
        <v>-3.7465462999999997E-2</v>
      </c>
      <c r="D22" s="33">
        <v>-2.875204E-2</v>
      </c>
      <c r="F22" s="31">
        <f t="shared" si="0"/>
        <v>-3.8661272492424244E-2</v>
      </c>
      <c r="G22" s="31">
        <f t="shared" si="1"/>
        <v>-4.1279520806818182E-2</v>
      </c>
      <c r="H22" s="31">
        <f t="shared" si="2"/>
        <v>-3.8620967874999995E-2</v>
      </c>
      <c r="I22" s="32">
        <f t="shared" si="3"/>
        <v>-2.8527628518939394E-2</v>
      </c>
      <c r="J22" s="7"/>
      <c r="K22" s="7"/>
      <c r="L22" s="7"/>
      <c r="M22" s="7"/>
      <c r="N22" s="7"/>
      <c r="O22" s="7"/>
    </row>
    <row r="23" spans="1:16" x14ac:dyDescent="0.35">
      <c r="A23" s="33">
        <v>3.5842296000000003E-2</v>
      </c>
      <c r="B23" s="33">
        <v>-1.610252E-3</v>
      </c>
      <c r="C23" s="33">
        <v>-5.2245820000000002E-3</v>
      </c>
      <c r="D23" s="33">
        <v>1.965311E-3</v>
      </c>
      <c r="F23" s="31">
        <f t="shared" si="0"/>
        <v>3.4890932507575759E-2</v>
      </c>
      <c r="G23" s="31">
        <f t="shared" si="1"/>
        <v>-1.9631298068181814E-3</v>
      </c>
      <c r="H23" s="31">
        <f t="shared" si="2"/>
        <v>-6.3800868750000005E-3</v>
      </c>
      <c r="I23" s="32">
        <f t="shared" si="3"/>
        <v>2.1897224810606057E-3</v>
      </c>
      <c r="J23" s="7"/>
      <c r="K23" s="7"/>
      <c r="L23" s="7"/>
      <c r="M23" s="7"/>
      <c r="N23" s="7"/>
      <c r="O23" s="7"/>
    </row>
    <row r="24" spans="1:16" x14ac:dyDescent="0.35">
      <c r="A24" s="33">
        <v>-4.6126899999999999E-4</v>
      </c>
      <c r="B24" s="33">
        <v>1.0752634E-2</v>
      </c>
      <c r="C24" s="33">
        <v>-1.4705921E-2</v>
      </c>
      <c r="D24" s="33">
        <v>-1.0420473E-2</v>
      </c>
      <c r="F24" s="31">
        <f t="shared" si="0"/>
        <v>-1.4126324924242425E-3</v>
      </c>
      <c r="G24" s="31">
        <f t="shared" si="1"/>
        <v>1.0399756193181819E-2</v>
      </c>
      <c r="H24" s="31">
        <f t="shared" si="2"/>
        <v>-1.5861425875000001E-2</v>
      </c>
      <c r="I24" s="32">
        <f t="shared" si="3"/>
        <v>-1.0196061518939394E-2</v>
      </c>
      <c r="J24" s="7"/>
      <c r="K24" s="7"/>
      <c r="L24" s="7"/>
      <c r="M24" s="7"/>
      <c r="N24" s="7"/>
      <c r="O24" s="7"/>
    </row>
    <row r="25" spans="1:16" x14ac:dyDescent="0.35">
      <c r="A25" s="33">
        <v>1.0616178E-2</v>
      </c>
      <c r="B25" s="33">
        <v>3.9893618999999998E-2</v>
      </c>
      <c r="C25" s="33">
        <v>2.3987209999999999E-3</v>
      </c>
      <c r="D25" s="33">
        <v>3.5802749000000002E-2</v>
      </c>
      <c r="F25" s="31">
        <f t="shared" si="0"/>
        <v>9.6648145075757582E-3</v>
      </c>
      <c r="G25" s="31">
        <f t="shared" si="1"/>
        <v>3.9540741193181815E-2</v>
      </c>
      <c r="H25" s="31">
        <f t="shared" si="2"/>
        <v>1.2432161249999998E-3</v>
      </c>
      <c r="I25" s="32">
        <f t="shared" si="3"/>
        <v>3.6027160481060611E-2</v>
      </c>
      <c r="J25" s="7"/>
      <c r="K25" s="7"/>
      <c r="L25" s="7"/>
      <c r="M25" s="7"/>
      <c r="N25" s="7"/>
      <c r="O25" s="7"/>
    </row>
    <row r="26" spans="1:16" x14ac:dyDescent="0.35">
      <c r="A26" s="33">
        <v>9.3628679999999999E-3</v>
      </c>
      <c r="B26" s="33">
        <v>1.5345320000000001E-2</v>
      </c>
      <c r="C26" s="33">
        <v>3.7224010000000002E-3</v>
      </c>
      <c r="D26" s="33">
        <v>3.707667E-3</v>
      </c>
      <c r="F26" s="31">
        <f t="shared" si="0"/>
        <v>8.4115045075757577E-3</v>
      </c>
      <c r="G26" s="31">
        <f t="shared" si="1"/>
        <v>1.4992442193181819E-2</v>
      </c>
      <c r="H26" s="31">
        <f t="shared" si="2"/>
        <v>2.5668961249999999E-3</v>
      </c>
      <c r="I26" s="32">
        <f t="shared" si="3"/>
        <v>3.9320784810606057E-3</v>
      </c>
      <c r="J26" s="7"/>
      <c r="K26" s="7"/>
      <c r="L26" s="7"/>
      <c r="M26" s="7"/>
      <c r="N26" s="7"/>
      <c r="O26" s="7"/>
    </row>
    <row r="27" spans="1:16" x14ac:dyDescent="0.35">
      <c r="A27" s="33">
        <v>4.7285067E-2</v>
      </c>
      <c r="B27" s="33">
        <v>-4.1057934999999997E-2</v>
      </c>
      <c r="C27" s="33">
        <v>2.9139033000000002E-2</v>
      </c>
      <c r="D27" s="33">
        <v>4.2659701000000001E-2</v>
      </c>
      <c r="F27" s="31">
        <f t="shared" si="0"/>
        <v>4.6333703507575756E-2</v>
      </c>
      <c r="G27" s="31">
        <f t="shared" si="1"/>
        <v>-4.141081280681818E-2</v>
      </c>
      <c r="H27" s="31">
        <f t="shared" si="2"/>
        <v>2.7983528125000001E-2</v>
      </c>
      <c r="I27" s="32">
        <f t="shared" si="3"/>
        <v>4.288411248106061E-2</v>
      </c>
      <c r="J27" s="7"/>
      <c r="K27" s="7"/>
      <c r="L27" s="7"/>
      <c r="M27" s="7"/>
      <c r="N27" s="7"/>
      <c r="O27" s="7"/>
    </row>
    <row r="28" spans="1:16" x14ac:dyDescent="0.35">
      <c r="A28" s="33">
        <v>4.3205899999999999E-4</v>
      </c>
      <c r="B28" s="33">
        <v>6.2253691E-2</v>
      </c>
      <c r="C28" s="33">
        <v>2.6769654E-2</v>
      </c>
      <c r="D28" s="33">
        <v>1.0285260000000001E-3</v>
      </c>
      <c r="F28" s="31">
        <f t="shared" si="0"/>
        <v>-5.1930449242424239E-4</v>
      </c>
      <c r="G28" s="31">
        <f t="shared" si="1"/>
        <v>6.1900813193181817E-2</v>
      </c>
      <c r="H28" s="31">
        <f t="shared" si="2"/>
        <v>2.5614149124999999E-2</v>
      </c>
      <c r="I28" s="32">
        <f t="shared" si="3"/>
        <v>1.252937481060606E-3</v>
      </c>
      <c r="J28" s="7"/>
      <c r="K28" s="7"/>
      <c r="L28" s="7"/>
      <c r="M28" s="7"/>
      <c r="N28" s="7"/>
      <c r="O28" s="7"/>
    </row>
    <row r="29" spans="1:16" x14ac:dyDescent="0.35">
      <c r="A29" s="33">
        <v>-1.511531E-3</v>
      </c>
      <c r="B29" s="33">
        <v>1.483729E-3</v>
      </c>
      <c r="C29" s="33">
        <v>1.504174E-3</v>
      </c>
      <c r="D29" s="33">
        <v>-2.3975317999999999E-2</v>
      </c>
      <c r="F29" s="31">
        <f t="shared" si="0"/>
        <v>-2.4628944924242422E-3</v>
      </c>
      <c r="G29" s="31">
        <f t="shared" si="1"/>
        <v>1.1308511931818186E-3</v>
      </c>
      <c r="H29" s="31">
        <f t="shared" si="2"/>
        <v>3.4866912499999995E-4</v>
      </c>
      <c r="I29" s="32">
        <f t="shared" si="3"/>
        <v>-2.3750906518939394E-2</v>
      </c>
      <c r="J29" s="7"/>
      <c r="K29" s="7"/>
      <c r="L29" s="7"/>
      <c r="M29" s="7"/>
      <c r="N29" s="7"/>
      <c r="O29" s="7"/>
    </row>
    <row r="30" spans="1:16" x14ac:dyDescent="0.35">
      <c r="A30" s="33">
        <v>-6.7474110000000004E-2</v>
      </c>
      <c r="B30" s="33">
        <v>4.5432098999999997E-2</v>
      </c>
      <c r="C30" s="33">
        <v>5.6320399E-2</v>
      </c>
      <c r="D30" s="33">
        <v>8.0243305000000001E-2</v>
      </c>
      <c r="F30" s="31">
        <f t="shared" si="0"/>
        <v>-6.8425473492424241E-2</v>
      </c>
      <c r="G30" s="31">
        <f t="shared" si="1"/>
        <v>4.5079221193181813E-2</v>
      </c>
      <c r="H30" s="31">
        <f t="shared" si="2"/>
        <v>5.5164894125000002E-2</v>
      </c>
      <c r="I30" s="32">
        <f t="shared" si="3"/>
        <v>8.0467716481060603E-2</v>
      </c>
      <c r="J30" s="7"/>
      <c r="K30" s="7"/>
      <c r="L30" s="7"/>
      <c r="M30" s="7"/>
      <c r="N30" s="7"/>
      <c r="O30" s="7"/>
    </row>
    <row r="31" spans="1:16" x14ac:dyDescent="0.35">
      <c r="A31" s="33">
        <v>-4.0816281000000003E-2</v>
      </c>
      <c r="B31" s="33">
        <v>-3.1648559E-2</v>
      </c>
      <c r="C31" s="33">
        <v>-5.4028505999999997E-2</v>
      </c>
      <c r="D31" s="33">
        <v>3.0644310000000001E-2</v>
      </c>
      <c r="F31" s="31">
        <f t="shared" si="0"/>
        <v>-4.1767644492424247E-2</v>
      </c>
      <c r="G31" s="31">
        <f t="shared" si="1"/>
        <v>-3.2001436806818183E-2</v>
      </c>
      <c r="H31" s="31">
        <f t="shared" si="2"/>
        <v>-5.5184010874999995E-2</v>
      </c>
      <c r="I31" s="32">
        <f t="shared" si="3"/>
        <v>3.0868721481060606E-2</v>
      </c>
      <c r="J31" s="7"/>
      <c r="K31" s="7"/>
      <c r="L31" s="7"/>
      <c r="M31" s="7"/>
      <c r="N31" s="7"/>
      <c r="O31" s="7"/>
    </row>
    <row r="32" spans="1:16" x14ac:dyDescent="0.35">
      <c r="A32" s="33">
        <v>5.1740787000000003E-2</v>
      </c>
      <c r="B32" s="33">
        <v>4.7317023999999999E-2</v>
      </c>
      <c r="C32" s="33">
        <v>4.2585670000000004E-3</v>
      </c>
      <c r="D32" s="33">
        <v>1.0611494000000001E-2</v>
      </c>
      <c r="F32" s="31">
        <f t="shared" si="0"/>
        <v>5.0789423507575759E-2</v>
      </c>
      <c r="G32" s="31">
        <f t="shared" si="1"/>
        <v>4.6964146193181816E-2</v>
      </c>
      <c r="H32" s="31">
        <f t="shared" si="2"/>
        <v>3.1030621250000001E-3</v>
      </c>
      <c r="I32" s="32">
        <f t="shared" si="3"/>
        <v>1.0835905481060606E-2</v>
      </c>
      <c r="J32" s="7"/>
      <c r="K32" s="7"/>
      <c r="L32" s="7"/>
      <c r="M32" s="7"/>
      <c r="N32" s="7"/>
      <c r="O32" s="7"/>
    </row>
    <row r="33" spans="1:15" x14ac:dyDescent="0.35">
      <c r="A33" s="33">
        <v>-1.4023011E-2</v>
      </c>
      <c r="B33" s="33">
        <v>3.4001025999999997E-2</v>
      </c>
      <c r="C33" s="33">
        <v>1.4467397999999999E-2</v>
      </c>
      <c r="D33" s="33">
        <v>-1.2995114E-2</v>
      </c>
      <c r="F33" s="31">
        <f t="shared" si="0"/>
        <v>-1.4974374492424242E-2</v>
      </c>
      <c r="G33" s="31">
        <f t="shared" si="1"/>
        <v>3.3648148193181814E-2</v>
      </c>
      <c r="H33" s="31">
        <f t="shared" si="2"/>
        <v>1.3311893125E-2</v>
      </c>
      <c r="I33" s="32">
        <f t="shared" si="3"/>
        <v>-1.2770702518939395E-2</v>
      </c>
      <c r="J33" s="7"/>
      <c r="K33" s="7"/>
      <c r="L33" s="7"/>
      <c r="M33" s="7"/>
      <c r="N33" s="7"/>
      <c r="O33" s="7"/>
    </row>
    <row r="34" spans="1:15" x14ac:dyDescent="0.35">
      <c r="A34" s="33">
        <v>-9.3261139999999999E-3</v>
      </c>
      <c r="B34" s="33">
        <v>3.0180179000000001E-2</v>
      </c>
      <c r="C34" s="33">
        <v>1.4015331000000001E-2</v>
      </c>
      <c r="D34" s="33">
        <v>4.6344639999999996E-3</v>
      </c>
      <c r="F34" s="31">
        <f t="shared" si="0"/>
        <v>-1.0277477492424242E-2</v>
      </c>
      <c r="G34" s="31">
        <f t="shared" si="1"/>
        <v>2.9827301193181818E-2</v>
      </c>
      <c r="H34" s="31">
        <f t="shared" si="2"/>
        <v>1.2859826125000001E-2</v>
      </c>
      <c r="I34" s="32">
        <f t="shared" si="3"/>
        <v>4.8588754810606058E-3</v>
      </c>
      <c r="J34" s="7"/>
      <c r="K34" s="7"/>
      <c r="L34" s="7"/>
      <c r="M34" s="7"/>
      <c r="N34" s="7"/>
      <c r="O34" s="7"/>
    </row>
    <row r="35" spans="1:15" x14ac:dyDescent="0.35">
      <c r="A35" s="33">
        <v>-4.0009436000000002E-2</v>
      </c>
      <c r="B35" s="33">
        <v>1.4429383E-2</v>
      </c>
      <c r="C35" s="33">
        <v>-2.9098570000000001E-3</v>
      </c>
      <c r="D35" s="33">
        <v>1.9920530000000001E-3</v>
      </c>
      <c r="F35" s="31">
        <f t="shared" si="0"/>
        <v>-4.0960799492424246E-2</v>
      </c>
      <c r="G35" s="31">
        <f t="shared" si="1"/>
        <v>1.4076505193181819E-2</v>
      </c>
      <c r="H35" s="31">
        <f t="shared" si="2"/>
        <v>-4.0653618750000004E-3</v>
      </c>
      <c r="I35" s="32">
        <f t="shared" si="3"/>
        <v>2.2164644810606059E-3</v>
      </c>
      <c r="J35" s="7"/>
      <c r="K35" s="7"/>
      <c r="L35" s="7"/>
      <c r="M35" s="7"/>
      <c r="N35" s="7"/>
      <c r="O35" s="7"/>
    </row>
    <row r="36" spans="1:15" x14ac:dyDescent="0.35">
      <c r="A36" s="33">
        <v>-2.4516300000000002E-3</v>
      </c>
      <c r="B36" s="33">
        <v>1.1637844E-2</v>
      </c>
      <c r="C36" s="33">
        <v>7.295696E-3</v>
      </c>
      <c r="D36" s="33">
        <v>-2.511227E-3</v>
      </c>
      <c r="F36" s="31">
        <f t="shared" si="0"/>
        <v>-3.4029934924242429E-3</v>
      </c>
      <c r="G36" s="31">
        <f t="shared" si="1"/>
        <v>1.1284966193181818E-2</v>
      </c>
      <c r="H36" s="31">
        <f t="shared" si="2"/>
        <v>6.1401911249999996E-3</v>
      </c>
      <c r="I36" s="32">
        <f t="shared" si="3"/>
        <v>-2.2868155189393943E-3</v>
      </c>
      <c r="J36" s="7"/>
      <c r="K36" s="7"/>
      <c r="L36" s="7"/>
      <c r="M36" s="7"/>
      <c r="N36" s="7"/>
      <c r="O36" s="7"/>
    </row>
    <row r="37" spans="1:15" x14ac:dyDescent="0.35">
      <c r="A37" s="33">
        <v>4.0796240999999997E-2</v>
      </c>
      <c r="B37" s="33">
        <v>1.7469109999999999E-2</v>
      </c>
      <c r="C37" s="33">
        <v>2.3901545999999999E-2</v>
      </c>
      <c r="D37" s="33">
        <v>-4.0910520000000004E-3</v>
      </c>
      <c r="F37" s="31">
        <f t="shared" si="0"/>
        <v>3.9844877507575753E-2</v>
      </c>
      <c r="G37" s="31">
        <f t="shared" si="1"/>
        <v>1.7116232193181816E-2</v>
      </c>
      <c r="H37" s="31">
        <f t="shared" si="2"/>
        <v>2.2746041124999998E-2</v>
      </c>
      <c r="I37" s="32">
        <f t="shared" si="3"/>
        <v>-3.8666405189393947E-3</v>
      </c>
      <c r="J37" s="7"/>
      <c r="K37" s="7"/>
      <c r="L37" s="7"/>
      <c r="M37" s="7"/>
      <c r="N37" s="7"/>
      <c r="O37" s="7"/>
    </row>
    <row r="38" spans="1:15" x14ac:dyDescent="0.35">
      <c r="A38" s="33">
        <v>3.0697049999999998E-3</v>
      </c>
      <c r="B38" s="33">
        <v>1.2981659E-2</v>
      </c>
      <c r="C38" s="33">
        <v>-1.013913E-2</v>
      </c>
      <c r="D38" s="33">
        <v>-2.2645901999999999E-2</v>
      </c>
      <c r="F38" s="31">
        <f t="shared" si="0"/>
        <v>2.1183415075757576E-3</v>
      </c>
      <c r="G38" s="31">
        <f t="shared" si="1"/>
        <v>1.2628781193181818E-2</v>
      </c>
      <c r="H38" s="31">
        <f t="shared" si="2"/>
        <v>-1.1294634874999999E-2</v>
      </c>
      <c r="I38" s="32">
        <f t="shared" si="3"/>
        <v>-2.2421490518939394E-2</v>
      </c>
      <c r="J38" s="7"/>
      <c r="K38" s="7"/>
      <c r="L38" s="7"/>
      <c r="M38" s="7"/>
      <c r="N38" s="7"/>
      <c r="O38" s="7"/>
    </row>
    <row r="39" spans="1:15" x14ac:dyDescent="0.35">
      <c r="A39" s="33">
        <v>3.2956449999999998E-3</v>
      </c>
      <c r="B39" s="33">
        <v>3.4311656000000003E-2</v>
      </c>
      <c r="C39" s="33">
        <v>7.860934E-3</v>
      </c>
      <c r="D39" s="33">
        <v>3.2331070000000003E-2</v>
      </c>
      <c r="F39" s="31">
        <f t="shared" si="0"/>
        <v>2.3442815075757576E-3</v>
      </c>
      <c r="G39" s="31">
        <f t="shared" si="1"/>
        <v>3.395877819318182E-2</v>
      </c>
      <c r="H39" s="31">
        <f t="shared" si="2"/>
        <v>6.7054291249999997E-3</v>
      </c>
      <c r="I39" s="32">
        <f t="shared" si="3"/>
        <v>3.2555481481060612E-2</v>
      </c>
      <c r="J39" s="7"/>
      <c r="K39" s="7"/>
      <c r="L39" s="7"/>
      <c r="M39" s="7"/>
      <c r="N39" s="7"/>
      <c r="O39" s="7"/>
    </row>
    <row r="40" spans="1:15" x14ac:dyDescent="0.35">
      <c r="A40" s="33">
        <v>-3.6133200999999997E-2</v>
      </c>
      <c r="B40" s="33">
        <v>1.9984009999999999E-3</v>
      </c>
      <c r="C40" s="33">
        <v>-3.0725829999999998E-3</v>
      </c>
      <c r="D40" s="33">
        <v>-5.9504960000000004E-3</v>
      </c>
      <c r="F40" s="31">
        <f t="shared" si="0"/>
        <v>-3.7084564492424241E-2</v>
      </c>
      <c r="G40" s="31">
        <f t="shared" si="1"/>
        <v>1.6455231931818185E-3</v>
      </c>
      <c r="H40" s="31">
        <f t="shared" si="2"/>
        <v>-4.2280878749999997E-3</v>
      </c>
      <c r="I40" s="32">
        <f t="shared" si="3"/>
        <v>-5.7260845189393943E-3</v>
      </c>
      <c r="J40" s="7"/>
      <c r="K40" s="7"/>
      <c r="L40" s="7"/>
      <c r="M40" s="7"/>
      <c r="N40" s="7"/>
      <c r="O40" s="7"/>
    </row>
    <row r="41" spans="1:15" x14ac:dyDescent="0.35">
      <c r="A41" s="33">
        <v>-2.2151995000000001E-2</v>
      </c>
      <c r="B41" s="33">
        <v>1.8747547E-2</v>
      </c>
      <c r="C41" s="33">
        <v>-2.275959E-2</v>
      </c>
      <c r="D41" s="33">
        <v>2.2579289999999998E-2</v>
      </c>
      <c r="F41" s="31">
        <f t="shared" si="0"/>
        <v>-2.3103358492424245E-2</v>
      </c>
      <c r="G41" s="31">
        <f t="shared" si="1"/>
        <v>1.8394669193181817E-2</v>
      </c>
      <c r="H41" s="31">
        <f t="shared" si="2"/>
        <v>-2.3915094875000001E-2</v>
      </c>
      <c r="I41" s="32">
        <f t="shared" si="3"/>
        <v>2.2803701481060604E-2</v>
      </c>
      <c r="J41" s="7"/>
      <c r="K41" s="7"/>
      <c r="L41" s="7"/>
      <c r="M41" s="7"/>
      <c r="N41" s="7"/>
      <c r="O41" s="7"/>
    </row>
    <row r="42" spans="1:15" x14ac:dyDescent="0.35">
      <c r="A42" s="33">
        <v>1.3691885000000001E-2</v>
      </c>
      <c r="B42" s="33">
        <v>-1.8794126000000001E-2</v>
      </c>
      <c r="C42" s="33">
        <v>-6.0650169999999998E-3</v>
      </c>
      <c r="D42" s="33">
        <v>9.4484749999999996E-3</v>
      </c>
      <c r="F42" s="31">
        <f t="shared" si="0"/>
        <v>1.2740521507575759E-2</v>
      </c>
      <c r="G42" s="31">
        <f t="shared" si="1"/>
        <v>-1.9147003806818184E-2</v>
      </c>
      <c r="H42" s="31">
        <f t="shared" si="2"/>
        <v>-7.2205218750000001E-3</v>
      </c>
      <c r="I42" s="32">
        <f t="shared" si="3"/>
        <v>9.6728864810606049E-3</v>
      </c>
      <c r="J42" s="7"/>
      <c r="K42" s="7"/>
      <c r="L42" s="7"/>
      <c r="M42" s="7"/>
      <c r="N42" s="7"/>
      <c r="O42" s="7"/>
    </row>
    <row r="43" spans="1:15" x14ac:dyDescent="0.35">
      <c r="A43" s="33">
        <v>6.876203E-3</v>
      </c>
      <c r="B43" s="33">
        <v>7.1828020000000003E-3</v>
      </c>
      <c r="C43" s="33">
        <v>2.1967409999999999E-3</v>
      </c>
      <c r="D43" s="33">
        <v>1.2209180000000001E-3</v>
      </c>
      <c r="F43" s="31">
        <f t="shared" si="0"/>
        <v>5.9248395075757578E-3</v>
      </c>
      <c r="G43" s="31">
        <f t="shared" si="1"/>
        <v>6.8299241931818189E-3</v>
      </c>
      <c r="H43" s="31">
        <f t="shared" si="2"/>
        <v>1.0412361249999998E-3</v>
      </c>
      <c r="I43" s="32">
        <f t="shared" si="3"/>
        <v>1.445329481060606E-3</v>
      </c>
      <c r="J43" s="7"/>
      <c r="K43" s="7"/>
      <c r="L43" s="7"/>
      <c r="M43" s="7"/>
      <c r="N43" s="7"/>
      <c r="O43" s="7"/>
    </row>
    <row r="44" spans="1:15" x14ac:dyDescent="0.35">
      <c r="A44" s="33">
        <v>0</v>
      </c>
      <c r="B44" s="33">
        <v>-1.2678287999999999E-2</v>
      </c>
      <c r="C44" s="33">
        <v>0</v>
      </c>
      <c r="D44" s="33">
        <v>6.1984759999999996E-3</v>
      </c>
      <c r="F44" s="31">
        <f t="shared" si="0"/>
        <v>-9.5136349242424243E-4</v>
      </c>
      <c r="G44" s="31">
        <f t="shared" si="1"/>
        <v>-1.3031165806818181E-2</v>
      </c>
      <c r="H44" s="31">
        <f t="shared" si="2"/>
        <v>-1.1555048750000001E-3</v>
      </c>
      <c r="I44" s="32">
        <f t="shared" si="3"/>
        <v>6.4228874810606058E-3</v>
      </c>
      <c r="J44" s="7"/>
      <c r="K44" s="7"/>
      <c r="L44" s="7"/>
      <c r="M44" s="7"/>
      <c r="N44" s="7"/>
      <c r="O44" s="7"/>
    </row>
    <row r="45" spans="1:15" x14ac:dyDescent="0.35">
      <c r="A45" s="33">
        <v>2.5365878000000001E-2</v>
      </c>
      <c r="B45" s="33">
        <v>-8.0256800000000003E-4</v>
      </c>
      <c r="C45" s="33">
        <v>1.5099829E-2</v>
      </c>
      <c r="D45" s="33">
        <v>-2.5045405999999999E-2</v>
      </c>
      <c r="F45" s="31">
        <f t="shared" si="0"/>
        <v>2.4414514507575757E-2</v>
      </c>
      <c r="G45" s="31">
        <f t="shared" si="1"/>
        <v>-1.1554458068181814E-3</v>
      </c>
      <c r="H45" s="31">
        <f t="shared" si="2"/>
        <v>1.3944324125000001E-2</v>
      </c>
      <c r="I45" s="32">
        <f t="shared" si="3"/>
        <v>-2.4820994518939394E-2</v>
      </c>
      <c r="J45" s="7"/>
      <c r="K45" s="7"/>
      <c r="L45" s="7"/>
      <c r="M45" s="7"/>
      <c r="N45" s="7"/>
      <c r="O45" s="7"/>
    </row>
    <row r="46" spans="1:15" x14ac:dyDescent="0.35">
      <c r="A46" s="33">
        <v>-2.3073287000000001E-2</v>
      </c>
      <c r="B46" s="33">
        <v>4.0160639999999997E-3</v>
      </c>
      <c r="C46" s="33">
        <v>1.4875204E-2</v>
      </c>
      <c r="D46" s="33">
        <v>8.3902839999999996E-3</v>
      </c>
      <c r="F46" s="31">
        <f t="shared" si="0"/>
        <v>-2.4024650492424245E-2</v>
      </c>
      <c r="G46" s="31">
        <f t="shared" si="1"/>
        <v>3.6631861931818183E-3</v>
      </c>
      <c r="H46" s="31">
        <f t="shared" si="2"/>
        <v>1.3719699125E-2</v>
      </c>
      <c r="I46" s="32">
        <f t="shared" si="3"/>
        <v>8.6146954810606049E-3</v>
      </c>
      <c r="J46" s="7"/>
      <c r="K46" s="7"/>
      <c r="L46" s="7"/>
      <c r="M46" s="7"/>
      <c r="N46" s="7"/>
      <c r="O46" s="7"/>
    </row>
    <row r="47" spans="1:15" x14ac:dyDescent="0.35">
      <c r="A47" s="33">
        <v>9.9829559999999994E-3</v>
      </c>
      <c r="B47" s="33">
        <v>-8.0000399999999999E-3</v>
      </c>
      <c r="C47" s="33">
        <v>-7.0918399999999996E-4</v>
      </c>
      <c r="D47" s="33">
        <v>-1.7462722E-2</v>
      </c>
      <c r="F47" s="31">
        <f t="shared" si="0"/>
        <v>9.0315925075757572E-3</v>
      </c>
      <c r="G47" s="31">
        <f t="shared" si="1"/>
        <v>-8.3529178068181813E-3</v>
      </c>
      <c r="H47" s="31">
        <f t="shared" si="2"/>
        <v>-1.8646888750000002E-3</v>
      </c>
      <c r="I47" s="32">
        <f t="shared" si="3"/>
        <v>-1.7238310518939395E-2</v>
      </c>
      <c r="J47" s="7"/>
      <c r="K47" s="7"/>
      <c r="L47" s="7"/>
      <c r="M47" s="7"/>
      <c r="N47" s="7"/>
      <c r="O47" s="7"/>
    </row>
    <row r="48" spans="1:15" x14ac:dyDescent="0.35">
      <c r="A48" s="33">
        <v>1.2536162E-2</v>
      </c>
      <c r="B48" s="33">
        <v>-1.2096734E-2</v>
      </c>
      <c r="C48" s="33">
        <v>3.0991281999999998E-2</v>
      </c>
      <c r="D48" s="33">
        <v>-1.6728069999999999E-3</v>
      </c>
      <c r="F48" s="31">
        <f t="shared" si="0"/>
        <v>1.1584798507575758E-2</v>
      </c>
      <c r="G48" s="31">
        <f t="shared" si="1"/>
        <v>-1.2449611806818181E-2</v>
      </c>
      <c r="H48" s="31">
        <f t="shared" si="2"/>
        <v>2.9835777124999997E-2</v>
      </c>
      <c r="I48" s="32">
        <f t="shared" si="3"/>
        <v>-1.448395518939394E-3</v>
      </c>
      <c r="J48" s="7"/>
      <c r="K48" s="7"/>
      <c r="L48" s="7"/>
      <c r="M48" s="7"/>
      <c r="N48" s="7"/>
      <c r="O48" s="7"/>
    </row>
    <row r="49" spans="1:15" x14ac:dyDescent="0.35">
      <c r="A49" s="33">
        <v>-4.2857140000000004E-3</v>
      </c>
      <c r="B49" s="33">
        <v>1.6326530999999998E-2</v>
      </c>
      <c r="C49" s="33">
        <v>-8.4902020000000005E-3</v>
      </c>
      <c r="D49" s="33">
        <v>7.3306100000000002E-4</v>
      </c>
      <c r="F49" s="31">
        <f t="shared" si="0"/>
        <v>-5.2370774924242426E-3</v>
      </c>
      <c r="G49" s="31">
        <f t="shared" si="1"/>
        <v>1.5973653193181815E-2</v>
      </c>
      <c r="H49" s="31">
        <f t="shared" si="2"/>
        <v>-9.645706875E-3</v>
      </c>
      <c r="I49" s="32">
        <f t="shared" si="3"/>
        <v>9.5747248106060597E-4</v>
      </c>
      <c r="J49" s="7"/>
      <c r="K49" s="7"/>
      <c r="L49" s="7"/>
      <c r="M49" s="7"/>
      <c r="N49" s="7"/>
      <c r="O49" s="7"/>
    </row>
    <row r="50" spans="1:15" x14ac:dyDescent="0.35">
      <c r="A50" s="33">
        <v>7.651817E-3</v>
      </c>
      <c r="B50" s="33">
        <v>2.8112450000000001E-2</v>
      </c>
      <c r="C50" s="33">
        <v>1.3191391E-2</v>
      </c>
      <c r="D50" s="33">
        <v>-1.2871453E-2</v>
      </c>
      <c r="F50" s="31">
        <f t="shared" si="0"/>
        <v>6.7004535075757578E-3</v>
      </c>
      <c r="G50" s="31">
        <f t="shared" si="1"/>
        <v>2.7759572193181817E-2</v>
      </c>
      <c r="H50" s="31">
        <f t="shared" si="2"/>
        <v>1.2035886125000001E-2</v>
      </c>
      <c r="I50" s="32">
        <f t="shared" si="3"/>
        <v>-1.2647041518939394E-2</v>
      </c>
      <c r="J50" s="7"/>
      <c r="K50" s="7"/>
      <c r="L50" s="7"/>
      <c r="M50" s="7"/>
      <c r="N50" s="7"/>
      <c r="O50" s="7"/>
    </row>
    <row r="51" spans="1:15" x14ac:dyDescent="0.35">
      <c r="A51" s="33">
        <v>1.1153346E-2</v>
      </c>
      <c r="B51" s="33">
        <v>3.1250000000000002E-3</v>
      </c>
      <c r="C51" s="33">
        <v>-6.3955920000000003E-3</v>
      </c>
      <c r="D51" s="33">
        <v>5.3001199999999995E-4</v>
      </c>
      <c r="F51" s="31">
        <f t="shared" si="0"/>
        <v>1.0201982507575758E-2</v>
      </c>
      <c r="G51" s="31">
        <f t="shared" si="1"/>
        <v>2.7721221931818188E-3</v>
      </c>
      <c r="H51" s="31">
        <f t="shared" si="2"/>
        <v>-7.5510968750000006E-3</v>
      </c>
      <c r="I51" s="32">
        <f t="shared" si="3"/>
        <v>7.544234810606059E-4</v>
      </c>
      <c r="J51" s="7"/>
      <c r="K51" s="7"/>
      <c r="L51" s="7"/>
      <c r="M51" s="7"/>
      <c r="N51" s="7"/>
      <c r="O51" s="7"/>
    </row>
    <row r="52" spans="1:15" x14ac:dyDescent="0.35">
      <c r="A52" s="33">
        <v>-1.1734334000000001E-2</v>
      </c>
      <c r="B52" s="33">
        <v>-2.7648013999999999E-2</v>
      </c>
      <c r="C52" s="33">
        <v>4.1379429999999998E-3</v>
      </c>
      <c r="D52" s="33">
        <v>5.2977329999999998E-3</v>
      </c>
      <c r="F52" s="31">
        <f t="shared" si="0"/>
        <v>-1.2685697492424243E-2</v>
      </c>
      <c r="G52" s="31">
        <f t="shared" si="1"/>
        <v>-2.8000891806818182E-2</v>
      </c>
      <c r="H52" s="31">
        <f t="shared" si="2"/>
        <v>2.9824381249999995E-3</v>
      </c>
      <c r="I52" s="32">
        <f t="shared" si="3"/>
        <v>5.5221444810606059E-3</v>
      </c>
      <c r="J52" s="7"/>
      <c r="K52" s="7"/>
      <c r="L52" s="7"/>
      <c r="M52" s="7"/>
      <c r="N52" s="7"/>
      <c r="O52" s="7"/>
    </row>
    <row r="53" spans="1:15" x14ac:dyDescent="0.35">
      <c r="A53" s="33">
        <v>9.4988599999999996E-3</v>
      </c>
      <c r="B53" s="33">
        <v>2.1225510999999999E-2</v>
      </c>
      <c r="C53" s="33">
        <v>-1.0073237000000001E-2</v>
      </c>
      <c r="D53" s="33">
        <v>-4.2160599999999999E-4</v>
      </c>
      <c r="F53" s="31">
        <f t="shared" si="0"/>
        <v>8.5474965075757574E-3</v>
      </c>
      <c r="G53" s="31">
        <f t="shared" si="1"/>
        <v>2.0872633193181816E-2</v>
      </c>
      <c r="H53" s="31">
        <f t="shared" si="2"/>
        <v>-1.1228741875E-2</v>
      </c>
      <c r="I53" s="32">
        <f t="shared" si="3"/>
        <v>-1.9719451893939407E-4</v>
      </c>
      <c r="J53" s="7"/>
      <c r="K53" s="7"/>
      <c r="L53" s="7"/>
      <c r="M53" s="7"/>
      <c r="N53" s="7"/>
      <c r="O53" s="7"/>
    </row>
    <row r="54" spans="1:15" x14ac:dyDescent="0.35">
      <c r="A54" s="33">
        <v>4.704799E-3</v>
      </c>
      <c r="B54" s="33">
        <v>-1.5686275E-2</v>
      </c>
      <c r="C54" s="33">
        <v>4.6246500000000001E-4</v>
      </c>
      <c r="D54" s="33">
        <v>-2.0560902999999998E-2</v>
      </c>
      <c r="F54" s="31">
        <f t="shared" si="0"/>
        <v>3.7534355075757577E-3</v>
      </c>
      <c r="G54" s="31">
        <f t="shared" si="1"/>
        <v>-1.6039152806818183E-2</v>
      </c>
      <c r="H54" s="31">
        <f t="shared" si="2"/>
        <v>-6.9303987500000008E-4</v>
      </c>
      <c r="I54" s="32">
        <f t="shared" si="3"/>
        <v>-2.0336491518939393E-2</v>
      </c>
      <c r="J54" s="7"/>
      <c r="K54" s="7"/>
      <c r="L54" s="7"/>
      <c r="M54" s="7"/>
      <c r="N54" s="7"/>
      <c r="O54" s="7"/>
    </row>
    <row r="55" spans="1:15" x14ac:dyDescent="0.35">
      <c r="A55" s="33">
        <v>2.3418399999999999E-4</v>
      </c>
      <c r="B55" s="33">
        <v>2.1912351E-2</v>
      </c>
      <c r="C55" s="33">
        <v>-2.4040626999999998E-2</v>
      </c>
      <c r="D55" s="33">
        <v>1.5394553E-2</v>
      </c>
      <c r="F55" s="31">
        <f t="shared" si="0"/>
        <v>-7.1717949242424241E-4</v>
      </c>
      <c r="G55" s="31">
        <f t="shared" si="1"/>
        <v>2.1559473193181817E-2</v>
      </c>
      <c r="H55" s="31">
        <f t="shared" si="2"/>
        <v>-2.5196131875E-2</v>
      </c>
      <c r="I55" s="32">
        <f t="shared" si="3"/>
        <v>1.5618964481060605E-2</v>
      </c>
      <c r="J55" s="7"/>
      <c r="K55" s="7"/>
      <c r="L55" s="7"/>
      <c r="M55" s="7"/>
      <c r="N55" s="7"/>
      <c r="O55" s="7"/>
    </row>
    <row r="56" spans="1:15" x14ac:dyDescent="0.35">
      <c r="A56" s="33">
        <v>-3.0430940000000001E-3</v>
      </c>
      <c r="B56" s="33">
        <v>5.0682649999999997E-3</v>
      </c>
      <c r="C56" s="33">
        <v>-3.079133E-3</v>
      </c>
      <c r="D56" s="33">
        <v>-7.4215399999999997E-4</v>
      </c>
      <c r="F56" s="31">
        <f t="shared" si="0"/>
        <v>-3.9944574924242427E-3</v>
      </c>
      <c r="G56" s="31">
        <f t="shared" si="1"/>
        <v>4.7153871931818183E-3</v>
      </c>
      <c r="H56" s="31">
        <f t="shared" si="2"/>
        <v>-4.2346378749999998E-3</v>
      </c>
      <c r="I56" s="32">
        <f t="shared" si="3"/>
        <v>-5.1774251893939402E-4</v>
      </c>
      <c r="J56" s="7"/>
      <c r="K56" s="7"/>
      <c r="L56" s="7"/>
      <c r="M56" s="7"/>
      <c r="N56" s="7"/>
      <c r="O56" s="7"/>
    </row>
    <row r="57" spans="1:15" x14ac:dyDescent="0.35">
      <c r="A57" s="33">
        <v>1.2209462000000001E-2</v>
      </c>
      <c r="B57" s="33">
        <v>1.5515864000000001E-2</v>
      </c>
      <c r="C57" s="33">
        <v>1.9482062000000001E-2</v>
      </c>
      <c r="D57" s="33">
        <v>4.6153825000000002E-2</v>
      </c>
      <c r="F57" s="31">
        <f t="shared" si="0"/>
        <v>1.1258098507575759E-2</v>
      </c>
      <c r="G57" s="31">
        <f t="shared" si="1"/>
        <v>1.5162986193181819E-2</v>
      </c>
      <c r="H57" s="31">
        <f t="shared" si="2"/>
        <v>1.8326557125E-2</v>
      </c>
      <c r="I57" s="32">
        <f t="shared" si="3"/>
        <v>4.6378236481060611E-2</v>
      </c>
      <c r="J57" s="7"/>
      <c r="K57" s="7"/>
      <c r="L57" s="7"/>
      <c r="M57" s="7"/>
      <c r="N57" s="7"/>
      <c r="O57" s="7"/>
    </row>
    <row r="58" spans="1:15" x14ac:dyDescent="0.35">
      <c r="A58" s="33">
        <v>1.0902366E-2</v>
      </c>
      <c r="B58" s="33">
        <v>-1.1459166999999999E-2</v>
      </c>
      <c r="C58" s="33">
        <v>3.0762048E-2</v>
      </c>
      <c r="D58" s="33">
        <v>-4.361055E-3</v>
      </c>
      <c r="F58" s="31">
        <f t="shared" si="0"/>
        <v>9.9510025075757579E-3</v>
      </c>
      <c r="G58" s="31">
        <f t="shared" si="1"/>
        <v>-1.1812044806818181E-2</v>
      </c>
      <c r="H58" s="31">
        <f t="shared" si="2"/>
        <v>2.9606543124999999E-2</v>
      </c>
      <c r="I58" s="32">
        <f t="shared" si="3"/>
        <v>-4.1366435189393938E-3</v>
      </c>
      <c r="J58" s="7"/>
      <c r="K58" s="7"/>
      <c r="L58" s="7"/>
      <c r="M58" s="7"/>
      <c r="N58" s="7"/>
      <c r="O58" s="7"/>
    </row>
    <row r="59" spans="1:15" x14ac:dyDescent="0.35">
      <c r="A59" s="33">
        <v>-1.5603486999999999E-2</v>
      </c>
      <c r="B59" s="33">
        <v>2.0865572999999998E-2</v>
      </c>
      <c r="C59" s="33">
        <v>1.1982794999999999E-2</v>
      </c>
      <c r="D59" s="33">
        <v>-7.13049E-4</v>
      </c>
      <c r="F59" s="31">
        <f t="shared" si="0"/>
        <v>-1.6554850492424243E-2</v>
      </c>
      <c r="G59" s="31">
        <f t="shared" si="1"/>
        <v>2.0512695193181815E-2</v>
      </c>
      <c r="H59" s="31">
        <f t="shared" si="2"/>
        <v>1.0827290125E-2</v>
      </c>
      <c r="I59" s="32">
        <f t="shared" si="3"/>
        <v>-4.8863751893939405E-4</v>
      </c>
      <c r="J59" s="7"/>
      <c r="K59" s="7"/>
      <c r="L59" s="7"/>
      <c r="M59" s="7"/>
      <c r="N59" s="7"/>
      <c r="O59" s="7"/>
    </row>
    <row r="60" spans="1:15" x14ac:dyDescent="0.35">
      <c r="A60" s="33">
        <v>-1.8181887000000001E-2</v>
      </c>
      <c r="B60" s="33">
        <v>-1.8168017000000002E-2</v>
      </c>
      <c r="C60" s="33">
        <v>-2.2117919E-2</v>
      </c>
      <c r="D60" s="33">
        <v>-4.5565750000000002E-2</v>
      </c>
      <c r="F60" s="31">
        <f t="shared" si="0"/>
        <v>-1.9133250492424245E-2</v>
      </c>
      <c r="G60" s="31">
        <f t="shared" si="1"/>
        <v>-1.8520894806818185E-2</v>
      </c>
      <c r="H60" s="31">
        <f t="shared" si="2"/>
        <v>-2.3273423875000001E-2</v>
      </c>
      <c r="I60" s="32">
        <f t="shared" si="3"/>
        <v>-4.5341338518939393E-2</v>
      </c>
      <c r="J60" s="7"/>
      <c r="K60" s="7"/>
      <c r="L60" s="7"/>
      <c r="M60" s="7"/>
      <c r="N60" s="7"/>
      <c r="O60" s="7"/>
    </row>
    <row r="61" spans="1:15" x14ac:dyDescent="0.35">
      <c r="A61" s="33">
        <v>6.1728870000000002E-3</v>
      </c>
      <c r="B61" s="33">
        <v>5.4741709999999999E-2</v>
      </c>
      <c r="C61" s="33">
        <v>2.8786806000000002E-2</v>
      </c>
      <c r="D61" s="33">
        <v>3.0439027E-2</v>
      </c>
      <c r="F61" s="31">
        <f t="shared" si="0"/>
        <v>5.2215235075757579E-3</v>
      </c>
      <c r="G61" s="31">
        <f t="shared" si="1"/>
        <v>5.4388832193181816E-2</v>
      </c>
      <c r="H61" s="31">
        <f t="shared" si="2"/>
        <v>2.7631301125E-2</v>
      </c>
      <c r="I61" s="32">
        <f t="shared" si="3"/>
        <v>3.0663438481060606E-2</v>
      </c>
      <c r="J61" s="7"/>
      <c r="K61" s="7"/>
      <c r="L61" s="7"/>
      <c r="M61" s="7"/>
      <c r="N61" s="7"/>
      <c r="O61" s="7"/>
    </row>
    <row r="62" spans="1:15" x14ac:dyDescent="0.35">
      <c r="A62" s="33">
        <v>4.7192309999999999E-3</v>
      </c>
      <c r="B62" s="33">
        <v>3.1067177000000001E-2</v>
      </c>
      <c r="C62" s="33">
        <v>4.8856539999999997E-3</v>
      </c>
      <c r="D62" s="33">
        <v>-1.243823E-3</v>
      </c>
      <c r="F62" s="31">
        <f t="shared" si="0"/>
        <v>3.7678675075757577E-3</v>
      </c>
      <c r="G62" s="31">
        <f t="shared" si="1"/>
        <v>3.0714299193181818E-2</v>
      </c>
      <c r="H62" s="31">
        <f t="shared" si="2"/>
        <v>3.7301491249999994E-3</v>
      </c>
      <c r="I62" s="32">
        <f t="shared" si="3"/>
        <v>-1.0194115189393941E-3</v>
      </c>
      <c r="J62" s="7"/>
      <c r="K62" s="7"/>
      <c r="L62" s="7"/>
      <c r="M62" s="7"/>
      <c r="N62" s="7"/>
      <c r="O62" s="7"/>
    </row>
    <row r="63" spans="1:15" x14ac:dyDescent="0.35">
      <c r="A63" s="33">
        <v>1.5735038999999999E-2</v>
      </c>
      <c r="B63" s="33">
        <v>5.3881640000000001E-2</v>
      </c>
      <c r="C63" s="33">
        <v>1.5911623999999999E-2</v>
      </c>
      <c r="D63" s="33">
        <v>8.3022419999999996E-3</v>
      </c>
      <c r="F63" s="31">
        <f t="shared" si="0"/>
        <v>1.4783675507575757E-2</v>
      </c>
      <c r="G63" s="31">
        <f t="shared" si="1"/>
        <v>5.3528762193181818E-2</v>
      </c>
      <c r="H63" s="31">
        <f t="shared" si="2"/>
        <v>1.4756119125E-2</v>
      </c>
      <c r="I63" s="32">
        <f t="shared" si="3"/>
        <v>8.5266534810606049E-3</v>
      </c>
      <c r="J63" s="7"/>
      <c r="K63" s="7"/>
      <c r="L63" s="7"/>
      <c r="M63" s="7"/>
      <c r="N63" s="7"/>
      <c r="O63" s="7"/>
    </row>
    <row r="64" spans="1:15" x14ac:dyDescent="0.35">
      <c r="A64" s="33">
        <v>7.3988439999999999E-3</v>
      </c>
      <c r="B64" s="33">
        <v>5.7181300000000001E-3</v>
      </c>
      <c r="C64" s="33">
        <v>-2.1757699999999999E-4</v>
      </c>
      <c r="D64" s="33">
        <v>-8.2340500000000004E-4</v>
      </c>
      <c r="F64" s="31">
        <f t="shared" si="0"/>
        <v>6.4474805075757577E-3</v>
      </c>
      <c r="G64" s="31">
        <f t="shared" si="1"/>
        <v>5.3652521931818187E-3</v>
      </c>
      <c r="H64" s="31">
        <f t="shared" si="2"/>
        <v>-1.3730818750000001E-3</v>
      </c>
      <c r="I64" s="32">
        <f t="shared" si="3"/>
        <v>-5.9899351893939409E-4</v>
      </c>
      <c r="J64" s="7"/>
      <c r="K64" s="7"/>
      <c r="L64" s="7"/>
      <c r="M64" s="7"/>
      <c r="N64" s="7"/>
      <c r="O64" s="7"/>
    </row>
    <row r="65" spans="1:15" x14ac:dyDescent="0.35">
      <c r="A65" s="33">
        <v>2.7541660000000002E-3</v>
      </c>
      <c r="B65" s="33">
        <v>3.3444820000000002E-3</v>
      </c>
      <c r="C65" s="33">
        <v>3.9164600000000001E-3</v>
      </c>
      <c r="D65" s="33">
        <v>-7.9316439999999998E-3</v>
      </c>
      <c r="F65" s="31">
        <f t="shared" si="0"/>
        <v>1.8028025075757577E-3</v>
      </c>
      <c r="G65" s="31">
        <f t="shared" si="1"/>
        <v>2.9916041931818188E-3</v>
      </c>
      <c r="H65" s="31">
        <f t="shared" si="2"/>
        <v>2.7609551249999998E-3</v>
      </c>
      <c r="I65" s="32">
        <f t="shared" si="3"/>
        <v>-7.7072325189393937E-3</v>
      </c>
      <c r="J65" s="7"/>
      <c r="K65" s="7"/>
      <c r="L65" s="7"/>
      <c r="M65" s="7"/>
      <c r="N65" s="7"/>
      <c r="O65" s="7"/>
    </row>
    <row r="66" spans="1:15" x14ac:dyDescent="0.35">
      <c r="A66" s="33">
        <v>-4.3487980000000001E-3</v>
      </c>
      <c r="B66" s="33">
        <v>4.3333E-3</v>
      </c>
      <c r="C66" s="33">
        <v>-9.7529480000000009E-3</v>
      </c>
      <c r="D66" s="33">
        <v>2.3569764999999999E-2</v>
      </c>
      <c r="F66" s="31">
        <f t="shared" si="0"/>
        <v>-5.3001614924242423E-3</v>
      </c>
      <c r="G66" s="31">
        <f t="shared" si="1"/>
        <v>3.9804221931818186E-3</v>
      </c>
      <c r="H66" s="31">
        <f t="shared" si="2"/>
        <v>-1.0908452875E-2</v>
      </c>
      <c r="I66" s="32">
        <f t="shared" si="3"/>
        <v>2.3794176481060605E-2</v>
      </c>
      <c r="J66" s="7"/>
      <c r="K66" s="7"/>
      <c r="L66" s="7"/>
      <c r="M66" s="7"/>
      <c r="N66" s="7"/>
      <c r="O66" s="7"/>
    </row>
    <row r="67" spans="1:15" x14ac:dyDescent="0.35">
      <c r="A67" s="33">
        <v>-5.747126E-3</v>
      </c>
      <c r="B67" s="33">
        <v>-1.3275470000000001E-3</v>
      </c>
      <c r="C67" s="33">
        <v>-1.2913111E-2</v>
      </c>
      <c r="D67" s="33">
        <v>3.7532360000000001E-3</v>
      </c>
      <c r="F67" s="31">
        <f t="shared" si="0"/>
        <v>-6.6984894924242422E-3</v>
      </c>
      <c r="G67" s="31">
        <f t="shared" si="1"/>
        <v>-1.6804248068181815E-3</v>
      </c>
      <c r="H67" s="31">
        <f t="shared" si="2"/>
        <v>-1.4068615874999999E-2</v>
      </c>
      <c r="I67" s="32">
        <f t="shared" si="3"/>
        <v>3.9776474810606062E-3</v>
      </c>
      <c r="J67" s="7"/>
      <c r="K67" s="7"/>
      <c r="L67" s="7"/>
      <c r="M67" s="7"/>
      <c r="N67" s="7"/>
      <c r="O67" s="7"/>
    </row>
    <row r="68" spans="1:15" x14ac:dyDescent="0.35">
      <c r="A68" s="33">
        <v>-3.8150335E-2</v>
      </c>
      <c r="B68" s="33">
        <v>2.1934196999999999E-2</v>
      </c>
      <c r="C68" s="33">
        <v>2.6608090000000001E-3</v>
      </c>
      <c r="D68" s="33">
        <v>3.9514949000000001E-2</v>
      </c>
      <c r="F68" s="31">
        <f t="shared" ref="F68:F131" si="4">A68-$A$268</f>
        <v>-3.9101698492424244E-2</v>
      </c>
      <c r="G68" s="31">
        <f t="shared" ref="G68:G131" si="5">B68-$B$268</f>
        <v>2.1581319193181816E-2</v>
      </c>
      <c r="H68" s="31">
        <f t="shared" ref="H68:H131" si="6">C68-$C$268</f>
        <v>1.505304125E-3</v>
      </c>
      <c r="I68" s="32">
        <f t="shared" ref="I68:I131" si="7">D68-$D$268</f>
        <v>3.9739360481060609E-2</v>
      </c>
      <c r="J68" s="7"/>
      <c r="K68" s="7"/>
      <c r="L68" s="7"/>
      <c r="M68" s="7"/>
      <c r="N68" s="7"/>
      <c r="O68" s="7"/>
    </row>
    <row r="69" spans="1:15" x14ac:dyDescent="0.35">
      <c r="A69" s="33">
        <v>2.4045699999999999E-4</v>
      </c>
      <c r="B69" s="33">
        <v>3.6097592999999997E-2</v>
      </c>
      <c r="C69" s="33">
        <v>-2.4325563000000001E-2</v>
      </c>
      <c r="D69" s="33">
        <v>1.7305075E-2</v>
      </c>
      <c r="F69" s="31">
        <f t="shared" si="4"/>
        <v>-7.1090649242424241E-4</v>
      </c>
      <c r="G69" s="31">
        <f t="shared" si="5"/>
        <v>3.5744715193181814E-2</v>
      </c>
      <c r="H69" s="31">
        <f t="shared" si="6"/>
        <v>-2.5481067875000003E-2</v>
      </c>
      <c r="I69" s="32">
        <f t="shared" si="7"/>
        <v>1.7529486481060605E-2</v>
      </c>
      <c r="J69" s="7"/>
      <c r="K69" s="7"/>
      <c r="L69" s="7"/>
      <c r="M69" s="7"/>
      <c r="N69" s="7"/>
      <c r="O69" s="7"/>
    </row>
    <row r="70" spans="1:15" x14ac:dyDescent="0.35">
      <c r="A70" s="33">
        <v>1.1055011E-2</v>
      </c>
      <c r="B70" s="33">
        <v>4.9278058999999999E-2</v>
      </c>
      <c r="C70" s="33">
        <v>4.079783E-3</v>
      </c>
      <c r="D70" s="33">
        <v>-1.5672782999999999E-2</v>
      </c>
      <c r="F70" s="31">
        <f t="shared" si="4"/>
        <v>1.0103647507575758E-2</v>
      </c>
      <c r="G70" s="31">
        <f t="shared" si="5"/>
        <v>4.8925181193181816E-2</v>
      </c>
      <c r="H70" s="31">
        <f t="shared" si="6"/>
        <v>2.9242781249999997E-3</v>
      </c>
      <c r="I70" s="32">
        <f t="shared" si="7"/>
        <v>-1.5448371518939394E-2</v>
      </c>
      <c r="J70" s="7"/>
      <c r="K70" s="7"/>
      <c r="L70" s="7"/>
      <c r="M70" s="7"/>
      <c r="N70" s="7"/>
      <c r="O70" s="7"/>
    </row>
    <row r="71" spans="1:15" x14ac:dyDescent="0.35">
      <c r="A71" s="33">
        <v>-4.5162589999999999E-3</v>
      </c>
      <c r="B71" s="33">
        <v>-3.888753E-3</v>
      </c>
      <c r="C71" s="33">
        <v>-7.9006319999999994E-3</v>
      </c>
      <c r="D71" s="33">
        <v>-9.9028740000000007E-3</v>
      </c>
      <c r="F71" s="31">
        <f t="shared" si="4"/>
        <v>-5.4676224924242421E-3</v>
      </c>
      <c r="G71" s="31">
        <f t="shared" si="5"/>
        <v>-4.2416308068181814E-3</v>
      </c>
      <c r="H71" s="31">
        <f t="shared" si="6"/>
        <v>-9.0561368749999989E-3</v>
      </c>
      <c r="I71" s="32">
        <f t="shared" si="7"/>
        <v>-9.6784625189393955E-3</v>
      </c>
      <c r="J71" s="7"/>
      <c r="K71" s="7"/>
      <c r="L71" s="7"/>
      <c r="M71" s="7"/>
      <c r="N71" s="7"/>
      <c r="O71" s="7"/>
    </row>
    <row r="72" spans="1:15" x14ac:dyDescent="0.35">
      <c r="A72" s="33">
        <v>-2.3639015999999999E-2</v>
      </c>
      <c r="B72" s="33">
        <v>-2.8528558999999998E-2</v>
      </c>
      <c r="C72" s="33">
        <v>-1.4789579000000001E-2</v>
      </c>
      <c r="D72" s="33">
        <v>-1.2747636E-2</v>
      </c>
      <c r="F72" s="31">
        <f t="shared" si="4"/>
        <v>-2.4590379492424243E-2</v>
      </c>
      <c r="G72" s="31">
        <f t="shared" si="5"/>
        <v>-2.8881436806818182E-2</v>
      </c>
      <c r="H72" s="31">
        <f t="shared" si="6"/>
        <v>-1.5945083875000002E-2</v>
      </c>
      <c r="I72" s="32">
        <f t="shared" si="7"/>
        <v>-1.2523224518939394E-2</v>
      </c>
      <c r="J72" s="7"/>
      <c r="K72" s="7"/>
      <c r="L72" s="7"/>
      <c r="M72" s="7"/>
      <c r="N72" s="7"/>
      <c r="O72" s="7"/>
    </row>
    <row r="73" spans="1:15" x14ac:dyDescent="0.35">
      <c r="A73" s="33">
        <v>1.5651749E-2</v>
      </c>
      <c r="B73" s="33">
        <v>4.1731162000000002E-2</v>
      </c>
      <c r="C73" s="33">
        <v>2.1016166999999999E-2</v>
      </c>
      <c r="D73" s="33">
        <v>4.4894676000000001E-2</v>
      </c>
      <c r="F73" s="31">
        <f t="shared" si="4"/>
        <v>1.4700385507575757E-2</v>
      </c>
      <c r="G73" s="31">
        <f t="shared" si="5"/>
        <v>4.1378284193181819E-2</v>
      </c>
      <c r="H73" s="31">
        <f t="shared" si="6"/>
        <v>1.9860662124999998E-2</v>
      </c>
      <c r="I73" s="32">
        <f t="shared" si="7"/>
        <v>4.511908748106061E-2</v>
      </c>
      <c r="J73" s="7"/>
      <c r="K73" s="7"/>
      <c r="L73" s="7"/>
      <c r="M73" s="7"/>
      <c r="N73" s="7"/>
      <c r="O73" s="7"/>
    </row>
    <row r="74" spans="1:15" x14ac:dyDescent="0.35">
      <c r="A74" s="33">
        <v>8.9092949999999994E-3</v>
      </c>
      <c r="B74" s="33">
        <v>-3.0267090999999999E-2</v>
      </c>
      <c r="C74" s="33">
        <v>8.1429659999999997E-3</v>
      </c>
      <c r="D74" s="33">
        <v>1.7110459999999999E-3</v>
      </c>
      <c r="F74" s="31">
        <f t="shared" si="4"/>
        <v>7.9579315075757572E-3</v>
      </c>
      <c r="G74" s="31">
        <f t="shared" si="5"/>
        <v>-3.0619968806818183E-2</v>
      </c>
      <c r="H74" s="31">
        <f t="shared" si="6"/>
        <v>6.9874611249999994E-3</v>
      </c>
      <c r="I74" s="32">
        <f t="shared" si="7"/>
        <v>1.9354574810606059E-3</v>
      </c>
      <c r="J74" s="7"/>
      <c r="K74" s="7"/>
      <c r="L74" s="7"/>
      <c r="M74" s="7"/>
      <c r="N74" s="7"/>
      <c r="O74" s="7"/>
    </row>
    <row r="75" spans="1:15" x14ac:dyDescent="0.35">
      <c r="A75" s="33">
        <v>-1.431988E-2</v>
      </c>
      <c r="B75" s="33">
        <v>-6.2729529000000006E-2</v>
      </c>
      <c r="C75" s="33">
        <v>-1.3461936000000001E-2</v>
      </c>
      <c r="D75" s="33">
        <v>-8.3507119999999997E-3</v>
      </c>
      <c r="F75" s="31">
        <f t="shared" si="4"/>
        <v>-1.5271243492424242E-2</v>
      </c>
      <c r="G75" s="31">
        <f t="shared" si="5"/>
        <v>-6.3082406806818189E-2</v>
      </c>
      <c r="H75" s="31">
        <f t="shared" si="6"/>
        <v>-1.4617440875E-2</v>
      </c>
      <c r="I75" s="32">
        <f t="shared" si="7"/>
        <v>-8.1263005189393944E-3</v>
      </c>
      <c r="J75" s="7"/>
      <c r="K75" s="7"/>
      <c r="L75" s="7"/>
      <c r="M75" s="7"/>
      <c r="N75" s="7"/>
      <c r="O75" s="7"/>
    </row>
    <row r="76" spans="1:15" x14ac:dyDescent="0.35">
      <c r="A76" s="33">
        <v>1.1864454999999999E-2</v>
      </c>
      <c r="B76" s="33">
        <v>3.3953674000000003E-2</v>
      </c>
      <c r="C76" s="33">
        <v>1.6602228E-2</v>
      </c>
      <c r="D76" s="33">
        <v>7.2727460000000001E-3</v>
      </c>
      <c r="F76" s="31">
        <f t="shared" si="4"/>
        <v>1.0913091507575757E-2</v>
      </c>
      <c r="G76" s="31">
        <f t="shared" si="5"/>
        <v>3.360079619318182E-2</v>
      </c>
      <c r="H76" s="31">
        <f t="shared" si="6"/>
        <v>1.5446723125000001E-2</v>
      </c>
      <c r="I76" s="32">
        <f t="shared" si="7"/>
        <v>7.4971574810606062E-3</v>
      </c>
      <c r="J76" s="7"/>
      <c r="K76" s="7"/>
      <c r="L76" s="7"/>
      <c r="M76" s="7"/>
      <c r="N76" s="7"/>
      <c r="O76" s="7"/>
    </row>
    <row r="77" spans="1:15" x14ac:dyDescent="0.35">
      <c r="A77" s="33">
        <v>5.9822920000000002E-3</v>
      </c>
      <c r="B77" s="33">
        <v>-5.3678559999999998E-3</v>
      </c>
      <c r="C77" s="33">
        <v>-3.5570480000000002E-2</v>
      </c>
      <c r="D77" s="33">
        <v>7.2201590000000003E-3</v>
      </c>
      <c r="F77" s="31">
        <f t="shared" si="4"/>
        <v>5.0309285075757579E-3</v>
      </c>
      <c r="G77" s="31">
        <f t="shared" si="5"/>
        <v>-5.7207338068181813E-3</v>
      </c>
      <c r="H77" s="31">
        <f t="shared" si="6"/>
        <v>-3.6725984874999999E-2</v>
      </c>
      <c r="I77" s="32">
        <f t="shared" si="7"/>
        <v>7.4445704810606065E-3</v>
      </c>
      <c r="J77" s="7"/>
      <c r="K77" s="7"/>
      <c r="L77" s="7"/>
      <c r="M77" s="7"/>
      <c r="N77" s="7"/>
      <c r="O77" s="7"/>
    </row>
    <row r="78" spans="1:15" x14ac:dyDescent="0.35">
      <c r="A78" s="33">
        <v>5.9467169999999998E-3</v>
      </c>
      <c r="B78" s="33">
        <v>1.9047300000000001E-3</v>
      </c>
      <c r="C78" s="33">
        <v>3.247495E-3</v>
      </c>
      <c r="D78" s="33">
        <v>1.3016468999999999E-2</v>
      </c>
      <c r="F78" s="31">
        <f t="shared" si="4"/>
        <v>4.9953535075757576E-3</v>
      </c>
      <c r="G78" s="31">
        <f t="shared" si="5"/>
        <v>1.5518521931818185E-3</v>
      </c>
      <c r="H78" s="31">
        <f t="shared" si="6"/>
        <v>2.0919901250000001E-3</v>
      </c>
      <c r="I78" s="32">
        <f t="shared" si="7"/>
        <v>1.3240880481060605E-2</v>
      </c>
      <c r="J78" s="7"/>
      <c r="K78" s="7"/>
      <c r="L78" s="7"/>
      <c r="M78" s="7"/>
      <c r="N78" s="7"/>
      <c r="O78" s="7"/>
    </row>
    <row r="79" spans="1:15" x14ac:dyDescent="0.35">
      <c r="A79" s="33">
        <v>-1.3951287999999999E-2</v>
      </c>
      <c r="B79" s="33">
        <v>1.8377694E-2</v>
      </c>
      <c r="C79" s="33">
        <v>1.3410451E-2</v>
      </c>
      <c r="D79" s="33">
        <v>-1.6014916000000001E-2</v>
      </c>
      <c r="F79" s="31">
        <f t="shared" si="4"/>
        <v>-1.4902651492424241E-2</v>
      </c>
      <c r="G79" s="31">
        <f t="shared" si="5"/>
        <v>1.8024816193181817E-2</v>
      </c>
      <c r="H79" s="31">
        <f t="shared" si="6"/>
        <v>1.2254946125000001E-2</v>
      </c>
      <c r="I79" s="32">
        <f t="shared" si="7"/>
        <v>-1.5790504518939395E-2</v>
      </c>
      <c r="J79" s="7"/>
      <c r="K79" s="7"/>
      <c r="L79" s="7"/>
      <c r="M79" s="7"/>
      <c r="N79" s="7"/>
      <c r="O79" s="7"/>
    </row>
    <row r="80" spans="1:15" x14ac:dyDescent="0.35">
      <c r="A80" s="33">
        <v>4.7961599999999998E-4</v>
      </c>
      <c r="B80" s="33">
        <v>-7.7784689999999997E-3</v>
      </c>
      <c r="C80" s="33">
        <v>-2.8747489000000001E-2</v>
      </c>
      <c r="D80" s="33">
        <v>-9.0840079999999993E-3</v>
      </c>
      <c r="F80" s="31">
        <f t="shared" si="4"/>
        <v>-4.7174749242424245E-4</v>
      </c>
      <c r="G80" s="31">
        <f t="shared" si="5"/>
        <v>-8.1313468068181811E-3</v>
      </c>
      <c r="H80" s="31">
        <f t="shared" si="6"/>
        <v>-2.9902993875000002E-2</v>
      </c>
      <c r="I80" s="32">
        <f t="shared" si="7"/>
        <v>-8.859596518939394E-3</v>
      </c>
      <c r="J80" s="7"/>
      <c r="K80" s="7"/>
      <c r="L80" s="7"/>
      <c r="M80" s="7"/>
      <c r="N80" s="7"/>
      <c r="O80" s="7"/>
    </row>
    <row r="81" spans="1:15" x14ac:dyDescent="0.35">
      <c r="A81" s="33">
        <v>5.5129430000000002E-3</v>
      </c>
      <c r="B81" s="33">
        <v>2.9789935E-2</v>
      </c>
      <c r="C81" s="33">
        <v>-1.8557681999999999E-2</v>
      </c>
      <c r="D81" s="33">
        <v>-1.6615718000000002E-2</v>
      </c>
      <c r="F81" s="31">
        <f t="shared" si="4"/>
        <v>4.561579507575758E-3</v>
      </c>
      <c r="G81" s="31">
        <f t="shared" si="5"/>
        <v>2.9437057193181817E-2</v>
      </c>
      <c r="H81" s="31">
        <f t="shared" si="6"/>
        <v>-1.9713186875E-2</v>
      </c>
      <c r="I81" s="32">
        <f t="shared" si="7"/>
        <v>-1.6391306518939396E-2</v>
      </c>
      <c r="J81" s="7"/>
      <c r="K81" s="7"/>
      <c r="L81" s="7"/>
      <c r="M81" s="7"/>
      <c r="N81" s="7"/>
      <c r="O81" s="7"/>
    </row>
    <row r="82" spans="1:15" x14ac:dyDescent="0.35">
      <c r="A82" s="33">
        <v>5.4826939999999998E-3</v>
      </c>
      <c r="B82" s="33">
        <v>-3.9586179999999997E-3</v>
      </c>
      <c r="C82" s="33">
        <v>-8.3771780000000007E-3</v>
      </c>
      <c r="D82" s="33">
        <v>6.4089719999999998E-3</v>
      </c>
      <c r="F82" s="31">
        <f t="shared" si="4"/>
        <v>4.5313305075757575E-3</v>
      </c>
      <c r="G82" s="31">
        <f t="shared" si="5"/>
        <v>-4.3114958068181811E-3</v>
      </c>
      <c r="H82" s="31">
        <f t="shared" si="6"/>
        <v>-9.5326828750000002E-3</v>
      </c>
      <c r="I82" s="32">
        <f t="shared" si="7"/>
        <v>6.6333834810606059E-3</v>
      </c>
      <c r="J82" s="7"/>
      <c r="K82" s="7"/>
      <c r="L82" s="7"/>
      <c r="M82" s="7"/>
      <c r="N82" s="7"/>
      <c r="O82" s="7"/>
    </row>
    <row r="83" spans="1:15" x14ac:dyDescent="0.35">
      <c r="A83" s="33">
        <v>-1.7543883E-2</v>
      </c>
      <c r="B83" s="33">
        <v>-3.4240263999999999E-2</v>
      </c>
      <c r="C83" s="33">
        <v>-2.9447296000000001E-2</v>
      </c>
      <c r="D83" s="33">
        <v>-3.3384794000000002E-2</v>
      </c>
      <c r="F83" s="31">
        <f t="shared" si="4"/>
        <v>-1.8495246492424244E-2</v>
      </c>
      <c r="G83" s="31">
        <f t="shared" si="5"/>
        <v>-3.4593141806818183E-2</v>
      </c>
      <c r="H83" s="31">
        <f t="shared" si="6"/>
        <v>-3.0602800875000002E-2</v>
      </c>
      <c r="I83" s="32">
        <f t="shared" si="7"/>
        <v>-3.3160382518939394E-2</v>
      </c>
      <c r="J83" s="7"/>
      <c r="K83" s="7"/>
      <c r="L83" s="7"/>
      <c r="M83" s="7"/>
      <c r="N83" s="7"/>
      <c r="O83" s="7"/>
    </row>
    <row r="84" spans="1:15" x14ac:dyDescent="0.35">
      <c r="A84" s="33">
        <v>-1.1824276E-2</v>
      </c>
      <c r="B84" s="33">
        <v>-9.4969900000000003E-4</v>
      </c>
      <c r="C84" s="33">
        <v>1.6911229E-2</v>
      </c>
      <c r="D84" s="33">
        <v>1.7169116000000002E-2</v>
      </c>
      <c r="F84" s="31">
        <f t="shared" si="4"/>
        <v>-1.2775639492424242E-2</v>
      </c>
      <c r="G84" s="31">
        <f t="shared" si="5"/>
        <v>-1.3025768068181814E-3</v>
      </c>
      <c r="H84" s="31">
        <f t="shared" si="6"/>
        <v>1.5755724124999999E-2</v>
      </c>
      <c r="I84" s="32">
        <f t="shared" si="7"/>
        <v>1.7393527481060607E-2</v>
      </c>
      <c r="J84" s="7"/>
      <c r="K84" s="7"/>
      <c r="L84" s="7"/>
      <c r="M84" s="7"/>
      <c r="N84" s="7"/>
      <c r="O84" s="7"/>
    </row>
    <row r="85" spans="1:15" x14ac:dyDescent="0.35">
      <c r="A85" s="33">
        <v>-1.7094020000000001E-3</v>
      </c>
      <c r="B85" s="33">
        <v>-3.1051934E-2</v>
      </c>
      <c r="C85" s="33">
        <v>-1.2227929E-2</v>
      </c>
      <c r="D85" s="33">
        <v>-2.0314032999999999E-2</v>
      </c>
      <c r="F85" s="31">
        <f t="shared" si="4"/>
        <v>-2.6607654924242427E-3</v>
      </c>
      <c r="G85" s="31">
        <f t="shared" si="5"/>
        <v>-3.1404811806818179E-2</v>
      </c>
      <c r="H85" s="31">
        <f t="shared" si="6"/>
        <v>-1.3383433875E-2</v>
      </c>
      <c r="I85" s="32">
        <f t="shared" si="7"/>
        <v>-2.0089621518939393E-2</v>
      </c>
      <c r="J85" s="7"/>
      <c r="K85" s="7"/>
      <c r="L85" s="7"/>
      <c r="M85" s="7"/>
      <c r="N85" s="7"/>
      <c r="O85" s="7"/>
    </row>
    <row r="86" spans="1:15" x14ac:dyDescent="0.35">
      <c r="A86" s="33">
        <v>3.4735762000000003E-2</v>
      </c>
      <c r="B86" s="33">
        <v>2.2236756E-2</v>
      </c>
      <c r="C86" s="33">
        <v>8.9131100000000001E-3</v>
      </c>
      <c r="D86" s="33">
        <v>1.1719904E-2</v>
      </c>
      <c r="F86" s="31">
        <f t="shared" si="4"/>
        <v>3.3784398507575759E-2</v>
      </c>
      <c r="G86" s="31">
        <f t="shared" si="5"/>
        <v>2.1883878193181817E-2</v>
      </c>
      <c r="H86" s="31">
        <f t="shared" si="6"/>
        <v>7.7576051249999998E-3</v>
      </c>
      <c r="I86" s="32">
        <f t="shared" si="7"/>
        <v>1.1944315481060605E-2</v>
      </c>
      <c r="J86" s="7"/>
      <c r="K86" s="7"/>
      <c r="L86" s="7"/>
      <c r="M86" s="7"/>
      <c r="N86" s="7"/>
      <c r="O86" s="7"/>
    </row>
    <row r="87" spans="1:15" x14ac:dyDescent="0.35">
      <c r="A87" s="33">
        <v>5.673806E-3</v>
      </c>
      <c r="B87" s="33">
        <v>-3.518874E-3</v>
      </c>
      <c r="C87" s="33">
        <v>2.0858859E-2</v>
      </c>
      <c r="D87" s="33">
        <v>1.5049465E-2</v>
      </c>
      <c r="F87" s="31">
        <f t="shared" si="4"/>
        <v>4.7224425075757578E-3</v>
      </c>
      <c r="G87" s="31">
        <f t="shared" si="5"/>
        <v>-3.8717518068181814E-3</v>
      </c>
      <c r="H87" s="31">
        <f t="shared" si="6"/>
        <v>1.9703354124999999E-2</v>
      </c>
      <c r="I87" s="32">
        <f t="shared" si="7"/>
        <v>1.5273876481060605E-2</v>
      </c>
      <c r="J87" s="7"/>
      <c r="K87" s="7"/>
      <c r="L87" s="7"/>
      <c r="M87" s="7"/>
      <c r="N87" s="7"/>
      <c r="O87" s="7"/>
    </row>
    <row r="88" spans="1:15" x14ac:dyDescent="0.35">
      <c r="A88" s="33">
        <v>-1.2223813E-2</v>
      </c>
      <c r="B88" s="33">
        <v>1.605169E-3</v>
      </c>
      <c r="C88" s="33">
        <v>-1.68268E-3</v>
      </c>
      <c r="D88" s="33">
        <v>5.0722199999999997E-3</v>
      </c>
      <c r="F88" s="31">
        <f t="shared" si="4"/>
        <v>-1.3175176492424242E-2</v>
      </c>
      <c r="G88" s="31">
        <f t="shared" si="5"/>
        <v>1.2522911931818186E-3</v>
      </c>
      <c r="H88" s="31">
        <f t="shared" si="6"/>
        <v>-2.8381848750000001E-3</v>
      </c>
      <c r="I88" s="32">
        <f t="shared" si="7"/>
        <v>5.2966314810606058E-3</v>
      </c>
      <c r="J88" s="7"/>
      <c r="K88" s="7"/>
      <c r="L88" s="7"/>
      <c r="M88" s="7"/>
      <c r="N88" s="7"/>
      <c r="O88" s="7"/>
    </row>
    <row r="89" spans="1:15" x14ac:dyDescent="0.35">
      <c r="A89" s="33">
        <v>-1.66585E-3</v>
      </c>
      <c r="B89" s="33">
        <v>-1.602596E-3</v>
      </c>
      <c r="C89" s="33">
        <v>6.9829159999999996E-3</v>
      </c>
      <c r="D89" s="33">
        <v>5.3183190999999998E-2</v>
      </c>
      <c r="F89" s="31">
        <f t="shared" si="4"/>
        <v>-2.6172134924242422E-3</v>
      </c>
      <c r="G89" s="31">
        <f t="shared" si="5"/>
        <v>-1.9554738068181814E-3</v>
      </c>
      <c r="H89" s="31">
        <f t="shared" si="6"/>
        <v>5.8274111249999993E-3</v>
      </c>
      <c r="I89" s="32">
        <f t="shared" si="7"/>
        <v>5.3407602481060606E-2</v>
      </c>
      <c r="J89" s="7"/>
      <c r="K89" s="7"/>
      <c r="L89" s="7"/>
      <c r="M89" s="7"/>
      <c r="N89" s="7"/>
      <c r="O89" s="7"/>
    </row>
    <row r="90" spans="1:15" x14ac:dyDescent="0.35">
      <c r="A90" s="33">
        <v>-1.2395733000000001E-2</v>
      </c>
      <c r="B90" s="33">
        <v>-5.7785229999999998E-3</v>
      </c>
      <c r="C90" s="33">
        <v>1.4825418999999999E-2</v>
      </c>
      <c r="D90" s="33">
        <v>2.8381884999999999E-2</v>
      </c>
      <c r="F90" s="31">
        <f t="shared" si="4"/>
        <v>-1.3347096492424243E-2</v>
      </c>
      <c r="G90" s="31">
        <f t="shared" si="5"/>
        <v>-6.1314008068181812E-3</v>
      </c>
      <c r="H90" s="31">
        <f t="shared" si="6"/>
        <v>1.3669914125E-2</v>
      </c>
      <c r="I90" s="32">
        <f t="shared" si="7"/>
        <v>2.8606296481060604E-2</v>
      </c>
      <c r="J90" s="7"/>
      <c r="K90" s="7"/>
      <c r="L90" s="7"/>
      <c r="M90" s="7"/>
      <c r="N90" s="7"/>
      <c r="O90" s="7"/>
    </row>
    <row r="91" spans="1:15" x14ac:dyDescent="0.35">
      <c r="A91" s="33">
        <v>-8.6893560000000005E-3</v>
      </c>
      <c r="B91" s="33">
        <v>2.7445949000000001E-2</v>
      </c>
      <c r="C91" s="33">
        <v>-1.0838808E-2</v>
      </c>
      <c r="D91" s="33">
        <v>-8.6021329999999997E-3</v>
      </c>
      <c r="F91" s="31">
        <f t="shared" si="4"/>
        <v>-9.6407194924242427E-3</v>
      </c>
      <c r="G91" s="31">
        <f t="shared" si="5"/>
        <v>2.7093071193181818E-2</v>
      </c>
      <c r="H91" s="31">
        <f t="shared" si="6"/>
        <v>-1.1994312875E-2</v>
      </c>
      <c r="I91" s="32">
        <f t="shared" si="7"/>
        <v>-8.3777215189393944E-3</v>
      </c>
      <c r="J91" s="7"/>
      <c r="K91" s="7"/>
      <c r="L91" s="7"/>
      <c r="M91" s="7"/>
      <c r="N91" s="7"/>
      <c r="O91" s="7"/>
    </row>
    <row r="92" spans="1:15" x14ac:dyDescent="0.35">
      <c r="A92" s="33">
        <v>8.521987E-3</v>
      </c>
      <c r="B92" s="33">
        <v>-2.0741671999999999E-2</v>
      </c>
      <c r="C92" s="33">
        <v>3.573166E-3</v>
      </c>
      <c r="D92" s="33">
        <v>-3.6153470000000001E-3</v>
      </c>
      <c r="F92" s="31">
        <f t="shared" si="4"/>
        <v>7.5706235075757577E-3</v>
      </c>
      <c r="G92" s="31">
        <f t="shared" si="5"/>
        <v>-2.1094549806818182E-2</v>
      </c>
      <c r="H92" s="31">
        <f t="shared" si="6"/>
        <v>2.4176611249999997E-3</v>
      </c>
      <c r="I92" s="32">
        <f t="shared" si="7"/>
        <v>-3.3909355189393944E-3</v>
      </c>
      <c r="J92" s="7"/>
      <c r="K92" s="7"/>
      <c r="L92" s="7"/>
      <c r="M92" s="7"/>
      <c r="N92" s="7"/>
      <c r="O92" s="7"/>
    </row>
    <row r="93" spans="1:15" x14ac:dyDescent="0.35">
      <c r="A93" s="33">
        <v>-7.0013760000000001E-3</v>
      </c>
      <c r="B93" s="33">
        <v>2.888318E-3</v>
      </c>
      <c r="C93" s="33">
        <v>-2.2549263999999999E-2</v>
      </c>
      <c r="D93" s="33">
        <v>-1.8505098000000001E-2</v>
      </c>
      <c r="F93" s="31">
        <f t="shared" si="4"/>
        <v>-7.9527394924242423E-3</v>
      </c>
      <c r="G93" s="31">
        <f t="shared" si="5"/>
        <v>2.5354401931818185E-3</v>
      </c>
      <c r="H93" s="31">
        <f t="shared" si="6"/>
        <v>-2.3704768875000001E-2</v>
      </c>
      <c r="I93" s="32">
        <f t="shared" si="7"/>
        <v>-1.8280686518939396E-2</v>
      </c>
      <c r="J93" s="7"/>
      <c r="K93" s="7"/>
      <c r="L93" s="7"/>
      <c r="M93" s="7"/>
      <c r="N93" s="7"/>
      <c r="O93" s="7"/>
    </row>
    <row r="94" spans="1:15" x14ac:dyDescent="0.35">
      <c r="A94" s="33">
        <v>6.5645759999999999E-3</v>
      </c>
      <c r="B94" s="33">
        <v>2.2719968E-2</v>
      </c>
      <c r="C94" s="33">
        <v>4.0068029999999998E-2</v>
      </c>
      <c r="D94" s="33">
        <v>-1.8483919999999999E-3</v>
      </c>
      <c r="F94" s="31">
        <f t="shared" si="4"/>
        <v>5.6132125075757577E-3</v>
      </c>
      <c r="G94" s="31">
        <f t="shared" si="5"/>
        <v>2.2367090193181817E-2</v>
      </c>
      <c r="H94" s="31">
        <f t="shared" si="6"/>
        <v>3.8912525125E-2</v>
      </c>
      <c r="I94" s="32">
        <f t="shared" si="7"/>
        <v>-1.623980518939394E-3</v>
      </c>
      <c r="J94" s="7"/>
      <c r="K94" s="7"/>
      <c r="L94" s="7"/>
      <c r="M94" s="7"/>
      <c r="N94" s="7"/>
      <c r="O94" s="7"/>
    </row>
    <row r="95" spans="1:15" x14ac:dyDescent="0.35">
      <c r="A95" s="33">
        <v>-3.140145E-3</v>
      </c>
      <c r="B95" s="33">
        <v>-2.0337923000000001E-2</v>
      </c>
      <c r="C95" s="33">
        <v>-2.3348700000000002E-3</v>
      </c>
      <c r="D95" s="33">
        <v>-9.2590700000000001E-4</v>
      </c>
      <c r="F95" s="31">
        <f t="shared" si="4"/>
        <v>-4.0915084924242427E-3</v>
      </c>
      <c r="G95" s="31">
        <f t="shared" si="5"/>
        <v>-2.0690800806818184E-2</v>
      </c>
      <c r="H95" s="31">
        <f t="shared" si="6"/>
        <v>-3.4903748750000005E-3</v>
      </c>
      <c r="I95" s="32">
        <f t="shared" si="7"/>
        <v>-7.0149551893939407E-4</v>
      </c>
      <c r="J95" s="7"/>
      <c r="K95" s="7"/>
      <c r="L95" s="7"/>
      <c r="M95" s="7"/>
      <c r="N95" s="7"/>
      <c r="O95" s="7"/>
    </row>
    <row r="96" spans="1:15" x14ac:dyDescent="0.35">
      <c r="A96" s="33">
        <v>2.1807850000000002E-3</v>
      </c>
      <c r="B96" s="33">
        <v>1.2456149E-2</v>
      </c>
      <c r="C96" s="33">
        <v>1.4041715999999999E-2</v>
      </c>
      <c r="D96" s="33">
        <v>1.5940685999999999E-2</v>
      </c>
      <c r="F96" s="31">
        <f t="shared" si="4"/>
        <v>1.2294215075757578E-3</v>
      </c>
      <c r="G96" s="31">
        <f t="shared" si="5"/>
        <v>1.2103271193181818E-2</v>
      </c>
      <c r="H96" s="31">
        <f t="shared" si="6"/>
        <v>1.2886211125E-2</v>
      </c>
      <c r="I96" s="32">
        <f t="shared" si="7"/>
        <v>1.6165097481060604E-2</v>
      </c>
      <c r="J96" s="7"/>
      <c r="K96" s="7"/>
      <c r="L96" s="7"/>
      <c r="M96" s="7"/>
      <c r="N96" s="7"/>
      <c r="O96" s="7"/>
    </row>
    <row r="97" spans="1:15" x14ac:dyDescent="0.35">
      <c r="A97" s="33">
        <v>-1.8133461999999999E-2</v>
      </c>
      <c r="B97" s="33">
        <v>3.8801229E-2</v>
      </c>
      <c r="C97" s="33">
        <v>-1.0385437000000001E-2</v>
      </c>
      <c r="D97" s="33">
        <v>-4.7436960000000004E-3</v>
      </c>
      <c r="F97" s="31">
        <f t="shared" si="4"/>
        <v>-1.9084825492424243E-2</v>
      </c>
      <c r="G97" s="31">
        <f t="shared" si="5"/>
        <v>3.8448351193181816E-2</v>
      </c>
      <c r="H97" s="31">
        <f t="shared" si="6"/>
        <v>-1.1540941875E-2</v>
      </c>
      <c r="I97" s="32">
        <f t="shared" si="7"/>
        <v>-4.5192845189393942E-3</v>
      </c>
      <c r="J97" s="7"/>
      <c r="K97" s="7"/>
      <c r="L97" s="7"/>
      <c r="M97" s="7"/>
      <c r="N97" s="7"/>
      <c r="O97" s="7"/>
    </row>
    <row r="98" spans="1:15" x14ac:dyDescent="0.35">
      <c r="A98" s="33">
        <v>-7.1411230000000001E-3</v>
      </c>
      <c r="B98" s="33">
        <v>5.1624050000000001E-3</v>
      </c>
      <c r="C98" s="33">
        <v>1.1660329999999999E-3</v>
      </c>
      <c r="D98" s="33">
        <v>-1.0449111000000001E-2</v>
      </c>
      <c r="F98" s="31">
        <f t="shared" si="4"/>
        <v>-8.0924864924242432E-3</v>
      </c>
      <c r="G98" s="31">
        <f t="shared" si="5"/>
        <v>4.8095271931818187E-3</v>
      </c>
      <c r="H98" s="31">
        <f t="shared" si="6"/>
        <v>1.0528124999999817E-5</v>
      </c>
      <c r="I98" s="32">
        <f t="shared" si="7"/>
        <v>-1.0224699518939395E-2</v>
      </c>
      <c r="J98" s="7"/>
      <c r="K98" s="7"/>
      <c r="L98" s="7"/>
      <c r="M98" s="7"/>
      <c r="N98" s="7"/>
      <c r="O98" s="7"/>
    </row>
    <row r="99" spans="1:15" x14ac:dyDescent="0.35">
      <c r="A99" s="33">
        <v>-3.720288E-3</v>
      </c>
      <c r="B99" s="33">
        <v>-1.7824774000000002E-2</v>
      </c>
      <c r="C99" s="33">
        <v>1.9100849999999999E-2</v>
      </c>
      <c r="D99" s="33">
        <v>-1.6117062000000001E-2</v>
      </c>
      <c r="F99" s="31">
        <f t="shared" si="4"/>
        <v>-4.6716514924242426E-3</v>
      </c>
      <c r="G99" s="31">
        <f t="shared" si="5"/>
        <v>-1.8177651806818185E-2</v>
      </c>
      <c r="H99" s="31">
        <f t="shared" si="6"/>
        <v>1.7945345124999998E-2</v>
      </c>
      <c r="I99" s="32">
        <f t="shared" si="7"/>
        <v>-1.5892650518939396E-2</v>
      </c>
      <c r="J99" s="7"/>
      <c r="K99" s="7"/>
      <c r="L99" s="7"/>
      <c r="M99" s="7"/>
      <c r="N99" s="7"/>
      <c r="O99" s="7"/>
    </row>
    <row r="100" spans="1:15" x14ac:dyDescent="0.35">
      <c r="A100" s="33">
        <v>-7.7171280000000002E-3</v>
      </c>
      <c r="B100" s="33">
        <v>-5.8442939999999999E-3</v>
      </c>
      <c r="C100" s="33">
        <v>1.7600010999999999E-2</v>
      </c>
      <c r="D100" s="33">
        <v>1.5063058000000001E-2</v>
      </c>
      <c r="F100" s="31">
        <f t="shared" si="4"/>
        <v>-8.6684914924242424E-3</v>
      </c>
      <c r="G100" s="31">
        <f t="shared" si="5"/>
        <v>-6.1971718068181813E-3</v>
      </c>
      <c r="H100" s="31">
        <f t="shared" si="6"/>
        <v>1.6444506124999998E-2</v>
      </c>
      <c r="I100" s="32">
        <f t="shared" si="7"/>
        <v>1.5287469481060606E-2</v>
      </c>
      <c r="J100" s="7"/>
      <c r="K100" s="7"/>
      <c r="L100" s="7"/>
      <c r="M100" s="7"/>
      <c r="N100" s="7"/>
      <c r="O100" s="7"/>
    </row>
    <row r="101" spans="1:15" x14ac:dyDescent="0.35">
      <c r="A101" s="33">
        <v>-2.7596840000000001E-3</v>
      </c>
      <c r="B101" s="33">
        <v>-2.7537129E-2</v>
      </c>
      <c r="C101" s="33">
        <v>-1.257865E-2</v>
      </c>
      <c r="D101" s="33">
        <v>-2.5969209999999999E-3</v>
      </c>
      <c r="F101" s="31">
        <f t="shared" si="4"/>
        <v>-3.7110474924242423E-3</v>
      </c>
      <c r="G101" s="31">
        <f t="shared" si="5"/>
        <v>-2.7890006806818184E-2</v>
      </c>
      <c r="H101" s="31">
        <f t="shared" si="6"/>
        <v>-1.3734154875E-2</v>
      </c>
      <c r="I101" s="32">
        <f t="shared" si="7"/>
        <v>-2.3725095189393941E-3</v>
      </c>
      <c r="J101" s="7"/>
      <c r="K101" s="7"/>
      <c r="L101" s="7"/>
      <c r="M101" s="7"/>
      <c r="N101" s="7"/>
      <c r="O101" s="7"/>
    </row>
    <row r="102" spans="1:15" x14ac:dyDescent="0.35">
      <c r="A102" s="33">
        <v>1.0063139999999999E-3</v>
      </c>
      <c r="B102" s="33">
        <v>-3.5316577000000002E-2</v>
      </c>
      <c r="C102" s="33">
        <v>-8.6441539999999994E-3</v>
      </c>
      <c r="D102" s="33">
        <v>-7.9970240000000001E-3</v>
      </c>
      <c r="F102" s="31">
        <f t="shared" si="4"/>
        <v>5.4950507575757474E-5</v>
      </c>
      <c r="G102" s="31">
        <f t="shared" si="5"/>
        <v>-3.5669454806818185E-2</v>
      </c>
      <c r="H102" s="31">
        <f t="shared" si="6"/>
        <v>-9.7996588749999988E-3</v>
      </c>
      <c r="I102" s="32">
        <f t="shared" si="7"/>
        <v>-7.772612518939394E-3</v>
      </c>
      <c r="J102" s="7"/>
      <c r="K102" s="7"/>
      <c r="L102" s="7"/>
      <c r="M102" s="7"/>
      <c r="N102" s="7"/>
      <c r="O102" s="7"/>
    </row>
    <row r="103" spans="1:15" x14ac:dyDescent="0.35">
      <c r="A103" s="33">
        <v>-1.2565971E-2</v>
      </c>
      <c r="B103" s="33">
        <v>2.3086740000000001E-3</v>
      </c>
      <c r="C103" s="33">
        <v>-2.0651709000000001E-2</v>
      </c>
      <c r="D103" s="33">
        <v>3.3183371000000003E-2</v>
      </c>
      <c r="F103" s="31">
        <f t="shared" si="4"/>
        <v>-1.3517334492424243E-2</v>
      </c>
      <c r="G103" s="31">
        <f t="shared" si="5"/>
        <v>1.9557961931818187E-3</v>
      </c>
      <c r="H103" s="31">
        <f t="shared" si="6"/>
        <v>-2.1807213875000002E-2</v>
      </c>
      <c r="I103" s="32">
        <f t="shared" si="7"/>
        <v>3.3407782481060612E-2</v>
      </c>
      <c r="J103" s="7"/>
      <c r="K103" s="7"/>
      <c r="L103" s="7"/>
      <c r="M103" s="7"/>
      <c r="N103" s="7"/>
      <c r="O103" s="7"/>
    </row>
    <row r="104" spans="1:15" x14ac:dyDescent="0.35">
      <c r="A104" s="33">
        <v>-5.5994139999999996E-3</v>
      </c>
      <c r="B104" s="33">
        <v>2.9615330000000001E-3</v>
      </c>
      <c r="C104" s="33">
        <v>3.9596964999999998E-2</v>
      </c>
      <c r="D104" s="33">
        <v>-6.3872271999999994E-2</v>
      </c>
      <c r="F104" s="31">
        <f t="shared" si="4"/>
        <v>-6.5507774924242418E-3</v>
      </c>
      <c r="G104" s="31">
        <f t="shared" si="5"/>
        <v>2.6086551931818187E-3</v>
      </c>
      <c r="H104" s="31">
        <f t="shared" si="6"/>
        <v>3.8441460125E-2</v>
      </c>
      <c r="I104" s="32">
        <f t="shared" si="7"/>
        <v>-6.3647860518939392E-2</v>
      </c>
      <c r="J104" s="7"/>
      <c r="K104" s="7"/>
      <c r="L104" s="7"/>
      <c r="M104" s="7"/>
      <c r="N104" s="7"/>
      <c r="O104" s="7"/>
    </row>
    <row r="105" spans="1:15" x14ac:dyDescent="0.35">
      <c r="A105" s="33">
        <v>-3.0713849999999998E-3</v>
      </c>
      <c r="B105" s="33">
        <v>2.5262467E-2</v>
      </c>
      <c r="C105" s="33">
        <v>-8.5642889999999992E-3</v>
      </c>
      <c r="D105" s="33">
        <v>-2.8493913999999999E-2</v>
      </c>
      <c r="F105" s="31">
        <f t="shared" si="4"/>
        <v>-4.0227484924242425E-3</v>
      </c>
      <c r="G105" s="31">
        <f t="shared" si="5"/>
        <v>2.4909589193181817E-2</v>
      </c>
      <c r="H105" s="31">
        <f t="shared" si="6"/>
        <v>-9.7197938749999987E-3</v>
      </c>
      <c r="I105" s="32">
        <f t="shared" si="7"/>
        <v>-2.8269502518939393E-2</v>
      </c>
      <c r="J105" s="7"/>
      <c r="K105" s="7"/>
      <c r="L105" s="7"/>
      <c r="M105" s="7"/>
      <c r="N105" s="7"/>
      <c r="O105" s="7"/>
    </row>
    <row r="106" spans="1:15" x14ac:dyDescent="0.35">
      <c r="A106" s="33">
        <v>8.9858279999999995E-3</v>
      </c>
      <c r="B106" s="33">
        <v>1.0880000000000001E-2</v>
      </c>
      <c r="C106" s="33">
        <v>8.63827E-3</v>
      </c>
      <c r="D106" s="33">
        <v>4.4293715999999997E-2</v>
      </c>
      <c r="F106" s="31">
        <f t="shared" si="4"/>
        <v>8.0344645075757573E-3</v>
      </c>
      <c r="G106" s="31">
        <f t="shared" si="5"/>
        <v>1.0527122193181819E-2</v>
      </c>
      <c r="H106" s="31">
        <f t="shared" si="6"/>
        <v>7.4827651249999997E-3</v>
      </c>
      <c r="I106" s="32">
        <f t="shared" si="7"/>
        <v>4.4518127481060606E-2</v>
      </c>
      <c r="J106" s="7"/>
      <c r="K106" s="7"/>
      <c r="L106" s="7"/>
      <c r="M106" s="7"/>
      <c r="N106" s="7"/>
      <c r="O106" s="7"/>
    </row>
    <row r="107" spans="1:15" x14ac:dyDescent="0.35">
      <c r="A107" s="33">
        <v>1.781171E-3</v>
      </c>
      <c r="B107" s="33">
        <v>-2.9439696000000001E-2</v>
      </c>
      <c r="C107" s="33">
        <v>-3.042593E-2</v>
      </c>
      <c r="D107" s="33">
        <v>-5.3496180000000004E-3</v>
      </c>
      <c r="F107" s="31">
        <f t="shared" si="4"/>
        <v>8.2980750757575758E-4</v>
      </c>
      <c r="G107" s="31">
        <f t="shared" si="5"/>
        <v>-2.9792573806818184E-2</v>
      </c>
      <c r="H107" s="31">
        <f t="shared" si="6"/>
        <v>-3.1581434875000002E-2</v>
      </c>
      <c r="I107" s="32">
        <f t="shared" si="7"/>
        <v>-5.1252065189393943E-3</v>
      </c>
      <c r="J107" s="7"/>
      <c r="K107" s="7"/>
      <c r="L107" s="7"/>
      <c r="M107" s="7"/>
      <c r="N107" s="7"/>
      <c r="O107" s="7"/>
    </row>
    <row r="108" spans="1:15" x14ac:dyDescent="0.35">
      <c r="A108" s="33">
        <v>-1.8034010999999999E-2</v>
      </c>
      <c r="B108" s="33">
        <v>-1.9895662000000001E-2</v>
      </c>
      <c r="C108" s="33">
        <v>5.3463390000000003E-3</v>
      </c>
      <c r="D108" s="33">
        <v>-8.4518249999999996E-3</v>
      </c>
      <c r="F108" s="31">
        <f t="shared" si="4"/>
        <v>-1.8985374492424243E-2</v>
      </c>
      <c r="G108" s="31">
        <f t="shared" si="5"/>
        <v>-2.0248539806818185E-2</v>
      </c>
      <c r="H108" s="31">
        <f t="shared" si="6"/>
        <v>4.190834125E-3</v>
      </c>
      <c r="I108" s="32">
        <f t="shared" si="7"/>
        <v>-8.2274135189393943E-3</v>
      </c>
      <c r="J108" s="7"/>
      <c r="K108" s="7"/>
      <c r="L108" s="7"/>
      <c r="M108" s="7"/>
      <c r="N108" s="7"/>
      <c r="O108" s="7"/>
    </row>
    <row r="109" spans="1:15" x14ac:dyDescent="0.35">
      <c r="A109" s="33">
        <v>6.9839630000000002E-3</v>
      </c>
      <c r="B109" s="33">
        <v>-2.4625625000000002E-2</v>
      </c>
      <c r="C109" s="33">
        <v>-2.0578023000000001E-2</v>
      </c>
      <c r="D109" s="33">
        <v>4.2619329999999999E-3</v>
      </c>
      <c r="F109" s="31">
        <f t="shared" si="4"/>
        <v>6.0325995075757579E-3</v>
      </c>
      <c r="G109" s="31">
        <f t="shared" si="5"/>
        <v>-2.4978502806818185E-2</v>
      </c>
      <c r="H109" s="31">
        <f t="shared" si="6"/>
        <v>-2.1733527875000002E-2</v>
      </c>
      <c r="I109" s="32">
        <f t="shared" si="7"/>
        <v>4.486344481060606E-3</v>
      </c>
      <c r="J109" s="7"/>
      <c r="K109" s="7"/>
      <c r="L109" s="7"/>
      <c r="M109" s="7"/>
      <c r="N109" s="7"/>
      <c r="O109" s="7"/>
    </row>
    <row r="110" spans="1:15" x14ac:dyDescent="0.35">
      <c r="A110" s="33">
        <v>-1.8494759999999999E-2</v>
      </c>
      <c r="B110" s="33">
        <v>-2.7635586E-2</v>
      </c>
      <c r="C110" s="33">
        <v>-1.2511768E-2</v>
      </c>
      <c r="D110" s="33">
        <v>-4.8225309999999997E-3</v>
      </c>
      <c r="F110" s="31">
        <f t="shared" si="4"/>
        <v>-1.9446123492424243E-2</v>
      </c>
      <c r="G110" s="31">
        <f t="shared" si="5"/>
        <v>-2.7988463806818183E-2</v>
      </c>
      <c r="H110" s="31">
        <f t="shared" si="6"/>
        <v>-1.3667272874999999E-2</v>
      </c>
      <c r="I110" s="32">
        <f t="shared" si="7"/>
        <v>-4.5981195189393935E-3</v>
      </c>
      <c r="J110" s="7"/>
      <c r="K110" s="7"/>
      <c r="L110" s="7"/>
      <c r="M110" s="7"/>
      <c r="N110" s="7"/>
      <c r="O110" s="7"/>
    </row>
    <row r="111" spans="1:15" x14ac:dyDescent="0.35">
      <c r="A111" s="33">
        <v>1.4655876E-2</v>
      </c>
      <c r="B111" s="33">
        <v>3.9298280999999997E-2</v>
      </c>
      <c r="C111" s="33">
        <v>1.2192158E-2</v>
      </c>
      <c r="D111" s="33">
        <v>3.0238457E-2</v>
      </c>
      <c r="F111" s="31">
        <f t="shared" si="4"/>
        <v>1.3704512507575758E-2</v>
      </c>
      <c r="G111" s="31">
        <f t="shared" si="5"/>
        <v>3.8945403193181814E-2</v>
      </c>
      <c r="H111" s="31">
        <f t="shared" si="6"/>
        <v>1.1036653125E-2</v>
      </c>
      <c r="I111" s="32">
        <f t="shared" si="7"/>
        <v>3.0462868481060605E-2</v>
      </c>
      <c r="J111" s="7"/>
      <c r="K111" s="7"/>
      <c r="L111" s="7"/>
      <c r="M111" s="7"/>
      <c r="N111" s="7"/>
      <c r="O111" s="7"/>
    </row>
    <row r="112" spans="1:15" x14ac:dyDescent="0.35">
      <c r="A112" s="33">
        <v>-6.1903790000000002E-3</v>
      </c>
      <c r="B112" s="33">
        <v>5.1654251999999998E-2</v>
      </c>
      <c r="C112" s="33">
        <v>2.4563084999999998E-2</v>
      </c>
      <c r="D112" s="33">
        <v>-1.8815240000000001E-3</v>
      </c>
      <c r="F112" s="31">
        <f t="shared" si="4"/>
        <v>-7.1417424924242424E-3</v>
      </c>
      <c r="G112" s="31">
        <f t="shared" si="5"/>
        <v>5.1301374193181815E-2</v>
      </c>
      <c r="H112" s="31">
        <f t="shared" si="6"/>
        <v>2.3407580124999997E-2</v>
      </c>
      <c r="I112" s="32">
        <f t="shared" si="7"/>
        <v>-1.6571125189393941E-3</v>
      </c>
      <c r="J112" s="7"/>
      <c r="K112" s="7"/>
      <c r="L112" s="7"/>
      <c r="M112" s="7"/>
      <c r="N112" s="7"/>
      <c r="O112" s="7"/>
    </row>
    <row r="113" spans="1:15" x14ac:dyDescent="0.35">
      <c r="A113" s="33">
        <v>7.7862189999999996E-3</v>
      </c>
      <c r="B113" s="33">
        <v>-2.5682180000000002E-3</v>
      </c>
      <c r="C113" s="33">
        <v>1.8441219999999999E-3</v>
      </c>
      <c r="D113" s="33">
        <v>2.65787E-2</v>
      </c>
      <c r="F113" s="31">
        <f t="shared" si="4"/>
        <v>6.8348555075757574E-3</v>
      </c>
      <c r="G113" s="31">
        <f t="shared" si="5"/>
        <v>-2.9210958068181816E-3</v>
      </c>
      <c r="H113" s="31">
        <f t="shared" si="6"/>
        <v>6.8861712499999981E-4</v>
      </c>
      <c r="I113" s="32">
        <f t="shared" si="7"/>
        <v>2.6803111481060606E-2</v>
      </c>
      <c r="J113" s="7"/>
      <c r="K113" s="7"/>
      <c r="L113" s="7"/>
      <c r="M113" s="7"/>
      <c r="N113" s="7"/>
      <c r="O113" s="7"/>
    </row>
    <row r="114" spans="1:15" x14ac:dyDescent="0.35">
      <c r="A114" s="33">
        <v>4.1205249999999999E-3</v>
      </c>
      <c r="B114" s="33">
        <v>4.2806629999999998E-2</v>
      </c>
      <c r="C114" s="33">
        <v>2.3009664999999999E-2</v>
      </c>
      <c r="D114" s="33">
        <v>-3.7275046999999999E-2</v>
      </c>
      <c r="F114" s="31">
        <f t="shared" si="4"/>
        <v>3.1691615075757577E-3</v>
      </c>
      <c r="G114" s="31">
        <f t="shared" si="5"/>
        <v>4.2453752193181815E-2</v>
      </c>
      <c r="H114" s="31">
        <f t="shared" si="6"/>
        <v>2.1854160124999997E-2</v>
      </c>
      <c r="I114" s="32">
        <f t="shared" si="7"/>
        <v>-3.705063551893939E-2</v>
      </c>
      <c r="J114" s="7"/>
      <c r="K114" s="7"/>
      <c r="L114" s="7"/>
      <c r="M114" s="7"/>
      <c r="N114" s="7"/>
      <c r="O114" s="7"/>
    </row>
    <row r="115" spans="1:15" x14ac:dyDescent="0.35">
      <c r="A115" s="33">
        <v>-5.8990509999999998E-3</v>
      </c>
      <c r="B115" s="33">
        <v>-6.1728699999999996E-3</v>
      </c>
      <c r="C115" s="33">
        <v>-9.2217730000000008E-3</v>
      </c>
      <c r="D115" s="33">
        <v>9.9180050000000006E-3</v>
      </c>
      <c r="F115" s="31">
        <f t="shared" si="4"/>
        <v>-6.850414492424242E-3</v>
      </c>
      <c r="G115" s="31">
        <f t="shared" si="5"/>
        <v>-6.525747806818181E-3</v>
      </c>
      <c r="H115" s="31">
        <f t="shared" si="6"/>
        <v>-1.0377277875E-2</v>
      </c>
      <c r="I115" s="32">
        <f t="shared" si="7"/>
        <v>1.0142416481060606E-2</v>
      </c>
      <c r="J115" s="7"/>
      <c r="K115" s="7"/>
      <c r="L115" s="7"/>
      <c r="M115" s="7"/>
      <c r="N115" s="7"/>
      <c r="O115" s="7"/>
    </row>
    <row r="116" spans="1:15" x14ac:dyDescent="0.35">
      <c r="A116" s="33">
        <v>4.9020380000000001E-3</v>
      </c>
      <c r="B116" s="33">
        <v>7.7639750000000002E-3</v>
      </c>
      <c r="C116" s="33">
        <v>-1.5890920000000001E-3</v>
      </c>
      <c r="D116" s="33">
        <v>7.5544900000000005E-4</v>
      </c>
      <c r="F116" s="31">
        <f t="shared" si="4"/>
        <v>3.9506745075757578E-3</v>
      </c>
      <c r="G116" s="31">
        <f t="shared" si="5"/>
        <v>7.4110971931818188E-3</v>
      </c>
      <c r="H116" s="31">
        <f t="shared" si="6"/>
        <v>-2.7445968750000002E-3</v>
      </c>
      <c r="I116" s="32">
        <f t="shared" si="7"/>
        <v>9.79860481060606E-4</v>
      </c>
      <c r="J116" s="7"/>
      <c r="K116" s="7"/>
      <c r="L116" s="7"/>
      <c r="M116" s="7"/>
      <c r="N116" s="7"/>
      <c r="O116" s="7"/>
    </row>
    <row r="117" spans="1:15" x14ac:dyDescent="0.35">
      <c r="A117" s="33">
        <v>2.0539127000000001E-2</v>
      </c>
      <c r="B117" s="33">
        <v>-3.1433004E-2</v>
      </c>
      <c r="C117" s="33">
        <v>1.2733095E-2</v>
      </c>
      <c r="D117" s="33">
        <v>-1.509757E-3</v>
      </c>
      <c r="F117" s="31">
        <f t="shared" si="4"/>
        <v>1.9587763507575757E-2</v>
      </c>
      <c r="G117" s="31">
        <f t="shared" si="5"/>
        <v>-3.1785881806818184E-2</v>
      </c>
      <c r="H117" s="31">
        <f t="shared" si="6"/>
        <v>1.1577590125E-2</v>
      </c>
      <c r="I117" s="32">
        <f t="shared" si="7"/>
        <v>-1.2853455189393941E-3</v>
      </c>
      <c r="J117" s="7"/>
      <c r="K117" s="7"/>
      <c r="L117" s="7"/>
      <c r="M117" s="7"/>
      <c r="N117" s="7"/>
      <c r="O117" s="7"/>
    </row>
    <row r="118" spans="1:15" x14ac:dyDescent="0.35">
      <c r="A118" s="33">
        <v>-1.1320780000000001E-2</v>
      </c>
      <c r="B118" s="33">
        <v>-3.2134902999999999E-2</v>
      </c>
      <c r="C118" s="33">
        <v>-2.020656E-3</v>
      </c>
      <c r="D118" s="33">
        <v>-1.889983E-3</v>
      </c>
      <c r="F118" s="31">
        <f t="shared" si="4"/>
        <v>-1.2272143492424243E-2</v>
      </c>
      <c r="G118" s="31">
        <f t="shared" si="5"/>
        <v>-3.2487780806818183E-2</v>
      </c>
      <c r="H118" s="31">
        <f t="shared" si="6"/>
        <v>-3.1761608750000003E-3</v>
      </c>
      <c r="I118" s="32">
        <f t="shared" si="7"/>
        <v>-1.6655715189393941E-3</v>
      </c>
      <c r="J118" s="7"/>
      <c r="K118" s="7"/>
      <c r="L118" s="7"/>
      <c r="M118" s="7"/>
      <c r="N118" s="7"/>
      <c r="O118" s="7"/>
    </row>
    <row r="119" spans="1:15" x14ac:dyDescent="0.35">
      <c r="A119" s="33">
        <v>-2.7989820000000002E-3</v>
      </c>
      <c r="B119" s="33">
        <v>1.0519395000000001E-2</v>
      </c>
      <c r="C119" s="33">
        <v>1.3048324E-2</v>
      </c>
      <c r="D119" s="33">
        <v>1.8178356E-2</v>
      </c>
      <c r="F119" s="31">
        <f t="shared" si="4"/>
        <v>-3.7503454924242424E-3</v>
      </c>
      <c r="G119" s="31">
        <f t="shared" si="5"/>
        <v>1.0166517193181819E-2</v>
      </c>
      <c r="H119" s="31">
        <f t="shared" si="6"/>
        <v>1.1892819125000001E-2</v>
      </c>
      <c r="I119" s="32">
        <f t="shared" si="7"/>
        <v>1.8402767481060605E-2</v>
      </c>
      <c r="J119" s="7"/>
      <c r="K119" s="7"/>
      <c r="L119" s="7"/>
      <c r="M119" s="7"/>
      <c r="N119" s="7"/>
      <c r="O119" s="7"/>
    </row>
    <row r="120" spans="1:15" x14ac:dyDescent="0.35">
      <c r="A120" s="33">
        <v>2.7813218000000001E-2</v>
      </c>
      <c r="B120" s="33">
        <v>-2.6024690999999999E-2</v>
      </c>
      <c r="C120" s="33">
        <v>-2.087495E-2</v>
      </c>
      <c r="D120" s="33">
        <v>-6.8811230000000003E-3</v>
      </c>
      <c r="F120" s="31">
        <f t="shared" si="4"/>
        <v>2.6861854507575757E-2</v>
      </c>
      <c r="G120" s="31">
        <f t="shared" si="5"/>
        <v>-2.6377568806818182E-2</v>
      </c>
      <c r="H120" s="31">
        <f t="shared" si="6"/>
        <v>-2.2030454875000001E-2</v>
      </c>
      <c r="I120" s="32">
        <f t="shared" si="7"/>
        <v>-6.6567115189393941E-3</v>
      </c>
      <c r="J120" s="7"/>
      <c r="K120" s="7"/>
      <c r="L120" s="7"/>
      <c r="M120" s="7"/>
      <c r="N120" s="7"/>
      <c r="O120" s="7"/>
    </row>
    <row r="121" spans="1:15" x14ac:dyDescent="0.35">
      <c r="A121" s="33">
        <v>-2.7309090000000001E-3</v>
      </c>
      <c r="B121" s="33">
        <v>-8.0160319999999993E-3</v>
      </c>
      <c r="C121" s="33">
        <v>-2.0866454999999999E-2</v>
      </c>
      <c r="D121" s="33">
        <v>-2.247247E-3</v>
      </c>
      <c r="F121" s="31">
        <f t="shared" si="4"/>
        <v>-3.6822724924242423E-3</v>
      </c>
      <c r="G121" s="31">
        <f t="shared" si="5"/>
        <v>-8.3689098068181807E-3</v>
      </c>
      <c r="H121" s="31">
        <f t="shared" si="6"/>
        <v>-2.2021959875E-2</v>
      </c>
      <c r="I121" s="32">
        <f t="shared" si="7"/>
        <v>-2.0228355189393942E-3</v>
      </c>
      <c r="J121" s="7"/>
      <c r="K121" s="7"/>
      <c r="L121" s="7"/>
      <c r="M121" s="7"/>
      <c r="N121" s="7"/>
      <c r="O121" s="7"/>
    </row>
    <row r="122" spans="1:15" x14ac:dyDescent="0.35">
      <c r="A122" s="33">
        <v>2.9624174E-2</v>
      </c>
      <c r="B122" s="33">
        <v>1.1111111E-2</v>
      </c>
      <c r="C122" s="33">
        <v>-9.7289330000000004E-3</v>
      </c>
      <c r="D122" s="33">
        <v>1.6328885000000001E-2</v>
      </c>
      <c r="F122" s="31">
        <f t="shared" si="4"/>
        <v>2.8672810507575756E-2</v>
      </c>
      <c r="G122" s="31">
        <f t="shared" si="5"/>
        <v>1.0758233193181818E-2</v>
      </c>
      <c r="H122" s="31">
        <f t="shared" si="6"/>
        <v>-1.0884437875E-2</v>
      </c>
      <c r="I122" s="32">
        <f t="shared" si="7"/>
        <v>1.6553296481060607E-2</v>
      </c>
      <c r="J122" s="7"/>
      <c r="K122" s="7"/>
      <c r="L122" s="7"/>
      <c r="M122" s="7"/>
      <c r="N122" s="7"/>
      <c r="O122" s="7"/>
    </row>
    <row r="123" spans="1:15" x14ac:dyDescent="0.35">
      <c r="A123" s="33">
        <v>-2.2969076000000001E-2</v>
      </c>
      <c r="B123" s="33">
        <v>-2.1645088E-2</v>
      </c>
      <c r="C123" s="33">
        <v>-1.7309977000000001E-2</v>
      </c>
      <c r="D123" s="33">
        <v>-9.2336099999999997E-3</v>
      </c>
      <c r="F123" s="31">
        <f t="shared" si="4"/>
        <v>-2.3920439492424245E-2</v>
      </c>
      <c r="G123" s="31">
        <f t="shared" si="5"/>
        <v>-2.1997965806818183E-2</v>
      </c>
      <c r="H123" s="31">
        <f t="shared" si="6"/>
        <v>-1.8465481875000002E-2</v>
      </c>
      <c r="I123" s="32">
        <f t="shared" si="7"/>
        <v>-9.0091985189393944E-3</v>
      </c>
      <c r="J123" s="7"/>
      <c r="K123" s="7"/>
      <c r="L123" s="7"/>
      <c r="M123" s="7"/>
      <c r="N123" s="7"/>
      <c r="O123" s="7"/>
    </row>
    <row r="124" spans="1:15" x14ac:dyDescent="0.35">
      <c r="A124" s="33">
        <v>-3.6377158999999999E-2</v>
      </c>
      <c r="B124" s="33">
        <v>-3.7440099999999999E-3</v>
      </c>
      <c r="C124" s="33">
        <v>-3.1659081999999998E-2</v>
      </c>
      <c r="D124" s="33">
        <v>-8.2013599999999996E-3</v>
      </c>
      <c r="F124" s="31">
        <f t="shared" si="4"/>
        <v>-3.7328522492424243E-2</v>
      </c>
      <c r="G124" s="31">
        <f t="shared" si="5"/>
        <v>-4.0968878068181813E-3</v>
      </c>
      <c r="H124" s="31">
        <f t="shared" si="6"/>
        <v>-3.2814586874999996E-2</v>
      </c>
      <c r="I124" s="32">
        <f t="shared" si="7"/>
        <v>-7.9769485189393943E-3</v>
      </c>
      <c r="J124" s="7"/>
      <c r="K124" s="7"/>
      <c r="L124" s="7"/>
      <c r="M124" s="7"/>
      <c r="N124" s="7"/>
      <c r="O124" s="7"/>
    </row>
    <row r="125" spans="1:15" x14ac:dyDescent="0.35">
      <c r="A125" s="33">
        <v>3.8777658999999999E-2</v>
      </c>
      <c r="B125" s="33">
        <v>2.8015031999999999E-2</v>
      </c>
      <c r="C125" s="33">
        <v>1.1553613000000001E-2</v>
      </c>
      <c r="D125" s="33">
        <v>0</v>
      </c>
      <c r="F125" s="31">
        <f t="shared" si="4"/>
        <v>3.7826295507575755E-2</v>
      </c>
      <c r="G125" s="31">
        <f t="shared" si="5"/>
        <v>2.7662154193181816E-2</v>
      </c>
      <c r="H125" s="31">
        <f t="shared" si="6"/>
        <v>1.0398108125000001E-2</v>
      </c>
      <c r="I125" s="32">
        <f t="shared" si="7"/>
        <v>2.2441148106060592E-4</v>
      </c>
      <c r="J125" s="7"/>
      <c r="K125" s="7"/>
      <c r="L125" s="7"/>
      <c r="M125" s="7"/>
      <c r="N125" s="7"/>
      <c r="O125" s="7"/>
    </row>
    <row r="126" spans="1:15" x14ac:dyDescent="0.35">
      <c r="A126" s="33">
        <v>-2.4474709000000001E-2</v>
      </c>
      <c r="B126" s="33">
        <v>-3.6557E-3</v>
      </c>
      <c r="C126" s="33">
        <v>-1.2150668E-2</v>
      </c>
      <c r="D126" s="33">
        <v>2.8190569999999998E-3</v>
      </c>
      <c r="F126" s="31">
        <f t="shared" si="4"/>
        <v>-2.5426072492424245E-2</v>
      </c>
      <c r="G126" s="31">
        <f t="shared" si="5"/>
        <v>-4.0085778068181819E-3</v>
      </c>
      <c r="H126" s="31">
        <f t="shared" si="6"/>
        <v>-1.3306172874999999E-2</v>
      </c>
      <c r="I126" s="32">
        <f t="shared" si="7"/>
        <v>3.0434684810606055E-3</v>
      </c>
      <c r="J126" s="7"/>
      <c r="K126" s="7"/>
      <c r="L126" s="7"/>
      <c r="M126" s="7"/>
      <c r="N126" s="7"/>
      <c r="O126" s="7"/>
    </row>
    <row r="127" spans="1:15" x14ac:dyDescent="0.35">
      <c r="A127" s="33">
        <v>4.5615810000000003E-3</v>
      </c>
      <c r="B127" s="33">
        <v>1.2008005E-2</v>
      </c>
      <c r="C127" s="33">
        <v>1.2546088E-2</v>
      </c>
      <c r="D127" s="33">
        <v>7.3088270000000004E-3</v>
      </c>
      <c r="F127" s="31">
        <f t="shared" si="4"/>
        <v>3.6102175075757581E-3</v>
      </c>
      <c r="G127" s="31">
        <f t="shared" si="5"/>
        <v>1.1655127193181819E-2</v>
      </c>
      <c r="H127" s="31">
        <f t="shared" si="6"/>
        <v>1.1390583125000001E-2</v>
      </c>
      <c r="I127" s="32">
        <f t="shared" si="7"/>
        <v>7.5332384810606065E-3</v>
      </c>
      <c r="J127" s="7"/>
      <c r="K127" s="7"/>
      <c r="L127" s="7"/>
      <c r="M127" s="7"/>
      <c r="N127" s="7"/>
      <c r="O127" s="7"/>
    </row>
    <row r="128" spans="1:15" x14ac:dyDescent="0.35">
      <c r="A128" s="33">
        <v>3.5317859999999999E-3</v>
      </c>
      <c r="B128" s="33">
        <v>8.899176E-3</v>
      </c>
      <c r="C128" s="33">
        <v>1.4820226000000001E-2</v>
      </c>
      <c r="D128" s="33">
        <v>3.9069580000000003E-3</v>
      </c>
      <c r="F128" s="31">
        <f t="shared" si="4"/>
        <v>2.5804225075757572E-3</v>
      </c>
      <c r="G128" s="31">
        <f t="shared" si="5"/>
        <v>8.5462981931818185E-3</v>
      </c>
      <c r="H128" s="31">
        <f t="shared" si="6"/>
        <v>1.3664721125000001E-2</v>
      </c>
      <c r="I128" s="32">
        <f t="shared" si="7"/>
        <v>4.1313694810606065E-3</v>
      </c>
      <c r="J128" s="7"/>
      <c r="K128" s="7"/>
      <c r="L128" s="7"/>
      <c r="M128" s="7"/>
      <c r="N128" s="7"/>
      <c r="O128" s="7"/>
    </row>
    <row r="129" spans="1:15" x14ac:dyDescent="0.35">
      <c r="A129" s="33">
        <v>2.1870363E-2</v>
      </c>
      <c r="B129" s="33">
        <v>1.6007806999999999E-2</v>
      </c>
      <c r="C129" s="33">
        <v>1.6518997000000001E-2</v>
      </c>
      <c r="D129" s="33">
        <v>-1.3528521E-2</v>
      </c>
      <c r="F129" s="31">
        <f t="shared" si="4"/>
        <v>2.0918999507575756E-2</v>
      </c>
      <c r="G129" s="31">
        <f t="shared" si="5"/>
        <v>1.5654929193181816E-2</v>
      </c>
      <c r="H129" s="31">
        <f t="shared" si="6"/>
        <v>1.5363492125000001E-2</v>
      </c>
      <c r="I129" s="32">
        <f t="shared" si="7"/>
        <v>-1.3304109518939395E-2</v>
      </c>
      <c r="J129" s="7"/>
      <c r="K129" s="7"/>
      <c r="L129" s="7"/>
      <c r="M129" s="7"/>
      <c r="N129" s="7"/>
      <c r="O129" s="7"/>
    </row>
    <row r="130" spans="1:15" x14ac:dyDescent="0.35">
      <c r="A130" s="33">
        <v>4.4280439999999999E-3</v>
      </c>
      <c r="B130" s="33">
        <v>-3.4083569000000001E-2</v>
      </c>
      <c r="C130" s="33">
        <v>2.1902979999999999E-2</v>
      </c>
      <c r="D130" s="33">
        <v>1.03325E-2</v>
      </c>
      <c r="F130" s="31">
        <f t="shared" si="4"/>
        <v>3.4766805075757577E-3</v>
      </c>
      <c r="G130" s="31">
        <f t="shared" si="5"/>
        <v>-3.4436446806818184E-2</v>
      </c>
      <c r="H130" s="31">
        <f t="shared" si="6"/>
        <v>2.0747475124999998E-2</v>
      </c>
      <c r="I130" s="32">
        <f t="shared" si="7"/>
        <v>1.0556911481060605E-2</v>
      </c>
      <c r="J130" s="7"/>
      <c r="K130" s="7"/>
      <c r="L130" s="7"/>
      <c r="M130" s="7"/>
      <c r="N130" s="7"/>
      <c r="O130" s="7"/>
    </row>
    <row r="131" spans="1:15" x14ac:dyDescent="0.35">
      <c r="A131" s="33">
        <v>1.8368846000000001E-2</v>
      </c>
      <c r="B131" s="33">
        <v>6.3248669999999996E-3</v>
      </c>
      <c r="C131" s="33">
        <v>-3.6874859999999998E-3</v>
      </c>
      <c r="D131" s="33">
        <v>-5.0204719999999998E-3</v>
      </c>
      <c r="F131" s="31">
        <f t="shared" si="4"/>
        <v>1.7417482507575757E-2</v>
      </c>
      <c r="G131" s="31">
        <f t="shared" si="5"/>
        <v>5.9719891931818182E-3</v>
      </c>
      <c r="H131" s="31">
        <f t="shared" si="6"/>
        <v>-4.8429908749999997E-3</v>
      </c>
      <c r="I131" s="32">
        <f t="shared" si="7"/>
        <v>-4.7960605189393936E-3</v>
      </c>
      <c r="J131" s="7"/>
      <c r="K131" s="7"/>
      <c r="L131" s="7"/>
      <c r="M131" s="7"/>
      <c r="N131" s="7"/>
      <c r="O131" s="7"/>
    </row>
    <row r="132" spans="1:15" x14ac:dyDescent="0.35">
      <c r="A132" s="33">
        <v>1.4910990000000001E-2</v>
      </c>
      <c r="B132" s="33">
        <v>1.323189E-3</v>
      </c>
      <c r="C132" s="33">
        <v>4.3025688999999999E-2</v>
      </c>
      <c r="D132" s="33">
        <v>-2.803158E-3</v>
      </c>
      <c r="F132" s="31">
        <f t="shared" ref="F132:F195" si="8">A132-$A$268</f>
        <v>1.3959626507575758E-2</v>
      </c>
      <c r="G132" s="31">
        <f t="shared" ref="G132:G195" si="9">B132-$B$268</f>
        <v>9.7031119318181848E-4</v>
      </c>
      <c r="H132" s="31">
        <f t="shared" ref="H132:H195" si="10">C132-$C$268</f>
        <v>4.1870184125000001E-2</v>
      </c>
      <c r="I132" s="32">
        <f t="shared" ref="I132:I195" si="11">D132-$D$268</f>
        <v>-2.5787465189393943E-3</v>
      </c>
      <c r="J132" s="7"/>
      <c r="K132" s="7"/>
      <c r="L132" s="7"/>
      <c r="M132" s="7"/>
      <c r="N132" s="7"/>
      <c r="O132" s="7"/>
    </row>
    <row r="133" spans="1:15" x14ac:dyDescent="0.35">
      <c r="A133" s="33">
        <v>-1.6587701E-2</v>
      </c>
      <c r="B133" s="33">
        <v>3.9642879999999998E-3</v>
      </c>
      <c r="C133" s="33">
        <v>2.3508571999999998E-2</v>
      </c>
      <c r="D133" s="33">
        <v>-3.74831E-4</v>
      </c>
      <c r="F133" s="31">
        <f t="shared" si="8"/>
        <v>-1.7539064492424244E-2</v>
      </c>
      <c r="G133" s="31">
        <f t="shared" si="9"/>
        <v>3.6114101931818184E-3</v>
      </c>
      <c r="H133" s="31">
        <f t="shared" si="10"/>
        <v>2.2353067124999997E-2</v>
      </c>
      <c r="I133" s="32">
        <f t="shared" si="11"/>
        <v>-1.5041951893939409E-4</v>
      </c>
      <c r="J133" s="7"/>
      <c r="K133" s="7"/>
      <c r="L133" s="7"/>
      <c r="M133" s="7"/>
      <c r="N133" s="7"/>
      <c r="O133" s="7"/>
    </row>
    <row r="134" spans="1:15" x14ac:dyDescent="0.35">
      <c r="A134" s="33">
        <v>1.4458069999999999E-3</v>
      </c>
      <c r="B134" s="33">
        <v>-2.8298718E-2</v>
      </c>
      <c r="C134" s="33">
        <v>-6.2838779999999997E-3</v>
      </c>
      <c r="D134" s="33">
        <v>-7.4990810000000003E-3</v>
      </c>
      <c r="F134" s="31">
        <f t="shared" si="8"/>
        <v>4.9444350757575748E-4</v>
      </c>
      <c r="G134" s="31">
        <f t="shared" si="9"/>
        <v>-2.8651595806818184E-2</v>
      </c>
      <c r="H134" s="31">
        <f t="shared" si="10"/>
        <v>-7.439382875E-3</v>
      </c>
      <c r="I134" s="32">
        <f t="shared" si="11"/>
        <v>-7.2746695189393942E-3</v>
      </c>
      <c r="J134" s="7"/>
      <c r="K134" s="7"/>
      <c r="L134" s="7"/>
      <c r="M134" s="7"/>
      <c r="N134" s="7"/>
      <c r="O134" s="7"/>
    </row>
    <row r="135" spans="1:15" x14ac:dyDescent="0.35">
      <c r="A135" s="33">
        <v>1.6843046E-2</v>
      </c>
      <c r="B135" s="33">
        <v>-1.0159500000000001E-3</v>
      </c>
      <c r="C135" s="33">
        <v>3.052758E-3</v>
      </c>
      <c r="D135" s="33">
        <v>1.8893100000000001E-4</v>
      </c>
      <c r="F135" s="31">
        <f t="shared" si="8"/>
        <v>1.5891682507575756E-2</v>
      </c>
      <c r="G135" s="31">
        <f t="shared" si="9"/>
        <v>-1.3688278068181817E-3</v>
      </c>
      <c r="H135" s="31">
        <f t="shared" si="10"/>
        <v>1.8972531249999999E-3</v>
      </c>
      <c r="I135" s="32">
        <f t="shared" si="11"/>
        <v>4.1334248106060593E-4</v>
      </c>
      <c r="J135" s="7"/>
      <c r="K135" s="7"/>
      <c r="L135" s="7"/>
      <c r="M135" s="7"/>
      <c r="N135" s="7"/>
      <c r="O135" s="7"/>
    </row>
    <row r="136" spans="1:15" x14ac:dyDescent="0.35">
      <c r="A136" s="33">
        <v>2.9342216000000001E-2</v>
      </c>
      <c r="B136" s="33">
        <v>2.4067762999999999E-2</v>
      </c>
      <c r="C136" s="33">
        <v>-7.6086629999999999E-3</v>
      </c>
      <c r="D136" s="33">
        <v>-9.4426799999999995E-4</v>
      </c>
      <c r="F136" s="31">
        <f t="shared" si="8"/>
        <v>2.8390852507575757E-2</v>
      </c>
      <c r="G136" s="31">
        <f t="shared" si="9"/>
        <v>2.3714885193181816E-2</v>
      </c>
      <c r="H136" s="31">
        <f t="shared" si="10"/>
        <v>-8.7641678749999993E-3</v>
      </c>
      <c r="I136" s="32">
        <f t="shared" si="11"/>
        <v>-7.1985651893939401E-4</v>
      </c>
      <c r="J136" s="7"/>
      <c r="K136" s="7"/>
      <c r="L136" s="7"/>
      <c r="M136" s="7"/>
      <c r="N136" s="7"/>
      <c r="O136" s="7"/>
    </row>
    <row r="137" spans="1:15" x14ac:dyDescent="0.35">
      <c r="A137" s="33">
        <v>2.528731E-2</v>
      </c>
      <c r="B137" s="33">
        <v>-2.3502118999999998E-2</v>
      </c>
      <c r="C137" s="33">
        <v>1.3800602E-2</v>
      </c>
      <c r="D137" s="33">
        <v>-3.78091E-4</v>
      </c>
      <c r="F137" s="31">
        <f t="shared" si="8"/>
        <v>2.4335946507575756E-2</v>
      </c>
      <c r="G137" s="31">
        <f t="shared" si="9"/>
        <v>-2.3854996806818182E-2</v>
      </c>
      <c r="H137" s="31">
        <f t="shared" si="10"/>
        <v>1.2645097125000001E-2</v>
      </c>
      <c r="I137" s="32">
        <f t="shared" si="11"/>
        <v>-1.5367951893939408E-4</v>
      </c>
      <c r="J137" s="7"/>
      <c r="K137" s="7"/>
      <c r="L137" s="7"/>
      <c r="M137" s="7"/>
      <c r="N137" s="7"/>
      <c r="O137" s="7"/>
    </row>
    <row r="138" spans="1:15" x14ac:dyDescent="0.35">
      <c r="A138" s="33">
        <v>1.1883476E-2</v>
      </c>
      <c r="B138" s="33">
        <v>0</v>
      </c>
      <c r="C138" s="33">
        <v>-8.6429990000000002E-3</v>
      </c>
      <c r="D138" s="33">
        <v>2.1180010999999999E-2</v>
      </c>
      <c r="F138" s="31">
        <f t="shared" si="8"/>
        <v>1.0932112507575758E-2</v>
      </c>
      <c r="G138" s="31">
        <f t="shared" si="9"/>
        <v>-3.5287780681818152E-4</v>
      </c>
      <c r="H138" s="31">
        <f t="shared" si="10"/>
        <v>-9.7985038749999996E-3</v>
      </c>
      <c r="I138" s="32">
        <f t="shared" si="11"/>
        <v>2.1404422481060604E-2</v>
      </c>
      <c r="J138" s="7"/>
      <c r="K138" s="7"/>
      <c r="L138" s="7"/>
      <c r="M138" s="7"/>
      <c r="N138" s="7"/>
      <c r="O138" s="7"/>
    </row>
    <row r="139" spans="1:15" x14ac:dyDescent="0.35">
      <c r="A139" s="33">
        <v>2.2153799999999999E-4</v>
      </c>
      <c r="B139" s="33">
        <v>-2.5084746000000002E-2</v>
      </c>
      <c r="C139" s="33">
        <v>-6.9747059999999998E-3</v>
      </c>
      <c r="D139" s="33">
        <v>1.7777759000000001E-2</v>
      </c>
      <c r="F139" s="31">
        <f t="shared" si="8"/>
        <v>-7.2982549242424247E-4</v>
      </c>
      <c r="G139" s="31">
        <f t="shared" si="9"/>
        <v>-2.5437623806818185E-2</v>
      </c>
      <c r="H139" s="31">
        <f t="shared" si="10"/>
        <v>-8.1302108750000001E-3</v>
      </c>
      <c r="I139" s="32">
        <f t="shared" si="11"/>
        <v>1.8002170481060606E-2</v>
      </c>
      <c r="J139" s="7"/>
      <c r="K139" s="7"/>
      <c r="L139" s="7"/>
      <c r="M139" s="7"/>
      <c r="N139" s="7"/>
      <c r="O139" s="7"/>
    </row>
    <row r="140" spans="1:15" x14ac:dyDescent="0.35">
      <c r="A140" s="33">
        <v>1.6393487000000002E-2</v>
      </c>
      <c r="B140" s="33">
        <v>-3.0250381999999999E-2</v>
      </c>
      <c r="C140" s="33">
        <v>-2.3266055000000001E-2</v>
      </c>
      <c r="D140" s="33">
        <v>-1.4919942E-2</v>
      </c>
      <c r="F140" s="31">
        <f t="shared" si="8"/>
        <v>1.544212350757576E-2</v>
      </c>
      <c r="G140" s="31">
        <f t="shared" si="9"/>
        <v>-3.0603259806818182E-2</v>
      </c>
      <c r="H140" s="31">
        <f t="shared" si="10"/>
        <v>-2.4421559875000002E-2</v>
      </c>
      <c r="I140" s="32">
        <f t="shared" si="11"/>
        <v>-1.4695530518939395E-2</v>
      </c>
      <c r="J140" s="7"/>
      <c r="K140" s="7"/>
      <c r="L140" s="7"/>
      <c r="M140" s="7"/>
      <c r="N140" s="7"/>
      <c r="O140" s="7"/>
    </row>
    <row r="141" spans="1:15" x14ac:dyDescent="0.35">
      <c r="A141" s="33">
        <v>-2.8335000000000001E-3</v>
      </c>
      <c r="B141" s="33">
        <v>1.3266439999999999E-2</v>
      </c>
      <c r="C141" s="33">
        <v>1.5056135E-2</v>
      </c>
      <c r="D141" s="33">
        <v>3.1584762000000002E-2</v>
      </c>
      <c r="F141" s="31">
        <f t="shared" si="8"/>
        <v>-3.7848634924242423E-3</v>
      </c>
      <c r="G141" s="31">
        <f t="shared" si="9"/>
        <v>1.2913562193181818E-2</v>
      </c>
      <c r="H141" s="31">
        <f t="shared" si="10"/>
        <v>1.3900630125000001E-2</v>
      </c>
      <c r="I141" s="32">
        <f t="shared" si="11"/>
        <v>3.1809173481060611E-2</v>
      </c>
      <c r="J141" s="7"/>
      <c r="K141" s="7"/>
      <c r="L141" s="7"/>
      <c r="M141" s="7"/>
      <c r="N141" s="7"/>
      <c r="O141" s="7"/>
    </row>
    <row r="142" spans="1:15" x14ac:dyDescent="0.35">
      <c r="A142" s="33">
        <v>1.6611977999999999E-2</v>
      </c>
      <c r="B142" s="33">
        <v>2.9016277E-2</v>
      </c>
      <c r="C142" s="33">
        <v>3.0994799999999999E-3</v>
      </c>
      <c r="D142" s="33">
        <v>-2.8647989999999999E-3</v>
      </c>
      <c r="F142" s="31">
        <f t="shared" si="8"/>
        <v>1.5660614507575756E-2</v>
      </c>
      <c r="G142" s="31">
        <f t="shared" si="9"/>
        <v>2.8663399193181817E-2</v>
      </c>
      <c r="H142" s="31">
        <f t="shared" si="10"/>
        <v>1.9439751249999998E-3</v>
      </c>
      <c r="I142" s="32">
        <f t="shared" si="11"/>
        <v>-2.6403875189393942E-3</v>
      </c>
      <c r="J142" s="7"/>
      <c r="K142" s="7"/>
      <c r="L142" s="7"/>
      <c r="M142" s="7"/>
      <c r="N142" s="7"/>
      <c r="O142" s="7"/>
    </row>
    <row r="143" spans="1:15" x14ac:dyDescent="0.35">
      <c r="A143" s="33">
        <v>-2.3435820999999999E-2</v>
      </c>
      <c r="B143" s="33">
        <v>2.407153E-3</v>
      </c>
      <c r="C143" s="33">
        <v>-8.3866909999999999E-3</v>
      </c>
      <c r="D143" s="33">
        <v>-2.0829593E-2</v>
      </c>
      <c r="F143" s="31">
        <f t="shared" si="8"/>
        <v>-2.4387184492424243E-2</v>
      </c>
      <c r="G143" s="31">
        <f t="shared" si="9"/>
        <v>2.0542751931818186E-3</v>
      </c>
      <c r="H143" s="31">
        <f t="shared" si="10"/>
        <v>-9.5421958749999994E-3</v>
      </c>
      <c r="I143" s="32">
        <f t="shared" si="11"/>
        <v>-2.0605181518939395E-2</v>
      </c>
      <c r="J143" s="7"/>
      <c r="K143" s="7"/>
      <c r="L143" s="7"/>
      <c r="M143" s="7"/>
      <c r="N143" s="7"/>
      <c r="O143" s="7"/>
    </row>
    <row r="144" spans="1:15" x14ac:dyDescent="0.35">
      <c r="A144" s="33">
        <v>-3.5226770000000001E-3</v>
      </c>
      <c r="B144" s="33">
        <v>-8.2332759999999994E-3</v>
      </c>
      <c r="C144" s="33">
        <v>1.4689506E-2</v>
      </c>
      <c r="D144" s="33">
        <v>5.5016140000000002E-3</v>
      </c>
      <c r="F144" s="31">
        <f t="shared" si="8"/>
        <v>-4.4740404924242423E-3</v>
      </c>
      <c r="G144" s="31">
        <f t="shared" si="9"/>
        <v>-8.5861538068181809E-3</v>
      </c>
      <c r="H144" s="31">
        <f t="shared" si="10"/>
        <v>1.3534001125E-2</v>
      </c>
      <c r="I144" s="32">
        <f t="shared" si="11"/>
        <v>5.7260254810606063E-3</v>
      </c>
      <c r="J144" s="7"/>
      <c r="K144" s="7"/>
      <c r="L144" s="7"/>
      <c r="M144" s="7"/>
      <c r="N144" s="7"/>
      <c r="O144" s="7"/>
    </row>
    <row r="145" spans="1:15" x14ac:dyDescent="0.35">
      <c r="A145" s="33">
        <v>2.6514139999999999E-3</v>
      </c>
      <c r="B145" s="33">
        <v>1.0377380000000001E-3</v>
      </c>
      <c r="C145" s="33">
        <v>6.7997700000000001E-3</v>
      </c>
      <c r="D145" s="33">
        <v>-1.0031059E-2</v>
      </c>
      <c r="F145" s="31">
        <f t="shared" si="8"/>
        <v>1.7000505075757575E-3</v>
      </c>
      <c r="G145" s="31">
        <f t="shared" si="9"/>
        <v>6.8486019318181855E-4</v>
      </c>
      <c r="H145" s="31">
        <f t="shared" si="10"/>
        <v>5.6442651249999998E-3</v>
      </c>
      <c r="I145" s="32">
        <f t="shared" si="11"/>
        <v>-9.8066475189393949E-3</v>
      </c>
      <c r="J145" s="7"/>
      <c r="K145" s="7"/>
      <c r="L145" s="7"/>
      <c r="M145" s="7"/>
      <c r="N145" s="7"/>
      <c r="O145" s="7"/>
    </row>
    <row r="146" spans="1:15" x14ac:dyDescent="0.35">
      <c r="A146" s="33">
        <v>-1.762935E-3</v>
      </c>
      <c r="B146" s="33">
        <v>-6.5653420000000001E-3</v>
      </c>
      <c r="C146" s="33">
        <v>-3.5947743999999997E-2</v>
      </c>
      <c r="D146" s="33">
        <v>-1.5291047E-2</v>
      </c>
      <c r="F146" s="31">
        <f t="shared" si="8"/>
        <v>-2.7142984924242424E-3</v>
      </c>
      <c r="G146" s="31">
        <f t="shared" si="9"/>
        <v>-6.9182198068181815E-3</v>
      </c>
      <c r="H146" s="31">
        <f t="shared" si="10"/>
        <v>-3.7103248874999994E-2</v>
      </c>
      <c r="I146" s="32">
        <f t="shared" si="11"/>
        <v>-1.5066635518939395E-2</v>
      </c>
      <c r="J146" s="7"/>
      <c r="K146" s="7"/>
      <c r="L146" s="7"/>
      <c r="M146" s="7"/>
      <c r="N146" s="7"/>
      <c r="O146" s="7"/>
    </row>
    <row r="147" spans="1:15" x14ac:dyDescent="0.35">
      <c r="A147" s="33">
        <v>-6.4017880000000003E-3</v>
      </c>
      <c r="B147" s="33">
        <v>-2.4695617E-2</v>
      </c>
      <c r="C147" s="33">
        <v>1.3559659999999999E-3</v>
      </c>
      <c r="D147" s="33">
        <v>-5.6127030000000001E-3</v>
      </c>
      <c r="F147" s="31">
        <f t="shared" si="8"/>
        <v>-7.3531514924242425E-3</v>
      </c>
      <c r="G147" s="31">
        <f t="shared" si="9"/>
        <v>-2.5048494806818183E-2</v>
      </c>
      <c r="H147" s="31">
        <f t="shared" si="10"/>
        <v>2.004611249999998E-4</v>
      </c>
      <c r="I147" s="32">
        <f t="shared" si="11"/>
        <v>-5.388291518939394E-3</v>
      </c>
      <c r="J147" s="7"/>
      <c r="K147" s="7"/>
      <c r="L147" s="7"/>
      <c r="M147" s="7"/>
      <c r="N147" s="7"/>
      <c r="O147" s="7"/>
    </row>
    <row r="148" spans="1:15" x14ac:dyDescent="0.35">
      <c r="A148" s="33">
        <v>-2.2212800000000001E-4</v>
      </c>
      <c r="B148" s="33">
        <v>-8.5592719999999997E-3</v>
      </c>
      <c r="C148" s="33">
        <v>-1.0155743E-2</v>
      </c>
      <c r="D148" s="33">
        <v>1.2605794E-2</v>
      </c>
      <c r="F148" s="31">
        <f t="shared" si="8"/>
        <v>-1.1734914924242425E-3</v>
      </c>
      <c r="G148" s="31">
        <f t="shared" si="9"/>
        <v>-8.9121498068181811E-3</v>
      </c>
      <c r="H148" s="31">
        <f t="shared" si="10"/>
        <v>-1.1311247875E-2</v>
      </c>
      <c r="I148" s="32">
        <f t="shared" si="11"/>
        <v>1.2830205481060605E-2</v>
      </c>
      <c r="J148" s="7"/>
      <c r="K148" s="7"/>
      <c r="L148" s="7"/>
      <c r="M148" s="7"/>
      <c r="N148" s="7"/>
      <c r="O148" s="7"/>
    </row>
    <row r="149" spans="1:15" x14ac:dyDescent="0.35">
      <c r="A149" s="33">
        <v>1.4000022000000001E-2</v>
      </c>
      <c r="B149" s="33">
        <v>8.2734539999999995E-3</v>
      </c>
      <c r="C149" s="33">
        <v>1.2767841E-2</v>
      </c>
      <c r="D149" s="33">
        <v>-4.6451130000000002E-3</v>
      </c>
      <c r="F149" s="31">
        <f t="shared" si="8"/>
        <v>1.3048658507575759E-2</v>
      </c>
      <c r="G149" s="31">
        <f t="shared" si="9"/>
        <v>7.9205761931818181E-3</v>
      </c>
      <c r="H149" s="31">
        <f t="shared" si="10"/>
        <v>1.1612336125000001E-2</v>
      </c>
      <c r="I149" s="32">
        <f t="shared" si="11"/>
        <v>-4.420701518939394E-3</v>
      </c>
      <c r="J149" s="7"/>
      <c r="K149" s="7"/>
      <c r="L149" s="7"/>
      <c r="M149" s="7"/>
      <c r="N149" s="7"/>
      <c r="O149" s="7"/>
    </row>
    <row r="150" spans="1:15" x14ac:dyDescent="0.35">
      <c r="A150" s="33">
        <v>-2.8490005999999998E-2</v>
      </c>
      <c r="B150" s="33">
        <v>-3.8886904999999999E-2</v>
      </c>
      <c r="C150" s="33">
        <v>-2.6114353E-2</v>
      </c>
      <c r="D150" s="33">
        <v>-2.2213907000000001E-2</v>
      </c>
      <c r="F150" s="31">
        <f t="shared" si="8"/>
        <v>-2.9441369492424242E-2</v>
      </c>
      <c r="G150" s="31">
        <f t="shared" si="9"/>
        <v>-3.9239782806818183E-2</v>
      </c>
      <c r="H150" s="31">
        <f t="shared" si="10"/>
        <v>-2.7269857875000001E-2</v>
      </c>
      <c r="I150" s="32">
        <f t="shared" si="11"/>
        <v>-2.1989495518939396E-2</v>
      </c>
    </row>
    <row r="151" spans="1:15" x14ac:dyDescent="0.35">
      <c r="A151" s="33">
        <v>-4.5118399999999998E-4</v>
      </c>
      <c r="B151" s="33">
        <v>1.187821E-2</v>
      </c>
      <c r="C151" s="33">
        <v>1.5950128000000001E-2</v>
      </c>
      <c r="D151" s="33">
        <v>2.1191313E-2</v>
      </c>
      <c r="F151" s="31">
        <f t="shared" si="8"/>
        <v>-1.4025474924242425E-3</v>
      </c>
      <c r="G151" s="31">
        <f t="shared" si="9"/>
        <v>1.1525332193181819E-2</v>
      </c>
      <c r="H151" s="31">
        <f t="shared" si="10"/>
        <v>1.4794623125000001E-2</v>
      </c>
      <c r="I151" s="32">
        <f t="shared" si="11"/>
        <v>2.1415724481060605E-2</v>
      </c>
    </row>
    <row r="152" spans="1:15" x14ac:dyDescent="0.35">
      <c r="A152" s="33">
        <v>-2.6404918999999999E-2</v>
      </c>
      <c r="B152" s="33">
        <v>-4.6221569999999997E-2</v>
      </c>
      <c r="C152" s="33">
        <v>-1.3879430999999999E-2</v>
      </c>
      <c r="D152" s="33">
        <v>7.851897E-3</v>
      </c>
      <c r="F152" s="31">
        <f t="shared" si="8"/>
        <v>-2.7356282492424243E-2</v>
      </c>
      <c r="G152" s="31">
        <f t="shared" si="9"/>
        <v>-4.657444780681818E-2</v>
      </c>
      <c r="H152" s="31">
        <f t="shared" si="10"/>
        <v>-1.5034935874999999E-2</v>
      </c>
      <c r="I152" s="32">
        <f t="shared" si="11"/>
        <v>8.0763084810606053E-3</v>
      </c>
    </row>
    <row r="153" spans="1:15" x14ac:dyDescent="0.35">
      <c r="A153" s="33">
        <v>9.2723700000000003E-4</v>
      </c>
      <c r="B153" s="33">
        <v>8.8461540000000002E-3</v>
      </c>
      <c r="C153" s="33">
        <v>3.6225196000000001E-2</v>
      </c>
      <c r="D153" s="33">
        <v>4.0808939999999998E-3</v>
      </c>
      <c r="F153" s="31">
        <f t="shared" si="8"/>
        <v>-2.4126492424242406E-5</v>
      </c>
      <c r="G153" s="31">
        <f t="shared" si="9"/>
        <v>8.4932761931818188E-3</v>
      </c>
      <c r="H153" s="31">
        <f t="shared" si="10"/>
        <v>3.5069691125000003E-2</v>
      </c>
      <c r="I153" s="32">
        <f t="shared" si="11"/>
        <v>4.305305481060606E-3</v>
      </c>
    </row>
    <row r="154" spans="1:15" x14ac:dyDescent="0.35">
      <c r="A154" s="33">
        <v>4.631797E-3</v>
      </c>
      <c r="B154" s="33">
        <v>-2.0968357E-2</v>
      </c>
      <c r="C154" s="33">
        <v>-9.3520040000000006E-3</v>
      </c>
      <c r="D154" s="33">
        <v>4.4337339999999999E-3</v>
      </c>
      <c r="F154" s="31">
        <f t="shared" si="8"/>
        <v>3.6804335075757578E-3</v>
      </c>
      <c r="G154" s="31">
        <f t="shared" si="9"/>
        <v>-2.1321234806818183E-2</v>
      </c>
      <c r="H154" s="31">
        <f t="shared" si="10"/>
        <v>-1.0507508875E-2</v>
      </c>
      <c r="I154" s="32">
        <f t="shared" si="11"/>
        <v>4.6581454810606061E-3</v>
      </c>
    </row>
    <row r="155" spans="1:15" x14ac:dyDescent="0.35">
      <c r="A155" s="33">
        <v>-2.4204679E-2</v>
      </c>
      <c r="B155" s="33">
        <v>-2.5700935000000001E-2</v>
      </c>
      <c r="C155" s="33">
        <v>-5.3945039999999996E-3</v>
      </c>
      <c r="D155" s="33">
        <v>-1.7288927999999999E-2</v>
      </c>
      <c r="F155" s="31">
        <f t="shared" si="8"/>
        <v>-2.5156042492424244E-2</v>
      </c>
      <c r="G155" s="31">
        <f t="shared" si="9"/>
        <v>-2.6053812806818184E-2</v>
      </c>
      <c r="H155" s="31">
        <f t="shared" si="10"/>
        <v>-6.5500088749999999E-3</v>
      </c>
      <c r="I155" s="32">
        <f t="shared" si="11"/>
        <v>-1.7064516518939393E-2</v>
      </c>
    </row>
    <row r="156" spans="1:15" x14ac:dyDescent="0.35">
      <c r="A156" s="33">
        <v>4.0160170000000002E-3</v>
      </c>
      <c r="B156" s="33">
        <v>-1.7985612000000002E-2</v>
      </c>
      <c r="C156" s="33">
        <v>7.6836159999999999E-3</v>
      </c>
      <c r="D156" s="33">
        <v>7.2431200000000001E-2</v>
      </c>
      <c r="F156" s="31">
        <f t="shared" si="8"/>
        <v>3.064653507575758E-3</v>
      </c>
      <c r="G156" s="31">
        <f t="shared" si="9"/>
        <v>-1.8338489806818185E-2</v>
      </c>
      <c r="H156" s="31">
        <f t="shared" si="10"/>
        <v>6.5281111249999996E-3</v>
      </c>
      <c r="I156" s="32">
        <f t="shared" si="11"/>
        <v>7.2655611481060603E-2</v>
      </c>
    </row>
    <row r="157" spans="1:15" x14ac:dyDescent="0.35">
      <c r="A157" s="33">
        <v>-1.411788E-3</v>
      </c>
      <c r="B157" s="33">
        <v>-1.2617013E-2</v>
      </c>
      <c r="C157" s="33">
        <v>8.9706549999999993E-3</v>
      </c>
      <c r="D157" s="33">
        <v>-3.8393889999999999E-3</v>
      </c>
      <c r="F157" s="31">
        <f t="shared" si="8"/>
        <v>-2.3631514924242424E-3</v>
      </c>
      <c r="G157" s="31">
        <f t="shared" si="9"/>
        <v>-1.2969890806818181E-2</v>
      </c>
      <c r="H157" s="31">
        <f t="shared" si="10"/>
        <v>7.8151501249999998E-3</v>
      </c>
      <c r="I157" s="32">
        <f t="shared" si="11"/>
        <v>-3.6149775189393942E-3</v>
      </c>
    </row>
    <row r="158" spans="1:15" x14ac:dyDescent="0.35">
      <c r="A158" s="33">
        <v>1.7672007999999999E-2</v>
      </c>
      <c r="B158" s="33">
        <v>3.8746950000000002E-2</v>
      </c>
      <c r="C158" s="33">
        <v>2.4449210000000001E-3</v>
      </c>
      <c r="D158" s="33">
        <v>-3.50403E-4</v>
      </c>
      <c r="F158" s="31">
        <f t="shared" si="8"/>
        <v>1.6720644507575756E-2</v>
      </c>
      <c r="G158" s="31">
        <f t="shared" si="9"/>
        <v>3.8394072193181819E-2</v>
      </c>
      <c r="H158" s="31">
        <f t="shared" si="10"/>
        <v>1.289416125E-3</v>
      </c>
      <c r="I158" s="32">
        <f t="shared" si="11"/>
        <v>-1.2599151893939408E-4</v>
      </c>
    </row>
    <row r="159" spans="1:15" x14ac:dyDescent="0.35">
      <c r="A159" s="33">
        <v>1.0882172000000001E-2</v>
      </c>
      <c r="B159" s="33">
        <v>-2.5793729000000001E-2</v>
      </c>
      <c r="C159" s="33">
        <v>5.5432370000000003E-3</v>
      </c>
      <c r="D159" s="33">
        <v>-5.0823869999999998E-3</v>
      </c>
      <c r="F159" s="31">
        <f t="shared" si="8"/>
        <v>9.9308085075757585E-3</v>
      </c>
      <c r="G159" s="31">
        <f t="shared" si="9"/>
        <v>-2.6146606806818184E-2</v>
      </c>
      <c r="H159" s="31">
        <f t="shared" si="10"/>
        <v>4.387732125E-3</v>
      </c>
      <c r="I159" s="32">
        <f t="shared" si="11"/>
        <v>-4.8579755189393937E-3</v>
      </c>
    </row>
    <row r="160" spans="1:15" x14ac:dyDescent="0.35">
      <c r="A160" s="33">
        <v>4.2143839000000002E-2</v>
      </c>
      <c r="B160" s="33">
        <v>2.1181304000000001E-2</v>
      </c>
      <c r="C160" s="33">
        <v>5.9537050000000001E-3</v>
      </c>
      <c r="D160" s="33">
        <v>-7.9267220000000006E-3</v>
      </c>
      <c r="F160" s="31">
        <f t="shared" si="8"/>
        <v>4.1192475507575758E-2</v>
      </c>
      <c r="G160" s="31">
        <f t="shared" si="9"/>
        <v>2.0828426193181818E-2</v>
      </c>
      <c r="H160" s="31">
        <f t="shared" si="10"/>
        <v>4.7982001249999998E-3</v>
      </c>
      <c r="I160" s="32">
        <f t="shared" si="11"/>
        <v>-7.7023105189393945E-3</v>
      </c>
    </row>
    <row r="161" spans="1:9" x14ac:dyDescent="0.35">
      <c r="A161" s="33">
        <v>-1.6923077000000002E-2</v>
      </c>
      <c r="B161" s="33">
        <v>-1.2764259999999999E-2</v>
      </c>
      <c r="C161" s="33">
        <v>-3.2879879999999999E-3</v>
      </c>
      <c r="D161" s="33">
        <v>-1.1541229E-2</v>
      </c>
      <c r="F161" s="31">
        <f t="shared" si="8"/>
        <v>-1.7874440492424246E-2</v>
      </c>
      <c r="G161" s="31">
        <f t="shared" si="9"/>
        <v>-1.3117137806818181E-2</v>
      </c>
      <c r="H161" s="31">
        <f t="shared" si="10"/>
        <v>-4.4434928749999998E-3</v>
      </c>
      <c r="I161" s="32">
        <f t="shared" si="11"/>
        <v>-1.1316817518939395E-2</v>
      </c>
    </row>
    <row r="162" spans="1:9" x14ac:dyDescent="0.35">
      <c r="A162" s="33">
        <v>8.7189580000000006E-3</v>
      </c>
      <c r="B162" s="33">
        <v>3.1515191999999997E-2</v>
      </c>
      <c r="C162" s="33">
        <v>8.7964599999999999E-4</v>
      </c>
      <c r="D162" s="33">
        <v>8.9820399999999999E-4</v>
      </c>
      <c r="F162" s="31">
        <f t="shared" si="8"/>
        <v>7.7675945075757584E-3</v>
      </c>
      <c r="G162" s="31">
        <f t="shared" si="9"/>
        <v>3.1162314193181814E-2</v>
      </c>
      <c r="H162" s="31">
        <f t="shared" si="10"/>
        <v>-2.7585887500000011E-4</v>
      </c>
      <c r="I162" s="32">
        <f t="shared" si="11"/>
        <v>1.1226154810606058E-3</v>
      </c>
    </row>
    <row r="163" spans="1:9" x14ac:dyDescent="0.35">
      <c r="A163" s="33">
        <v>-2.881139E-3</v>
      </c>
      <c r="B163" s="33">
        <v>1.5276105999999999E-2</v>
      </c>
      <c r="C163" s="33">
        <v>1.4282609E-2</v>
      </c>
      <c r="D163" s="33">
        <v>4.8456749999999998E-3</v>
      </c>
      <c r="F163" s="31">
        <f t="shared" si="8"/>
        <v>-3.8325024924242427E-3</v>
      </c>
      <c r="G163" s="31">
        <f t="shared" si="9"/>
        <v>1.4923228193181818E-2</v>
      </c>
      <c r="H163" s="31">
        <f t="shared" si="10"/>
        <v>1.3127104125E-2</v>
      </c>
      <c r="I163" s="32">
        <f t="shared" si="11"/>
        <v>5.070086481060606E-3</v>
      </c>
    </row>
    <row r="164" spans="1:9" x14ac:dyDescent="0.35">
      <c r="A164" s="33">
        <v>0.15714600300000001</v>
      </c>
      <c r="B164" s="33">
        <v>-6.1728399999999998E-3</v>
      </c>
      <c r="C164" s="33">
        <v>1.0181997E-2</v>
      </c>
      <c r="D164" s="33">
        <v>-1.3038113E-2</v>
      </c>
      <c r="F164" s="31">
        <f t="shared" si="8"/>
        <v>0.15619463950757576</v>
      </c>
      <c r="G164" s="31">
        <f t="shared" si="9"/>
        <v>-6.5257178068181812E-3</v>
      </c>
      <c r="H164" s="31">
        <f t="shared" si="10"/>
        <v>9.0264921250000005E-3</v>
      </c>
      <c r="I164" s="32">
        <f t="shared" si="11"/>
        <v>-1.2813701518939395E-2</v>
      </c>
    </row>
    <row r="165" spans="1:9" x14ac:dyDescent="0.35">
      <c r="A165" s="33">
        <v>1.152478E-3</v>
      </c>
      <c r="B165" s="33">
        <v>1.164635E-3</v>
      </c>
      <c r="C165" s="33">
        <v>3.6456790000000002E-3</v>
      </c>
      <c r="D165" s="33">
        <v>-5.247865E-3</v>
      </c>
      <c r="F165" s="31">
        <f t="shared" si="8"/>
        <v>2.0111450757575753E-4</v>
      </c>
      <c r="G165" s="31">
        <f t="shared" si="9"/>
        <v>8.117571931818185E-4</v>
      </c>
      <c r="H165" s="31">
        <f t="shared" si="10"/>
        <v>2.4901741250000003E-3</v>
      </c>
      <c r="I165" s="32">
        <f t="shared" si="11"/>
        <v>-5.0234535189393938E-3</v>
      </c>
    </row>
    <row r="166" spans="1:9" x14ac:dyDescent="0.35">
      <c r="A166" s="33">
        <v>2.6860899999999999E-3</v>
      </c>
      <c r="B166" s="33">
        <v>2.7142300000000002E-3</v>
      </c>
      <c r="C166" s="33">
        <v>-6.4102350000000002E-3</v>
      </c>
      <c r="D166" s="33">
        <v>-5.0391121999999997E-2</v>
      </c>
      <c r="F166" s="31">
        <f t="shared" si="8"/>
        <v>1.7347265075757575E-3</v>
      </c>
      <c r="G166" s="31">
        <f t="shared" si="9"/>
        <v>2.3613521931818188E-3</v>
      </c>
      <c r="H166" s="31">
        <f t="shared" si="10"/>
        <v>-7.5657398750000006E-3</v>
      </c>
      <c r="I166" s="32">
        <f t="shared" si="11"/>
        <v>-5.0166710518939388E-2</v>
      </c>
    </row>
    <row r="167" spans="1:9" x14ac:dyDescent="0.35">
      <c r="A167" s="33">
        <v>-3.8262499999999999E-4</v>
      </c>
      <c r="B167" s="33">
        <v>1.0054136999999999E-2</v>
      </c>
      <c r="C167" s="33">
        <v>8.8172040000000004E-3</v>
      </c>
      <c r="D167" s="33">
        <v>7.6630299999999997E-4</v>
      </c>
      <c r="F167" s="31">
        <f t="shared" si="8"/>
        <v>-1.3339884924242424E-3</v>
      </c>
      <c r="G167" s="31">
        <f t="shared" si="9"/>
        <v>9.701259193181818E-3</v>
      </c>
      <c r="H167" s="31">
        <f t="shared" si="10"/>
        <v>7.661699125E-3</v>
      </c>
      <c r="I167" s="32">
        <f t="shared" si="11"/>
        <v>9.9071448106060581E-4</v>
      </c>
    </row>
    <row r="168" spans="1:9" x14ac:dyDescent="0.35">
      <c r="A168" s="33">
        <v>-7.6571600000000005E-4</v>
      </c>
      <c r="B168" s="33">
        <v>-4.5942190000000001E-3</v>
      </c>
      <c r="C168" s="33">
        <v>0</v>
      </c>
      <c r="D168" s="33">
        <v>-1.4548277E-2</v>
      </c>
      <c r="F168" s="31">
        <f t="shared" si="8"/>
        <v>-1.7170794924242425E-3</v>
      </c>
      <c r="G168" s="31">
        <f t="shared" si="9"/>
        <v>-4.9470968068181815E-3</v>
      </c>
      <c r="H168" s="31">
        <f t="shared" si="10"/>
        <v>-1.1555048750000001E-3</v>
      </c>
      <c r="I168" s="32">
        <f t="shared" si="11"/>
        <v>-1.4323865518939395E-2</v>
      </c>
    </row>
    <row r="169" spans="1:9" x14ac:dyDescent="0.35">
      <c r="A169" s="33">
        <v>0</v>
      </c>
      <c r="B169" s="33">
        <v>1.6923114999999999E-2</v>
      </c>
      <c r="C169" s="33">
        <v>-1.5988062000000001E-2</v>
      </c>
      <c r="D169" s="33">
        <v>-1.94231E-4</v>
      </c>
      <c r="F169" s="31">
        <f t="shared" si="8"/>
        <v>-9.5136349242424243E-4</v>
      </c>
      <c r="G169" s="31">
        <f t="shared" si="9"/>
        <v>1.6570237193181816E-2</v>
      </c>
      <c r="H169" s="31">
        <f t="shared" si="10"/>
        <v>-1.7143566875000002E-2</v>
      </c>
      <c r="I169" s="32">
        <f t="shared" si="11"/>
        <v>3.0180481060605914E-5</v>
      </c>
    </row>
    <row r="170" spans="1:9" x14ac:dyDescent="0.35">
      <c r="A170" s="33">
        <v>-1.9923389999999999E-2</v>
      </c>
      <c r="B170" s="33">
        <v>-3.3661193999999998E-2</v>
      </c>
      <c r="C170" s="33">
        <v>5.4159450000000001E-3</v>
      </c>
      <c r="D170" s="33">
        <v>1.1074412E-2</v>
      </c>
      <c r="F170" s="31">
        <f t="shared" si="8"/>
        <v>-2.0874753492424243E-2</v>
      </c>
      <c r="G170" s="31">
        <f t="shared" si="9"/>
        <v>-3.4014071806818182E-2</v>
      </c>
      <c r="H170" s="31">
        <f t="shared" si="10"/>
        <v>4.2604401249999998E-3</v>
      </c>
      <c r="I170" s="32">
        <f t="shared" si="11"/>
        <v>1.1298823481060606E-2</v>
      </c>
    </row>
    <row r="171" spans="1:9" x14ac:dyDescent="0.35">
      <c r="A171" s="33">
        <v>-7.8187999999999999E-4</v>
      </c>
      <c r="B171" s="33">
        <v>-3.522505E-3</v>
      </c>
      <c r="C171" s="33">
        <v>-2.1543800000000001E-4</v>
      </c>
      <c r="D171" s="33">
        <v>5.7647769999999996E-3</v>
      </c>
      <c r="F171" s="31">
        <f t="shared" si="8"/>
        <v>-1.7332434924242424E-3</v>
      </c>
      <c r="G171" s="31">
        <f t="shared" si="9"/>
        <v>-3.8753828068181814E-3</v>
      </c>
      <c r="H171" s="31">
        <f t="shared" si="10"/>
        <v>-1.3709428750000002E-3</v>
      </c>
      <c r="I171" s="32">
        <f t="shared" si="11"/>
        <v>5.9891884810606057E-3</v>
      </c>
    </row>
    <row r="172" spans="1:9" x14ac:dyDescent="0.35">
      <c r="A172" s="33">
        <v>2.7386350000000001E-3</v>
      </c>
      <c r="B172" s="33">
        <v>-2.7494110000000002E-3</v>
      </c>
      <c r="C172" s="33">
        <v>-2.5862609999999999E-3</v>
      </c>
      <c r="D172" s="33">
        <v>6.1138709999999999E-3</v>
      </c>
      <c r="F172" s="31">
        <f t="shared" si="8"/>
        <v>1.7872715075757577E-3</v>
      </c>
      <c r="G172" s="31">
        <f t="shared" si="9"/>
        <v>-3.1022888068181816E-3</v>
      </c>
      <c r="H172" s="31">
        <f t="shared" si="10"/>
        <v>-3.7417658749999997E-3</v>
      </c>
      <c r="I172" s="32">
        <f t="shared" si="11"/>
        <v>6.3382824810606061E-3</v>
      </c>
    </row>
    <row r="173" spans="1:9" x14ac:dyDescent="0.35">
      <c r="A173" s="33">
        <v>7.8035500000000005E-4</v>
      </c>
      <c r="B173" s="33">
        <v>-1.1421781000000001E-2</v>
      </c>
      <c r="C173" s="33">
        <v>1.0155597000000001E-2</v>
      </c>
      <c r="D173" s="33">
        <v>5.5070450000000003E-3</v>
      </c>
      <c r="F173" s="31">
        <f t="shared" si="8"/>
        <v>-1.7100849242424239E-4</v>
      </c>
      <c r="G173" s="31">
        <f t="shared" si="9"/>
        <v>-1.1774658806818182E-2</v>
      </c>
      <c r="H173" s="31">
        <f t="shared" si="10"/>
        <v>9.0000921250000011E-3</v>
      </c>
      <c r="I173" s="32">
        <f t="shared" si="11"/>
        <v>5.7314564810606065E-3</v>
      </c>
    </row>
    <row r="174" spans="1:9" x14ac:dyDescent="0.35">
      <c r="A174" s="33">
        <v>-3.1189080000000001E-3</v>
      </c>
      <c r="B174" s="33">
        <v>7.1713549999999999E-3</v>
      </c>
      <c r="C174" s="33">
        <v>-3.2085880000000001E-3</v>
      </c>
      <c r="D174" s="33">
        <v>-3.9659869999999998E-3</v>
      </c>
      <c r="F174" s="31">
        <f t="shared" si="8"/>
        <v>-4.0702714924242423E-3</v>
      </c>
      <c r="G174" s="31">
        <f t="shared" si="9"/>
        <v>6.8184771931818185E-3</v>
      </c>
      <c r="H174" s="31">
        <f t="shared" si="10"/>
        <v>-4.3640928750000004E-3</v>
      </c>
      <c r="I174" s="32">
        <f t="shared" si="11"/>
        <v>-3.7415755189393941E-3</v>
      </c>
    </row>
    <row r="175" spans="1:9" x14ac:dyDescent="0.35">
      <c r="A175" s="33">
        <v>1.1732890000000001E-3</v>
      </c>
      <c r="B175" s="33">
        <v>1.9778080000000002E-3</v>
      </c>
      <c r="C175" s="33">
        <v>-5.3648070000000001E-3</v>
      </c>
      <c r="D175" s="33">
        <v>5.1193779999999999E-3</v>
      </c>
      <c r="F175" s="31">
        <f t="shared" si="8"/>
        <v>2.2192550757575767E-4</v>
      </c>
      <c r="G175" s="31">
        <f t="shared" si="9"/>
        <v>1.6249301931818188E-3</v>
      </c>
      <c r="H175" s="31">
        <f t="shared" si="10"/>
        <v>-6.5203118750000004E-3</v>
      </c>
      <c r="I175" s="32">
        <f t="shared" si="11"/>
        <v>5.3437894810606061E-3</v>
      </c>
    </row>
    <row r="176" spans="1:9" x14ac:dyDescent="0.35">
      <c r="A176" s="33">
        <v>6.6406249999999998E-3</v>
      </c>
      <c r="B176" s="33">
        <v>-2.3687327000000001E-2</v>
      </c>
      <c r="C176" s="33">
        <v>-1.0355977000000001E-2</v>
      </c>
      <c r="D176" s="33">
        <v>2.075099E-3</v>
      </c>
      <c r="F176" s="31">
        <f t="shared" si="8"/>
        <v>5.6892615075757576E-3</v>
      </c>
      <c r="G176" s="31">
        <f t="shared" si="9"/>
        <v>-2.4040204806818184E-2</v>
      </c>
      <c r="H176" s="31">
        <f t="shared" si="10"/>
        <v>-1.1511481875E-2</v>
      </c>
      <c r="I176" s="32">
        <f t="shared" si="11"/>
        <v>2.2995104810606057E-3</v>
      </c>
    </row>
    <row r="177" spans="1:9" x14ac:dyDescent="0.35">
      <c r="A177" s="33">
        <v>3.1043849999999999E-3</v>
      </c>
      <c r="B177" s="33">
        <v>-1.3748524E-2</v>
      </c>
      <c r="C177" s="33">
        <v>1.6786582000000001E-2</v>
      </c>
      <c r="D177" s="33">
        <v>6.5888930000000002E-3</v>
      </c>
      <c r="F177" s="31">
        <f t="shared" si="8"/>
        <v>2.1530215075757572E-3</v>
      </c>
      <c r="G177" s="31">
        <f t="shared" si="9"/>
        <v>-1.4101401806818181E-2</v>
      </c>
      <c r="H177" s="31">
        <f t="shared" si="10"/>
        <v>1.5631077125E-2</v>
      </c>
      <c r="I177" s="32">
        <f t="shared" si="11"/>
        <v>6.8133044810606063E-3</v>
      </c>
    </row>
    <row r="178" spans="1:9" x14ac:dyDescent="0.35">
      <c r="A178" s="33">
        <v>1.160484E-3</v>
      </c>
      <c r="B178" s="33">
        <v>4.2640469E-2</v>
      </c>
      <c r="C178" s="33">
        <v>-2.1437600000000001E-4</v>
      </c>
      <c r="D178" s="33">
        <v>-4.8625769999999999E-3</v>
      </c>
      <c r="F178" s="31">
        <f t="shared" si="8"/>
        <v>2.0912050757575761E-4</v>
      </c>
      <c r="G178" s="31">
        <f t="shared" si="9"/>
        <v>4.2287591193181817E-2</v>
      </c>
      <c r="H178" s="31">
        <f t="shared" si="10"/>
        <v>-1.3698808750000002E-3</v>
      </c>
      <c r="I178" s="32">
        <f t="shared" si="11"/>
        <v>-4.6381655189393937E-3</v>
      </c>
    </row>
    <row r="179" spans="1:9" x14ac:dyDescent="0.35">
      <c r="A179" s="33">
        <v>7.7281699999999997E-4</v>
      </c>
      <c r="B179" s="33">
        <v>8.651199E-3</v>
      </c>
      <c r="C179" s="33">
        <v>-2.3590070000000002E-3</v>
      </c>
      <c r="D179" s="33">
        <v>7.5174220000000002E-3</v>
      </c>
      <c r="F179" s="31">
        <f t="shared" si="8"/>
        <v>-1.7854649242424246E-4</v>
      </c>
      <c r="G179" s="31">
        <f t="shared" si="9"/>
        <v>8.2983211931818186E-3</v>
      </c>
      <c r="H179" s="31">
        <f t="shared" si="10"/>
        <v>-3.5145118750000001E-3</v>
      </c>
      <c r="I179" s="32">
        <f t="shared" si="11"/>
        <v>7.7418334810606063E-3</v>
      </c>
    </row>
    <row r="180" spans="1:9" x14ac:dyDescent="0.35">
      <c r="A180" s="33">
        <v>1.93056E-3</v>
      </c>
      <c r="B180" s="33">
        <v>2.3001949000000001E-2</v>
      </c>
      <c r="C180" s="33">
        <v>2.3430782000000001E-2</v>
      </c>
      <c r="D180" s="33">
        <v>-6.5286889999999998E-3</v>
      </c>
      <c r="F180" s="31">
        <f t="shared" si="8"/>
        <v>9.7919650757575757E-4</v>
      </c>
      <c r="G180" s="31">
        <f t="shared" si="9"/>
        <v>2.2649071193181818E-2</v>
      </c>
      <c r="H180" s="31">
        <f t="shared" si="10"/>
        <v>2.2275277125E-2</v>
      </c>
      <c r="I180" s="32">
        <f t="shared" si="11"/>
        <v>-6.3042775189393937E-3</v>
      </c>
    </row>
    <row r="181" spans="1:9" x14ac:dyDescent="0.35">
      <c r="A181" s="33">
        <v>-3.8535840000000002E-3</v>
      </c>
      <c r="B181" s="33">
        <v>-1.3338453E-2</v>
      </c>
      <c r="C181" s="33">
        <v>9.0317260000000003E-3</v>
      </c>
      <c r="D181" s="33">
        <v>3.9429779999999998E-3</v>
      </c>
      <c r="F181" s="31">
        <f t="shared" si="8"/>
        <v>-4.8049474924242424E-3</v>
      </c>
      <c r="G181" s="31">
        <f t="shared" si="9"/>
        <v>-1.3691330806818182E-2</v>
      </c>
      <c r="H181" s="31">
        <f t="shared" si="10"/>
        <v>7.8762211250000009E-3</v>
      </c>
      <c r="I181" s="32">
        <f t="shared" si="11"/>
        <v>4.1673894810606059E-3</v>
      </c>
    </row>
    <row r="182" spans="1:9" x14ac:dyDescent="0.35">
      <c r="A182" s="33">
        <v>-4.255338E-3</v>
      </c>
      <c r="B182" s="33">
        <v>-1.2746235E-2</v>
      </c>
      <c r="C182" s="33">
        <v>-1.2489643999999999E-2</v>
      </c>
      <c r="D182" s="33">
        <v>-1.3465513E-2</v>
      </c>
      <c r="F182" s="31">
        <f t="shared" si="8"/>
        <v>-5.2067014924242422E-3</v>
      </c>
      <c r="G182" s="31">
        <f t="shared" si="9"/>
        <v>-1.3099112806818181E-2</v>
      </c>
      <c r="H182" s="31">
        <f t="shared" si="10"/>
        <v>-1.3645148874999999E-2</v>
      </c>
      <c r="I182" s="32">
        <f t="shared" si="11"/>
        <v>-1.3241101518939395E-2</v>
      </c>
    </row>
    <row r="183" spans="1:9" x14ac:dyDescent="0.35">
      <c r="A183" s="33">
        <v>3.1079839999999998E-3</v>
      </c>
      <c r="B183" s="33">
        <v>-5.0860330000000002E-3</v>
      </c>
      <c r="C183" s="33">
        <v>1.3069203999999999E-2</v>
      </c>
      <c r="D183" s="33">
        <v>-1.0616133E-2</v>
      </c>
      <c r="F183" s="31">
        <f t="shared" si="8"/>
        <v>2.1566205075757572E-3</v>
      </c>
      <c r="G183" s="31">
        <f t="shared" si="9"/>
        <v>-5.4389108068181816E-3</v>
      </c>
      <c r="H183" s="31">
        <f t="shared" si="10"/>
        <v>1.1913699125E-2</v>
      </c>
      <c r="I183" s="32">
        <f t="shared" si="11"/>
        <v>-1.0391721518939395E-2</v>
      </c>
    </row>
    <row r="184" spans="1:9" x14ac:dyDescent="0.35">
      <c r="A184" s="33">
        <v>-2.3237610000000001E-3</v>
      </c>
      <c r="B184" s="33">
        <v>-1.0224145E-2</v>
      </c>
      <c r="C184" s="33">
        <v>2.4968579999999998E-3</v>
      </c>
      <c r="D184" s="33">
        <v>-1.7053076E-2</v>
      </c>
      <c r="F184" s="31">
        <f t="shared" si="8"/>
        <v>-3.2751244924242428E-3</v>
      </c>
      <c r="G184" s="31">
        <f t="shared" si="9"/>
        <v>-1.0577022806818182E-2</v>
      </c>
      <c r="H184" s="31">
        <f t="shared" si="10"/>
        <v>1.3413531249999997E-3</v>
      </c>
      <c r="I184" s="32">
        <f t="shared" si="11"/>
        <v>-1.6828664518939395E-2</v>
      </c>
    </row>
    <row r="185" spans="1:9" x14ac:dyDescent="0.35">
      <c r="A185" s="33">
        <v>0</v>
      </c>
      <c r="B185" s="33">
        <v>-1.0727056E-2</v>
      </c>
      <c r="C185" s="33">
        <v>-6.22644E-4</v>
      </c>
      <c r="D185" s="33">
        <v>-1.4619883E-2</v>
      </c>
      <c r="F185" s="31">
        <f t="shared" si="8"/>
        <v>-9.5136349242424243E-4</v>
      </c>
      <c r="G185" s="31">
        <f t="shared" si="9"/>
        <v>-1.1079933806818182E-2</v>
      </c>
      <c r="H185" s="31">
        <f t="shared" si="10"/>
        <v>-1.7781488750000002E-3</v>
      </c>
      <c r="I185" s="32">
        <f t="shared" si="11"/>
        <v>-1.4395471518939395E-2</v>
      </c>
    </row>
    <row r="186" spans="1:9" x14ac:dyDescent="0.35">
      <c r="A186" s="33">
        <v>-3.8819899999999999E-4</v>
      </c>
      <c r="B186" s="33">
        <v>2.4497992E-2</v>
      </c>
      <c r="C186" s="33">
        <v>3.9459710000000004E-3</v>
      </c>
      <c r="D186" s="33">
        <v>1.4836795999999999E-2</v>
      </c>
      <c r="F186" s="31">
        <f t="shared" si="8"/>
        <v>-1.3395624924242423E-3</v>
      </c>
      <c r="G186" s="31">
        <f t="shared" si="9"/>
        <v>2.4145114193181817E-2</v>
      </c>
      <c r="H186" s="31">
        <f t="shared" si="10"/>
        <v>2.7904661250000001E-3</v>
      </c>
      <c r="I186" s="32">
        <f t="shared" si="11"/>
        <v>1.5061207481060605E-2</v>
      </c>
    </row>
    <row r="187" spans="1:9" x14ac:dyDescent="0.35">
      <c r="A187" s="33">
        <v>-3.8834999999999998E-4</v>
      </c>
      <c r="B187" s="33">
        <v>-5.4880049999999998E-3</v>
      </c>
      <c r="C187" s="33">
        <v>2.0273055000000002E-2</v>
      </c>
      <c r="D187" s="33">
        <v>9.5516960000000001E-3</v>
      </c>
      <c r="F187" s="31">
        <f t="shared" si="8"/>
        <v>-1.3397134924242424E-3</v>
      </c>
      <c r="G187" s="31">
        <f t="shared" si="9"/>
        <v>-5.8408828068181812E-3</v>
      </c>
      <c r="H187" s="31">
        <f t="shared" si="10"/>
        <v>1.9117550125E-2</v>
      </c>
      <c r="I187" s="32">
        <f t="shared" si="11"/>
        <v>9.7761074810606054E-3</v>
      </c>
    </row>
    <row r="188" spans="1:9" x14ac:dyDescent="0.35">
      <c r="A188" s="33">
        <v>1.1655210000000001E-3</v>
      </c>
      <c r="B188" s="33">
        <v>-7.8837199999999997E-4</v>
      </c>
      <c r="C188" s="33">
        <v>3.649645E-3</v>
      </c>
      <c r="D188" s="33">
        <v>-5.4065069999999996E-3</v>
      </c>
      <c r="F188" s="31">
        <f t="shared" si="8"/>
        <v>2.1415750757575766E-4</v>
      </c>
      <c r="G188" s="31">
        <f t="shared" si="9"/>
        <v>-1.1412498068181815E-3</v>
      </c>
      <c r="H188" s="31">
        <f t="shared" si="10"/>
        <v>2.4941401249999997E-3</v>
      </c>
      <c r="I188" s="32">
        <f t="shared" si="11"/>
        <v>-5.1820955189393935E-3</v>
      </c>
    </row>
    <row r="189" spans="1:9" x14ac:dyDescent="0.35">
      <c r="A189" s="33">
        <v>1.552154E-3</v>
      </c>
      <c r="B189" s="33">
        <v>3.5897435999999998E-2</v>
      </c>
      <c r="C189" s="33">
        <v>2.1212101000000001E-2</v>
      </c>
      <c r="D189" s="33">
        <v>2.3297029999999998E-3</v>
      </c>
      <c r="F189" s="31">
        <f t="shared" si="8"/>
        <v>6.007905075757576E-4</v>
      </c>
      <c r="G189" s="31">
        <f t="shared" si="9"/>
        <v>3.5544558193181815E-2</v>
      </c>
      <c r="H189" s="31">
        <f t="shared" si="10"/>
        <v>2.0056596124999999E-2</v>
      </c>
      <c r="I189" s="32">
        <f t="shared" si="11"/>
        <v>2.5541144810606055E-3</v>
      </c>
    </row>
    <row r="190" spans="1:9" x14ac:dyDescent="0.35">
      <c r="A190" s="33">
        <v>-7.7483499999999998E-4</v>
      </c>
      <c r="B190" s="33">
        <v>-3.1987814000000003E-2</v>
      </c>
      <c r="C190" s="33">
        <v>-5.4401090000000003E-3</v>
      </c>
      <c r="D190" s="33">
        <v>-8.1348440000000004E-3</v>
      </c>
      <c r="F190" s="31">
        <f t="shared" si="8"/>
        <v>-1.7261984924242424E-3</v>
      </c>
      <c r="G190" s="31">
        <f t="shared" si="9"/>
        <v>-3.2340691806818186E-2</v>
      </c>
      <c r="H190" s="31">
        <f t="shared" si="10"/>
        <v>-6.5956138750000006E-3</v>
      </c>
      <c r="I190" s="32">
        <f t="shared" si="11"/>
        <v>-7.9104325189393952E-3</v>
      </c>
    </row>
    <row r="191" spans="1:9" x14ac:dyDescent="0.35">
      <c r="A191" s="33">
        <v>-1.16328E-3</v>
      </c>
      <c r="B191" s="33">
        <v>1.7702636000000001E-2</v>
      </c>
      <c r="C191" s="33">
        <v>-6.066643E-3</v>
      </c>
      <c r="D191" s="33">
        <v>1.4059774000000001E-2</v>
      </c>
      <c r="F191" s="31">
        <f t="shared" si="8"/>
        <v>-2.1146434924242423E-3</v>
      </c>
      <c r="G191" s="31">
        <f t="shared" si="9"/>
        <v>1.7349758193181818E-2</v>
      </c>
      <c r="H191" s="31">
        <f t="shared" si="10"/>
        <v>-7.2221478750000003E-3</v>
      </c>
      <c r="I191" s="32">
        <f t="shared" si="11"/>
        <v>1.4284185481060606E-2</v>
      </c>
    </row>
    <row r="192" spans="1:9" x14ac:dyDescent="0.35">
      <c r="A192" s="33">
        <v>3.4938080000000002E-3</v>
      </c>
      <c r="B192" s="33">
        <v>5.4116349999999997E-3</v>
      </c>
      <c r="C192" s="33">
        <v>1.4608764999999999E-2</v>
      </c>
      <c r="D192" s="33">
        <v>-8.8580589999999997E-3</v>
      </c>
      <c r="F192" s="31">
        <f t="shared" si="8"/>
        <v>2.5424445075757579E-3</v>
      </c>
      <c r="G192" s="31">
        <f t="shared" si="9"/>
        <v>5.0587571931818183E-3</v>
      </c>
      <c r="H192" s="31">
        <f t="shared" si="10"/>
        <v>1.3453260125E-2</v>
      </c>
      <c r="I192" s="32">
        <f t="shared" si="11"/>
        <v>-8.6336475189393944E-3</v>
      </c>
    </row>
    <row r="193" spans="1:9" x14ac:dyDescent="0.35">
      <c r="A193" s="33">
        <v>-2.3210639999999999E-3</v>
      </c>
      <c r="B193" s="33">
        <v>9.9961549999999996E-3</v>
      </c>
      <c r="C193" s="33">
        <v>4.9304700000000004E-4</v>
      </c>
      <c r="D193" s="33">
        <v>-7.77171E-4</v>
      </c>
      <c r="F193" s="31">
        <f t="shared" si="8"/>
        <v>-3.2724274924242425E-3</v>
      </c>
      <c r="G193" s="31">
        <f t="shared" si="9"/>
        <v>9.6432771931818182E-3</v>
      </c>
      <c r="H193" s="31">
        <f t="shared" si="10"/>
        <v>-6.6245787500000006E-4</v>
      </c>
      <c r="I193" s="32">
        <f t="shared" si="11"/>
        <v>-5.5275951893939406E-4</v>
      </c>
    </row>
    <row r="194" spans="1:9" x14ac:dyDescent="0.35">
      <c r="A194" s="33">
        <v>3.1019770000000001E-3</v>
      </c>
      <c r="B194" s="33">
        <v>2.9311039000000001E-2</v>
      </c>
      <c r="C194" s="33">
        <v>7.8856880000000001E-3</v>
      </c>
      <c r="D194" s="33">
        <v>-1.4582928E-2</v>
      </c>
      <c r="F194" s="31">
        <f t="shared" si="8"/>
        <v>2.1506135075757575E-3</v>
      </c>
      <c r="G194" s="31">
        <f t="shared" si="9"/>
        <v>2.8958161193181817E-2</v>
      </c>
      <c r="H194" s="31">
        <f t="shared" si="10"/>
        <v>6.7301831249999998E-3</v>
      </c>
      <c r="I194" s="32">
        <f t="shared" si="11"/>
        <v>-1.4358516518939395E-2</v>
      </c>
    </row>
    <row r="195" spans="1:9" x14ac:dyDescent="0.35">
      <c r="A195" s="33">
        <v>-1.1596829999999999E-3</v>
      </c>
      <c r="B195" s="33">
        <v>-1.4053291000000001E-2</v>
      </c>
      <c r="C195" s="33">
        <v>1.7114913999999998E-2</v>
      </c>
      <c r="D195" s="33">
        <v>5.7221980000000004E-3</v>
      </c>
      <c r="F195" s="31">
        <f t="shared" si="8"/>
        <v>-2.1110464924242421E-3</v>
      </c>
      <c r="G195" s="31">
        <f t="shared" si="9"/>
        <v>-1.4406168806818182E-2</v>
      </c>
      <c r="H195" s="31">
        <f t="shared" si="10"/>
        <v>1.5959409124999997E-2</v>
      </c>
      <c r="I195" s="32">
        <f t="shared" si="11"/>
        <v>5.9466094810606066E-3</v>
      </c>
    </row>
    <row r="196" spans="1:9" x14ac:dyDescent="0.35">
      <c r="A196" s="33">
        <v>-2.3219619999999999E-3</v>
      </c>
      <c r="B196" s="33">
        <v>-1.8004500999999999E-2</v>
      </c>
      <c r="C196" s="33">
        <v>-2.2596135E-2</v>
      </c>
      <c r="D196" s="33">
        <v>-7.2592309999999997E-3</v>
      </c>
      <c r="F196" s="31">
        <f t="shared" ref="F196:F259" si="12">A196-$A$268</f>
        <v>-3.2733254924242425E-3</v>
      </c>
      <c r="G196" s="31">
        <f t="shared" ref="G196:G259" si="13">B196-$B$268</f>
        <v>-1.8357378806818182E-2</v>
      </c>
      <c r="H196" s="31">
        <f t="shared" ref="H196:H259" si="14">C196-$C$268</f>
        <v>-2.3751639875000001E-2</v>
      </c>
      <c r="I196" s="32">
        <f t="shared" ref="I196:I259" si="15">D196-$D$268</f>
        <v>-7.0348195189393935E-3</v>
      </c>
    </row>
    <row r="197" spans="1:9" x14ac:dyDescent="0.35">
      <c r="A197" s="33">
        <v>3.8791699999999999E-4</v>
      </c>
      <c r="B197" s="33">
        <v>-1.1459166999999999E-2</v>
      </c>
      <c r="C197" s="33">
        <v>1.2297097999999999E-2</v>
      </c>
      <c r="D197" s="33">
        <v>4.5455340000000004E-3</v>
      </c>
      <c r="F197" s="31">
        <f t="shared" si="12"/>
        <v>-5.6344649242424244E-4</v>
      </c>
      <c r="G197" s="31">
        <f t="shared" si="13"/>
        <v>-1.1812044806818181E-2</v>
      </c>
      <c r="H197" s="31">
        <f t="shared" si="14"/>
        <v>1.1141593125E-2</v>
      </c>
      <c r="I197" s="32">
        <f t="shared" si="15"/>
        <v>4.7699454810606065E-3</v>
      </c>
    </row>
    <row r="198" spans="1:9" x14ac:dyDescent="0.35">
      <c r="A198" s="33">
        <v>-3.8776700000000002E-4</v>
      </c>
      <c r="B198" s="33">
        <v>1.1592002000000001E-2</v>
      </c>
      <c r="C198" s="33">
        <v>2.4295430000000002E-3</v>
      </c>
      <c r="D198" s="33">
        <v>-3.1478259999999998E-3</v>
      </c>
      <c r="F198" s="31">
        <f t="shared" si="12"/>
        <v>-1.3391304924242424E-3</v>
      </c>
      <c r="G198" s="31">
        <f t="shared" si="13"/>
        <v>1.1239124193181819E-2</v>
      </c>
      <c r="H198" s="31">
        <f t="shared" si="14"/>
        <v>1.2740381250000001E-3</v>
      </c>
      <c r="I198" s="32">
        <f t="shared" si="15"/>
        <v>-2.9234145189393941E-3</v>
      </c>
    </row>
    <row r="199" spans="1:9" x14ac:dyDescent="0.35">
      <c r="A199" s="33">
        <v>-5.4306049999999998E-3</v>
      </c>
      <c r="B199" s="33">
        <v>2.2918259999999998E-3</v>
      </c>
      <c r="C199" s="33">
        <v>4.8473099999999996E-3</v>
      </c>
      <c r="D199" s="33">
        <v>-3.9463200000000001E-4</v>
      </c>
      <c r="F199" s="31">
        <f t="shared" si="12"/>
        <v>-6.381968492424242E-3</v>
      </c>
      <c r="G199" s="31">
        <f t="shared" si="13"/>
        <v>1.9389481931818184E-3</v>
      </c>
      <c r="H199" s="31">
        <f t="shared" si="14"/>
        <v>3.6918051249999993E-3</v>
      </c>
      <c r="I199" s="32">
        <f t="shared" si="15"/>
        <v>-1.7022051893939409E-4</v>
      </c>
    </row>
    <row r="200" spans="1:9" x14ac:dyDescent="0.35">
      <c r="A200" s="33">
        <v>5.8502930000000003E-3</v>
      </c>
      <c r="B200" s="33">
        <v>-1.753045E-2</v>
      </c>
      <c r="C200" s="33">
        <v>-9.6477599999999998E-4</v>
      </c>
      <c r="D200" s="33">
        <v>6.9101279999999998E-3</v>
      </c>
      <c r="F200" s="31">
        <f t="shared" si="12"/>
        <v>4.8989295075757581E-3</v>
      </c>
      <c r="G200" s="31">
        <f t="shared" si="13"/>
        <v>-1.7883327806818183E-2</v>
      </c>
      <c r="H200" s="31">
        <f t="shared" si="14"/>
        <v>-2.120280875E-3</v>
      </c>
      <c r="I200" s="32">
        <f t="shared" si="15"/>
        <v>7.1345394810606059E-3</v>
      </c>
    </row>
    <row r="201" spans="1:9" x14ac:dyDescent="0.35">
      <c r="A201" s="33">
        <v>1.9386970000000001E-3</v>
      </c>
      <c r="B201" s="33">
        <v>-0.110938747</v>
      </c>
      <c r="C201" s="33">
        <v>-1.8348633E-2</v>
      </c>
      <c r="D201" s="33">
        <v>-9.2157060000000006E-3</v>
      </c>
      <c r="F201" s="31">
        <f t="shared" si="12"/>
        <v>9.8733350757575764E-4</v>
      </c>
      <c r="G201" s="31">
        <f t="shared" si="13"/>
        <v>-0.11129162480681819</v>
      </c>
      <c r="H201" s="31">
        <f t="shared" si="14"/>
        <v>-1.9504137875000001E-2</v>
      </c>
      <c r="I201" s="32">
        <f t="shared" si="15"/>
        <v>-8.9912945189393953E-3</v>
      </c>
    </row>
    <row r="202" spans="1:9" x14ac:dyDescent="0.35">
      <c r="A202" s="33">
        <v>7.7401300000000004E-4</v>
      </c>
      <c r="B202" s="33">
        <v>-9.5985600000000008E-3</v>
      </c>
      <c r="C202" s="33">
        <v>-2.4594199999999999E-3</v>
      </c>
      <c r="D202" s="33">
        <v>2.770612E-3</v>
      </c>
      <c r="F202" s="31">
        <f t="shared" si="12"/>
        <v>-1.7735049242424239E-4</v>
      </c>
      <c r="G202" s="31">
        <f t="shared" si="13"/>
        <v>-9.9514378068181822E-3</v>
      </c>
      <c r="H202" s="31">
        <f t="shared" si="14"/>
        <v>-3.6149248749999998E-3</v>
      </c>
      <c r="I202" s="32">
        <f t="shared" si="15"/>
        <v>2.9950234810606057E-3</v>
      </c>
    </row>
    <row r="203" spans="1:9" x14ac:dyDescent="0.35">
      <c r="A203" s="33">
        <v>-1.160112E-3</v>
      </c>
      <c r="B203" s="33">
        <v>-2.7312817999999999E-2</v>
      </c>
      <c r="C203" s="33">
        <v>-7.3964499999999997E-3</v>
      </c>
      <c r="D203" s="33">
        <v>-2.5162779999999999E-2</v>
      </c>
      <c r="F203" s="31">
        <f t="shared" si="12"/>
        <v>-2.1114754924242427E-3</v>
      </c>
      <c r="G203" s="31">
        <f t="shared" si="13"/>
        <v>-2.7665695806818182E-2</v>
      </c>
      <c r="H203" s="31">
        <f t="shared" si="14"/>
        <v>-8.551954875E-3</v>
      </c>
      <c r="I203" s="32">
        <f t="shared" si="15"/>
        <v>-2.4938368518939394E-2</v>
      </c>
    </row>
    <row r="204" spans="1:9" x14ac:dyDescent="0.35">
      <c r="A204" s="33">
        <v>0</v>
      </c>
      <c r="B204" s="33">
        <v>-5.8876359999999999E-3</v>
      </c>
      <c r="C204" s="33">
        <v>4.4708990000000004E-3</v>
      </c>
      <c r="D204" s="33">
        <v>1.6499625E-2</v>
      </c>
      <c r="F204" s="31">
        <f t="shared" si="12"/>
        <v>-9.5136349242424243E-4</v>
      </c>
      <c r="G204" s="31">
        <f t="shared" si="13"/>
        <v>-6.2405138068181813E-3</v>
      </c>
      <c r="H204" s="31">
        <f t="shared" si="14"/>
        <v>3.3153941250000001E-3</v>
      </c>
      <c r="I204" s="32">
        <f t="shared" si="15"/>
        <v>1.6724036481060606E-2</v>
      </c>
    </row>
    <row r="205" spans="1:9" x14ac:dyDescent="0.35">
      <c r="A205" s="33">
        <v>-5.0328689999999997E-3</v>
      </c>
      <c r="B205" s="33">
        <v>4.9202731E-2</v>
      </c>
      <c r="C205" s="33">
        <v>1.8298704999999998E-2</v>
      </c>
      <c r="D205" s="33">
        <v>1.6928939E-2</v>
      </c>
      <c r="F205" s="31">
        <f t="shared" si="12"/>
        <v>-5.9842324924242419E-3</v>
      </c>
      <c r="G205" s="31">
        <f t="shared" si="13"/>
        <v>4.8849853193181816E-2</v>
      </c>
      <c r="H205" s="31">
        <f t="shared" si="14"/>
        <v>1.7143200124999997E-2</v>
      </c>
      <c r="I205" s="32">
        <f t="shared" si="15"/>
        <v>1.7153350481060606E-2</v>
      </c>
    </row>
    <row r="206" spans="1:9" x14ac:dyDescent="0.35">
      <c r="A206" s="33">
        <v>-9.3385989999999995E-3</v>
      </c>
      <c r="B206" s="33">
        <v>2.605254E-3</v>
      </c>
      <c r="C206" s="33">
        <v>1.6512919000000001E-2</v>
      </c>
      <c r="D206" s="33">
        <v>1.3709359999999999E-3</v>
      </c>
      <c r="F206" s="31">
        <f t="shared" si="12"/>
        <v>-1.0289962492424242E-2</v>
      </c>
      <c r="G206" s="31">
        <f t="shared" si="13"/>
        <v>2.2523761931818186E-3</v>
      </c>
      <c r="H206" s="31">
        <f t="shared" si="14"/>
        <v>1.5357414125000001E-2</v>
      </c>
      <c r="I206" s="32">
        <f t="shared" si="15"/>
        <v>1.5953474810606058E-3</v>
      </c>
    </row>
    <row r="207" spans="1:9" x14ac:dyDescent="0.35">
      <c r="A207" s="33">
        <v>3.9277499999999998E-3</v>
      </c>
      <c r="B207" s="33">
        <v>-1.5591165000000001E-2</v>
      </c>
      <c r="C207" s="33">
        <v>1.1466756E-2</v>
      </c>
      <c r="D207" s="33">
        <v>1.3690589999999999E-3</v>
      </c>
      <c r="F207" s="31">
        <f t="shared" si="12"/>
        <v>2.9763865075757576E-3</v>
      </c>
      <c r="G207" s="31">
        <f t="shared" si="13"/>
        <v>-1.5944042806818184E-2</v>
      </c>
      <c r="H207" s="31">
        <f t="shared" si="14"/>
        <v>1.0311251125E-2</v>
      </c>
      <c r="I207" s="32">
        <f t="shared" si="15"/>
        <v>1.5934704810606059E-3</v>
      </c>
    </row>
    <row r="208" spans="1:9" x14ac:dyDescent="0.35">
      <c r="A208" s="33">
        <v>1.1737129000000001E-2</v>
      </c>
      <c r="B208" s="33">
        <v>2.1997800000000001E-3</v>
      </c>
      <c r="C208" s="33">
        <v>-7.085498E-3</v>
      </c>
      <c r="D208" s="33">
        <v>3.3202729999999999E-3</v>
      </c>
      <c r="F208" s="31">
        <f t="shared" si="12"/>
        <v>1.0785765507575758E-2</v>
      </c>
      <c r="G208" s="31">
        <f t="shared" si="13"/>
        <v>1.8469021931818187E-3</v>
      </c>
      <c r="H208" s="31">
        <f t="shared" si="14"/>
        <v>-8.2410028750000003E-3</v>
      </c>
      <c r="I208" s="32">
        <f t="shared" si="15"/>
        <v>3.5446844810606056E-3</v>
      </c>
    </row>
    <row r="209" spans="1:9" x14ac:dyDescent="0.35">
      <c r="A209" s="33">
        <v>2.3201659999999998E-3</v>
      </c>
      <c r="B209" s="33">
        <v>-1.0535556999999999E-2</v>
      </c>
      <c r="C209" s="33">
        <v>-9.0389730000000005E-3</v>
      </c>
      <c r="D209" s="33">
        <v>-1.7909247E-2</v>
      </c>
      <c r="F209" s="31">
        <f t="shared" si="12"/>
        <v>1.3688025075757574E-3</v>
      </c>
      <c r="G209" s="31">
        <f t="shared" si="13"/>
        <v>-1.0888434806818181E-2</v>
      </c>
      <c r="H209" s="31">
        <f t="shared" si="14"/>
        <v>-1.0194477875E-2</v>
      </c>
      <c r="I209" s="32">
        <f t="shared" si="15"/>
        <v>-1.7684835518939394E-2</v>
      </c>
    </row>
    <row r="210" spans="1:9" x14ac:dyDescent="0.35">
      <c r="A210" s="33">
        <v>1.6589525000000001E-2</v>
      </c>
      <c r="B210" s="33">
        <v>3.1943166000000002E-2</v>
      </c>
      <c r="C210" s="33">
        <v>-1.9203549999999999E-3</v>
      </c>
      <c r="D210" s="33">
        <v>1.3874930000000001E-3</v>
      </c>
      <c r="F210" s="31">
        <f t="shared" si="12"/>
        <v>1.5638161507575757E-2</v>
      </c>
      <c r="G210" s="31">
        <f t="shared" si="13"/>
        <v>3.1590288193181819E-2</v>
      </c>
      <c r="H210" s="31">
        <f t="shared" si="14"/>
        <v>-3.0758598749999998E-3</v>
      </c>
      <c r="I210" s="32">
        <f t="shared" si="15"/>
        <v>1.611904481060606E-3</v>
      </c>
    </row>
    <row r="211" spans="1:9" x14ac:dyDescent="0.35">
      <c r="A211" s="33">
        <v>-1.89759E-3</v>
      </c>
      <c r="B211" s="33">
        <v>-7.3086840000000002E-3</v>
      </c>
      <c r="C211" s="33">
        <v>1.9240500000000001E-3</v>
      </c>
      <c r="D211" s="33">
        <v>1.2668250000000001E-2</v>
      </c>
      <c r="F211" s="31">
        <f t="shared" si="12"/>
        <v>-2.8489534924242424E-3</v>
      </c>
      <c r="G211" s="31">
        <f t="shared" si="13"/>
        <v>-7.6615618068181816E-3</v>
      </c>
      <c r="H211" s="31">
        <f t="shared" si="14"/>
        <v>7.6854512499999997E-4</v>
      </c>
      <c r="I211" s="32">
        <f t="shared" si="15"/>
        <v>1.2892661481060606E-2</v>
      </c>
    </row>
    <row r="212" spans="1:9" x14ac:dyDescent="0.35">
      <c r="A212" s="33">
        <v>7.6047500000000004E-4</v>
      </c>
      <c r="B212" s="33">
        <v>-6.4962750000000001E-3</v>
      </c>
      <c r="C212" s="33">
        <v>-6.2410180000000001E-3</v>
      </c>
      <c r="D212" s="33">
        <v>-1.7005453E-2</v>
      </c>
      <c r="F212" s="31">
        <f t="shared" si="12"/>
        <v>-1.9088849242424239E-4</v>
      </c>
      <c r="G212" s="31">
        <f t="shared" si="13"/>
        <v>-6.8491528068181816E-3</v>
      </c>
      <c r="H212" s="31">
        <f t="shared" si="14"/>
        <v>-7.3965228750000004E-3</v>
      </c>
      <c r="I212" s="32">
        <f t="shared" si="15"/>
        <v>-1.6781041518939395E-2</v>
      </c>
    </row>
    <row r="213" spans="1:9" x14ac:dyDescent="0.35">
      <c r="A213" s="33">
        <v>3.0395140000000001E-3</v>
      </c>
      <c r="B213" s="33">
        <v>1.5693024999999999E-2</v>
      </c>
      <c r="C213" s="33">
        <v>1.111113E-2</v>
      </c>
      <c r="D213" s="33">
        <v>4.3745670000000002E-3</v>
      </c>
      <c r="F213" s="31">
        <f t="shared" si="12"/>
        <v>2.0881505075757579E-3</v>
      </c>
      <c r="G213" s="31">
        <f t="shared" si="13"/>
        <v>1.5340147193181818E-2</v>
      </c>
      <c r="H213" s="31">
        <f t="shared" si="14"/>
        <v>9.9556251250000009E-3</v>
      </c>
      <c r="I213" s="32">
        <f t="shared" si="15"/>
        <v>4.5989784810606064E-3</v>
      </c>
    </row>
    <row r="214" spans="1:9" x14ac:dyDescent="0.35">
      <c r="A214" s="33">
        <v>3.7880699999999999E-4</v>
      </c>
      <c r="B214" s="33">
        <v>1.1588026E-2</v>
      </c>
      <c r="C214" s="33">
        <v>1.3377936E-2</v>
      </c>
      <c r="D214" s="33">
        <v>-7.9191650000000006E-3</v>
      </c>
      <c r="F214" s="31">
        <f t="shared" si="12"/>
        <v>-5.7255649242424244E-4</v>
      </c>
      <c r="G214" s="31">
        <f t="shared" si="13"/>
        <v>1.1235148193181818E-2</v>
      </c>
      <c r="H214" s="31">
        <f t="shared" si="14"/>
        <v>1.2222431125000001E-2</v>
      </c>
      <c r="I214" s="32">
        <f t="shared" si="15"/>
        <v>-7.6947535189393944E-3</v>
      </c>
    </row>
    <row r="215" spans="1:9" x14ac:dyDescent="0.35">
      <c r="A215" s="33">
        <v>0</v>
      </c>
      <c r="B215" s="33">
        <v>-2.7577429000000001E-2</v>
      </c>
      <c r="C215" s="33">
        <v>2.5459659999999999E-2</v>
      </c>
      <c r="D215" s="33">
        <v>-5.6874869999999998E-3</v>
      </c>
      <c r="F215" s="31">
        <f t="shared" si="12"/>
        <v>-9.5136349242424243E-4</v>
      </c>
      <c r="G215" s="31">
        <f t="shared" si="13"/>
        <v>-2.7930306806818184E-2</v>
      </c>
      <c r="H215" s="31">
        <f t="shared" si="14"/>
        <v>2.4304155124999997E-2</v>
      </c>
      <c r="I215" s="32">
        <f t="shared" si="15"/>
        <v>-5.4630755189393936E-3</v>
      </c>
    </row>
    <row r="216" spans="1:9" x14ac:dyDescent="0.35">
      <c r="A216" s="33">
        <v>1.135952E-3</v>
      </c>
      <c r="B216" s="33">
        <v>1.0907504E-2</v>
      </c>
      <c r="C216" s="33">
        <v>-1.1494252999999999E-2</v>
      </c>
      <c r="D216" s="33">
        <v>-7.5965879E-2</v>
      </c>
      <c r="F216" s="31">
        <f t="shared" si="12"/>
        <v>1.8458850757575754E-4</v>
      </c>
      <c r="G216" s="31">
        <f t="shared" si="13"/>
        <v>1.0554626193181819E-2</v>
      </c>
      <c r="H216" s="31">
        <f t="shared" si="14"/>
        <v>-1.2649757874999999E-2</v>
      </c>
      <c r="I216" s="32">
        <f t="shared" si="15"/>
        <v>-7.5741467518939398E-2</v>
      </c>
    </row>
    <row r="217" spans="1:9" x14ac:dyDescent="0.35">
      <c r="A217" s="33">
        <v>-7.5644899999999997E-4</v>
      </c>
      <c r="B217" s="33">
        <v>2.0284808000000001E-2</v>
      </c>
      <c r="C217" s="33">
        <v>-6.5116000000000002E-3</v>
      </c>
      <c r="D217" s="33">
        <v>2.1285815999999999E-2</v>
      </c>
      <c r="F217" s="31">
        <f t="shared" si="12"/>
        <v>-1.7078124924242424E-3</v>
      </c>
      <c r="G217" s="31">
        <f t="shared" si="13"/>
        <v>1.9931930193181818E-2</v>
      </c>
      <c r="H217" s="31">
        <f t="shared" si="14"/>
        <v>-7.6671048750000005E-3</v>
      </c>
      <c r="I217" s="32">
        <f t="shared" si="15"/>
        <v>2.1510227481060604E-2</v>
      </c>
    </row>
    <row r="218" spans="1:9" x14ac:dyDescent="0.35">
      <c r="A218" s="33">
        <v>0</v>
      </c>
      <c r="B218" s="33">
        <v>1.2267386E-2</v>
      </c>
      <c r="C218" s="33">
        <v>1.404438E-3</v>
      </c>
      <c r="D218" s="33">
        <v>3.9345379999999996E-3</v>
      </c>
      <c r="F218" s="31">
        <f t="shared" si="12"/>
        <v>-9.5136349242424243E-4</v>
      </c>
      <c r="G218" s="31">
        <f t="shared" si="13"/>
        <v>1.1914508193181819E-2</v>
      </c>
      <c r="H218" s="31">
        <f t="shared" si="14"/>
        <v>2.4893312499999994E-4</v>
      </c>
      <c r="I218" s="32">
        <f t="shared" si="15"/>
        <v>4.1589494810606057E-3</v>
      </c>
    </row>
    <row r="219" spans="1:9" x14ac:dyDescent="0.35">
      <c r="A219" s="33">
        <v>0</v>
      </c>
      <c r="B219" s="33">
        <v>-5.0146679999999999E-3</v>
      </c>
      <c r="C219" s="33">
        <v>3.2726130000000002E-3</v>
      </c>
      <c r="D219" s="33">
        <v>1.8006350000000001E-3</v>
      </c>
      <c r="F219" s="31">
        <f t="shared" si="12"/>
        <v>-9.5136349242424243E-4</v>
      </c>
      <c r="G219" s="31">
        <f t="shared" si="13"/>
        <v>-5.3675458068181813E-3</v>
      </c>
      <c r="H219" s="31">
        <f t="shared" si="14"/>
        <v>2.1171081250000003E-3</v>
      </c>
      <c r="I219" s="32">
        <f t="shared" si="15"/>
        <v>2.0250464810606058E-3</v>
      </c>
    </row>
    <row r="220" spans="1:9" x14ac:dyDescent="0.35">
      <c r="A220" s="33">
        <v>-7.5702099999999997E-4</v>
      </c>
      <c r="B220" s="33">
        <v>-1.1759680999999999E-2</v>
      </c>
      <c r="C220" s="33">
        <v>-3.2619379999999998E-3</v>
      </c>
      <c r="D220" s="33">
        <v>1.05667E-4</v>
      </c>
      <c r="F220" s="31">
        <f t="shared" si="12"/>
        <v>-1.7083844924242423E-3</v>
      </c>
      <c r="G220" s="31">
        <f t="shared" si="13"/>
        <v>-1.2112558806818181E-2</v>
      </c>
      <c r="H220" s="31">
        <f t="shared" si="14"/>
        <v>-4.4174428750000001E-3</v>
      </c>
      <c r="I220" s="32">
        <f t="shared" si="15"/>
        <v>3.3007848106060593E-4</v>
      </c>
    </row>
    <row r="221" spans="1:9" x14ac:dyDescent="0.35">
      <c r="A221" s="33">
        <v>1.1364019999999999E-3</v>
      </c>
      <c r="B221" s="33">
        <v>2.9748830000000002E-3</v>
      </c>
      <c r="C221" s="33">
        <v>3.7400749999999998E-3</v>
      </c>
      <c r="D221" s="33">
        <v>1.4166445E-2</v>
      </c>
      <c r="F221" s="31">
        <f t="shared" si="12"/>
        <v>1.8503850757575747E-4</v>
      </c>
      <c r="G221" s="31">
        <f t="shared" si="13"/>
        <v>2.6220051931818188E-3</v>
      </c>
      <c r="H221" s="31">
        <f t="shared" si="14"/>
        <v>2.5845701249999995E-3</v>
      </c>
      <c r="I221" s="32">
        <f t="shared" si="15"/>
        <v>1.4390856481060605E-2</v>
      </c>
    </row>
    <row r="222" spans="1:9" x14ac:dyDescent="0.35">
      <c r="A222" s="33">
        <v>1.1350170000000001E-3</v>
      </c>
      <c r="B222" s="33">
        <v>1.2288093E-2</v>
      </c>
      <c r="C222" s="33">
        <v>1.0712641E-2</v>
      </c>
      <c r="D222" s="33">
        <v>-3.6484730000000002E-3</v>
      </c>
      <c r="F222" s="31">
        <f t="shared" si="12"/>
        <v>1.8365350757575767E-4</v>
      </c>
      <c r="G222" s="31">
        <f t="shared" si="13"/>
        <v>1.1935215193181819E-2</v>
      </c>
      <c r="H222" s="31">
        <f t="shared" si="14"/>
        <v>9.5571361250000007E-3</v>
      </c>
      <c r="I222" s="32">
        <f t="shared" si="15"/>
        <v>-3.4240615189393944E-3</v>
      </c>
    </row>
    <row r="223" spans="1:9" x14ac:dyDescent="0.35">
      <c r="A223" s="33">
        <v>3.7794800000000002E-4</v>
      </c>
      <c r="B223" s="33">
        <v>-1.2976099E-2</v>
      </c>
      <c r="C223" s="33">
        <v>-5.9908019999999999E-3</v>
      </c>
      <c r="D223" s="33">
        <v>-7.32371E-4</v>
      </c>
      <c r="F223" s="31">
        <f t="shared" si="12"/>
        <v>-5.7341549242424241E-4</v>
      </c>
      <c r="G223" s="31">
        <f t="shared" si="13"/>
        <v>-1.3328976806818181E-2</v>
      </c>
      <c r="H223" s="31">
        <f t="shared" si="14"/>
        <v>-7.1463068750000002E-3</v>
      </c>
      <c r="I223" s="32">
        <f t="shared" si="15"/>
        <v>-5.0795951893939405E-4</v>
      </c>
    </row>
    <row r="224" spans="1:9" x14ac:dyDescent="0.35">
      <c r="A224" s="33">
        <v>-3.7780499999999999E-4</v>
      </c>
      <c r="B224" s="33">
        <v>-1.2722604E-2</v>
      </c>
      <c r="C224" s="33">
        <v>4.1725080000000001E-3</v>
      </c>
      <c r="D224" s="33">
        <v>2.1987230000000001E-3</v>
      </c>
      <c r="F224" s="31">
        <f t="shared" si="12"/>
        <v>-1.3291684924242424E-3</v>
      </c>
      <c r="G224" s="31">
        <f t="shared" si="13"/>
        <v>-1.3075481806818182E-2</v>
      </c>
      <c r="H224" s="31">
        <f t="shared" si="14"/>
        <v>3.0170031249999998E-3</v>
      </c>
      <c r="I224" s="32">
        <f t="shared" si="15"/>
        <v>2.4231344810606058E-3</v>
      </c>
    </row>
    <row r="225" spans="1:9" x14ac:dyDescent="0.35">
      <c r="A225" s="33">
        <v>-3.7785299999999999E-4</v>
      </c>
      <c r="B225" s="33">
        <v>2.4054939000000001E-2</v>
      </c>
      <c r="C225" s="33">
        <v>-2.770111E-3</v>
      </c>
      <c r="D225" s="33">
        <v>1.1491850000000001E-3</v>
      </c>
      <c r="F225" s="31">
        <f t="shared" si="12"/>
        <v>-1.3292164924242425E-3</v>
      </c>
      <c r="G225" s="31">
        <f t="shared" si="13"/>
        <v>2.3702061193181818E-2</v>
      </c>
      <c r="H225" s="31">
        <f t="shared" si="14"/>
        <v>-3.9256158749999999E-3</v>
      </c>
      <c r="I225" s="32">
        <f t="shared" si="15"/>
        <v>1.373596481060606E-3</v>
      </c>
    </row>
    <row r="226" spans="1:9" x14ac:dyDescent="0.35">
      <c r="A226" s="33">
        <v>3.7799600000000002E-4</v>
      </c>
      <c r="B226" s="33">
        <v>-2.0972730000000002E-3</v>
      </c>
      <c r="C226" s="33">
        <v>-1.8055528000000001E-2</v>
      </c>
      <c r="D226" s="33">
        <v>-5.6349989999999999E-3</v>
      </c>
      <c r="F226" s="31">
        <f t="shared" si="12"/>
        <v>-5.7336749242424241E-4</v>
      </c>
      <c r="G226" s="31">
        <f t="shared" si="13"/>
        <v>-2.4501508068181816E-3</v>
      </c>
      <c r="H226" s="31">
        <f t="shared" si="14"/>
        <v>-1.9211032875000002E-2</v>
      </c>
      <c r="I226" s="32">
        <f t="shared" si="15"/>
        <v>-5.4105875189393937E-3</v>
      </c>
    </row>
    <row r="227" spans="1:9" x14ac:dyDescent="0.35">
      <c r="A227" s="33">
        <v>-3.7785299999999999E-4</v>
      </c>
      <c r="B227" s="33">
        <v>-9.6680110000000007E-3</v>
      </c>
      <c r="C227" s="33">
        <v>2.3573790000000002E-3</v>
      </c>
      <c r="D227" s="33">
        <v>-4.9323120000000003E-3</v>
      </c>
      <c r="F227" s="31">
        <f t="shared" si="12"/>
        <v>-1.3292164924242425E-3</v>
      </c>
      <c r="G227" s="31">
        <f t="shared" si="13"/>
        <v>-1.0020888806818182E-2</v>
      </c>
      <c r="H227" s="31">
        <f t="shared" si="14"/>
        <v>1.2018741250000001E-3</v>
      </c>
      <c r="I227" s="32">
        <f t="shared" si="15"/>
        <v>-4.7079005189393942E-3</v>
      </c>
    </row>
    <row r="228" spans="1:9" x14ac:dyDescent="0.35">
      <c r="A228" s="33">
        <v>-3.7807370000000002E-3</v>
      </c>
      <c r="B228" s="33">
        <v>4.2445249999999999E-3</v>
      </c>
      <c r="C228" s="33">
        <v>6.5851080000000001E-3</v>
      </c>
      <c r="D228" s="33">
        <v>8.0152079999999994E-3</v>
      </c>
      <c r="F228" s="31">
        <f t="shared" si="12"/>
        <v>-4.7321004924242424E-3</v>
      </c>
      <c r="G228" s="31">
        <f t="shared" si="13"/>
        <v>3.8916471931818184E-3</v>
      </c>
      <c r="H228" s="31">
        <f t="shared" si="14"/>
        <v>5.4296031249999998E-3</v>
      </c>
      <c r="I228" s="32">
        <f t="shared" si="15"/>
        <v>8.2396194810606047E-3</v>
      </c>
    </row>
    <row r="229" spans="1:9" x14ac:dyDescent="0.35">
      <c r="A229" s="33">
        <v>-1.89759E-3</v>
      </c>
      <c r="B229" s="33">
        <v>2.4936601999999999E-2</v>
      </c>
      <c r="C229" s="33">
        <v>-4.2055790000000001E-3</v>
      </c>
      <c r="D229" s="33">
        <v>5.4404270000000003E-3</v>
      </c>
      <c r="F229" s="31">
        <f t="shared" si="12"/>
        <v>-2.8489534924242424E-3</v>
      </c>
      <c r="G229" s="31">
        <f t="shared" si="13"/>
        <v>2.4583724193181816E-2</v>
      </c>
      <c r="H229" s="31">
        <f t="shared" si="14"/>
        <v>-5.3610838750000004E-3</v>
      </c>
      <c r="I229" s="32">
        <f t="shared" si="15"/>
        <v>5.6648384810606064E-3</v>
      </c>
    </row>
    <row r="230" spans="1:9" x14ac:dyDescent="0.35">
      <c r="A230" s="33">
        <v>-2.6615779999999999E-3</v>
      </c>
      <c r="B230" s="33">
        <v>2.4741860000000002E-3</v>
      </c>
      <c r="C230" s="33">
        <v>1.0323782E-2</v>
      </c>
      <c r="D230" s="33">
        <v>-5.8272430000000002E-3</v>
      </c>
      <c r="F230" s="31">
        <f t="shared" si="12"/>
        <v>-3.6129414924242426E-3</v>
      </c>
      <c r="G230" s="31">
        <f t="shared" si="13"/>
        <v>2.1213081931818188E-3</v>
      </c>
      <c r="H230" s="31">
        <f t="shared" si="14"/>
        <v>9.1682771250000007E-3</v>
      </c>
      <c r="I230" s="32">
        <f t="shared" si="15"/>
        <v>-5.602831518939394E-3</v>
      </c>
    </row>
    <row r="231" spans="1:9" x14ac:dyDescent="0.35">
      <c r="A231" s="33">
        <v>1.906252E-3</v>
      </c>
      <c r="B231" s="33">
        <v>4.11395E-4</v>
      </c>
      <c r="C231" s="33">
        <v>-2.4152336E-2</v>
      </c>
      <c r="D231" s="33">
        <v>-9.0014650000000002E-3</v>
      </c>
      <c r="F231" s="31">
        <f t="shared" si="12"/>
        <v>9.5488850757575756E-4</v>
      </c>
      <c r="G231" s="31">
        <f t="shared" si="13"/>
        <v>5.8517193181818479E-5</v>
      </c>
      <c r="H231" s="31">
        <f t="shared" si="14"/>
        <v>-2.5307840875000001E-2</v>
      </c>
      <c r="I231" s="32">
        <f t="shared" si="15"/>
        <v>-8.7770535189393949E-3</v>
      </c>
    </row>
    <row r="232" spans="1:9" x14ac:dyDescent="0.35">
      <c r="A232" s="33">
        <v>-1.5220889999999999E-3</v>
      </c>
      <c r="B232" s="33">
        <v>-1.644696E-3</v>
      </c>
      <c r="C232" s="33">
        <v>4.75916E-4</v>
      </c>
      <c r="D232" s="33">
        <v>-6.3369200000000004E-4</v>
      </c>
      <c r="F232" s="31">
        <f t="shared" si="12"/>
        <v>-2.4734524924242421E-3</v>
      </c>
      <c r="G232" s="31">
        <f t="shared" si="13"/>
        <v>-1.9975738068181816E-3</v>
      </c>
      <c r="H232" s="31">
        <f t="shared" si="14"/>
        <v>-6.7958887500000004E-4</v>
      </c>
      <c r="I232" s="32">
        <f t="shared" si="15"/>
        <v>-4.092805189393941E-4</v>
      </c>
    </row>
    <row r="233" spans="1:9" x14ac:dyDescent="0.35">
      <c r="A233" s="33">
        <v>7.6219500000000002E-4</v>
      </c>
      <c r="B233" s="33">
        <v>1.8121828E-2</v>
      </c>
      <c r="C233" s="33">
        <v>-5.2330639999999999E-3</v>
      </c>
      <c r="D233" s="33">
        <v>-3.593363E-3</v>
      </c>
      <c r="F233" s="31">
        <f t="shared" si="12"/>
        <v>-1.8916849242424242E-4</v>
      </c>
      <c r="G233" s="31">
        <f t="shared" si="13"/>
        <v>1.7768950193181816E-2</v>
      </c>
      <c r="H233" s="31">
        <f t="shared" si="14"/>
        <v>-6.3885688750000003E-3</v>
      </c>
      <c r="I233" s="32">
        <f t="shared" si="15"/>
        <v>-3.3689515189393943E-3</v>
      </c>
    </row>
    <row r="234" spans="1:9" x14ac:dyDescent="0.35">
      <c r="A234" s="33">
        <v>7.6163399999999997E-4</v>
      </c>
      <c r="B234" s="33">
        <v>-5.6633899999999999E-3</v>
      </c>
      <c r="C234" s="33">
        <v>-1.6738401999999999E-2</v>
      </c>
      <c r="D234" s="33">
        <v>1.06088E-4</v>
      </c>
      <c r="F234" s="31">
        <f t="shared" si="12"/>
        <v>-1.8972949242424247E-4</v>
      </c>
      <c r="G234" s="31">
        <f t="shared" si="13"/>
        <v>-6.0162678068181813E-3</v>
      </c>
      <c r="H234" s="31">
        <f t="shared" si="14"/>
        <v>-1.7893906875000001E-2</v>
      </c>
      <c r="I234" s="32">
        <f t="shared" si="15"/>
        <v>3.304994810606059E-4</v>
      </c>
    </row>
    <row r="235" spans="1:9" x14ac:dyDescent="0.35">
      <c r="A235" s="33">
        <v>-2.2831430000000001E-3</v>
      </c>
      <c r="B235" s="33">
        <v>2.0748576000000001E-2</v>
      </c>
      <c r="C235" s="33">
        <v>1.0213959E-2</v>
      </c>
      <c r="D235" s="33">
        <v>2.651395E-3</v>
      </c>
      <c r="F235" s="31">
        <f t="shared" si="12"/>
        <v>-3.2345064924242427E-3</v>
      </c>
      <c r="G235" s="31">
        <f t="shared" si="13"/>
        <v>2.0395698193181818E-2</v>
      </c>
      <c r="H235" s="31">
        <f t="shared" si="14"/>
        <v>9.0584541250000004E-3</v>
      </c>
      <c r="I235" s="32">
        <f t="shared" si="15"/>
        <v>2.8758064810606057E-3</v>
      </c>
    </row>
    <row r="236" spans="1:9" x14ac:dyDescent="0.35">
      <c r="A236" s="33">
        <v>7.6279600000000005E-4</v>
      </c>
      <c r="B236" s="33">
        <v>3.9856919999999999E-3</v>
      </c>
      <c r="C236" s="33">
        <v>-4.8141600000000003E-4</v>
      </c>
      <c r="D236" s="33">
        <v>8.8851069999999997E-3</v>
      </c>
      <c r="F236" s="31">
        <f t="shared" si="12"/>
        <v>-1.8856749242424239E-4</v>
      </c>
      <c r="G236" s="31">
        <f t="shared" si="13"/>
        <v>3.6328141931818185E-3</v>
      </c>
      <c r="H236" s="31">
        <f t="shared" si="14"/>
        <v>-1.636920875E-3</v>
      </c>
      <c r="I236" s="32">
        <f t="shared" si="15"/>
        <v>9.109518481060605E-3</v>
      </c>
    </row>
    <row r="237" spans="1:9" x14ac:dyDescent="0.35">
      <c r="A237" s="33">
        <v>-2.6676830000000001E-3</v>
      </c>
      <c r="B237" s="33">
        <v>3.5728460000000002E-3</v>
      </c>
      <c r="C237" s="33">
        <v>-1.2042389000000001E-2</v>
      </c>
      <c r="D237" s="33">
        <v>-4.5083040000000003E-3</v>
      </c>
      <c r="F237" s="31">
        <f t="shared" si="12"/>
        <v>-3.6190464924242428E-3</v>
      </c>
      <c r="G237" s="31">
        <f t="shared" si="13"/>
        <v>3.2199681931818188E-3</v>
      </c>
      <c r="H237" s="31">
        <f t="shared" si="14"/>
        <v>-1.3197893875E-2</v>
      </c>
      <c r="I237" s="32">
        <f t="shared" si="15"/>
        <v>-4.2838925189393941E-3</v>
      </c>
    </row>
    <row r="238" spans="1:9" x14ac:dyDescent="0.35">
      <c r="A238" s="33">
        <v>7.64253E-4</v>
      </c>
      <c r="B238" s="33">
        <v>-1.0680419E-2</v>
      </c>
      <c r="C238" s="33">
        <v>1.1213983E-2</v>
      </c>
      <c r="D238" s="33">
        <v>5.6872249999999997E-3</v>
      </c>
      <c r="F238" s="31">
        <f t="shared" si="12"/>
        <v>-1.8711049242424243E-4</v>
      </c>
      <c r="G238" s="31">
        <f t="shared" si="13"/>
        <v>-1.1033296806818181E-2</v>
      </c>
      <c r="H238" s="31">
        <f t="shared" si="14"/>
        <v>1.0058478125000001E-2</v>
      </c>
      <c r="I238" s="32">
        <f t="shared" si="15"/>
        <v>5.9116364810606059E-3</v>
      </c>
    </row>
    <row r="239" spans="1:9" x14ac:dyDescent="0.35">
      <c r="A239" s="33">
        <v>0</v>
      </c>
      <c r="B239" s="33">
        <v>-1.9992399999999998E-3</v>
      </c>
      <c r="C239" s="33">
        <v>7.2324010000000003E-3</v>
      </c>
      <c r="D239" s="33">
        <v>-7.435334E-3</v>
      </c>
      <c r="F239" s="31">
        <f t="shared" si="12"/>
        <v>-9.5136349242424243E-4</v>
      </c>
      <c r="G239" s="31">
        <f t="shared" si="13"/>
        <v>-2.3521178068181812E-3</v>
      </c>
      <c r="H239" s="31">
        <f t="shared" si="14"/>
        <v>6.076896125E-3</v>
      </c>
      <c r="I239" s="32">
        <f t="shared" si="15"/>
        <v>-7.2109225189393939E-3</v>
      </c>
    </row>
    <row r="240" spans="1:9" x14ac:dyDescent="0.35">
      <c r="A240" s="33">
        <v>7.6359300000000002E-4</v>
      </c>
      <c r="B240" s="33">
        <v>-8.0929409999999993E-2</v>
      </c>
      <c r="C240" s="33">
        <v>-3.350876E-3</v>
      </c>
      <c r="D240" s="33">
        <v>-1.8780313E-2</v>
      </c>
      <c r="F240" s="31">
        <f t="shared" si="12"/>
        <v>-1.8777049242424241E-4</v>
      </c>
      <c r="G240" s="31">
        <f t="shared" si="13"/>
        <v>-8.1282287806818176E-2</v>
      </c>
      <c r="H240" s="31">
        <f t="shared" si="14"/>
        <v>-4.5063808750000003E-3</v>
      </c>
      <c r="I240" s="32">
        <f t="shared" si="15"/>
        <v>-1.8555901518939395E-2</v>
      </c>
    </row>
    <row r="241" spans="1:9" x14ac:dyDescent="0.35">
      <c r="A241" s="33">
        <v>5.3415299999999997E-3</v>
      </c>
      <c r="B241" s="33">
        <v>-8.7188299999999995E-4</v>
      </c>
      <c r="C241" s="33">
        <v>8.6455530000000003E-3</v>
      </c>
      <c r="D241" s="33">
        <v>-2.0752687999999998E-2</v>
      </c>
      <c r="F241" s="31">
        <f t="shared" si="12"/>
        <v>4.3901665075757575E-3</v>
      </c>
      <c r="G241" s="31">
        <f t="shared" si="13"/>
        <v>-1.2247608068181814E-3</v>
      </c>
      <c r="H241" s="31">
        <f t="shared" si="14"/>
        <v>7.490048125E-3</v>
      </c>
      <c r="I241" s="32">
        <f t="shared" si="15"/>
        <v>-2.0528276518939393E-2</v>
      </c>
    </row>
    <row r="242" spans="1:9" x14ac:dyDescent="0.35">
      <c r="A242" s="33">
        <v>-1.518064E-3</v>
      </c>
      <c r="B242" s="33">
        <v>-6.1081590000000002E-3</v>
      </c>
      <c r="C242" s="33">
        <v>1.3809495E-2</v>
      </c>
      <c r="D242" s="33">
        <v>5.2707149999999996E-3</v>
      </c>
      <c r="F242" s="31">
        <f t="shared" si="12"/>
        <v>-2.4694274924242426E-3</v>
      </c>
      <c r="G242" s="31">
        <f t="shared" si="13"/>
        <v>-6.4610368068181816E-3</v>
      </c>
      <c r="H242" s="31">
        <f t="shared" si="14"/>
        <v>1.2653990125E-2</v>
      </c>
      <c r="I242" s="32">
        <f t="shared" si="15"/>
        <v>5.4951264810606058E-3</v>
      </c>
    </row>
    <row r="243" spans="1:9" x14ac:dyDescent="0.35">
      <c r="A243" s="33">
        <v>3.8008399999999999E-4</v>
      </c>
      <c r="B243" s="33">
        <v>2.1510052000000002E-2</v>
      </c>
      <c r="C243" s="33">
        <v>-2.7712514000000001E-2</v>
      </c>
      <c r="D243" s="33">
        <v>3.2768319999999999E-3</v>
      </c>
      <c r="F243" s="31">
        <f t="shared" si="12"/>
        <v>-5.712794924242425E-4</v>
      </c>
      <c r="G243" s="31">
        <f t="shared" si="13"/>
        <v>2.1157174193181819E-2</v>
      </c>
      <c r="H243" s="31">
        <f t="shared" si="14"/>
        <v>-2.8868018875000002E-2</v>
      </c>
      <c r="I243" s="32">
        <f t="shared" si="15"/>
        <v>3.5012434810606057E-3</v>
      </c>
    </row>
    <row r="244" spans="1:9" x14ac:dyDescent="0.35">
      <c r="A244" s="33">
        <v>6.838925E-3</v>
      </c>
      <c r="B244" s="33">
        <v>-9.0245380000000004E-3</v>
      </c>
      <c r="C244" s="33">
        <v>3.3816229999999998E-3</v>
      </c>
      <c r="D244" s="33">
        <v>-6.5321699999999999E-4</v>
      </c>
      <c r="F244" s="31">
        <f t="shared" si="12"/>
        <v>5.8875615075757578E-3</v>
      </c>
      <c r="G244" s="31">
        <f t="shared" si="13"/>
        <v>-9.3774158068181818E-3</v>
      </c>
      <c r="H244" s="31">
        <f t="shared" si="14"/>
        <v>2.226118125E-3</v>
      </c>
      <c r="I244" s="32">
        <f t="shared" si="15"/>
        <v>-4.2880551893939405E-4</v>
      </c>
    </row>
    <row r="245" spans="1:9" x14ac:dyDescent="0.35">
      <c r="A245" s="33">
        <v>0</v>
      </c>
      <c r="B245" s="33">
        <v>-2.4284433000000001E-2</v>
      </c>
      <c r="C245" s="33">
        <v>-3.7072682000000003E-2</v>
      </c>
      <c r="D245" s="33">
        <v>-1.05676E-2</v>
      </c>
      <c r="F245" s="31">
        <f t="shared" si="12"/>
        <v>-9.5136349242424243E-4</v>
      </c>
      <c r="G245" s="31">
        <f t="shared" si="13"/>
        <v>-2.4637310806818184E-2</v>
      </c>
      <c r="H245" s="31">
        <f t="shared" si="14"/>
        <v>-3.8228186875E-2</v>
      </c>
      <c r="I245" s="32">
        <f t="shared" si="15"/>
        <v>-1.0343188518939395E-2</v>
      </c>
    </row>
    <row r="246" spans="1:9" x14ac:dyDescent="0.35">
      <c r="A246" s="33">
        <v>-7.5473599999999999E-4</v>
      </c>
      <c r="B246" s="33">
        <v>1.3333289E-2</v>
      </c>
      <c r="C246" s="33">
        <v>1.349998E-2</v>
      </c>
      <c r="D246" s="33">
        <v>5.0649420000000002E-3</v>
      </c>
      <c r="F246" s="31">
        <f t="shared" si="12"/>
        <v>-1.7060994924242424E-3</v>
      </c>
      <c r="G246" s="31">
        <f t="shared" si="13"/>
        <v>1.2980411193181818E-2</v>
      </c>
      <c r="H246" s="31">
        <f t="shared" si="14"/>
        <v>1.2344475125000001E-2</v>
      </c>
      <c r="I246" s="32">
        <f t="shared" si="15"/>
        <v>5.2893534810606064E-3</v>
      </c>
    </row>
    <row r="247" spans="1:9" x14ac:dyDescent="0.35">
      <c r="A247" s="33">
        <v>-4.1540220000000003E-3</v>
      </c>
      <c r="B247" s="33">
        <v>4.3860089999999997E-3</v>
      </c>
      <c r="C247" s="33">
        <v>-5.9200590000000001E-3</v>
      </c>
      <c r="D247" s="33">
        <v>-9.4215600000000007E-3</v>
      </c>
      <c r="F247" s="31">
        <f t="shared" si="12"/>
        <v>-5.1053854924242425E-3</v>
      </c>
      <c r="G247" s="31">
        <f t="shared" si="13"/>
        <v>4.0331311931818183E-3</v>
      </c>
      <c r="H247" s="31">
        <f t="shared" si="14"/>
        <v>-7.0755638750000004E-3</v>
      </c>
      <c r="I247" s="32">
        <f t="shared" si="15"/>
        <v>-9.1971485189393954E-3</v>
      </c>
    </row>
    <row r="248" spans="1:9" x14ac:dyDescent="0.35">
      <c r="A248" s="33">
        <v>3.4128930000000002E-3</v>
      </c>
      <c r="B248" s="33">
        <v>-2.0524016999999999E-2</v>
      </c>
      <c r="C248" s="33">
        <v>-1.5384645000000001E-2</v>
      </c>
      <c r="D248" s="33">
        <v>1.327162E-3</v>
      </c>
      <c r="F248" s="31">
        <f t="shared" si="12"/>
        <v>2.461529507575758E-3</v>
      </c>
      <c r="G248" s="31">
        <f t="shared" si="13"/>
        <v>-2.0876894806818182E-2</v>
      </c>
      <c r="H248" s="31">
        <f t="shared" si="14"/>
        <v>-1.6540149875E-2</v>
      </c>
      <c r="I248" s="32">
        <f t="shared" si="15"/>
        <v>1.5515734810606059E-3</v>
      </c>
    </row>
    <row r="249" spans="1:9" x14ac:dyDescent="0.35">
      <c r="A249" s="33">
        <v>0</v>
      </c>
      <c r="B249" s="33">
        <v>2.0508202999999999E-2</v>
      </c>
      <c r="C249" s="33">
        <v>8.5686089999999996E-3</v>
      </c>
      <c r="D249" s="33">
        <v>1.2038856000000001E-2</v>
      </c>
      <c r="F249" s="31">
        <f t="shared" si="12"/>
        <v>-9.5136349242424243E-4</v>
      </c>
      <c r="G249" s="31">
        <f t="shared" si="13"/>
        <v>2.0155325193181816E-2</v>
      </c>
      <c r="H249" s="31">
        <f t="shared" si="14"/>
        <v>7.4131041249999993E-3</v>
      </c>
      <c r="I249" s="32">
        <f t="shared" si="15"/>
        <v>1.2263267481060606E-2</v>
      </c>
    </row>
    <row r="250" spans="1:9" x14ac:dyDescent="0.35">
      <c r="A250" s="33">
        <v>0</v>
      </c>
      <c r="B250" s="33">
        <v>2.5338577000000001E-2</v>
      </c>
      <c r="C250" s="33">
        <v>5.4972010000000002E-3</v>
      </c>
      <c r="D250" s="33">
        <v>1.6261094E-2</v>
      </c>
      <c r="F250" s="31">
        <f t="shared" si="12"/>
        <v>-9.5136349242424243E-4</v>
      </c>
      <c r="G250" s="31">
        <f t="shared" si="13"/>
        <v>2.4985699193181818E-2</v>
      </c>
      <c r="H250" s="31">
        <f t="shared" si="14"/>
        <v>4.3416961249999999E-3</v>
      </c>
      <c r="I250" s="32">
        <f t="shared" si="15"/>
        <v>1.6485505481060606E-2</v>
      </c>
    </row>
    <row r="251" spans="1:9" x14ac:dyDescent="0.35">
      <c r="A251" s="33">
        <v>0</v>
      </c>
      <c r="B251" s="33">
        <v>2.2582062999999999E-2</v>
      </c>
      <c r="C251" s="33">
        <v>1.4910537E-2</v>
      </c>
      <c r="D251" s="33">
        <v>-1.0739479999999999E-3</v>
      </c>
      <c r="F251" s="31">
        <f t="shared" si="12"/>
        <v>-9.5136349242424243E-4</v>
      </c>
      <c r="G251" s="31">
        <f t="shared" si="13"/>
        <v>2.2229185193181816E-2</v>
      </c>
      <c r="H251" s="31">
        <f t="shared" si="14"/>
        <v>1.3755032125E-2</v>
      </c>
      <c r="I251" s="32">
        <f t="shared" si="15"/>
        <v>-8.4953651893939397E-4</v>
      </c>
    </row>
    <row r="252" spans="1:9" x14ac:dyDescent="0.35">
      <c r="A252" s="33">
        <v>-3.7785299999999999E-4</v>
      </c>
      <c r="B252" s="33">
        <v>-2.9166708E-2</v>
      </c>
      <c r="C252" s="33">
        <v>-3.0558228E-2</v>
      </c>
      <c r="D252" s="33">
        <v>-3.2248999999999998E-4</v>
      </c>
      <c r="F252" s="31">
        <f t="shared" si="12"/>
        <v>-1.3292164924242425E-3</v>
      </c>
      <c r="G252" s="31">
        <f t="shared" si="13"/>
        <v>-2.9519585806818183E-2</v>
      </c>
      <c r="H252" s="31">
        <f t="shared" si="14"/>
        <v>-3.1713732874999997E-2</v>
      </c>
      <c r="I252" s="32">
        <f t="shared" si="15"/>
        <v>-9.8078518939394066E-5</v>
      </c>
    </row>
    <row r="253" spans="1:9" x14ac:dyDescent="0.35">
      <c r="A253" s="33">
        <v>1.134159E-3</v>
      </c>
      <c r="B253" s="33">
        <v>3.3047254999999998E-2</v>
      </c>
      <c r="C253" s="33">
        <v>-9.0927560000000004E-3</v>
      </c>
      <c r="D253" s="33">
        <v>1.720613E-2</v>
      </c>
      <c r="F253" s="31">
        <f t="shared" si="12"/>
        <v>1.827955075757576E-4</v>
      </c>
      <c r="G253" s="31">
        <f t="shared" si="13"/>
        <v>3.2694377193181814E-2</v>
      </c>
      <c r="H253" s="31">
        <f t="shared" si="14"/>
        <v>-1.0248260875E-2</v>
      </c>
      <c r="I253" s="32">
        <f t="shared" si="15"/>
        <v>1.7430541481060605E-2</v>
      </c>
    </row>
    <row r="254" spans="1:9" x14ac:dyDescent="0.35">
      <c r="A254" s="33">
        <v>3.7766200000000002E-4</v>
      </c>
      <c r="B254" s="33">
        <v>-1.6202741999999999E-2</v>
      </c>
      <c r="C254" s="33">
        <v>-2.5693351999999999E-2</v>
      </c>
      <c r="D254" s="33">
        <v>-8.0346129999999995E-3</v>
      </c>
      <c r="F254" s="31">
        <f t="shared" si="12"/>
        <v>-5.7370149242424247E-4</v>
      </c>
      <c r="G254" s="31">
        <f t="shared" si="13"/>
        <v>-1.6555619806818182E-2</v>
      </c>
      <c r="H254" s="31">
        <f t="shared" si="14"/>
        <v>-2.6848856875E-2</v>
      </c>
      <c r="I254" s="32">
        <f t="shared" si="15"/>
        <v>-7.8102015189393933E-3</v>
      </c>
    </row>
    <row r="255" spans="1:9" x14ac:dyDescent="0.35">
      <c r="A255" s="33">
        <v>0</v>
      </c>
      <c r="B255" s="33">
        <v>-3.8006759999999998E-3</v>
      </c>
      <c r="C255" s="33">
        <v>1.883633E-3</v>
      </c>
      <c r="D255" s="33">
        <v>1.0764084E-2</v>
      </c>
      <c r="F255" s="31">
        <f t="shared" si="12"/>
        <v>-9.5136349242424243E-4</v>
      </c>
      <c r="G255" s="31">
        <f t="shared" si="13"/>
        <v>-4.1535538068181816E-3</v>
      </c>
      <c r="H255" s="31">
        <f t="shared" si="14"/>
        <v>7.2812812499999991E-4</v>
      </c>
      <c r="I255" s="32">
        <f t="shared" si="15"/>
        <v>1.0988495481060605E-2</v>
      </c>
    </row>
    <row r="256" spans="1:9" x14ac:dyDescent="0.35">
      <c r="A256" s="33">
        <v>-1.1325409999999999E-3</v>
      </c>
      <c r="B256" s="33">
        <v>-1.5260704E-2</v>
      </c>
      <c r="C256" s="33">
        <v>7.1025699999999999E-3</v>
      </c>
      <c r="D256" s="33">
        <v>-8.7515189999999993E-3</v>
      </c>
      <c r="F256" s="31">
        <f t="shared" si="12"/>
        <v>-2.0839044924242421E-3</v>
      </c>
      <c r="G256" s="31">
        <f t="shared" si="13"/>
        <v>-1.5613581806818181E-2</v>
      </c>
      <c r="H256" s="31">
        <f t="shared" si="14"/>
        <v>5.9470651249999996E-3</v>
      </c>
      <c r="I256" s="32">
        <f t="shared" si="15"/>
        <v>-8.527107518939394E-3</v>
      </c>
    </row>
    <row r="257" spans="1:9" x14ac:dyDescent="0.35">
      <c r="A257" s="33">
        <v>1.133825E-3</v>
      </c>
      <c r="B257" s="33">
        <v>-2.2384890000000001E-2</v>
      </c>
      <c r="C257" s="33">
        <v>9.7490460000000008E-3</v>
      </c>
      <c r="D257" s="33">
        <v>-9.8925639999999995E-3</v>
      </c>
      <c r="F257" s="31">
        <f t="shared" si="12"/>
        <v>1.8246150757575755E-4</v>
      </c>
      <c r="G257" s="31">
        <f t="shared" si="13"/>
        <v>-2.2737767806818184E-2</v>
      </c>
      <c r="H257" s="31">
        <f t="shared" si="14"/>
        <v>8.5935411250000013E-3</v>
      </c>
      <c r="I257" s="32">
        <f t="shared" si="15"/>
        <v>-9.6681525189393942E-3</v>
      </c>
    </row>
    <row r="258" spans="1:9" x14ac:dyDescent="0.35">
      <c r="A258" s="33">
        <v>-1.1325409999999999E-3</v>
      </c>
      <c r="B258" s="33">
        <v>-1.9815016000000001E-2</v>
      </c>
      <c r="C258" s="33">
        <v>1.027095E-3</v>
      </c>
      <c r="D258" s="33">
        <v>1.5040819999999999E-3</v>
      </c>
      <c r="F258" s="31">
        <f t="shared" si="12"/>
        <v>-2.0839044924242421E-3</v>
      </c>
      <c r="G258" s="31">
        <f t="shared" si="13"/>
        <v>-2.0167893806818184E-2</v>
      </c>
      <c r="H258" s="31">
        <f t="shared" si="14"/>
        <v>-1.2840987500000009E-4</v>
      </c>
      <c r="I258" s="32">
        <f t="shared" si="15"/>
        <v>1.7284934810606058E-3</v>
      </c>
    </row>
    <row r="259" spans="1:9" x14ac:dyDescent="0.35">
      <c r="A259" s="33">
        <v>1.133825E-3</v>
      </c>
      <c r="B259" s="33">
        <v>-2.246226E-3</v>
      </c>
      <c r="C259" s="33">
        <v>1.5185748000000001E-2</v>
      </c>
      <c r="D259" s="33">
        <v>-9.5473069999999997E-3</v>
      </c>
      <c r="F259" s="31">
        <f t="shared" si="12"/>
        <v>1.8246150757575755E-4</v>
      </c>
      <c r="G259" s="31">
        <f t="shared" si="13"/>
        <v>-2.5991038068181815E-3</v>
      </c>
      <c r="H259" s="31">
        <f t="shared" si="14"/>
        <v>1.4030243125000001E-2</v>
      </c>
      <c r="I259" s="32">
        <f t="shared" si="15"/>
        <v>-9.3228955189393944E-3</v>
      </c>
    </row>
    <row r="260" spans="1:9" x14ac:dyDescent="0.35">
      <c r="A260" s="33">
        <v>-3.7752E-4</v>
      </c>
      <c r="B260" s="33">
        <v>-2.5664116000000001E-2</v>
      </c>
      <c r="C260" s="33">
        <v>-1.6575692E-2</v>
      </c>
      <c r="D260" s="33">
        <v>3.6824000000000002E-3</v>
      </c>
      <c r="F260" s="31">
        <f t="shared" ref="F260:F266" si="16">A260-$A$268</f>
        <v>-1.3288834924242423E-3</v>
      </c>
      <c r="G260" s="31">
        <f t="shared" ref="G260:G266" si="17">B260-$B$268</f>
        <v>-2.6016993806818184E-2</v>
      </c>
      <c r="H260" s="31">
        <f t="shared" ref="H260:H266" si="18">C260-$C$268</f>
        <v>-1.7731196875000001E-2</v>
      </c>
      <c r="I260" s="32">
        <f t="shared" ref="I260:I266" si="19">D260-$D$268</f>
        <v>3.9068114810606059E-3</v>
      </c>
    </row>
    <row r="261" spans="1:9" x14ac:dyDescent="0.35">
      <c r="A261" s="33">
        <v>3.7766200000000002E-4</v>
      </c>
      <c r="B261" s="33">
        <v>2.4029622E-2</v>
      </c>
      <c r="C261" s="33">
        <v>3.1346299000000001E-2</v>
      </c>
      <c r="D261" s="33">
        <v>2.212155E-2</v>
      </c>
      <c r="F261" s="31">
        <f t="shared" si="16"/>
        <v>-5.7370149242424247E-4</v>
      </c>
      <c r="G261" s="31">
        <f t="shared" si="17"/>
        <v>2.3676744193181817E-2</v>
      </c>
      <c r="H261" s="31">
        <f t="shared" si="18"/>
        <v>3.0190794125E-2</v>
      </c>
      <c r="I261" s="32">
        <f t="shared" si="19"/>
        <v>2.2345961481060606E-2</v>
      </c>
    </row>
    <row r="262" spans="1:9" x14ac:dyDescent="0.35">
      <c r="A262" s="33">
        <v>-1.1325409999999999E-3</v>
      </c>
      <c r="B262" s="33">
        <v>-6.7689530000000003E-3</v>
      </c>
      <c r="C262" s="33">
        <v>-1.8435455999999999E-2</v>
      </c>
      <c r="D262" s="33">
        <v>8.2347759999999992E-3</v>
      </c>
      <c r="F262" s="31">
        <f t="shared" si="16"/>
        <v>-2.0839044924242421E-3</v>
      </c>
      <c r="G262" s="31">
        <f t="shared" si="17"/>
        <v>-7.1218308068181817E-3</v>
      </c>
      <c r="H262" s="31">
        <f t="shared" si="18"/>
        <v>-1.9590960875000001E-2</v>
      </c>
      <c r="I262" s="32">
        <f t="shared" si="19"/>
        <v>8.4591874810606045E-3</v>
      </c>
    </row>
    <row r="263" spans="1:9" x14ac:dyDescent="0.35">
      <c r="A263" s="33">
        <v>-3.7785299999999999E-4</v>
      </c>
      <c r="B263" s="33">
        <v>2.4080008999999999E-2</v>
      </c>
      <c r="C263" s="33">
        <v>-1.5634528000000002E-2</v>
      </c>
      <c r="D263" s="33">
        <v>1.8115224999999999E-2</v>
      </c>
      <c r="F263" s="31">
        <f t="shared" si="16"/>
        <v>-1.3292164924242425E-3</v>
      </c>
      <c r="G263" s="31">
        <f t="shared" si="17"/>
        <v>2.3727131193181816E-2</v>
      </c>
      <c r="H263" s="31">
        <f t="shared" si="18"/>
        <v>-1.6790032875000003E-2</v>
      </c>
      <c r="I263" s="32">
        <f t="shared" si="19"/>
        <v>1.8339636481060604E-2</v>
      </c>
    </row>
    <row r="264" spans="1:9" x14ac:dyDescent="0.35">
      <c r="A264" s="33">
        <v>7.5608700000000001E-4</v>
      </c>
      <c r="B264" s="33">
        <v>1.7302528000000001E-2</v>
      </c>
      <c r="C264" s="33">
        <v>4.5379849999999996E-3</v>
      </c>
      <c r="D264" s="33">
        <v>-1.8512845E-2</v>
      </c>
      <c r="F264" s="31">
        <f t="shared" si="16"/>
        <v>-1.9527649242424242E-4</v>
      </c>
      <c r="G264" s="31">
        <f t="shared" si="17"/>
        <v>1.6949650193181818E-2</v>
      </c>
      <c r="H264" s="31">
        <f t="shared" si="18"/>
        <v>3.3824801249999993E-3</v>
      </c>
      <c r="I264" s="32">
        <f t="shared" si="19"/>
        <v>-1.8288433518939395E-2</v>
      </c>
    </row>
    <row r="265" spans="1:9" x14ac:dyDescent="0.35">
      <c r="A265" s="33">
        <v>0</v>
      </c>
      <c r="B265" s="33">
        <v>2.1369385000000001E-2</v>
      </c>
      <c r="C265" s="33">
        <v>2.1149866E-2</v>
      </c>
      <c r="D265" s="33">
        <v>-1.3203416000000001E-2</v>
      </c>
      <c r="F265" s="31">
        <f t="shared" si="16"/>
        <v>-9.5136349242424243E-4</v>
      </c>
      <c r="G265" s="31">
        <f t="shared" si="17"/>
        <v>2.1016507193181818E-2</v>
      </c>
      <c r="H265" s="31">
        <f t="shared" si="18"/>
        <v>1.9994361124999999E-2</v>
      </c>
      <c r="I265" s="32">
        <f t="shared" si="19"/>
        <v>-1.2979004518939396E-2</v>
      </c>
    </row>
    <row r="266" spans="1:9" x14ac:dyDescent="0.35">
      <c r="A266" s="33">
        <v>3.7778600000000002E-4</v>
      </c>
      <c r="B266" s="33">
        <v>5.5507689999999997E-3</v>
      </c>
      <c r="C266" s="33">
        <v>1.3975458E-2</v>
      </c>
      <c r="D266" s="33">
        <v>1.4760540000000001E-2</v>
      </c>
      <c r="F266" s="31">
        <f t="shared" si="16"/>
        <v>-5.7357749242424247E-4</v>
      </c>
      <c r="G266" s="31">
        <f t="shared" si="17"/>
        <v>5.1978911931818183E-3</v>
      </c>
      <c r="H266" s="31">
        <f t="shared" si="18"/>
        <v>1.2819953125E-2</v>
      </c>
      <c r="I266" s="32">
        <f t="shared" si="19"/>
        <v>1.4984951481060606E-2</v>
      </c>
    </row>
    <row r="267" spans="1:9" ht="15" thickBot="1" x14ac:dyDescent="0.4">
      <c r="A267" s="5"/>
      <c r="B267" s="6"/>
    </row>
    <row r="268" spans="1:9" ht="16.5" customHeight="1" thickTop="1" thickBot="1" x14ac:dyDescent="0.4">
      <c r="A268" s="4">
        <f>AVERAGE(A3:A266)</f>
        <v>9.5136349242424243E-4</v>
      </c>
      <c r="B268" s="4">
        <f>AVERAGE(B3:B266)</f>
        <v>3.5287780681818152E-4</v>
      </c>
      <c r="C268" s="4">
        <f>AVERAGE(C3:C266)</f>
        <v>1.1555048750000001E-3</v>
      </c>
      <c r="D268" s="4">
        <f>AVERAGE(D3:D266)</f>
        <v>-2.2441148106060592E-4</v>
      </c>
      <c r="E268" s="12" t="s">
        <v>12</v>
      </c>
    </row>
    <row r="269" spans="1:9" ht="15" thickTop="1" x14ac:dyDescent="0.35"/>
    <row r="270" spans="1:9" x14ac:dyDescent="0.35">
      <c r="A270" s="8" t="s">
        <v>2</v>
      </c>
      <c r="B270" s="7"/>
    </row>
    <row r="271" spans="1:9" x14ac:dyDescent="0.35">
      <c r="A271" s="8" t="s">
        <v>3</v>
      </c>
      <c r="B271" s="2">
        <v>0.25</v>
      </c>
    </row>
    <row r="272" spans="1:9" x14ac:dyDescent="0.35">
      <c r="A272" s="8" t="s">
        <v>4</v>
      </c>
      <c r="B272" s="2">
        <v>0.25</v>
      </c>
    </row>
    <row r="273" spans="1:2" x14ac:dyDescent="0.35">
      <c r="A273" s="9" t="s">
        <v>5</v>
      </c>
      <c r="B273" s="2">
        <v>0.25</v>
      </c>
    </row>
    <row r="274" spans="1:2" x14ac:dyDescent="0.35">
      <c r="A274" s="9" t="s">
        <v>0</v>
      </c>
      <c r="B274" s="2">
        <v>0.25</v>
      </c>
    </row>
    <row r="275" spans="1:2" x14ac:dyDescent="0.35">
      <c r="A275" s="9" t="s">
        <v>1</v>
      </c>
      <c r="B275" s="2">
        <f>SUM(B270:B274)</f>
        <v>1</v>
      </c>
    </row>
    <row r="277" spans="1:2" x14ac:dyDescent="0.35">
      <c r="A277" s="10"/>
      <c r="B277" s="11">
        <f>MMULT(A268:D268,B271:B274)</f>
        <v>5.5883367329545455E-4</v>
      </c>
    </row>
    <row r="278" spans="1:2" x14ac:dyDescent="0.35">
      <c r="A278" s="5"/>
      <c r="B278" s="6"/>
    </row>
    <row r="279" spans="1:2" x14ac:dyDescent="0.35">
      <c r="A279" s="5"/>
      <c r="B279" s="6"/>
    </row>
    <row r="280" spans="1:2" x14ac:dyDescent="0.35">
      <c r="A280" s="5"/>
      <c r="B280" s="6"/>
    </row>
    <row r="281" spans="1:2" x14ac:dyDescent="0.35">
      <c r="A281" s="5"/>
      <c r="B281" s="6"/>
    </row>
    <row r="282" spans="1:2" x14ac:dyDescent="0.35">
      <c r="A282" s="5"/>
      <c r="B282" s="6"/>
    </row>
    <row r="283" spans="1:2" x14ac:dyDescent="0.35">
      <c r="A283" s="5"/>
      <c r="B283" s="6"/>
    </row>
    <row r="284" spans="1:2" x14ac:dyDescent="0.35">
      <c r="A284" s="5"/>
      <c r="B284" s="6"/>
    </row>
    <row r="285" spans="1:2" x14ac:dyDescent="0.35">
      <c r="A285" s="5"/>
      <c r="B285" s="6"/>
    </row>
    <row r="286" spans="1:2" x14ac:dyDescent="0.35">
      <c r="A286" s="5"/>
      <c r="B286" s="6"/>
    </row>
    <row r="287" spans="1:2" x14ac:dyDescent="0.35">
      <c r="A287" s="5"/>
      <c r="B287" s="6"/>
    </row>
    <row r="288" spans="1:2" x14ac:dyDescent="0.35">
      <c r="A288" s="5"/>
      <c r="B288" s="6"/>
    </row>
    <row r="289" spans="1:2" x14ac:dyDescent="0.35">
      <c r="A289" s="5"/>
      <c r="B289" s="6"/>
    </row>
    <row r="290" spans="1:2" x14ac:dyDescent="0.35">
      <c r="A290" s="5"/>
      <c r="B290" s="6"/>
    </row>
    <row r="291" spans="1:2" x14ac:dyDescent="0.35">
      <c r="A291" s="5"/>
      <c r="B291" s="6"/>
    </row>
    <row r="292" spans="1:2" x14ac:dyDescent="0.35">
      <c r="A292" s="5"/>
      <c r="B292" s="6"/>
    </row>
    <row r="293" spans="1:2" x14ac:dyDescent="0.35">
      <c r="A293" s="5"/>
      <c r="B293" s="6"/>
    </row>
    <row r="294" spans="1:2" x14ac:dyDescent="0.35">
      <c r="A294" s="5"/>
      <c r="B294" s="6"/>
    </row>
    <row r="295" spans="1:2" x14ac:dyDescent="0.35">
      <c r="A295" s="5"/>
      <c r="B295" s="6"/>
    </row>
    <row r="296" spans="1:2" x14ac:dyDescent="0.35">
      <c r="A296" s="5"/>
      <c r="B296" s="6"/>
    </row>
    <row r="297" spans="1:2" x14ac:dyDescent="0.35">
      <c r="A297" s="5"/>
      <c r="B297" s="6"/>
    </row>
    <row r="298" spans="1:2" x14ac:dyDescent="0.35">
      <c r="A298" s="5"/>
      <c r="B298" s="6"/>
    </row>
    <row r="299" spans="1:2" x14ac:dyDescent="0.35">
      <c r="A299" s="5"/>
      <c r="B299" s="6"/>
    </row>
    <row r="300" spans="1:2" x14ac:dyDescent="0.35">
      <c r="A300" s="5"/>
      <c r="B300" s="6"/>
    </row>
    <row r="301" spans="1:2" x14ac:dyDescent="0.35">
      <c r="A301" s="5"/>
      <c r="B301" s="6"/>
    </row>
    <row r="302" spans="1:2" x14ac:dyDescent="0.35">
      <c r="A302" s="5"/>
      <c r="B302" s="6"/>
    </row>
    <row r="303" spans="1:2" x14ac:dyDescent="0.35">
      <c r="A303" s="5"/>
      <c r="B303" s="6"/>
    </row>
    <row r="304" spans="1:2" x14ac:dyDescent="0.35">
      <c r="A304" s="5"/>
      <c r="B304" s="6"/>
    </row>
    <row r="305" spans="1:2" x14ac:dyDescent="0.35">
      <c r="A305" s="5"/>
      <c r="B305" s="6"/>
    </row>
    <row r="306" spans="1:2" x14ac:dyDescent="0.35">
      <c r="A306" s="5"/>
      <c r="B306" s="6"/>
    </row>
    <row r="307" spans="1:2" x14ac:dyDescent="0.35">
      <c r="A307" s="5"/>
      <c r="B307" s="6"/>
    </row>
    <row r="308" spans="1:2" x14ac:dyDescent="0.35">
      <c r="A308" s="5"/>
      <c r="B308" s="6"/>
    </row>
    <row r="309" spans="1:2" x14ac:dyDescent="0.35">
      <c r="A309" s="5"/>
      <c r="B309" s="6"/>
    </row>
    <row r="310" spans="1:2" x14ac:dyDescent="0.35">
      <c r="A310" s="5"/>
      <c r="B310" s="6"/>
    </row>
    <row r="311" spans="1:2" x14ac:dyDescent="0.35">
      <c r="A311" s="5"/>
      <c r="B311" s="6"/>
    </row>
    <row r="312" spans="1:2" x14ac:dyDescent="0.35">
      <c r="A312" s="5"/>
      <c r="B312" s="6"/>
    </row>
    <row r="313" spans="1:2" x14ac:dyDescent="0.35">
      <c r="A313" s="5"/>
      <c r="B313" s="6"/>
    </row>
    <row r="314" spans="1:2" x14ac:dyDescent="0.35">
      <c r="A314" s="5"/>
      <c r="B314" s="6"/>
    </row>
    <row r="315" spans="1:2" x14ac:dyDescent="0.35">
      <c r="A315" s="5"/>
      <c r="B315" s="6"/>
    </row>
    <row r="316" spans="1:2" x14ac:dyDescent="0.35">
      <c r="A316" s="5"/>
      <c r="B316" s="6"/>
    </row>
    <row r="317" spans="1:2" x14ac:dyDescent="0.35">
      <c r="A317" s="5"/>
      <c r="B317" s="6"/>
    </row>
    <row r="318" spans="1:2" x14ac:dyDescent="0.35">
      <c r="A318" s="5"/>
      <c r="B318" s="6"/>
    </row>
    <row r="319" spans="1:2" x14ac:dyDescent="0.35">
      <c r="A319" s="5"/>
      <c r="B319" s="6"/>
    </row>
    <row r="320" spans="1:2" x14ac:dyDescent="0.35">
      <c r="A320" s="5"/>
      <c r="B320" s="6"/>
    </row>
    <row r="321" spans="1:2" x14ac:dyDescent="0.35">
      <c r="A321" s="5"/>
      <c r="B321" s="6"/>
    </row>
    <row r="322" spans="1:2" x14ac:dyDescent="0.35">
      <c r="A322" s="5"/>
      <c r="B322" s="6"/>
    </row>
    <row r="323" spans="1:2" x14ac:dyDescent="0.35">
      <c r="A323" s="5"/>
      <c r="B323" s="6"/>
    </row>
    <row r="324" spans="1:2" x14ac:dyDescent="0.35">
      <c r="A324" s="5"/>
      <c r="B324" s="6"/>
    </row>
    <row r="325" spans="1:2" x14ac:dyDescent="0.35">
      <c r="A325" s="5"/>
      <c r="B325" s="6"/>
    </row>
    <row r="326" spans="1:2" x14ac:dyDescent="0.35">
      <c r="A326" s="5"/>
      <c r="B326" s="6"/>
    </row>
    <row r="327" spans="1:2" x14ac:dyDescent="0.35">
      <c r="A327" s="5"/>
      <c r="B327" s="6"/>
    </row>
    <row r="328" spans="1:2" x14ac:dyDescent="0.35">
      <c r="A328" s="5"/>
      <c r="B328" s="6"/>
    </row>
    <row r="329" spans="1:2" x14ac:dyDescent="0.35">
      <c r="A329" s="5"/>
      <c r="B329" s="6"/>
    </row>
    <row r="330" spans="1:2" x14ac:dyDescent="0.35">
      <c r="A330" s="5"/>
      <c r="B330" s="6"/>
    </row>
    <row r="331" spans="1:2" x14ac:dyDescent="0.35">
      <c r="A331" s="5"/>
      <c r="B331" s="6"/>
    </row>
    <row r="332" spans="1:2" x14ac:dyDescent="0.35">
      <c r="A332" s="5"/>
      <c r="B332" s="6"/>
    </row>
    <row r="333" spans="1:2" x14ac:dyDescent="0.35">
      <c r="A333" s="5"/>
      <c r="B333" s="6"/>
    </row>
    <row r="334" spans="1:2" x14ac:dyDescent="0.35">
      <c r="A334" s="5"/>
      <c r="B334" s="6"/>
    </row>
    <row r="335" spans="1:2" x14ac:dyDescent="0.35">
      <c r="A335" s="5"/>
      <c r="B335" s="6"/>
    </row>
    <row r="336" spans="1:2" x14ac:dyDescent="0.35">
      <c r="A336" s="5"/>
      <c r="B336" s="6"/>
    </row>
    <row r="337" spans="1:2" x14ac:dyDescent="0.35">
      <c r="A337" s="5"/>
      <c r="B337" s="6"/>
    </row>
    <row r="338" spans="1:2" x14ac:dyDescent="0.35">
      <c r="A338" s="5"/>
      <c r="B338" s="6"/>
    </row>
    <row r="339" spans="1:2" x14ac:dyDescent="0.35">
      <c r="A339" s="5"/>
      <c r="B339" s="6"/>
    </row>
    <row r="340" spans="1:2" x14ac:dyDescent="0.35">
      <c r="A340" s="5"/>
      <c r="B340" s="6"/>
    </row>
    <row r="341" spans="1:2" x14ac:dyDescent="0.35">
      <c r="A341" s="5"/>
      <c r="B341" s="6"/>
    </row>
    <row r="342" spans="1:2" x14ac:dyDescent="0.35">
      <c r="A342" s="5"/>
      <c r="B342" s="6"/>
    </row>
    <row r="343" spans="1:2" x14ac:dyDescent="0.35">
      <c r="A343" s="5"/>
      <c r="B343" s="6"/>
    </row>
    <row r="344" spans="1:2" x14ac:dyDescent="0.35">
      <c r="A344" s="5"/>
      <c r="B344" s="6"/>
    </row>
    <row r="345" spans="1:2" x14ac:dyDescent="0.35">
      <c r="A345" s="5"/>
      <c r="B345" s="6"/>
    </row>
    <row r="346" spans="1:2" x14ac:dyDescent="0.35">
      <c r="A346" s="5"/>
      <c r="B346" s="6"/>
    </row>
    <row r="347" spans="1:2" x14ac:dyDescent="0.35">
      <c r="A347" s="5"/>
      <c r="B347" s="6"/>
    </row>
    <row r="348" spans="1:2" x14ac:dyDescent="0.35">
      <c r="A348" s="5"/>
      <c r="B348" s="6"/>
    </row>
    <row r="349" spans="1:2" x14ac:dyDescent="0.35">
      <c r="A349" s="5"/>
      <c r="B349" s="6"/>
    </row>
    <row r="350" spans="1:2" x14ac:dyDescent="0.35">
      <c r="A350" s="5"/>
      <c r="B350" s="6"/>
    </row>
    <row r="351" spans="1:2" x14ac:dyDescent="0.35">
      <c r="A351" s="5"/>
      <c r="B351" s="6"/>
    </row>
    <row r="352" spans="1:2" x14ac:dyDescent="0.35">
      <c r="A352" s="5"/>
      <c r="B352" s="6"/>
    </row>
    <row r="353" spans="1:2" x14ac:dyDescent="0.35">
      <c r="A353" s="5"/>
      <c r="B353" s="6"/>
    </row>
    <row r="354" spans="1:2" x14ac:dyDescent="0.35">
      <c r="A354" s="5"/>
      <c r="B354" s="6"/>
    </row>
    <row r="355" spans="1:2" x14ac:dyDescent="0.35">
      <c r="A355" s="5"/>
      <c r="B355" s="6"/>
    </row>
    <row r="356" spans="1:2" x14ac:dyDescent="0.35">
      <c r="A356" s="5"/>
      <c r="B356" s="6"/>
    </row>
    <row r="357" spans="1:2" x14ac:dyDescent="0.35">
      <c r="A357" s="5"/>
      <c r="B357" s="6"/>
    </row>
    <row r="358" spans="1:2" x14ac:dyDescent="0.35">
      <c r="A358" s="5"/>
      <c r="B358" s="6"/>
    </row>
    <row r="359" spans="1:2" x14ac:dyDescent="0.35">
      <c r="A359" s="5"/>
      <c r="B359" s="6"/>
    </row>
    <row r="360" spans="1:2" x14ac:dyDescent="0.35">
      <c r="A360" s="5"/>
      <c r="B360" s="6"/>
    </row>
    <row r="361" spans="1:2" x14ac:dyDescent="0.35">
      <c r="A361" s="5"/>
      <c r="B361" s="6"/>
    </row>
    <row r="362" spans="1:2" x14ac:dyDescent="0.35">
      <c r="A362" s="5"/>
      <c r="B362" s="6"/>
    </row>
    <row r="363" spans="1:2" x14ac:dyDescent="0.35">
      <c r="A363" s="5"/>
      <c r="B363" s="6"/>
    </row>
    <row r="364" spans="1:2" x14ac:dyDescent="0.35">
      <c r="A364" s="5"/>
      <c r="B364" s="6"/>
    </row>
    <row r="365" spans="1:2" x14ac:dyDescent="0.35">
      <c r="A365" s="5"/>
      <c r="B365" s="6"/>
    </row>
    <row r="366" spans="1:2" x14ac:dyDescent="0.35">
      <c r="A366" s="5"/>
      <c r="B366" s="6"/>
    </row>
    <row r="367" spans="1:2" x14ac:dyDescent="0.35">
      <c r="A367" s="5"/>
      <c r="B367" s="6"/>
    </row>
    <row r="368" spans="1:2" x14ac:dyDescent="0.35">
      <c r="A368" s="5"/>
      <c r="B368" s="6"/>
    </row>
    <row r="369" spans="1:2" x14ac:dyDescent="0.35">
      <c r="A369" s="5"/>
      <c r="B369" s="6"/>
    </row>
    <row r="370" spans="1:2" x14ac:dyDescent="0.35">
      <c r="A370" s="5"/>
      <c r="B370" s="6"/>
    </row>
    <row r="371" spans="1:2" x14ac:dyDescent="0.35">
      <c r="A371" s="5"/>
      <c r="B371" s="6"/>
    </row>
    <row r="372" spans="1:2" x14ac:dyDescent="0.35">
      <c r="A372" s="5"/>
      <c r="B372" s="6"/>
    </row>
    <row r="373" spans="1:2" x14ac:dyDescent="0.35">
      <c r="A373" s="5"/>
      <c r="B373" s="6"/>
    </row>
    <row r="374" spans="1:2" x14ac:dyDescent="0.35">
      <c r="A374" s="5"/>
      <c r="B374" s="6"/>
    </row>
    <row r="375" spans="1:2" x14ac:dyDescent="0.35">
      <c r="A375" s="5"/>
      <c r="B375" s="6"/>
    </row>
    <row r="376" spans="1:2" x14ac:dyDescent="0.35">
      <c r="A376" s="5"/>
      <c r="B376" s="6"/>
    </row>
    <row r="377" spans="1:2" x14ac:dyDescent="0.35">
      <c r="A377" s="5"/>
      <c r="B377" s="6"/>
    </row>
    <row r="378" spans="1:2" x14ac:dyDescent="0.35">
      <c r="A378" s="5"/>
      <c r="B378" s="6"/>
    </row>
    <row r="379" spans="1:2" x14ac:dyDescent="0.35">
      <c r="A379" s="5"/>
      <c r="B379" s="6"/>
    </row>
    <row r="380" spans="1:2" x14ac:dyDescent="0.35">
      <c r="A380" s="5"/>
      <c r="B380" s="6"/>
    </row>
    <row r="381" spans="1:2" x14ac:dyDescent="0.35">
      <c r="A381" s="5"/>
      <c r="B381" s="6"/>
    </row>
    <row r="382" spans="1:2" x14ac:dyDescent="0.35">
      <c r="A382" s="5"/>
      <c r="B382" s="6"/>
    </row>
    <row r="383" spans="1:2" x14ac:dyDescent="0.35">
      <c r="A383" s="5"/>
      <c r="B383" s="6"/>
    </row>
    <row r="384" spans="1:2" x14ac:dyDescent="0.35">
      <c r="A384" s="5"/>
      <c r="B384" s="6"/>
    </row>
    <row r="385" spans="1:2" x14ac:dyDescent="0.35">
      <c r="A385" s="5"/>
      <c r="B385" s="6"/>
    </row>
    <row r="386" spans="1:2" x14ac:dyDescent="0.35">
      <c r="A386" s="5"/>
      <c r="B386" s="6"/>
    </row>
    <row r="387" spans="1:2" x14ac:dyDescent="0.35">
      <c r="A387" s="5"/>
      <c r="B387" s="6"/>
    </row>
    <row r="388" spans="1:2" x14ac:dyDescent="0.35">
      <c r="A388" s="5"/>
      <c r="B388" s="6"/>
    </row>
    <row r="389" spans="1:2" x14ac:dyDescent="0.35">
      <c r="A389" s="5"/>
      <c r="B389" s="6"/>
    </row>
    <row r="390" spans="1:2" x14ac:dyDescent="0.35">
      <c r="A390" s="5"/>
      <c r="B390" s="6"/>
    </row>
    <row r="391" spans="1:2" x14ac:dyDescent="0.35">
      <c r="A391" s="5"/>
      <c r="B391" s="6"/>
    </row>
    <row r="392" spans="1:2" x14ac:dyDescent="0.35">
      <c r="A392" s="5"/>
      <c r="B392" s="6"/>
    </row>
    <row r="393" spans="1:2" x14ac:dyDescent="0.35">
      <c r="A393" s="5"/>
      <c r="B393" s="6"/>
    </row>
    <row r="394" spans="1:2" x14ac:dyDescent="0.35">
      <c r="A394" s="5"/>
      <c r="B394" s="6"/>
    </row>
    <row r="395" spans="1:2" x14ac:dyDescent="0.35">
      <c r="A395" s="5"/>
      <c r="B395" s="6"/>
    </row>
    <row r="396" spans="1:2" x14ac:dyDescent="0.35">
      <c r="A396" s="5"/>
      <c r="B396" s="6"/>
    </row>
    <row r="397" spans="1:2" x14ac:dyDescent="0.35">
      <c r="A397" s="5"/>
      <c r="B397" s="6"/>
    </row>
    <row r="398" spans="1:2" x14ac:dyDescent="0.35">
      <c r="A398" s="5"/>
      <c r="B398" s="6"/>
    </row>
    <row r="399" spans="1:2" x14ac:dyDescent="0.35">
      <c r="A399" s="5"/>
      <c r="B399" s="6"/>
    </row>
    <row r="400" spans="1:2" x14ac:dyDescent="0.35">
      <c r="A400" s="5"/>
      <c r="B400" s="6"/>
    </row>
    <row r="401" spans="1:2" x14ac:dyDescent="0.35">
      <c r="A401" s="5"/>
      <c r="B401" s="6"/>
    </row>
    <row r="402" spans="1:2" x14ac:dyDescent="0.35">
      <c r="A402" s="5"/>
      <c r="B402" s="6"/>
    </row>
    <row r="403" spans="1:2" x14ac:dyDescent="0.35">
      <c r="A403" s="5"/>
      <c r="B403" s="6"/>
    </row>
    <row r="404" spans="1:2" x14ac:dyDescent="0.35">
      <c r="A404" s="5"/>
      <c r="B404" s="6"/>
    </row>
    <row r="405" spans="1:2" x14ac:dyDescent="0.35">
      <c r="A405" s="5"/>
      <c r="B405" s="6"/>
    </row>
    <row r="406" spans="1:2" x14ac:dyDescent="0.35">
      <c r="A406" s="5"/>
      <c r="B406" s="6"/>
    </row>
    <row r="407" spans="1:2" x14ac:dyDescent="0.35">
      <c r="A407" s="5"/>
      <c r="B407" s="6"/>
    </row>
    <row r="408" spans="1:2" x14ac:dyDescent="0.35">
      <c r="A408" s="5"/>
      <c r="B408" s="6"/>
    </row>
    <row r="409" spans="1:2" x14ac:dyDescent="0.35">
      <c r="A409" s="5"/>
      <c r="B409" s="6"/>
    </row>
    <row r="410" spans="1:2" x14ac:dyDescent="0.35">
      <c r="A410" s="5"/>
      <c r="B410" s="6"/>
    </row>
    <row r="411" spans="1:2" x14ac:dyDescent="0.35">
      <c r="A411" s="5"/>
      <c r="B411" s="6"/>
    </row>
    <row r="412" spans="1:2" x14ac:dyDescent="0.35">
      <c r="A412" s="5"/>
      <c r="B412" s="6"/>
    </row>
    <row r="413" spans="1:2" x14ac:dyDescent="0.35">
      <c r="A413" s="5"/>
      <c r="B413" s="6"/>
    </row>
    <row r="414" spans="1:2" x14ac:dyDescent="0.35">
      <c r="A414" s="5"/>
      <c r="B414" s="6"/>
    </row>
    <row r="415" spans="1:2" x14ac:dyDescent="0.35">
      <c r="A415" s="5"/>
      <c r="B415" s="6"/>
    </row>
    <row r="416" spans="1:2" x14ac:dyDescent="0.35">
      <c r="A416" s="5"/>
      <c r="B416" s="6"/>
    </row>
    <row r="417" spans="1:2" x14ac:dyDescent="0.35">
      <c r="A417" s="5"/>
      <c r="B417" s="6"/>
    </row>
    <row r="418" spans="1:2" x14ac:dyDescent="0.35">
      <c r="A418" s="5"/>
      <c r="B418" s="6"/>
    </row>
    <row r="419" spans="1:2" x14ac:dyDescent="0.35">
      <c r="A419" s="5"/>
      <c r="B419" s="6"/>
    </row>
    <row r="420" spans="1:2" x14ac:dyDescent="0.35">
      <c r="A420" s="5"/>
      <c r="B420" s="6"/>
    </row>
    <row r="421" spans="1:2" x14ac:dyDescent="0.35">
      <c r="A421" s="5"/>
      <c r="B421" s="6"/>
    </row>
    <row r="422" spans="1:2" x14ac:dyDescent="0.35">
      <c r="A422" s="5"/>
      <c r="B422" s="6"/>
    </row>
    <row r="423" spans="1:2" x14ac:dyDescent="0.35">
      <c r="A423" s="5"/>
      <c r="B423" s="6"/>
    </row>
    <row r="424" spans="1:2" x14ac:dyDescent="0.35">
      <c r="A424" s="5"/>
      <c r="B424" s="6"/>
    </row>
    <row r="425" spans="1:2" x14ac:dyDescent="0.35">
      <c r="A425" s="5"/>
      <c r="B425" s="6"/>
    </row>
    <row r="426" spans="1:2" x14ac:dyDescent="0.35">
      <c r="A426" s="5"/>
      <c r="B426" s="6"/>
    </row>
    <row r="427" spans="1:2" x14ac:dyDescent="0.35">
      <c r="A427" s="5"/>
      <c r="B427" s="6"/>
    </row>
    <row r="428" spans="1:2" x14ac:dyDescent="0.35">
      <c r="A428" s="5"/>
      <c r="B428" s="6"/>
    </row>
    <row r="429" spans="1:2" x14ac:dyDescent="0.35">
      <c r="A429" s="5"/>
      <c r="B429" s="6"/>
    </row>
    <row r="430" spans="1:2" x14ac:dyDescent="0.35">
      <c r="A430" s="5"/>
      <c r="B430" s="6"/>
    </row>
    <row r="431" spans="1:2" x14ac:dyDescent="0.35">
      <c r="A431" s="5"/>
      <c r="B431" s="6"/>
    </row>
    <row r="432" spans="1:2" x14ac:dyDescent="0.35">
      <c r="A432" s="5"/>
      <c r="B432" s="6"/>
    </row>
    <row r="433" spans="1:2" x14ac:dyDescent="0.35">
      <c r="A433" s="5"/>
      <c r="B433" s="6"/>
    </row>
    <row r="434" spans="1:2" x14ac:dyDescent="0.35">
      <c r="A434" s="5"/>
      <c r="B434" s="6"/>
    </row>
    <row r="435" spans="1:2" x14ac:dyDescent="0.35">
      <c r="A435" s="5"/>
      <c r="B435" s="6"/>
    </row>
    <row r="436" spans="1:2" x14ac:dyDescent="0.35">
      <c r="A436" s="5"/>
      <c r="B436" s="6"/>
    </row>
    <row r="437" spans="1:2" x14ac:dyDescent="0.35">
      <c r="A437" s="5"/>
      <c r="B437" s="6"/>
    </row>
    <row r="438" spans="1:2" x14ac:dyDescent="0.35">
      <c r="A438" s="5"/>
      <c r="B438" s="6"/>
    </row>
    <row r="439" spans="1:2" x14ac:dyDescent="0.35">
      <c r="A439" s="5"/>
      <c r="B439" s="6"/>
    </row>
    <row r="440" spans="1:2" x14ac:dyDescent="0.35">
      <c r="A440" s="5"/>
      <c r="B440" s="6"/>
    </row>
    <row r="441" spans="1:2" x14ac:dyDescent="0.35">
      <c r="A441" s="5"/>
      <c r="B441" s="6"/>
    </row>
    <row r="442" spans="1:2" x14ac:dyDescent="0.35">
      <c r="A442" s="5"/>
      <c r="B442" s="6"/>
    </row>
    <row r="443" spans="1:2" x14ac:dyDescent="0.35">
      <c r="A443" s="5"/>
      <c r="B443" s="6"/>
    </row>
    <row r="444" spans="1:2" x14ac:dyDescent="0.35">
      <c r="A444" s="5"/>
      <c r="B444" s="6"/>
    </row>
    <row r="445" spans="1:2" x14ac:dyDescent="0.35">
      <c r="A445" s="5"/>
      <c r="B445" s="6"/>
    </row>
    <row r="446" spans="1:2" x14ac:dyDescent="0.35">
      <c r="A446" s="5"/>
      <c r="B446" s="6"/>
    </row>
    <row r="447" spans="1:2" x14ac:dyDescent="0.35">
      <c r="A447" s="5"/>
      <c r="B447" s="6"/>
    </row>
    <row r="448" spans="1:2" x14ac:dyDescent="0.35">
      <c r="A448" s="5"/>
      <c r="B448" s="6"/>
    </row>
    <row r="449" spans="1:2" x14ac:dyDescent="0.35">
      <c r="A449" s="5"/>
      <c r="B449" s="6"/>
    </row>
    <row r="450" spans="1:2" x14ac:dyDescent="0.35">
      <c r="A450" s="5"/>
      <c r="B450" s="6"/>
    </row>
    <row r="451" spans="1:2" x14ac:dyDescent="0.35">
      <c r="A451" s="5"/>
      <c r="B451" s="6"/>
    </row>
    <row r="452" spans="1:2" x14ac:dyDescent="0.35">
      <c r="A452" s="5"/>
      <c r="B452" s="6"/>
    </row>
    <row r="453" spans="1:2" x14ac:dyDescent="0.35">
      <c r="A453" s="5"/>
      <c r="B453" s="6"/>
    </row>
    <row r="454" spans="1:2" x14ac:dyDescent="0.35">
      <c r="A454" s="5"/>
      <c r="B454" s="6"/>
    </row>
    <row r="455" spans="1:2" x14ac:dyDescent="0.35">
      <c r="A455" s="5"/>
      <c r="B455" s="6"/>
    </row>
    <row r="456" spans="1:2" x14ac:dyDescent="0.35">
      <c r="A456" s="5"/>
      <c r="B456" s="6"/>
    </row>
  </sheetData>
  <mergeCells count="3">
    <mergeCell ref="A1:D1"/>
    <mergeCell ref="F1:I1"/>
    <mergeCell ref="M1:P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6"/>
  <sheetViews>
    <sheetView topLeftCell="F1" workbookViewId="0">
      <selection activeCell="R23" sqref="R23"/>
    </sheetView>
  </sheetViews>
  <sheetFormatPr baseColWidth="10" defaultColWidth="11.453125" defaultRowHeight="14.5" x14ac:dyDescent="0.35"/>
  <cols>
    <col min="1" max="1" width="23" style="1" customWidth="1"/>
    <col min="2" max="3" width="22.453125" style="1" customWidth="1"/>
    <col min="4" max="4" width="22.7265625" style="1" customWidth="1"/>
    <col min="5" max="5" width="16.453125" style="1" customWidth="1"/>
    <col min="6" max="6" width="12.26953125" style="1" customWidth="1"/>
    <col min="7" max="7" width="11.453125" style="1"/>
    <col min="8" max="8" width="11.54296875" style="1" customWidth="1"/>
    <col min="9" max="9" width="11.7265625" style="1" bestFit="1" customWidth="1"/>
    <col min="10" max="11" width="11.54296875" style="1" bestFit="1" customWidth="1"/>
    <col min="12" max="12" width="12.453125" style="1" bestFit="1" customWidth="1"/>
    <col min="13" max="13" width="16.453125" style="1" bestFit="1" customWidth="1"/>
    <col min="14" max="15" width="15.54296875" style="1" bestFit="1" customWidth="1"/>
    <col min="16" max="16" width="16.453125" style="1" bestFit="1" customWidth="1"/>
    <col min="17" max="18" width="11.453125" style="1"/>
    <col min="19" max="19" width="12.54296875" style="1" bestFit="1" customWidth="1"/>
    <col min="20" max="16384" width="11.453125" style="1"/>
  </cols>
  <sheetData>
    <row r="1" spans="1:17" x14ac:dyDescent="0.35">
      <c r="A1" s="91" t="s">
        <v>10</v>
      </c>
      <c r="B1" s="92"/>
      <c r="C1" s="92"/>
      <c r="D1" s="92"/>
      <c r="F1" s="94" t="s">
        <v>14</v>
      </c>
      <c r="G1" s="95"/>
      <c r="H1" s="95"/>
      <c r="I1" s="95"/>
      <c r="J1" s="47" t="s">
        <v>11</v>
      </c>
      <c r="K1" s="29">
        <f>COUNT(I3:I266)</f>
        <v>264</v>
      </c>
      <c r="M1" s="96" t="s">
        <v>19</v>
      </c>
      <c r="N1" s="97"/>
      <c r="O1" s="97"/>
      <c r="P1" s="98"/>
    </row>
    <row r="2" spans="1:17" x14ac:dyDescent="0.35">
      <c r="A2" s="3" t="s">
        <v>6</v>
      </c>
      <c r="B2" s="3" t="s">
        <v>7</v>
      </c>
      <c r="C2" s="3" t="s">
        <v>8</v>
      </c>
      <c r="D2" s="3" t="s">
        <v>9</v>
      </c>
      <c r="F2" s="3" t="s">
        <v>18</v>
      </c>
      <c r="G2" s="3" t="s">
        <v>17</v>
      </c>
      <c r="H2" s="3" t="s">
        <v>15</v>
      </c>
      <c r="I2" s="3" t="s">
        <v>16</v>
      </c>
      <c r="J2" s="23"/>
      <c r="K2" s="23"/>
      <c r="L2" s="23"/>
      <c r="M2" s="25" t="s">
        <v>18</v>
      </c>
      <c r="N2" s="25" t="s">
        <v>17</v>
      </c>
      <c r="O2" s="25" t="s">
        <v>15</v>
      </c>
      <c r="P2" s="25" t="s">
        <v>16</v>
      </c>
    </row>
    <row r="3" spans="1:17" x14ac:dyDescent="0.35">
      <c r="A3" s="33">
        <v>1.2649356E-2</v>
      </c>
      <c r="B3" s="33">
        <v>-1.6956478000000001E-2</v>
      </c>
      <c r="C3" s="33">
        <v>3.0184737999999999E-2</v>
      </c>
      <c r="D3" s="33">
        <v>-0.13074471700000001</v>
      </c>
      <c r="F3" s="31">
        <f>A3-$A$268</f>
        <v>1.1697992507575758E-2</v>
      </c>
      <c r="G3" s="31">
        <f>B3-$B$268</f>
        <v>-1.7309355806818184E-2</v>
      </c>
      <c r="H3" s="31">
        <f>C3-$C$268</f>
        <v>2.9029233124999998E-2</v>
      </c>
      <c r="I3" s="32">
        <f>D3-$D$268</f>
        <v>-0.13052030551893939</v>
      </c>
      <c r="J3" s="21"/>
      <c r="K3" s="21"/>
      <c r="L3" s="26" t="s">
        <v>18</v>
      </c>
      <c r="M3" s="28">
        <f t="array" ref="M3:P6">MMULT(TRANSPOSE(F3:I266),F3:I266)/$K$1</f>
        <v>2.7703491221814982E-4</v>
      </c>
      <c r="N3" s="28">
        <v>4.2039913902548475E-5</v>
      </c>
      <c r="O3" s="28">
        <v>4.9325340060548215E-5</v>
      </c>
      <c r="P3" s="28">
        <v>-9.8314857254412368E-6</v>
      </c>
    </row>
    <row r="4" spans="1:17" x14ac:dyDescent="0.35">
      <c r="A4" s="33">
        <v>1.0409438E-2</v>
      </c>
      <c r="B4" s="33">
        <v>-8.4034049999999992E-3</v>
      </c>
      <c r="C4" s="33">
        <v>2.5258519999999999E-3</v>
      </c>
      <c r="D4" s="33">
        <v>-3.0319357000000002E-2</v>
      </c>
      <c r="F4" s="31">
        <f t="shared" ref="F4:F67" si="0">A4-$A$268</f>
        <v>9.4580745075757578E-3</v>
      </c>
      <c r="G4" s="31">
        <f t="shared" ref="G4:G67" si="1">B4-$B$268</f>
        <v>-8.7562828068181806E-3</v>
      </c>
      <c r="H4" s="31">
        <f t="shared" ref="H4:H67" si="2">C4-$C$268</f>
        <v>1.3703471249999998E-3</v>
      </c>
      <c r="I4" s="32">
        <f t="shared" ref="I4:I67" si="3">D4-$D$268</f>
        <v>-3.0094945518939396E-2</v>
      </c>
      <c r="J4" s="22"/>
      <c r="K4" s="22"/>
      <c r="L4" s="25" t="s">
        <v>17</v>
      </c>
      <c r="M4" s="28">
        <v>4.2039913902548475E-5</v>
      </c>
      <c r="N4" s="28">
        <v>5.2343175634855788E-4</v>
      </c>
      <c r="O4" s="28">
        <v>1.2545150898925163E-4</v>
      </c>
      <c r="P4" s="28">
        <v>8.1688931282529291E-5</v>
      </c>
    </row>
    <row r="5" spans="1:17" x14ac:dyDescent="0.35">
      <c r="A5" s="33">
        <v>8.6996569999999995E-3</v>
      </c>
      <c r="B5" s="33">
        <v>-2.9884032000000001E-2</v>
      </c>
      <c r="C5" s="33">
        <v>-1.6124956999999999E-2</v>
      </c>
      <c r="D5" s="33">
        <v>4.0836741000000003E-2</v>
      </c>
      <c r="F5" s="31">
        <f t="shared" si="0"/>
        <v>7.7482935075757573E-3</v>
      </c>
      <c r="G5" s="31">
        <f t="shared" si="1"/>
        <v>-3.0236909806818184E-2</v>
      </c>
      <c r="H5" s="31">
        <f t="shared" si="2"/>
        <v>-1.7280461875E-2</v>
      </c>
      <c r="I5" s="32">
        <f t="shared" si="3"/>
        <v>4.1061152481060612E-2</v>
      </c>
      <c r="J5" s="22"/>
      <c r="K5" s="22"/>
      <c r="L5" s="25" t="s">
        <v>15</v>
      </c>
      <c r="M5" s="28">
        <v>4.9325340060548215E-5</v>
      </c>
      <c r="N5" s="28">
        <v>1.2545150898925163E-4</v>
      </c>
      <c r="O5" s="28">
        <v>2.5186609027509144E-4</v>
      </c>
      <c r="P5" s="28">
        <v>3.5404693171764564E-5</v>
      </c>
    </row>
    <row r="6" spans="1:17" x14ac:dyDescent="0.35">
      <c r="A6" s="33">
        <v>-2.2700899999999999E-4</v>
      </c>
      <c r="B6" s="33">
        <v>-3.4022988999999997E-2</v>
      </c>
      <c r="C6" s="33">
        <v>-1.1011524E-2</v>
      </c>
      <c r="D6" s="33">
        <v>-1.0049198000000001E-2</v>
      </c>
      <c r="F6" s="31">
        <f t="shared" si="0"/>
        <v>-1.1783724924242425E-3</v>
      </c>
      <c r="G6" s="31">
        <f t="shared" si="1"/>
        <v>-3.437586680681818E-2</v>
      </c>
      <c r="H6" s="31">
        <f t="shared" si="2"/>
        <v>-1.2167028874999999E-2</v>
      </c>
      <c r="I6" s="32">
        <f t="shared" si="3"/>
        <v>-9.8247865189393952E-3</v>
      </c>
      <c r="J6" s="22"/>
      <c r="K6" s="22"/>
      <c r="L6" s="27" t="s">
        <v>16</v>
      </c>
      <c r="M6" s="28">
        <v>-9.8314857254412368E-6</v>
      </c>
      <c r="N6" s="28">
        <v>8.1688931282529291E-5</v>
      </c>
      <c r="O6" s="28">
        <v>3.5404693171764564E-5</v>
      </c>
      <c r="P6" s="28">
        <v>3.7571039475204444E-4</v>
      </c>
    </row>
    <row r="7" spans="1:17" x14ac:dyDescent="0.35">
      <c r="A7" s="33">
        <v>-1.135051E-3</v>
      </c>
      <c r="B7" s="33">
        <v>-4.75964E-4</v>
      </c>
      <c r="C7" s="33">
        <v>5.1787899999999995E-4</v>
      </c>
      <c r="D7" s="33">
        <v>-2.1598273000000001E-2</v>
      </c>
      <c r="F7" s="31">
        <f t="shared" si="0"/>
        <v>-2.0864144924242424E-3</v>
      </c>
      <c r="G7" s="31">
        <f t="shared" si="1"/>
        <v>-8.2884180681818157E-4</v>
      </c>
      <c r="H7" s="31">
        <f t="shared" si="2"/>
        <v>-6.3762587500000014E-4</v>
      </c>
      <c r="I7" s="32">
        <f t="shared" si="3"/>
        <v>-2.1373861518939396E-2</v>
      </c>
      <c r="J7" s="22"/>
      <c r="K7" s="22"/>
      <c r="L7" s="22"/>
    </row>
    <row r="8" spans="1:17" ht="18.5" x14ac:dyDescent="0.45">
      <c r="A8" s="33">
        <v>7.5000450000000003E-3</v>
      </c>
      <c r="B8" s="33">
        <v>-4.7619050000000003E-3</v>
      </c>
      <c r="C8" s="33">
        <v>1.0352006E-2</v>
      </c>
      <c r="D8" s="33">
        <v>2.2406182E-2</v>
      </c>
      <c r="F8" s="31">
        <f t="shared" si="0"/>
        <v>6.5486815075757581E-3</v>
      </c>
      <c r="G8" s="31">
        <f t="shared" si="1"/>
        <v>-5.1147828068181817E-3</v>
      </c>
      <c r="H8" s="31">
        <f t="shared" si="2"/>
        <v>9.196501125000001E-3</v>
      </c>
      <c r="I8" s="32">
        <f t="shared" si="3"/>
        <v>2.2630593481060605E-2</v>
      </c>
      <c r="L8" s="38" t="s">
        <v>20</v>
      </c>
      <c r="M8" s="38" t="s">
        <v>21</v>
      </c>
      <c r="N8" s="34">
        <f>L9</f>
        <v>0.25</v>
      </c>
      <c r="O8" s="34">
        <f>L10</f>
        <v>0.25</v>
      </c>
      <c r="P8" s="34">
        <f>L11</f>
        <v>0.25</v>
      </c>
      <c r="Q8" s="34">
        <f>L12</f>
        <v>0.25</v>
      </c>
    </row>
    <row r="9" spans="1:17" x14ac:dyDescent="0.35">
      <c r="A9" s="33">
        <v>6.3162419999999997E-3</v>
      </c>
      <c r="B9" s="33">
        <v>6.6986119999999996E-3</v>
      </c>
      <c r="C9" s="33">
        <v>-7.6850699999999998E-4</v>
      </c>
      <c r="D9" s="33">
        <v>8.9604019999999993E-3</v>
      </c>
      <c r="F9" s="31">
        <f t="shared" si="0"/>
        <v>5.3648785075757575E-3</v>
      </c>
      <c r="G9" s="31">
        <f t="shared" si="1"/>
        <v>6.3457341931818182E-3</v>
      </c>
      <c r="H9" s="31">
        <f t="shared" si="2"/>
        <v>-1.9240118750000002E-3</v>
      </c>
      <c r="I9" s="32">
        <f t="shared" si="3"/>
        <v>9.1848134810606046E-3</v>
      </c>
      <c r="K9" s="26" t="s">
        <v>18</v>
      </c>
      <c r="L9" s="34">
        <v>0.25</v>
      </c>
      <c r="M9" s="39"/>
      <c r="N9" s="39"/>
      <c r="O9" s="39"/>
      <c r="P9" s="39"/>
    </row>
    <row r="10" spans="1:17" x14ac:dyDescent="0.35">
      <c r="A10" s="33">
        <v>1.5019009E-2</v>
      </c>
      <c r="B10" s="33">
        <v>1.4733792000000001E-2</v>
      </c>
      <c r="C10" s="33">
        <v>2.2814740999999999E-2</v>
      </c>
      <c r="D10" s="33">
        <v>-7.9178040000000005E-3</v>
      </c>
      <c r="F10" s="31">
        <f t="shared" si="0"/>
        <v>1.4067645507575758E-2</v>
      </c>
      <c r="G10" s="31">
        <f t="shared" si="1"/>
        <v>1.4380914193181819E-2</v>
      </c>
      <c r="H10" s="31">
        <f t="shared" si="2"/>
        <v>2.1659236124999998E-2</v>
      </c>
      <c r="I10" s="32">
        <f t="shared" si="3"/>
        <v>-7.6933925189393943E-3</v>
      </c>
      <c r="K10" s="25" t="s">
        <v>17</v>
      </c>
      <c r="L10" s="34">
        <v>0.25</v>
      </c>
      <c r="M10" s="39"/>
      <c r="N10" s="39"/>
      <c r="O10" s="39"/>
      <c r="P10" s="39"/>
    </row>
    <row r="11" spans="1:17" x14ac:dyDescent="0.35">
      <c r="A11" s="33">
        <v>-7.9505519999999996E-3</v>
      </c>
      <c r="B11" s="33">
        <v>1.686178E-2</v>
      </c>
      <c r="C11" s="33">
        <v>2.4561389999999999E-2</v>
      </c>
      <c r="D11" s="33">
        <v>-3.4728235000000003E-2</v>
      </c>
      <c r="F11" s="31">
        <f t="shared" si="0"/>
        <v>-8.9019154924242418E-3</v>
      </c>
      <c r="G11" s="31">
        <f t="shared" si="1"/>
        <v>1.6508902193181817E-2</v>
      </c>
      <c r="H11" s="31">
        <f t="shared" si="2"/>
        <v>2.3405885124999998E-2</v>
      </c>
      <c r="I11" s="32">
        <f t="shared" si="3"/>
        <v>-3.4503823518939394E-2</v>
      </c>
      <c r="K11" s="25" t="s">
        <v>15</v>
      </c>
      <c r="L11" s="34">
        <v>0.25</v>
      </c>
      <c r="M11" s="39"/>
      <c r="N11" s="39"/>
      <c r="O11" s="39"/>
      <c r="P11" s="39"/>
    </row>
    <row r="12" spans="1:17" x14ac:dyDescent="0.35">
      <c r="A12" s="33">
        <v>7.3464380000000003E-3</v>
      </c>
      <c r="B12" s="33">
        <v>5.5274529999999999E-3</v>
      </c>
      <c r="C12" s="33">
        <v>5.8707919999999997E-3</v>
      </c>
      <c r="D12" s="33">
        <v>-9.4971840000000005E-3</v>
      </c>
      <c r="F12" s="31">
        <f t="shared" si="0"/>
        <v>6.3950745075757581E-3</v>
      </c>
      <c r="G12" s="31">
        <f t="shared" si="1"/>
        <v>5.1745751931818185E-3</v>
      </c>
      <c r="H12" s="31">
        <f t="shared" si="2"/>
        <v>4.7152871249999994E-3</v>
      </c>
      <c r="I12" s="32">
        <f t="shared" si="3"/>
        <v>-9.2727725189393952E-3</v>
      </c>
      <c r="J12" s="16"/>
      <c r="K12" s="27" t="s">
        <v>16</v>
      </c>
      <c r="L12" s="34">
        <v>0.25</v>
      </c>
      <c r="M12" s="39"/>
      <c r="N12" s="39"/>
      <c r="O12" s="39"/>
      <c r="P12" s="39"/>
    </row>
    <row r="13" spans="1:17" x14ac:dyDescent="0.35">
      <c r="A13" s="33">
        <v>-1.2375713E-2</v>
      </c>
      <c r="B13" s="33">
        <v>-1.5116812E-2</v>
      </c>
      <c r="C13" s="33">
        <v>-3.5748967E-2</v>
      </c>
      <c r="D13" s="33">
        <v>-4.8505359999999999E-3</v>
      </c>
      <c r="F13" s="31">
        <f t="shared" si="0"/>
        <v>-1.3327076492424242E-2</v>
      </c>
      <c r="G13" s="31">
        <f t="shared" si="1"/>
        <v>-1.5469689806818182E-2</v>
      </c>
      <c r="H13" s="31">
        <f t="shared" si="2"/>
        <v>-3.6904471874999997E-2</v>
      </c>
      <c r="I13" s="32">
        <f t="shared" si="3"/>
        <v>-4.6261245189393937E-3</v>
      </c>
      <c r="J13" s="5"/>
      <c r="K13" s="37" t="s">
        <v>13</v>
      </c>
      <c r="L13" s="17">
        <f>SUM(L9:L12)</f>
        <v>1</v>
      </c>
      <c r="M13" s="39"/>
      <c r="N13" s="39"/>
      <c r="O13" s="39"/>
      <c r="P13" s="39"/>
    </row>
    <row r="14" spans="1:17" x14ac:dyDescent="0.35">
      <c r="A14" s="33">
        <v>-3.5802189999999999E-3</v>
      </c>
      <c r="B14" s="33">
        <v>-1.3953442E-2</v>
      </c>
      <c r="C14" s="33">
        <v>6.8094949999999996E-3</v>
      </c>
      <c r="D14" s="33">
        <v>1.5869417E-2</v>
      </c>
      <c r="F14" s="31">
        <f t="shared" si="0"/>
        <v>-4.5315824924242422E-3</v>
      </c>
      <c r="G14" s="31">
        <f t="shared" si="1"/>
        <v>-1.4306319806818181E-2</v>
      </c>
      <c r="H14" s="31">
        <f t="shared" si="2"/>
        <v>5.6539901249999993E-3</v>
      </c>
      <c r="I14" s="32">
        <f t="shared" si="3"/>
        <v>1.6093828481060606E-2</v>
      </c>
      <c r="J14" s="5"/>
      <c r="K14" s="5" t="s">
        <v>31</v>
      </c>
      <c r="L14" s="5"/>
      <c r="M14" s="5"/>
      <c r="N14" s="39"/>
      <c r="O14" s="39"/>
    </row>
    <row r="15" spans="1:17" ht="15.5" x14ac:dyDescent="0.35">
      <c r="A15" s="33">
        <v>6.9616219999999998E-3</v>
      </c>
      <c r="B15" s="33">
        <v>3.301839E-3</v>
      </c>
      <c r="C15" s="33">
        <v>2.2044114E-2</v>
      </c>
      <c r="D15" s="33">
        <v>-1.0711872000000001E-2</v>
      </c>
      <c r="F15" s="31">
        <f t="shared" si="0"/>
        <v>6.0102585075757576E-3</v>
      </c>
      <c r="G15" s="31">
        <f t="shared" si="1"/>
        <v>2.9489611931818186E-3</v>
      </c>
      <c r="H15" s="31">
        <f t="shared" si="2"/>
        <v>2.0888609124999999E-2</v>
      </c>
      <c r="I15" s="32">
        <f t="shared" si="3"/>
        <v>-1.0487460518939395E-2</v>
      </c>
      <c r="J15" s="5"/>
      <c r="K15" s="36" t="s">
        <v>22</v>
      </c>
      <c r="L15" s="40">
        <f t="array" ref="L15:L18">MMULT(M3:P6,L9:L12)</f>
        <v>8.964217011395132E-5</v>
      </c>
      <c r="M15" s="39"/>
      <c r="N15" s="39"/>
      <c r="O15" s="39"/>
    </row>
    <row r="16" spans="1:17" x14ac:dyDescent="0.35">
      <c r="A16" s="33">
        <v>-6.9134920000000002E-3</v>
      </c>
      <c r="B16" s="33">
        <v>-1.6455101E-2</v>
      </c>
      <c r="C16" s="33">
        <v>-2.4509309999999999E-3</v>
      </c>
      <c r="D16" s="33">
        <v>-1.6016308999999999E-2</v>
      </c>
      <c r="F16" s="31">
        <f t="shared" si="0"/>
        <v>-7.8648554924242425E-3</v>
      </c>
      <c r="G16" s="31">
        <f t="shared" si="1"/>
        <v>-1.6807978806818183E-2</v>
      </c>
      <c r="H16" s="31">
        <f t="shared" si="2"/>
        <v>-3.6064358750000003E-3</v>
      </c>
      <c r="I16" s="32">
        <f t="shared" si="3"/>
        <v>-1.5791897518939394E-2</v>
      </c>
      <c r="J16" s="5"/>
      <c r="K16" s="5"/>
      <c r="L16" s="40">
        <v>1.9315302763072182E-4</v>
      </c>
      <c r="M16" s="39"/>
      <c r="N16" s="39"/>
      <c r="O16" s="39"/>
    </row>
    <row r="17" spans="1:19" x14ac:dyDescent="0.35">
      <c r="A17" s="33">
        <v>-2.2232159000000001E-2</v>
      </c>
      <c r="B17" s="33">
        <v>-5.7361850000000004E-3</v>
      </c>
      <c r="C17" s="33">
        <v>-6.1425059999999998E-3</v>
      </c>
      <c r="D17" s="33">
        <v>-2.5676272999999999E-2</v>
      </c>
      <c r="F17" s="31">
        <f t="shared" si="0"/>
        <v>-2.3183522492424245E-2</v>
      </c>
      <c r="G17" s="31">
        <f t="shared" si="1"/>
        <v>-6.0890628068181818E-3</v>
      </c>
      <c r="H17" s="31">
        <f t="shared" si="2"/>
        <v>-7.2980108750000001E-3</v>
      </c>
      <c r="I17" s="32">
        <f t="shared" si="3"/>
        <v>-2.5451861518939394E-2</v>
      </c>
      <c r="J17" s="5"/>
      <c r="K17" s="5"/>
      <c r="L17" s="40">
        <v>1.1551190812416396E-4</v>
      </c>
      <c r="M17" s="39"/>
      <c r="N17" s="39"/>
      <c r="O17" s="39"/>
    </row>
    <row r="18" spans="1:19" x14ac:dyDescent="0.35">
      <c r="A18" s="33">
        <v>3.6747820000000001E-3</v>
      </c>
      <c r="B18" s="33">
        <v>-1.8749953E-2</v>
      </c>
      <c r="C18" s="33">
        <v>-5.4388500000000003E-3</v>
      </c>
      <c r="D18" s="33">
        <v>-3.9999529999999997E-3</v>
      </c>
      <c r="F18" s="31">
        <f t="shared" si="0"/>
        <v>2.7234185075757575E-3</v>
      </c>
      <c r="G18" s="31">
        <f t="shared" si="1"/>
        <v>-1.9102830806818183E-2</v>
      </c>
      <c r="H18" s="31">
        <f t="shared" si="2"/>
        <v>-6.5943548750000006E-3</v>
      </c>
      <c r="I18" s="32">
        <f t="shared" si="3"/>
        <v>-3.7755415189393939E-3</v>
      </c>
      <c r="J18" s="39"/>
      <c r="K18" s="39"/>
      <c r="L18" s="40">
        <v>1.2074313337022427E-4</v>
      </c>
      <c r="M18" s="39"/>
      <c r="N18" s="39"/>
      <c r="O18" s="39"/>
    </row>
    <row r="19" spans="1:19" x14ac:dyDescent="0.35">
      <c r="A19" s="33">
        <v>-2.7459720000000002E-3</v>
      </c>
      <c r="B19" s="33">
        <v>4.8995600000000005E-4</v>
      </c>
      <c r="C19" s="33">
        <v>1.9139957999999999E-2</v>
      </c>
      <c r="D19" s="33">
        <v>2.2442E-3</v>
      </c>
      <c r="F19" s="31">
        <f t="shared" si="0"/>
        <v>-3.6973354924242424E-3</v>
      </c>
      <c r="G19" s="31">
        <f t="shared" si="1"/>
        <v>1.3707819318181853E-4</v>
      </c>
      <c r="H19" s="31">
        <f t="shared" si="2"/>
        <v>1.7984453124999997E-2</v>
      </c>
      <c r="I19" s="32">
        <f t="shared" si="3"/>
        <v>2.4686114810606057E-3</v>
      </c>
      <c r="J19" s="39"/>
      <c r="K19" s="39"/>
      <c r="L19" s="39"/>
      <c r="M19" s="39"/>
      <c r="N19" s="39"/>
      <c r="O19" s="39"/>
      <c r="Q19" s="38" t="s">
        <v>27</v>
      </c>
      <c r="R19" s="38" t="s">
        <v>28</v>
      </c>
      <c r="S19" s="38" t="s">
        <v>29</v>
      </c>
    </row>
    <row r="20" spans="1:19" x14ac:dyDescent="0.35">
      <c r="A20" s="33">
        <v>-9.6374939999999999E-3</v>
      </c>
      <c r="B20" s="33">
        <v>-3.3545495000000002E-2</v>
      </c>
      <c r="C20" s="33">
        <v>-3.1463439000000003E-2</v>
      </c>
      <c r="D20" s="33">
        <v>3.0642550000000001E-3</v>
      </c>
      <c r="F20" s="31">
        <f t="shared" si="0"/>
        <v>-1.0588857492424242E-2</v>
      </c>
      <c r="G20" s="31">
        <f t="shared" si="1"/>
        <v>-3.3898372806818185E-2</v>
      </c>
      <c r="H20" s="31">
        <f t="shared" si="2"/>
        <v>-3.2618943875E-2</v>
      </c>
      <c r="I20" s="32">
        <f t="shared" si="3"/>
        <v>3.2886664810606058E-3</v>
      </c>
      <c r="J20" s="39"/>
      <c r="K20" s="38" t="s">
        <v>23</v>
      </c>
      <c r="L20" s="41" t="s">
        <v>32</v>
      </c>
      <c r="M20" s="43">
        <f>MMULT(N8:Q8,L15:L18)</f>
        <v>1.2976255980976534E-4</v>
      </c>
      <c r="N20" s="39"/>
      <c r="O20" s="38" t="s">
        <v>25</v>
      </c>
      <c r="P20" s="43">
        <f>MMULT(A268:D268,L9:L12)</f>
        <v>5.5883367329545455E-4</v>
      </c>
      <c r="Q20" s="43">
        <v>5.5883367329545455E-4</v>
      </c>
      <c r="R20" s="43">
        <v>1.1555048750000001E-3</v>
      </c>
      <c r="S20" s="43">
        <v>9.1683639431818171E-4</v>
      </c>
    </row>
    <row r="21" spans="1:19" ht="18" x14ac:dyDescent="0.4">
      <c r="A21" s="33">
        <v>7.6460149999999999E-3</v>
      </c>
      <c r="B21" s="33">
        <v>-1.5708232999999999E-2</v>
      </c>
      <c r="C21" s="33">
        <v>1.5109920000000001E-3</v>
      </c>
      <c r="D21" s="33">
        <v>-1.5156856E-2</v>
      </c>
      <c r="F21" s="31">
        <f t="shared" si="0"/>
        <v>6.6946515075757577E-3</v>
      </c>
      <c r="G21" s="31">
        <f t="shared" si="1"/>
        <v>-1.6061110806818182E-2</v>
      </c>
      <c r="H21" s="31">
        <f t="shared" si="2"/>
        <v>3.5548712499999997E-4</v>
      </c>
      <c r="I21" s="32">
        <f t="shared" si="3"/>
        <v>-1.4932444518939395E-2</v>
      </c>
      <c r="J21" s="39"/>
      <c r="L21" s="39"/>
      <c r="M21" s="39"/>
      <c r="N21" s="39"/>
      <c r="O21" s="42" t="s">
        <v>26</v>
      </c>
      <c r="P21" s="43">
        <f>SQRT(M20)</f>
        <v>1.1391337051012288E-2</v>
      </c>
      <c r="Q21" s="43">
        <v>1.1391337051012288E-2</v>
      </c>
      <c r="R21" s="43">
        <v>1.5870289546038266E-2</v>
      </c>
      <c r="S21" s="43">
        <v>1.2918185552475784E-2</v>
      </c>
    </row>
    <row r="22" spans="1:19" ht="18.5" x14ac:dyDescent="0.45">
      <c r="A22" s="33">
        <v>-3.7709909E-2</v>
      </c>
      <c r="B22" s="33">
        <v>-4.0926642999999999E-2</v>
      </c>
      <c r="C22" s="33">
        <v>-3.7465462999999997E-2</v>
      </c>
      <c r="D22" s="33">
        <v>-2.875204E-2</v>
      </c>
      <c r="F22" s="31">
        <f t="shared" si="0"/>
        <v>-3.8661272492424244E-2</v>
      </c>
      <c r="G22" s="31">
        <f t="shared" si="1"/>
        <v>-4.1279520806818182E-2</v>
      </c>
      <c r="H22" s="31">
        <f t="shared" si="2"/>
        <v>-3.8620967874999995E-2</v>
      </c>
      <c r="I22" s="32">
        <f t="shared" si="3"/>
        <v>-2.8527628518939394E-2</v>
      </c>
      <c r="J22" s="39"/>
      <c r="K22" s="39"/>
      <c r="L22" s="39"/>
      <c r="M22" s="39"/>
      <c r="N22" s="39"/>
      <c r="O22" s="39"/>
      <c r="R22" s="38" t="s">
        <v>30</v>
      </c>
    </row>
    <row r="23" spans="1:19" x14ac:dyDescent="0.35">
      <c r="A23" s="33">
        <v>3.5842296000000003E-2</v>
      </c>
      <c r="B23" s="33">
        <v>-1.610252E-3</v>
      </c>
      <c r="C23" s="33">
        <v>-5.2245820000000002E-3</v>
      </c>
      <c r="D23" s="33">
        <v>1.965311E-3</v>
      </c>
      <c r="F23" s="31">
        <f t="shared" si="0"/>
        <v>3.4890932507575759E-2</v>
      </c>
      <c r="G23" s="31">
        <f t="shared" si="1"/>
        <v>-1.9631298068181814E-3</v>
      </c>
      <c r="H23" s="31">
        <f t="shared" si="2"/>
        <v>-6.3800868750000005E-3</v>
      </c>
      <c r="I23" s="32">
        <f t="shared" si="3"/>
        <v>2.1897224810606057E-3</v>
      </c>
      <c r="J23" s="39"/>
      <c r="K23" s="39"/>
      <c r="L23" s="39"/>
      <c r="M23" s="39"/>
      <c r="N23" s="39"/>
      <c r="O23" s="39"/>
      <c r="P23" s="26" t="s">
        <v>18</v>
      </c>
      <c r="Q23" s="34">
        <v>0.25</v>
      </c>
      <c r="R23" s="34">
        <v>0</v>
      </c>
      <c r="S23" s="34">
        <v>0.1</v>
      </c>
    </row>
    <row r="24" spans="1:19" x14ac:dyDescent="0.35">
      <c r="A24" s="33">
        <v>-4.6126899999999999E-4</v>
      </c>
      <c r="B24" s="33">
        <v>1.0752634E-2</v>
      </c>
      <c r="C24" s="33">
        <v>-1.4705921E-2</v>
      </c>
      <c r="D24" s="33">
        <v>-1.0420473E-2</v>
      </c>
      <c r="F24" s="31">
        <f t="shared" si="0"/>
        <v>-1.4126324924242425E-3</v>
      </c>
      <c r="G24" s="31">
        <f t="shared" si="1"/>
        <v>1.0399756193181819E-2</v>
      </c>
      <c r="H24" s="31">
        <f t="shared" si="2"/>
        <v>-1.5861425875000001E-2</v>
      </c>
      <c r="I24" s="32">
        <f t="shared" si="3"/>
        <v>-1.0196061518939394E-2</v>
      </c>
      <c r="J24" s="39"/>
      <c r="K24" s="39"/>
      <c r="L24" s="39"/>
      <c r="M24" s="39"/>
      <c r="N24" s="39"/>
      <c r="O24" s="39"/>
      <c r="P24" s="25" t="s">
        <v>17</v>
      </c>
      <c r="Q24" s="34">
        <v>0.25</v>
      </c>
      <c r="R24" s="34">
        <v>0</v>
      </c>
      <c r="S24" s="34">
        <v>0.1</v>
      </c>
    </row>
    <row r="25" spans="1:19" x14ac:dyDescent="0.35">
      <c r="A25" s="33">
        <v>1.0616178E-2</v>
      </c>
      <c r="B25" s="33">
        <v>3.9893618999999998E-2</v>
      </c>
      <c r="C25" s="33">
        <v>2.3987209999999999E-3</v>
      </c>
      <c r="D25" s="33">
        <v>3.5802749000000002E-2</v>
      </c>
      <c r="F25" s="31">
        <f t="shared" si="0"/>
        <v>9.6648145075757582E-3</v>
      </c>
      <c r="G25" s="31">
        <f t="shared" si="1"/>
        <v>3.9540741193181815E-2</v>
      </c>
      <c r="H25" s="31">
        <f t="shared" si="2"/>
        <v>1.2432161249999998E-3</v>
      </c>
      <c r="I25" s="32">
        <f t="shared" si="3"/>
        <v>3.6027160481060611E-2</v>
      </c>
      <c r="J25" s="39"/>
      <c r="K25" s="39"/>
      <c r="L25" s="39"/>
      <c r="M25" s="39"/>
      <c r="N25" s="39"/>
      <c r="O25" s="39"/>
      <c r="P25" s="25" t="s">
        <v>15</v>
      </c>
      <c r="Q25" s="34">
        <v>0.25</v>
      </c>
      <c r="R25" s="34">
        <v>1</v>
      </c>
      <c r="S25" s="34">
        <v>0.7</v>
      </c>
    </row>
    <row r="26" spans="1:19" x14ac:dyDescent="0.35">
      <c r="A26" s="33">
        <v>9.3628679999999999E-3</v>
      </c>
      <c r="B26" s="33">
        <v>1.5345320000000001E-2</v>
      </c>
      <c r="C26" s="33">
        <v>3.7224010000000002E-3</v>
      </c>
      <c r="D26" s="33">
        <v>3.707667E-3</v>
      </c>
      <c r="F26" s="31">
        <f t="shared" si="0"/>
        <v>8.4115045075757577E-3</v>
      </c>
      <c r="G26" s="31">
        <f t="shared" si="1"/>
        <v>1.4992442193181819E-2</v>
      </c>
      <c r="H26" s="31">
        <f t="shared" si="2"/>
        <v>2.5668961249999999E-3</v>
      </c>
      <c r="I26" s="32">
        <f t="shared" si="3"/>
        <v>3.9320784810606057E-3</v>
      </c>
      <c r="J26" s="39"/>
      <c r="K26" s="39"/>
      <c r="L26" s="39"/>
      <c r="M26" s="39"/>
      <c r="N26" s="39"/>
      <c r="O26" s="39"/>
      <c r="P26" s="27" t="s">
        <v>16</v>
      </c>
      <c r="Q26" s="34">
        <v>0.25</v>
      </c>
      <c r="R26" s="34">
        <v>0</v>
      </c>
      <c r="S26" s="34">
        <v>0.1</v>
      </c>
    </row>
    <row r="27" spans="1:19" x14ac:dyDescent="0.35">
      <c r="A27" s="33">
        <v>4.7285067E-2</v>
      </c>
      <c r="B27" s="33">
        <v>-4.1057934999999997E-2</v>
      </c>
      <c r="C27" s="33">
        <v>2.9139033000000002E-2</v>
      </c>
      <c r="D27" s="33">
        <v>4.2659701000000001E-2</v>
      </c>
      <c r="F27" s="31">
        <f t="shared" si="0"/>
        <v>4.6333703507575756E-2</v>
      </c>
      <c r="G27" s="31">
        <f t="shared" si="1"/>
        <v>-4.141081280681818E-2</v>
      </c>
      <c r="H27" s="31">
        <f t="shared" si="2"/>
        <v>2.7983528125000001E-2</v>
      </c>
      <c r="I27" s="32">
        <f t="shared" si="3"/>
        <v>4.288411248106061E-2</v>
      </c>
      <c r="J27" s="39"/>
      <c r="K27" s="39"/>
      <c r="L27" s="39"/>
      <c r="M27" s="39"/>
      <c r="N27" s="39"/>
      <c r="O27" s="39"/>
    </row>
    <row r="28" spans="1:19" x14ac:dyDescent="0.35">
      <c r="A28" s="33">
        <v>4.3205899999999999E-4</v>
      </c>
      <c r="B28" s="33">
        <v>6.2253691E-2</v>
      </c>
      <c r="C28" s="33">
        <v>2.6769654E-2</v>
      </c>
      <c r="D28" s="33">
        <v>1.0285260000000001E-3</v>
      </c>
      <c r="F28" s="31">
        <f t="shared" si="0"/>
        <v>-5.1930449242424239E-4</v>
      </c>
      <c r="G28" s="31">
        <f t="shared" si="1"/>
        <v>6.1900813193181817E-2</v>
      </c>
      <c r="H28" s="31">
        <f t="shared" si="2"/>
        <v>2.5614149124999999E-2</v>
      </c>
      <c r="I28" s="32">
        <f t="shared" si="3"/>
        <v>1.252937481060606E-3</v>
      </c>
      <c r="J28" s="39"/>
      <c r="K28" s="39"/>
      <c r="L28" s="39"/>
      <c r="M28" s="39"/>
      <c r="N28" s="39"/>
      <c r="O28" s="39"/>
    </row>
    <row r="29" spans="1:19" x14ac:dyDescent="0.35">
      <c r="A29" s="33">
        <v>-1.511531E-3</v>
      </c>
      <c r="B29" s="33">
        <v>1.483729E-3</v>
      </c>
      <c r="C29" s="33">
        <v>1.504174E-3</v>
      </c>
      <c r="D29" s="33">
        <v>-2.3975317999999999E-2</v>
      </c>
      <c r="F29" s="31">
        <f t="shared" si="0"/>
        <v>-2.4628944924242422E-3</v>
      </c>
      <c r="G29" s="31">
        <f t="shared" si="1"/>
        <v>1.1308511931818186E-3</v>
      </c>
      <c r="H29" s="31">
        <f t="shared" si="2"/>
        <v>3.4866912499999995E-4</v>
      </c>
      <c r="I29" s="32">
        <f t="shared" si="3"/>
        <v>-2.3750906518939394E-2</v>
      </c>
      <c r="J29" s="39"/>
      <c r="K29" s="39"/>
      <c r="L29" s="39"/>
      <c r="M29" s="39"/>
      <c r="N29" s="39"/>
      <c r="O29" s="39"/>
    </row>
    <row r="30" spans="1:19" x14ac:dyDescent="0.35">
      <c r="A30" s="33">
        <v>-6.7474110000000004E-2</v>
      </c>
      <c r="B30" s="33">
        <v>4.5432098999999997E-2</v>
      </c>
      <c r="C30" s="33">
        <v>5.6320399E-2</v>
      </c>
      <c r="D30" s="33">
        <v>8.0243305000000001E-2</v>
      </c>
      <c r="F30" s="31">
        <f t="shared" si="0"/>
        <v>-6.8425473492424241E-2</v>
      </c>
      <c r="G30" s="31">
        <f t="shared" si="1"/>
        <v>4.5079221193181813E-2</v>
      </c>
      <c r="H30" s="31">
        <f t="shared" si="2"/>
        <v>5.5164894125000002E-2</v>
      </c>
      <c r="I30" s="32">
        <f t="shared" si="3"/>
        <v>8.0467716481060603E-2</v>
      </c>
      <c r="J30" s="39"/>
      <c r="K30" s="39"/>
      <c r="L30" s="39"/>
      <c r="M30" s="39"/>
      <c r="N30" s="39"/>
      <c r="O30" s="39"/>
    </row>
    <row r="31" spans="1:19" x14ac:dyDescent="0.35">
      <c r="A31" s="33">
        <v>-4.0816281000000003E-2</v>
      </c>
      <c r="B31" s="33">
        <v>-3.1648559E-2</v>
      </c>
      <c r="C31" s="33">
        <v>-5.4028505999999997E-2</v>
      </c>
      <c r="D31" s="33">
        <v>3.0644310000000001E-2</v>
      </c>
      <c r="F31" s="31">
        <f t="shared" si="0"/>
        <v>-4.1767644492424247E-2</v>
      </c>
      <c r="G31" s="31">
        <f t="shared" si="1"/>
        <v>-3.2001436806818183E-2</v>
      </c>
      <c r="H31" s="31">
        <f t="shared" si="2"/>
        <v>-5.5184010874999995E-2</v>
      </c>
      <c r="I31" s="32">
        <f t="shared" si="3"/>
        <v>3.0868721481060606E-2</v>
      </c>
      <c r="J31" s="39"/>
      <c r="K31" s="39"/>
      <c r="L31" s="39"/>
      <c r="M31" s="39"/>
      <c r="N31" s="39"/>
      <c r="O31" s="39"/>
    </row>
    <row r="32" spans="1:19" x14ac:dyDescent="0.35">
      <c r="A32" s="33">
        <v>5.1740787000000003E-2</v>
      </c>
      <c r="B32" s="33">
        <v>4.7317023999999999E-2</v>
      </c>
      <c r="C32" s="33">
        <v>4.2585670000000004E-3</v>
      </c>
      <c r="D32" s="33">
        <v>1.0611494000000001E-2</v>
      </c>
      <c r="F32" s="31">
        <f t="shared" si="0"/>
        <v>5.0789423507575759E-2</v>
      </c>
      <c r="G32" s="31">
        <f t="shared" si="1"/>
        <v>4.6964146193181816E-2</v>
      </c>
      <c r="H32" s="31">
        <f t="shared" si="2"/>
        <v>3.1030621250000001E-3</v>
      </c>
      <c r="I32" s="32">
        <f t="shared" si="3"/>
        <v>1.0835905481060606E-2</v>
      </c>
      <c r="J32" s="39"/>
      <c r="K32" s="39"/>
      <c r="L32" s="39"/>
      <c r="M32" s="39"/>
      <c r="N32" s="39"/>
      <c r="O32" s="39"/>
    </row>
    <row r="33" spans="1:15" x14ac:dyDescent="0.35">
      <c r="A33" s="33">
        <v>-1.4023011E-2</v>
      </c>
      <c r="B33" s="33">
        <v>3.4001025999999997E-2</v>
      </c>
      <c r="C33" s="33">
        <v>1.4467397999999999E-2</v>
      </c>
      <c r="D33" s="33">
        <v>-1.2995114E-2</v>
      </c>
      <c r="F33" s="31">
        <f t="shared" si="0"/>
        <v>-1.4974374492424242E-2</v>
      </c>
      <c r="G33" s="31">
        <f t="shared" si="1"/>
        <v>3.3648148193181814E-2</v>
      </c>
      <c r="H33" s="31">
        <f t="shared" si="2"/>
        <v>1.3311893125E-2</v>
      </c>
      <c r="I33" s="32">
        <f t="shared" si="3"/>
        <v>-1.2770702518939395E-2</v>
      </c>
      <c r="J33" s="39"/>
      <c r="K33" s="39"/>
      <c r="L33" s="39"/>
      <c r="M33" s="39"/>
      <c r="N33" s="39"/>
      <c r="O33" s="39"/>
    </row>
    <row r="34" spans="1:15" x14ac:dyDescent="0.35">
      <c r="A34" s="33">
        <v>-9.3261139999999999E-3</v>
      </c>
      <c r="B34" s="33">
        <v>3.0180179000000001E-2</v>
      </c>
      <c r="C34" s="33">
        <v>1.4015331000000001E-2</v>
      </c>
      <c r="D34" s="33">
        <v>4.6344639999999996E-3</v>
      </c>
      <c r="F34" s="31">
        <f t="shared" si="0"/>
        <v>-1.0277477492424242E-2</v>
      </c>
      <c r="G34" s="31">
        <f t="shared" si="1"/>
        <v>2.9827301193181818E-2</v>
      </c>
      <c r="H34" s="31">
        <f t="shared" si="2"/>
        <v>1.2859826125000001E-2</v>
      </c>
      <c r="I34" s="32">
        <f t="shared" si="3"/>
        <v>4.8588754810606058E-3</v>
      </c>
      <c r="J34" s="39"/>
      <c r="K34" s="39"/>
      <c r="L34" s="39"/>
      <c r="M34" s="39"/>
      <c r="N34" s="39"/>
      <c r="O34" s="39"/>
    </row>
    <row r="35" spans="1:15" x14ac:dyDescent="0.35">
      <c r="A35" s="33">
        <v>-4.0009436000000002E-2</v>
      </c>
      <c r="B35" s="33">
        <v>1.4429383E-2</v>
      </c>
      <c r="C35" s="33">
        <v>-2.9098570000000001E-3</v>
      </c>
      <c r="D35" s="33">
        <v>1.9920530000000001E-3</v>
      </c>
      <c r="F35" s="31">
        <f t="shared" si="0"/>
        <v>-4.0960799492424246E-2</v>
      </c>
      <c r="G35" s="31">
        <f t="shared" si="1"/>
        <v>1.4076505193181819E-2</v>
      </c>
      <c r="H35" s="31">
        <f t="shared" si="2"/>
        <v>-4.0653618750000004E-3</v>
      </c>
      <c r="I35" s="32">
        <f t="shared" si="3"/>
        <v>2.2164644810606059E-3</v>
      </c>
      <c r="J35" s="39"/>
      <c r="K35" s="39"/>
      <c r="L35" s="39"/>
      <c r="M35" s="39"/>
      <c r="N35" s="39"/>
      <c r="O35" s="39"/>
    </row>
    <row r="36" spans="1:15" x14ac:dyDescent="0.35">
      <c r="A36" s="33">
        <v>-2.4516300000000002E-3</v>
      </c>
      <c r="B36" s="33">
        <v>1.1637844E-2</v>
      </c>
      <c r="C36" s="33">
        <v>7.295696E-3</v>
      </c>
      <c r="D36" s="33">
        <v>-2.511227E-3</v>
      </c>
      <c r="F36" s="31">
        <f t="shared" si="0"/>
        <v>-3.4029934924242429E-3</v>
      </c>
      <c r="G36" s="31">
        <f t="shared" si="1"/>
        <v>1.1284966193181818E-2</v>
      </c>
      <c r="H36" s="31">
        <f t="shared" si="2"/>
        <v>6.1401911249999996E-3</v>
      </c>
      <c r="I36" s="32">
        <f t="shared" si="3"/>
        <v>-2.2868155189393943E-3</v>
      </c>
      <c r="J36" s="39"/>
      <c r="K36" s="39"/>
      <c r="L36" s="39"/>
      <c r="M36" s="39"/>
      <c r="N36" s="39"/>
      <c r="O36" s="39"/>
    </row>
    <row r="37" spans="1:15" x14ac:dyDescent="0.35">
      <c r="A37" s="33">
        <v>4.0796240999999997E-2</v>
      </c>
      <c r="B37" s="33">
        <v>1.7469109999999999E-2</v>
      </c>
      <c r="C37" s="33">
        <v>2.3901545999999999E-2</v>
      </c>
      <c r="D37" s="33">
        <v>-4.0910520000000004E-3</v>
      </c>
      <c r="F37" s="31">
        <f t="shared" si="0"/>
        <v>3.9844877507575753E-2</v>
      </c>
      <c r="G37" s="31">
        <f t="shared" si="1"/>
        <v>1.7116232193181816E-2</v>
      </c>
      <c r="H37" s="31">
        <f t="shared" si="2"/>
        <v>2.2746041124999998E-2</v>
      </c>
      <c r="I37" s="32">
        <f t="shared" si="3"/>
        <v>-3.8666405189393947E-3</v>
      </c>
      <c r="J37" s="39"/>
      <c r="K37" s="39"/>
      <c r="L37" s="39"/>
      <c r="M37" s="39"/>
      <c r="N37" s="39"/>
      <c r="O37" s="39"/>
    </row>
    <row r="38" spans="1:15" x14ac:dyDescent="0.35">
      <c r="A38" s="33">
        <v>3.0697049999999998E-3</v>
      </c>
      <c r="B38" s="33">
        <v>1.2981659E-2</v>
      </c>
      <c r="C38" s="33">
        <v>-1.013913E-2</v>
      </c>
      <c r="D38" s="33">
        <v>-2.2645901999999999E-2</v>
      </c>
      <c r="F38" s="31">
        <f t="shared" si="0"/>
        <v>2.1183415075757576E-3</v>
      </c>
      <c r="G38" s="31">
        <f t="shared" si="1"/>
        <v>1.2628781193181818E-2</v>
      </c>
      <c r="H38" s="31">
        <f t="shared" si="2"/>
        <v>-1.1294634874999999E-2</v>
      </c>
      <c r="I38" s="32">
        <f t="shared" si="3"/>
        <v>-2.2421490518939394E-2</v>
      </c>
      <c r="J38" s="39"/>
      <c r="K38" s="39"/>
      <c r="L38" s="39"/>
      <c r="M38" s="39"/>
      <c r="N38" s="39"/>
      <c r="O38" s="39"/>
    </row>
    <row r="39" spans="1:15" x14ac:dyDescent="0.35">
      <c r="A39" s="33">
        <v>3.2956449999999998E-3</v>
      </c>
      <c r="B39" s="33">
        <v>3.4311656000000003E-2</v>
      </c>
      <c r="C39" s="33">
        <v>7.860934E-3</v>
      </c>
      <c r="D39" s="33">
        <v>3.2331070000000003E-2</v>
      </c>
      <c r="F39" s="31">
        <f t="shared" si="0"/>
        <v>2.3442815075757576E-3</v>
      </c>
      <c r="G39" s="31">
        <f t="shared" si="1"/>
        <v>3.395877819318182E-2</v>
      </c>
      <c r="H39" s="31">
        <f t="shared" si="2"/>
        <v>6.7054291249999997E-3</v>
      </c>
      <c r="I39" s="32">
        <f t="shared" si="3"/>
        <v>3.2555481481060612E-2</v>
      </c>
      <c r="J39" s="39"/>
      <c r="K39" s="39"/>
      <c r="L39" s="39"/>
      <c r="M39" s="39"/>
      <c r="N39" s="39"/>
      <c r="O39" s="39"/>
    </row>
    <row r="40" spans="1:15" x14ac:dyDescent="0.35">
      <c r="A40" s="33">
        <v>-3.6133200999999997E-2</v>
      </c>
      <c r="B40" s="33">
        <v>1.9984009999999999E-3</v>
      </c>
      <c r="C40" s="33">
        <v>-3.0725829999999998E-3</v>
      </c>
      <c r="D40" s="33">
        <v>-5.9504960000000004E-3</v>
      </c>
      <c r="F40" s="31">
        <f t="shared" si="0"/>
        <v>-3.7084564492424241E-2</v>
      </c>
      <c r="G40" s="31">
        <f t="shared" si="1"/>
        <v>1.6455231931818185E-3</v>
      </c>
      <c r="H40" s="31">
        <f t="shared" si="2"/>
        <v>-4.2280878749999997E-3</v>
      </c>
      <c r="I40" s="32">
        <f t="shared" si="3"/>
        <v>-5.7260845189393943E-3</v>
      </c>
      <c r="J40" s="39"/>
      <c r="K40" s="39"/>
      <c r="L40" s="39"/>
      <c r="M40" s="39"/>
      <c r="N40" s="39"/>
      <c r="O40" s="39"/>
    </row>
    <row r="41" spans="1:15" x14ac:dyDescent="0.35">
      <c r="A41" s="33">
        <v>-2.2151995000000001E-2</v>
      </c>
      <c r="B41" s="33">
        <v>1.8747547E-2</v>
      </c>
      <c r="C41" s="33">
        <v>-2.275959E-2</v>
      </c>
      <c r="D41" s="33">
        <v>2.2579289999999998E-2</v>
      </c>
      <c r="F41" s="31">
        <f t="shared" si="0"/>
        <v>-2.3103358492424245E-2</v>
      </c>
      <c r="G41" s="31">
        <f t="shared" si="1"/>
        <v>1.8394669193181817E-2</v>
      </c>
      <c r="H41" s="31">
        <f t="shared" si="2"/>
        <v>-2.3915094875000001E-2</v>
      </c>
      <c r="I41" s="32">
        <f t="shared" si="3"/>
        <v>2.2803701481060604E-2</v>
      </c>
      <c r="J41" s="39"/>
      <c r="K41" s="39"/>
      <c r="L41" s="39"/>
      <c r="M41" s="39"/>
      <c r="N41" s="39"/>
      <c r="O41" s="39"/>
    </row>
    <row r="42" spans="1:15" x14ac:dyDescent="0.35">
      <c r="A42" s="33">
        <v>1.3691885000000001E-2</v>
      </c>
      <c r="B42" s="33">
        <v>-1.8794126000000001E-2</v>
      </c>
      <c r="C42" s="33">
        <v>-6.0650169999999998E-3</v>
      </c>
      <c r="D42" s="33">
        <v>9.4484749999999996E-3</v>
      </c>
      <c r="F42" s="31">
        <f t="shared" si="0"/>
        <v>1.2740521507575759E-2</v>
      </c>
      <c r="G42" s="31">
        <f t="shared" si="1"/>
        <v>-1.9147003806818184E-2</v>
      </c>
      <c r="H42" s="31">
        <f t="shared" si="2"/>
        <v>-7.2205218750000001E-3</v>
      </c>
      <c r="I42" s="32">
        <f t="shared" si="3"/>
        <v>9.6728864810606049E-3</v>
      </c>
      <c r="J42" s="39"/>
      <c r="K42" s="39"/>
      <c r="L42" s="39"/>
      <c r="M42" s="39"/>
      <c r="N42" s="39"/>
      <c r="O42" s="39"/>
    </row>
    <row r="43" spans="1:15" x14ac:dyDescent="0.35">
      <c r="A43" s="33">
        <v>6.876203E-3</v>
      </c>
      <c r="B43" s="33">
        <v>7.1828020000000003E-3</v>
      </c>
      <c r="C43" s="33">
        <v>2.1967409999999999E-3</v>
      </c>
      <c r="D43" s="33">
        <v>1.2209180000000001E-3</v>
      </c>
      <c r="F43" s="31">
        <f t="shared" si="0"/>
        <v>5.9248395075757578E-3</v>
      </c>
      <c r="G43" s="31">
        <f t="shared" si="1"/>
        <v>6.8299241931818189E-3</v>
      </c>
      <c r="H43" s="31">
        <f t="shared" si="2"/>
        <v>1.0412361249999998E-3</v>
      </c>
      <c r="I43" s="32">
        <f t="shared" si="3"/>
        <v>1.445329481060606E-3</v>
      </c>
      <c r="J43" s="39"/>
      <c r="K43" s="39"/>
      <c r="L43" s="39"/>
      <c r="M43" s="39"/>
      <c r="N43" s="39"/>
      <c r="O43" s="39"/>
    </row>
    <row r="44" spans="1:15" x14ac:dyDescent="0.35">
      <c r="A44" s="33">
        <v>0</v>
      </c>
      <c r="B44" s="33">
        <v>-1.2678287999999999E-2</v>
      </c>
      <c r="C44" s="33">
        <v>0</v>
      </c>
      <c r="D44" s="33">
        <v>6.1984759999999996E-3</v>
      </c>
      <c r="F44" s="31">
        <f t="shared" si="0"/>
        <v>-9.5136349242424243E-4</v>
      </c>
      <c r="G44" s="31">
        <f t="shared" si="1"/>
        <v>-1.3031165806818181E-2</v>
      </c>
      <c r="H44" s="31">
        <f t="shared" si="2"/>
        <v>-1.1555048750000001E-3</v>
      </c>
      <c r="I44" s="32">
        <f t="shared" si="3"/>
        <v>6.4228874810606058E-3</v>
      </c>
      <c r="J44" s="39"/>
      <c r="K44" s="39"/>
      <c r="L44" s="39"/>
      <c r="M44" s="39"/>
      <c r="N44" s="39"/>
      <c r="O44" s="39"/>
    </row>
    <row r="45" spans="1:15" x14ac:dyDescent="0.35">
      <c r="A45" s="33">
        <v>2.5365878000000001E-2</v>
      </c>
      <c r="B45" s="33">
        <v>-8.0256800000000003E-4</v>
      </c>
      <c r="C45" s="33">
        <v>1.5099829E-2</v>
      </c>
      <c r="D45" s="33">
        <v>-2.5045405999999999E-2</v>
      </c>
      <c r="F45" s="31">
        <f t="shared" si="0"/>
        <v>2.4414514507575757E-2</v>
      </c>
      <c r="G45" s="31">
        <f t="shared" si="1"/>
        <v>-1.1554458068181814E-3</v>
      </c>
      <c r="H45" s="31">
        <f t="shared" si="2"/>
        <v>1.3944324125000001E-2</v>
      </c>
      <c r="I45" s="32">
        <f t="shared" si="3"/>
        <v>-2.4820994518939394E-2</v>
      </c>
      <c r="J45" s="39"/>
      <c r="K45" s="39"/>
      <c r="L45" s="39"/>
      <c r="M45" s="39"/>
      <c r="N45" s="39"/>
      <c r="O45" s="39"/>
    </row>
    <row r="46" spans="1:15" x14ac:dyDescent="0.35">
      <c r="A46" s="33">
        <v>-2.3073287000000001E-2</v>
      </c>
      <c r="B46" s="33">
        <v>4.0160639999999997E-3</v>
      </c>
      <c r="C46" s="33">
        <v>1.4875204E-2</v>
      </c>
      <c r="D46" s="33">
        <v>8.3902839999999996E-3</v>
      </c>
      <c r="F46" s="31">
        <f t="shared" si="0"/>
        <v>-2.4024650492424245E-2</v>
      </c>
      <c r="G46" s="31">
        <f t="shared" si="1"/>
        <v>3.6631861931818183E-3</v>
      </c>
      <c r="H46" s="31">
        <f t="shared" si="2"/>
        <v>1.3719699125E-2</v>
      </c>
      <c r="I46" s="32">
        <f t="shared" si="3"/>
        <v>8.6146954810606049E-3</v>
      </c>
      <c r="J46" s="39"/>
      <c r="K46" s="39"/>
      <c r="L46" s="39"/>
      <c r="M46" s="39"/>
      <c r="N46" s="39"/>
      <c r="O46" s="39"/>
    </row>
    <row r="47" spans="1:15" x14ac:dyDescent="0.35">
      <c r="A47" s="33">
        <v>9.9829559999999994E-3</v>
      </c>
      <c r="B47" s="33">
        <v>-8.0000399999999999E-3</v>
      </c>
      <c r="C47" s="33">
        <v>-7.0918399999999996E-4</v>
      </c>
      <c r="D47" s="33">
        <v>-1.7462722E-2</v>
      </c>
      <c r="F47" s="31">
        <f t="shared" si="0"/>
        <v>9.0315925075757572E-3</v>
      </c>
      <c r="G47" s="31">
        <f t="shared" si="1"/>
        <v>-8.3529178068181813E-3</v>
      </c>
      <c r="H47" s="31">
        <f t="shared" si="2"/>
        <v>-1.8646888750000002E-3</v>
      </c>
      <c r="I47" s="32">
        <f t="shared" si="3"/>
        <v>-1.7238310518939395E-2</v>
      </c>
      <c r="J47" s="39"/>
      <c r="K47" s="39"/>
      <c r="L47" s="39"/>
      <c r="M47" s="39"/>
      <c r="N47" s="39"/>
      <c r="O47" s="39"/>
    </row>
    <row r="48" spans="1:15" x14ac:dyDescent="0.35">
      <c r="A48" s="33">
        <v>1.2536162E-2</v>
      </c>
      <c r="B48" s="33">
        <v>-1.2096734E-2</v>
      </c>
      <c r="C48" s="33">
        <v>3.0991281999999998E-2</v>
      </c>
      <c r="D48" s="33">
        <v>-1.6728069999999999E-3</v>
      </c>
      <c r="F48" s="31">
        <f t="shared" si="0"/>
        <v>1.1584798507575758E-2</v>
      </c>
      <c r="G48" s="31">
        <f t="shared" si="1"/>
        <v>-1.2449611806818181E-2</v>
      </c>
      <c r="H48" s="31">
        <f t="shared" si="2"/>
        <v>2.9835777124999997E-2</v>
      </c>
      <c r="I48" s="32">
        <f t="shared" si="3"/>
        <v>-1.448395518939394E-3</v>
      </c>
      <c r="J48" s="39"/>
      <c r="K48" s="39"/>
      <c r="L48" s="39"/>
      <c r="M48" s="39"/>
      <c r="N48" s="39"/>
      <c r="O48" s="39"/>
    </row>
    <row r="49" spans="1:15" x14ac:dyDescent="0.35">
      <c r="A49" s="33">
        <v>-4.2857140000000004E-3</v>
      </c>
      <c r="B49" s="33">
        <v>1.6326530999999998E-2</v>
      </c>
      <c r="C49" s="33">
        <v>-8.4902020000000005E-3</v>
      </c>
      <c r="D49" s="33">
        <v>7.3306100000000002E-4</v>
      </c>
      <c r="F49" s="31">
        <f t="shared" si="0"/>
        <v>-5.2370774924242426E-3</v>
      </c>
      <c r="G49" s="31">
        <f t="shared" si="1"/>
        <v>1.5973653193181815E-2</v>
      </c>
      <c r="H49" s="31">
        <f t="shared" si="2"/>
        <v>-9.645706875E-3</v>
      </c>
      <c r="I49" s="32">
        <f t="shared" si="3"/>
        <v>9.5747248106060597E-4</v>
      </c>
      <c r="J49" s="39"/>
      <c r="K49" s="39"/>
      <c r="L49" s="39"/>
      <c r="M49" s="39"/>
      <c r="N49" s="39"/>
      <c r="O49" s="39"/>
    </row>
    <row r="50" spans="1:15" x14ac:dyDescent="0.35">
      <c r="A50" s="33">
        <v>7.651817E-3</v>
      </c>
      <c r="B50" s="33">
        <v>2.8112450000000001E-2</v>
      </c>
      <c r="C50" s="33">
        <v>1.3191391E-2</v>
      </c>
      <c r="D50" s="33">
        <v>-1.2871453E-2</v>
      </c>
      <c r="F50" s="31">
        <f t="shared" si="0"/>
        <v>6.7004535075757578E-3</v>
      </c>
      <c r="G50" s="31">
        <f t="shared" si="1"/>
        <v>2.7759572193181817E-2</v>
      </c>
      <c r="H50" s="31">
        <f t="shared" si="2"/>
        <v>1.2035886125000001E-2</v>
      </c>
      <c r="I50" s="32">
        <f t="shared" si="3"/>
        <v>-1.2647041518939394E-2</v>
      </c>
      <c r="J50" s="39"/>
      <c r="K50" s="39"/>
      <c r="L50" s="39"/>
      <c r="M50" s="39"/>
      <c r="N50" s="39"/>
      <c r="O50" s="39"/>
    </row>
    <row r="51" spans="1:15" x14ac:dyDescent="0.35">
      <c r="A51" s="33">
        <v>1.1153346E-2</v>
      </c>
      <c r="B51" s="33">
        <v>3.1250000000000002E-3</v>
      </c>
      <c r="C51" s="33">
        <v>-6.3955920000000003E-3</v>
      </c>
      <c r="D51" s="33">
        <v>5.3001199999999995E-4</v>
      </c>
      <c r="F51" s="31">
        <f t="shared" si="0"/>
        <v>1.0201982507575758E-2</v>
      </c>
      <c r="G51" s="31">
        <f t="shared" si="1"/>
        <v>2.7721221931818188E-3</v>
      </c>
      <c r="H51" s="31">
        <f t="shared" si="2"/>
        <v>-7.5510968750000006E-3</v>
      </c>
      <c r="I51" s="32">
        <f t="shared" si="3"/>
        <v>7.544234810606059E-4</v>
      </c>
      <c r="J51" s="39"/>
      <c r="K51" s="39"/>
      <c r="L51" s="39"/>
      <c r="M51" s="39"/>
      <c r="N51" s="39"/>
      <c r="O51" s="39"/>
    </row>
    <row r="52" spans="1:15" x14ac:dyDescent="0.35">
      <c r="A52" s="33">
        <v>-1.1734334000000001E-2</v>
      </c>
      <c r="B52" s="33">
        <v>-2.7648013999999999E-2</v>
      </c>
      <c r="C52" s="33">
        <v>4.1379429999999998E-3</v>
      </c>
      <c r="D52" s="33">
        <v>5.2977329999999998E-3</v>
      </c>
      <c r="F52" s="31">
        <f t="shared" si="0"/>
        <v>-1.2685697492424243E-2</v>
      </c>
      <c r="G52" s="31">
        <f t="shared" si="1"/>
        <v>-2.8000891806818182E-2</v>
      </c>
      <c r="H52" s="31">
        <f t="shared" si="2"/>
        <v>2.9824381249999995E-3</v>
      </c>
      <c r="I52" s="32">
        <f t="shared" si="3"/>
        <v>5.5221444810606059E-3</v>
      </c>
      <c r="J52" s="39"/>
      <c r="K52" s="39"/>
      <c r="L52" s="39"/>
      <c r="M52" s="39"/>
      <c r="N52" s="39"/>
      <c r="O52" s="39"/>
    </row>
    <row r="53" spans="1:15" x14ac:dyDescent="0.35">
      <c r="A53" s="33">
        <v>9.4988599999999996E-3</v>
      </c>
      <c r="B53" s="33">
        <v>2.1225510999999999E-2</v>
      </c>
      <c r="C53" s="33">
        <v>-1.0073237000000001E-2</v>
      </c>
      <c r="D53" s="33">
        <v>-4.2160599999999999E-4</v>
      </c>
      <c r="F53" s="31">
        <f t="shared" si="0"/>
        <v>8.5474965075757574E-3</v>
      </c>
      <c r="G53" s="31">
        <f t="shared" si="1"/>
        <v>2.0872633193181816E-2</v>
      </c>
      <c r="H53" s="31">
        <f t="shared" si="2"/>
        <v>-1.1228741875E-2</v>
      </c>
      <c r="I53" s="32">
        <f t="shared" si="3"/>
        <v>-1.9719451893939407E-4</v>
      </c>
      <c r="J53" s="39"/>
      <c r="K53" s="39"/>
      <c r="L53" s="39"/>
      <c r="M53" s="39"/>
      <c r="N53" s="39"/>
      <c r="O53" s="39"/>
    </row>
    <row r="54" spans="1:15" x14ac:dyDescent="0.35">
      <c r="A54" s="33">
        <v>4.704799E-3</v>
      </c>
      <c r="B54" s="33">
        <v>-1.5686275E-2</v>
      </c>
      <c r="C54" s="33">
        <v>4.6246500000000001E-4</v>
      </c>
      <c r="D54" s="33">
        <v>-2.0560902999999998E-2</v>
      </c>
      <c r="F54" s="31">
        <f t="shared" si="0"/>
        <v>3.7534355075757577E-3</v>
      </c>
      <c r="G54" s="31">
        <f t="shared" si="1"/>
        <v>-1.6039152806818183E-2</v>
      </c>
      <c r="H54" s="31">
        <f t="shared" si="2"/>
        <v>-6.9303987500000008E-4</v>
      </c>
      <c r="I54" s="32">
        <f t="shared" si="3"/>
        <v>-2.0336491518939393E-2</v>
      </c>
      <c r="J54" s="39"/>
      <c r="K54" s="39"/>
      <c r="L54" s="39"/>
      <c r="M54" s="39"/>
      <c r="N54" s="39"/>
      <c r="O54" s="39"/>
    </row>
    <row r="55" spans="1:15" x14ac:dyDescent="0.35">
      <c r="A55" s="33">
        <v>2.3418399999999999E-4</v>
      </c>
      <c r="B55" s="33">
        <v>2.1912351E-2</v>
      </c>
      <c r="C55" s="33">
        <v>-2.4040626999999998E-2</v>
      </c>
      <c r="D55" s="33">
        <v>1.5394553E-2</v>
      </c>
      <c r="F55" s="31">
        <f t="shared" si="0"/>
        <v>-7.1717949242424241E-4</v>
      </c>
      <c r="G55" s="31">
        <f t="shared" si="1"/>
        <v>2.1559473193181817E-2</v>
      </c>
      <c r="H55" s="31">
        <f t="shared" si="2"/>
        <v>-2.5196131875E-2</v>
      </c>
      <c r="I55" s="32">
        <f t="shared" si="3"/>
        <v>1.5618964481060605E-2</v>
      </c>
      <c r="J55" s="39"/>
      <c r="K55" s="39"/>
      <c r="L55" s="39"/>
      <c r="M55" s="39"/>
      <c r="N55" s="39"/>
      <c r="O55" s="39"/>
    </row>
    <row r="56" spans="1:15" x14ac:dyDescent="0.35">
      <c r="A56" s="33">
        <v>-3.0430940000000001E-3</v>
      </c>
      <c r="B56" s="33">
        <v>5.0682649999999997E-3</v>
      </c>
      <c r="C56" s="33">
        <v>-3.079133E-3</v>
      </c>
      <c r="D56" s="33">
        <v>-7.4215399999999997E-4</v>
      </c>
      <c r="F56" s="31">
        <f t="shared" si="0"/>
        <v>-3.9944574924242427E-3</v>
      </c>
      <c r="G56" s="31">
        <f t="shared" si="1"/>
        <v>4.7153871931818183E-3</v>
      </c>
      <c r="H56" s="31">
        <f t="shared" si="2"/>
        <v>-4.2346378749999998E-3</v>
      </c>
      <c r="I56" s="32">
        <f t="shared" si="3"/>
        <v>-5.1774251893939402E-4</v>
      </c>
      <c r="J56" s="39"/>
      <c r="K56" s="39"/>
      <c r="L56" s="39"/>
      <c r="M56" s="39"/>
      <c r="N56" s="39"/>
      <c r="O56" s="39"/>
    </row>
    <row r="57" spans="1:15" x14ac:dyDescent="0.35">
      <c r="A57" s="33">
        <v>1.2209462000000001E-2</v>
      </c>
      <c r="B57" s="33">
        <v>1.5515864000000001E-2</v>
      </c>
      <c r="C57" s="33">
        <v>1.9482062000000001E-2</v>
      </c>
      <c r="D57" s="33">
        <v>4.6153825000000002E-2</v>
      </c>
      <c r="F57" s="31">
        <f t="shared" si="0"/>
        <v>1.1258098507575759E-2</v>
      </c>
      <c r="G57" s="31">
        <f t="shared" si="1"/>
        <v>1.5162986193181819E-2</v>
      </c>
      <c r="H57" s="31">
        <f t="shared" si="2"/>
        <v>1.8326557125E-2</v>
      </c>
      <c r="I57" s="32">
        <f t="shared" si="3"/>
        <v>4.6378236481060611E-2</v>
      </c>
      <c r="J57" s="39"/>
      <c r="K57" s="39"/>
      <c r="L57" s="39"/>
      <c r="M57" s="39"/>
      <c r="N57" s="39"/>
      <c r="O57" s="39"/>
    </row>
    <row r="58" spans="1:15" x14ac:dyDescent="0.35">
      <c r="A58" s="33">
        <v>1.0902366E-2</v>
      </c>
      <c r="B58" s="33">
        <v>-1.1459166999999999E-2</v>
      </c>
      <c r="C58" s="33">
        <v>3.0762048E-2</v>
      </c>
      <c r="D58" s="33">
        <v>-4.361055E-3</v>
      </c>
      <c r="F58" s="31">
        <f t="shared" si="0"/>
        <v>9.9510025075757579E-3</v>
      </c>
      <c r="G58" s="31">
        <f t="shared" si="1"/>
        <v>-1.1812044806818181E-2</v>
      </c>
      <c r="H58" s="31">
        <f t="shared" si="2"/>
        <v>2.9606543124999999E-2</v>
      </c>
      <c r="I58" s="32">
        <f t="shared" si="3"/>
        <v>-4.1366435189393938E-3</v>
      </c>
      <c r="J58" s="39"/>
      <c r="K58" s="39"/>
      <c r="L58" s="39"/>
      <c r="M58" s="39"/>
      <c r="N58" s="39"/>
      <c r="O58" s="39"/>
    </row>
    <row r="59" spans="1:15" x14ac:dyDescent="0.35">
      <c r="A59" s="33">
        <v>-1.5603486999999999E-2</v>
      </c>
      <c r="B59" s="33">
        <v>2.0865572999999998E-2</v>
      </c>
      <c r="C59" s="33">
        <v>1.1982794999999999E-2</v>
      </c>
      <c r="D59" s="33">
        <v>-7.13049E-4</v>
      </c>
      <c r="F59" s="31">
        <f t="shared" si="0"/>
        <v>-1.6554850492424243E-2</v>
      </c>
      <c r="G59" s="31">
        <f t="shared" si="1"/>
        <v>2.0512695193181815E-2</v>
      </c>
      <c r="H59" s="31">
        <f t="shared" si="2"/>
        <v>1.0827290125E-2</v>
      </c>
      <c r="I59" s="32">
        <f t="shared" si="3"/>
        <v>-4.8863751893939405E-4</v>
      </c>
      <c r="J59" s="39"/>
      <c r="K59" s="39"/>
      <c r="L59" s="39"/>
      <c r="M59" s="39"/>
      <c r="N59" s="39"/>
      <c r="O59" s="39"/>
    </row>
    <row r="60" spans="1:15" x14ac:dyDescent="0.35">
      <c r="A60" s="33">
        <v>-1.8181887000000001E-2</v>
      </c>
      <c r="B60" s="33">
        <v>-1.8168017000000002E-2</v>
      </c>
      <c r="C60" s="33">
        <v>-2.2117919E-2</v>
      </c>
      <c r="D60" s="33">
        <v>-4.5565750000000002E-2</v>
      </c>
      <c r="F60" s="31">
        <f t="shared" si="0"/>
        <v>-1.9133250492424245E-2</v>
      </c>
      <c r="G60" s="31">
        <f t="shared" si="1"/>
        <v>-1.8520894806818185E-2</v>
      </c>
      <c r="H60" s="31">
        <f t="shared" si="2"/>
        <v>-2.3273423875000001E-2</v>
      </c>
      <c r="I60" s="32">
        <f t="shared" si="3"/>
        <v>-4.5341338518939393E-2</v>
      </c>
      <c r="J60" s="39"/>
      <c r="K60" s="39"/>
      <c r="L60" s="39"/>
      <c r="M60" s="39"/>
      <c r="N60" s="39"/>
      <c r="O60" s="39"/>
    </row>
    <row r="61" spans="1:15" x14ac:dyDescent="0.35">
      <c r="A61" s="33">
        <v>6.1728870000000002E-3</v>
      </c>
      <c r="B61" s="33">
        <v>5.4741709999999999E-2</v>
      </c>
      <c r="C61" s="33">
        <v>2.8786806000000002E-2</v>
      </c>
      <c r="D61" s="33">
        <v>3.0439027E-2</v>
      </c>
      <c r="F61" s="31">
        <f t="shared" si="0"/>
        <v>5.2215235075757579E-3</v>
      </c>
      <c r="G61" s="31">
        <f t="shared" si="1"/>
        <v>5.4388832193181816E-2</v>
      </c>
      <c r="H61" s="31">
        <f t="shared" si="2"/>
        <v>2.7631301125E-2</v>
      </c>
      <c r="I61" s="32">
        <f t="shared" si="3"/>
        <v>3.0663438481060606E-2</v>
      </c>
      <c r="J61" s="39"/>
      <c r="K61" s="39"/>
      <c r="L61" s="39"/>
      <c r="M61" s="39"/>
      <c r="N61" s="39"/>
      <c r="O61" s="39"/>
    </row>
    <row r="62" spans="1:15" x14ac:dyDescent="0.35">
      <c r="A62" s="33">
        <v>4.7192309999999999E-3</v>
      </c>
      <c r="B62" s="33">
        <v>3.1067177000000001E-2</v>
      </c>
      <c r="C62" s="33">
        <v>4.8856539999999997E-3</v>
      </c>
      <c r="D62" s="33">
        <v>-1.243823E-3</v>
      </c>
      <c r="F62" s="31">
        <f t="shared" si="0"/>
        <v>3.7678675075757577E-3</v>
      </c>
      <c r="G62" s="31">
        <f t="shared" si="1"/>
        <v>3.0714299193181818E-2</v>
      </c>
      <c r="H62" s="31">
        <f t="shared" si="2"/>
        <v>3.7301491249999994E-3</v>
      </c>
      <c r="I62" s="32">
        <f t="shared" si="3"/>
        <v>-1.0194115189393941E-3</v>
      </c>
      <c r="J62" s="39"/>
      <c r="K62" s="39"/>
      <c r="L62" s="39"/>
      <c r="M62" s="39"/>
      <c r="N62" s="39"/>
      <c r="O62" s="39"/>
    </row>
    <row r="63" spans="1:15" x14ac:dyDescent="0.35">
      <c r="A63" s="33">
        <v>1.5735038999999999E-2</v>
      </c>
      <c r="B63" s="33">
        <v>5.3881640000000001E-2</v>
      </c>
      <c r="C63" s="33">
        <v>1.5911623999999999E-2</v>
      </c>
      <c r="D63" s="33">
        <v>8.3022419999999996E-3</v>
      </c>
      <c r="F63" s="31">
        <f t="shared" si="0"/>
        <v>1.4783675507575757E-2</v>
      </c>
      <c r="G63" s="31">
        <f t="shared" si="1"/>
        <v>5.3528762193181818E-2</v>
      </c>
      <c r="H63" s="31">
        <f t="shared" si="2"/>
        <v>1.4756119125E-2</v>
      </c>
      <c r="I63" s="32">
        <f t="shared" si="3"/>
        <v>8.5266534810606049E-3</v>
      </c>
      <c r="J63" s="39"/>
      <c r="K63" s="39"/>
      <c r="L63" s="39"/>
      <c r="M63" s="39"/>
      <c r="N63" s="39"/>
      <c r="O63" s="39"/>
    </row>
    <row r="64" spans="1:15" x14ac:dyDescent="0.35">
      <c r="A64" s="33">
        <v>7.3988439999999999E-3</v>
      </c>
      <c r="B64" s="33">
        <v>5.7181300000000001E-3</v>
      </c>
      <c r="C64" s="33">
        <v>-2.1757699999999999E-4</v>
      </c>
      <c r="D64" s="33">
        <v>-8.2340500000000004E-4</v>
      </c>
      <c r="F64" s="31">
        <f t="shared" si="0"/>
        <v>6.4474805075757577E-3</v>
      </c>
      <c r="G64" s="31">
        <f t="shared" si="1"/>
        <v>5.3652521931818187E-3</v>
      </c>
      <c r="H64" s="31">
        <f t="shared" si="2"/>
        <v>-1.3730818750000001E-3</v>
      </c>
      <c r="I64" s="32">
        <f t="shared" si="3"/>
        <v>-5.9899351893939409E-4</v>
      </c>
      <c r="J64" s="39"/>
      <c r="K64" s="39"/>
      <c r="L64" s="39"/>
      <c r="M64" s="39"/>
      <c r="N64" s="39"/>
      <c r="O64" s="39"/>
    </row>
    <row r="65" spans="1:15" x14ac:dyDescent="0.35">
      <c r="A65" s="33">
        <v>2.7541660000000002E-3</v>
      </c>
      <c r="B65" s="33">
        <v>3.3444820000000002E-3</v>
      </c>
      <c r="C65" s="33">
        <v>3.9164600000000001E-3</v>
      </c>
      <c r="D65" s="33">
        <v>-7.9316439999999998E-3</v>
      </c>
      <c r="F65" s="31">
        <f t="shared" si="0"/>
        <v>1.8028025075757577E-3</v>
      </c>
      <c r="G65" s="31">
        <f t="shared" si="1"/>
        <v>2.9916041931818188E-3</v>
      </c>
      <c r="H65" s="31">
        <f t="shared" si="2"/>
        <v>2.7609551249999998E-3</v>
      </c>
      <c r="I65" s="32">
        <f t="shared" si="3"/>
        <v>-7.7072325189393937E-3</v>
      </c>
      <c r="J65" s="39"/>
      <c r="K65" s="39"/>
      <c r="L65" s="39"/>
      <c r="M65" s="39"/>
      <c r="N65" s="39"/>
      <c r="O65" s="39"/>
    </row>
    <row r="66" spans="1:15" x14ac:dyDescent="0.35">
      <c r="A66" s="33">
        <v>-4.3487980000000001E-3</v>
      </c>
      <c r="B66" s="33">
        <v>4.3333E-3</v>
      </c>
      <c r="C66" s="33">
        <v>-9.7529480000000009E-3</v>
      </c>
      <c r="D66" s="33">
        <v>2.3569764999999999E-2</v>
      </c>
      <c r="F66" s="31">
        <f t="shared" si="0"/>
        <v>-5.3001614924242423E-3</v>
      </c>
      <c r="G66" s="31">
        <f t="shared" si="1"/>
        <v>3.9804221931818186E-3</v>
      </c>
      <c r="H66" s="31">
        <f t="shared" si="2"/>
        <v>-1.0908452875E-2</v>
      </c>
      <c r="I66" s="32">
        <f t="shared" si="3"/>
        <v>2.3794176481060605E-2</v>
      </c>
      <c r="J66" s="39"/>
      <c r="K66" s="39"/>
      <c r="L66" s="39"/>
      <c r="M66" s="39"/>
      <c r="N66" s="39"/>
      <c r="O66" s="39"/>
    </row>
    <row r="67" spans="1:15" x14ac:dyDescent="0.35">
      <c r="A67" s="33">
        <v>-5.747126E-3</v>
      </c>
      <c r="B67" s="33">
        <v>-1.3275470000000001E-3</v>
      </c>
      <c r="C67" s="33">
        <v>-1.2913111E-2</v>
      </c>
      <c r="D67" s="33">
        <v>3.7532360000000001E-3</v>
      </c>
      <c r="F67" s="31">
        <f t="shared" si="0"/>
        <v>-6.6984894924242422E-3</v>
      </c>
      <c r="G67" s="31">
        <f t="shared" si="1"/>
        <v>-1.6804248068181815E-3</v>
      </c>
      <c r="H67" s="31">
        <f t="shared" si="2"/>
        <v>-1.4068615874999999E-2</v>
      </c>
      <c r="I67" s="32">
        <f t="shared" si="3"/>
        <v>3.9776474810606062E-3</v>
      </c>
      <c r="J67" s="39"/>
      <c r="K67" s="39"/>
      <c r="L67" s="39"/>
      <c r="M67" s="39"/>
      <c r="N67" s="39"/>
      <c r="O67" s="39"/>
    </row>
    <row r="68" spans="1:15" x14ac:dyDescent="0.35">
      <c r="A68" s="33">
        <v>-3.8150335E-2</v>
      </c>
      <c r="B68" s="33">
        <v>2.1934196999999999E-2</v>
      </c>
      <c r="C68" s="33">
        <v>2.6608090000000001E-3</v>
      </c>
      <c r="D68" s="33">
        <v>3.9514949000000001E-2</v>
      </c>
      <c r="F68" s="31">
        <f t="shared" ref="F68:F131" si="4">A68-$A$268</f>
        <v>-3.9101698492424244E-2</v>
      </c>
      <c r="G68" s="31">
        <f t="shared" ref="G68:G131" si="5">B68-$B$268</f>
        <v>2.1581319193181816E-2</v>
      </c>
      <c r="H68" s="31">
        <f t="shared" ref="H68:H131" si="6">C68-$C$268</f>
        <v>1.505304125E-3</v>
      </c>
      <c r="I68" s="32">
        <f t="shared" ref="I68:I131" si="7">D68-$D$268</f>
        <v>3.9739360481060609E-2</v>
      </c>
      <c r="J68" s="39"/>
      <c r="K68" s="39"/>
      <c r="L68" s="39"/>
      <c r="M68" s="39"/>
      <c r="N68" s="39"/>
      <c r="O68" s="39"/>
    </row>
    <row r="69" spans="1:15" x14ac:dyDescent="0.35">
      <c r="A69" s="33">
        <v>2.4045699999999999E-4</v>
      </c>
      <c r="B69" s="33">
        <v>3.6097592999999997E-2</v>
      </c>
      <c r="C69" s="33">
        <v>-2.4325563000000001E-2</v>
      </c>
      <c r="D69" s="33">
        <v>1.7305075E-2</v>
      </c>
      <c r="F69" s="31">
        <f t="shared" si="4"/>
        <v>-7.1090649242424241E-4</v>
      </c>
      <c r="G69" s="31">
        <f t="shared" si="5"/>
        <v>3.5744715193181814E-2</v>
      </c>
      <c r="H69" s="31">
        <f t="shared" si="6"/>
        <v>-2.5481067875000003E-2</v>
      </c>
      <c r="I69" s="32">
        <f t="shared" si="7"/>
        <v>1.7529486481060605E-2</v>
      </c>
      <c r="J69" s="39"/>
      <c r="K69" s="39"/>
      <c r="L69" s="39"/>
      <c r="M69" s="39"/>
      <c r="N69" s="39"/>
      <c r="O69" s="39"/>
    </row>
    <row r="70" spans="1:15" x14ac:dyDescent="0.35">
      <c r="A70" s="33">
        <v>1.1055011E-2</v>
      </c>
      <c r="B70" s="33">
        <v>4.9278058999999999E-2</v>
      </c>
      <c r="C70" s="33">
        <v>4.079783E-3</v>
      </c>
      <c r="D70" s="33">
        <v>-1.5672782999999999E-2</v>
      </c>
      <c r="F70" s="31">
        <f t="shared" si="4"/>
        <v>1.0103647507575758E-2</v>
      </c>
      <c r="G70" s="31">
        <f t="shared" si="5"/>
        <v>4.8925181193181816E-2</v>
      </c>
      <c r="H70" s="31">
        <f t="shared" si="6"/>
        <v>2.9242781249999997E-3</v>
      </c>
      <c r="I70" s="32">
        <f t="shared" si="7"/>
        <v>-1.5448371518939394E-2</v>
      </c>
      <c r="J70" s="39"/>
      <c r="K70" s="39"/>
      <c r="L70" s="39"/>
      <c r="M70" s="39"/>
      <c r="N70" s="39"/>
      <c r="O70" s="39"/>
    </row>
    <row r="71" spans="1:15" x14ac:dyDescent="0.35">
      <c r="A71" s="33">
        <v>-4.5162589999999999E-3</v>
      </c>
      <c r="B71" s="33">
        <v>-3.888753E-3</v>
      </c>
      <c r="C71" s="33">
        <v>-7.9006319999999994E-3</v>
      </c>
      <c r="D71" s="33">
        <v>-9.9028740000000007E-3</v>
      </c>
      <c r="F71" s="31">
        <f t="shared" si="4"/>
        <v>-5.4676224924242421E-3</v>
      </c>
      <c r="G71" s="31">
        <f t="shared" si="5"/>
        <v>-4.2416308068181814E-3</v>
      </c>
      <c r="H71" s="31">
        <f t="shared" si="6"/>
        <v>-9.0561368749999989E-3</v>
      </c>
      <c r="I71" s="32">
        <f t="shared" si="7"/>
        <v>-9.6784625189393955E-3</v>
      </c>
      <c r="J71" s="39"/>
      <c r="K71" s="39"/>
      <c r="L71" s="39"/>
      <c r="M71" s="39"/>
      <c r="N71" s="39"/>
      <c r="O71" s="39"/>
    </row>
    <row r="72" spans="1:15" x14ac:dyDescent="0.35">
      <c r="A72" s="33">
        <v>-2.3639015999999999E-2</v>
      </c>
      <c r="B72" s="33">
        <v>-2.8528558999999998E-2</v>
      </c>
      <c r="C72" s="33">
        <v>-1.4789579000000001E-2</v>
      </c>
      <c r="D72" s="33">
        <v>-1.2747636E-2</v>
      </c>
      <c r="F72" s="31">
        <f t="shared" si="4"/>
        <v>-2.4590379492424243E-2</v>
      </c>
      <c r="G72" s="31">
        <f t="shared" si="5"/>
        <v>-2.8881436806818182E-2</v>
      </c>
      <c r="H72" s="31">
        <f t="shared" si="6"/>
        <v>-1.5945083875000002E-2</v>
      </c>
      <c r="I72" s="32">
        <f t="shared" si="7"/>
        <v>-1.2523224518939394E-2</v>
      </c>
      <c r="J72" s="39"/>
      <c r="K72" s="39"/>
      <c r="L72" s="39"/>
      <c r="M72" s="39"/>
      <c r="N72" s="39"/>
      <c r="O72" s="39"/>
    </row>
    <row r="73" spans="1:15" x14ac:dyDescent="0.35">
      <c r="A73" s="33">
        <v>1.5651749E-2</v>
      </c>
      <c r="B73" s="33">
        <v>4.1731162000000002E-2</v>
      </c>
      <c r="C73" s="33">
        <v>2.1016166999999999E-2</v>
      </c>
      <c r="D73" s="33">
        <v>4.4894676000000001E-2</v>
      </c>
      <c r="F73" s="31">
        <f t="shared" si="4"/>
        <v>1.4700385507575757E-2</v>
      </c>
      <c r="G73" s="31">
        <f t="shared" si="5"/>
        <v>4.1378284193181819E-2</v>
      </c>
      <c r="H73" s="31">
        <f t="shared" si="6"/>
        <v>1.9860662124999998E-2</v>
      </c>
      <c r="I73" s="32">
        <f t="shared" si="7"/>
        <v>4.511908748106061E-2</v>
      </c>
      <c r="J73" s="39"/>
      <c r="K73" s="39"/>
      <c r="L73" s="39"/>
      <c r="M73" s="39"/>
      <c r="N73" s="39"/>
      <c r="O73" s="39"/>
    </row>
    <row r="74" spans="1:15" x14ac:dyDescent="0.35">
      <c r="A74" s="33">
        <v>8.9092949999999994E-3</v>
      </c>
      <c r="B74" s="33">
        <v>-3.0267090999999999E-2</v>
      </c>
      <c r="C74" s="33">
        <v>8.1429659999999997E-3</v>
      </c>
      <c r="D74" s="33">
        <v>1.7110459999999999E-3</v>
      </c>
      <c r="F74" s="31">
        <f t="shared" si="4"/>
        <v>7.9579315075757572E-3</v>
      </c>
      <c r="G74" s="31">
        <f t="shared" si="5"/>
        <v>-3.0619968806818183E-2</v>
      </c>
      <c r="H74" s="31">
        <f t="shared" si="6"/>
        <v>6.9874611249999994E-3</v>
      </c>
      <c r="I74" s="32">
        <f t="shared" si="7"/>
        <v>1.9354574810606059E-3</v>
      </c>
      <c r="J74" s="39"/>
      <c r="K74" s="39"/>
      <c r="L74" s="39"/>
      <c r="M74" s="39"/>
      <c r="N74" s="39"/>
      <c r="O74" s="39"/>
    </row>
    <row r="75" spans="1:15" x14ac:dyDescent="0.35">
      <c r="A75" s="33">
        <v>-1.431988E-2</v>
      </c>
      <c r="B75" s="33">
        <v>-6.2729529000000006E-2</v>
      </c>
      <c r="C75" s="33">
        <v>-1.3461936000000001E-2</v>
      </c>
      <c r="D75" s="33">
        <v>-8.3507119999999997E-3</v>
      </c>
      <c r="F75" s="31">
        <f t="shared" si="4"/>
        <v>-1.5271243492424242E-2</v>
      </c>
      <c r="G75" s="31">
        <f t="shared" si="5"/>
        <v>-6.3082406806818189E-2</v>
      </c>
      <c r="H75" s="31">
        <f t="shared" si="6"/>
        <v>-1.4617440875E-2</v>
      </c>
      <c r="I75" s="32">
        <f t="shared" si="7"/>
        <v>-8.1263005189393944E-3</v>
      </c>
      <c r="J75" s="39"/>
      <c r="K75" s="39"/>
      <c r="L75" s="39"/>
      <c r="M75" s="39"/>
      <c r="N75" s="39"/>
      <c r="O75" s="39"/>
    </row>
    <row r="76" spans="1:15" x14ac:dyDescent="0.35">
      <c r="A76" s="33">
        <v>1.1864454999999999E-2</v>
      </c>
      <c r="B76" s="33">
        <v>3.3953674000000003E-2</v>
      </c>
      <c r="C76" s="33">
        <v>1.6602228E-2</v>
      </c>
      <c r="D76" s="33">
        <v>7.2727460000000001E-3</v>
      </c>
      <c r="F76" s="31">
        <f t="shared" si="4"/>
        <v>1.0913091507575757E-2</v>
      </c>
      <c r="G76" s="31">
        <f t="shared" si="5"/>
        <v>3.360079619318182E-2</v>
      </c>
      <c r="H76" s="31">
        <f t="shared" si="6"/>
        <v>1.5446723125000001E-2</v>
      </c>
      <c r="I76" s="32">
        <f t="shared" si="7"/>
        <v>7.4971574810606062E-3</v>
      </c>
      <c r="J76" s="39"/>
      <c r="K76" s="39"/>
      <c r="L76" s="39"/>
      <c r="M76" s="39"/>
      <c r="N76" s="39"/>
      <c r="O76" s="39"/>
    </row>
    <row r="77" spans="1:15" x14ac:dyDescent="0.35">
      <c r="A77" s="33">
        <v>5.9822920000000002E-3</v>
      </c>
      <c r="B77" s="33">
        <v>-5.3678559999999998E-3</v>
      </c>
      <c r="C77" s="33">
        <v>-3.5570480000000002E-2</v>
      </c>
      <c r="D77" s="33">
        <v>7.2201590000000003E-3</v>
      </c>
      <c r="F77" s="31">
        <f t="shared" si="4"/>
        <v>5.0309285075757579E-3</v>
      </c>
      <c r="G77" s="31">
        <f t="shared" si="5"/>
        <v>-5.7207338068181813E-3</v>
      </c>
      <c r="H77" s="31">
        <f t="shared" si="6"/>
        <v>-3.6725984874999999E-2</v>
      </c>
      <c r="I77" s="32">
        <f t="shared" si="7"/>
        <v>7.4445704810606065E-3</v>
      </c>
      <c r="J77" s="39"/>
      <c r="K77" s="39"/>
      <c r="L77" s="39"/>
      <c r="M77" s="39"/>
      <c r="N77" s="39"/>
      <c r="O77" s="39"/>
    </row>
    <row r="78" spans="1:15" x14ac:dyDescent="0.35">
      <c r="A78" s="33">
        <v>5.9467169999999998E-3</v>
      </c>
      <c r="B78" s="33">
        <v>1.9047300000000001E-3</v>
      </c>
      <c r="C78" s="33">
        <v>3.247495E-3</v>
      </c>
      <c r="D78" s="33">
        <v>1.3016468999999999E-2</v>
      </c>
      <c r="F78" s="31">
        <f t="shared" si="4"/>
        <v>4.9953535075757576E-3</v>
      </c>
      <c r="G78" s="31">
        <f t="shared" si="5"/>
        <v>1.5518521931818185E-3</v>
      </c>
      <c r="H78" s="31">
        <f t="shared" si="6"/>
        <v>2.0919901250000001E-3</v>
      </c>
      <c r="I78" s="32">
        <f t="shared" si="7"/>
        <v>1.3240880481060605E-2</v>
      </c>
      <c r="J78" s="39"/>
      <c r="K78" s="39"/>
      <c r="L78" s="39"/>
      <c r="M78" s="39"/>
      <c r="N78" s="39"/>
      <c r="O78" s="39"/>
    </row>
    <row r="79" spans="1:15" x14ac:dyDescent="0.35">
      <c r="A79" s="33">
        <v>-1.3951287999999999E-2</v>
      </c>
      <c r="B79" s="33">
        <v>1.8377694E-2</v>
      </c>
      <c r="C79" s="33">
        <v>1.3410451E-2</v>
      </c>
      <c r="D79" s="33">
        <v>-1.6014916000000001E-2</v>
      </c>
      <c r="F79" s="31">
        <f t="shared" si="4"/>
        <v>-1.4902651492424241E-2</v>
      </c>
      <c r="G79" s="31">
        <f t="shared" si="5"/>
        <v>1.8024816193181817E-2</v>
      </c>
      <c r="H79" s="31">
        <f t="shared" si="6"/>
        <v>1.2254946125000001E-2</v>
      </c>
      <c r="I79" s="32">
        <f t="shared" si="7"/>
        <v>-1.5790504518939395E-2</v>
      </c>
      <c r="J79" s="39"/>
      <c r="K79" s="39"/>
      <c r="L79" s="39"/>
      <c r="M79" s="39"/>
      <c r="N79" s="39"/>
      <c r="O79" s="39"/>
    </row>
    <row r="80" spans="1:15" x14ac:dyDescent="0.35">
      <c r="A80" s="33">
        <v>4.7961599999999998E-4</v>
      </c>
      <c r="B80" s="33">
        <v>-7.7784689999999997E-3</v>
      </c>
      <c r="C80" s="33">
        <v>-2.8747489000000001E-2</v>
      </c>
      <c r="D80" s="33">
        <v>-9.0840079999999993E-3</v>
      </c>
      <c r="F80" s="31">
        <f t="shared" si="4"/>
        <v>-4.7174749242424245E-4</v>
      </c>
      <c r="G80" s="31">
        <f t="shared" si="5"/>
        <v>-8.1313468068181811E-3</v>
      </c>
      <c r="H80" s="31">
        <f t="shared" si="6"/>
        <v>-2.9902993875000002E-2</v>
      </c>
      <c r="I80" s="32">
        <f t="shared" si="7"/>
        <v>-8.859596518939394E-3</v>
      </c>
      <c r="J80" s="39"/>
      <c r="K80" s="39"/>
      <c r="L80" s="39"/>
      <c r="M80" s="39"/>
      <c r="N80" s="39"/>
      <c r="O80" s="39"/>
    </row>
    <row r="81" spans="1:15" x14ac:dyDescent="0.35">
      <c r="A81" s="33">
        <v>5.5129430000000002E-3</v>
      </c>
      <c r="B81" s="33">
        <v>2.9789935E-2</v>
      </c>
      <c r="C81" s="33">
        <v>-1.8557681999999999E-2</v>
      </c>
      <c r="D81" s="33">
        <v>-1.6615718000000002E-2</v>
      </c>
      <c r="F81" s="31">
        <f t="shared" si="4"/>
        <v>4.561579507575758E-3</v>
      </c>
      <c r="G81" s="31">
        <f t="shared" si="5"/>
        <v>2.9437057193181817E-2</v>
      </c>
      <c r="H81" s="31">
        <f t="shared" si="6"/>
        <v>-1.9713186875E-2</v>
      </c>
      <c r="I81" s="32">
        <f t="shared" si="7"/>
        <v>-1.6391306518939396E-2</v>
      </c>
      <c r="J81" s="39"/>
      <c r="K81" s="39"/>
      <c r="L81" s="39"/>
      <c r="M81" s="39"/>
      <c r="N81" s="39"/>
      <c r="O81" s="39"/>
    </row>
    <row r="82" spans="1:15" x14ac:dyDescent="0.35">
      <c r="A82" s="33">
        <v>5.4826939999999998E-3</v>
      </c>
      <c r="B82" s="33">
        <v>-3.9586179999999997E-3</v>
      </c>
      <c r="C82" s="33">
        <v>-8.3771780000000007E-3</v>
      </c>
      <c r="D82" s="33">
        <v>6.4089719999999998E-3</v>
      </c>
      <c r="F82" s="31">
        <f t="shared" si="4"/>
        <v>4.5313305075757575E-3</v>
      </c>
      <c r="G82" s="31">
        <f t="shared" si="5"/>
        <v>-4.3114958068181811E-3</v>
      </c>
      <c r="H82" s="31">
        <f t="shared" si="6"/>
        <v>-9.5326828750000002E-3</v>
      </c>
      <c r="I82" s="32">
        <f t="shared" si="7"/>
        <v>6.6333834810606059E-3</v>
      </c>
      <c r="J82" s="39"/>
      <c r="K82" s="39"/>
      <c r="L82" s="39"/>
      <c r="M82" s="39"/>
      <c r="N82" s="39"/>
      <c r="O82" s="39"/>
    </row>
    <row r="83" spans="1:15" x14ac:dyDescent="0.35">
      <c r="A83" s="33">
        <v>-1.7543883E-2</v>
      </c>
      <c r="B83" s="33">
        <v>-3.4240263999999999E-2</v>
      </c>
      <c r="C83" s="33">
        <v>-2.9447296000000001E-2</v>
      </c>
      <c r="D83" s="33">
        <v>-3.3384794000000002E-2</v>
      </c>
      <c r="F83" s="31">
        <f t="shared" si="4"/>
        <v>-1.8495246492424244E-2</v>
      </c>
      <c r="G83" s="31">
        <f t="shared" si="5"/>
        <v>-3.4593141806818183E-2</v>
      </c>
      <c r="H83" s="31">
        <f t="shared" si="6"/>
        <v>-3.0602800875000002E-2</v>
      </c>
      <c r="I83" s="32">
        <f t="shared" si="7"/>
        <v>-3.3160382518939394E-2</v>
      </c>
      <c r="J83" s="39"/>
      <c r="K83" s="39"/>
      <c r="L83" s="39"/>
      <c r="M83" s="39"/>
      <c r="N83" s="39"/>
      <c r="O83" s="39"/>
    </row>
    <row r="84" spans="1:15" x14ac:dyDescent="0.35">
      <c r="A84" s="33">
        <v>-1.1824276E-2</v>
      </c>
      <c r="B84" s="33">
        <v>-9.4969900000000003E-4</v>
      </c>
      <c r="C84" s="33">
        <v>1.6911229E-2</v>
      </c>
      <c r="D84" s="33">
        <v>1.7169116000000002E-2</v>
      </c>
      <c r="F84" s="31">
        <f t="shared" si="4"/>
        <v>-1.2775639492424242E-2</v>
      </c>
      <c r="G84" s="31">
        <f t="shared" si="5"/>
        <v>-1.3025768068181814E-3</v>
      </c>
      <c r="H84" s="31">
        <f t="shared" si="6"/>
        <v>1.5755724124999999E-2</v>
      </c>
      <c r="I84" s="32">
        <f t="shared" si="7"/>
        <v>1.7393527481060607E-2</v>
      </c>
      <c r="J84" s="39"/>
      <c r="K84" s="39"/>
      <c r="L84" s="39"/>
      <c r="M84" s="39"/>
      <c r="N84" s="39"/>
      <c r="O84" s="39"/>
    </row>
    <row r="85" spans="1:15" x14ac:dyDescent="0.35">
      <c r="A85" s="33">
        <v>-1.7094020000000001E-3</v>
      </c>
      <c r="B85" s="33">
        <v>-3.1051934E-2</v>
      </c>
      <c r="C85" s="33">
        <v>-1.2227929E-2</v>
      </c>
      <c r="D85" s="33">
        <v>-2.0314032999999999E-2</v>
      </c>
      <c r="F85" s="31">
        <f t="shared" si="4"/>
        <v>-2.6607654924242427E-3</v>
      </c>
      <c r="G85" s="31">
        <f t="shared" si="5"/>
        <v>-3.1404811806818179E-2</v>
      </c>
      <c r="H85" s="31">
        <f t="shared" si="6"/>
        <v>-1.3383433875E-2</v>
      </c>
      <c r="I85" s="32">
        <f t="shared" si="7"/>
        <v>-2.0089621518939393E-2</v>
      </c>
      <c r="J85" s="39"/>
      <c r="K85" s="39"/>
      <c r="L85" s="39"/>
      <c r="M85" s="39"/>
      <c r="N85" s="39"/>
      <c r="O85" s="39"/>
    </row>
    <row r="86" spans="1:15" x14ac:dyDescent="0.35">
      <c r="A86" s="33">
        <v>3.4735762000000003E-2</v>
      </c>
      <c r="B86" s="33">
        <v>2.2236756E-2</v>
      </c>
      <c r="C86" s="33">
        <v>8.9131100000000001E-3</v>
      </c>
      <c r="D86" s="33">
        <v>1.1719904E-2</v>
      </c>
      <c r="F86" s="31">
        <f t="shared" si="4"/>
        <v>3.3784398507575759E-2</v>
      </c>
      <c r="G86" s="31">
        <f t="shared" si="5"/>
        <v>2.1883878193181817E-2</v>
      </c>
      <c r="H86" s="31">
        <f t="shared" si="6"/>
        <v>7.7576051249999998E-3</v>
      </c>
      <c r="I86" s="32">
        <f t="shared" si="7"/>
        <v>1.1944315481060605E-2</v>
      </c>
      <c r="J86" s="39"/>
      <c r="K86" s="39"/>
      <c r="L86" s="39"/>
      <c r="M86" s="39"/>
      <c r="N86" s="39"/>
      <c r="O86" s="39"/>
    </row>
    <row r="87" spans="1:15" x14ac:dyDescent="0.35">
      <c r="A87" s="33">
        <v>5.673806E-3</v>
      </c>
      <c r="B87" s="33">
        <v>-3.518874E-3</v>
      </c>
      <c r="C87" s="33">
        <v>2.0858859E-2</v>
      </c>
      <c r="D87" s="33">
        <v>1.5049465E-2</v>
      </c>
      <c r="F87" s="31">
        <f t="shared" si="4"/>
        <v>4.7224425075757578E-3</v>
      </c>
      <c r="G87" s="31">
        <f t="shared" si="5"/>
        <v>-3.8717518068181814E-3</v>
      </c>
      <c r="H87" s="31">
        <f t="shared" si="6"/>
        <v>1.9703354124999999E-2</v>
      </c>
      <c r="I87" s="32">
        <f t="shared" si="7"/>
        <v>1.5273876481060605E-2</v>
      </c>
      <c r="J87" s="39"/>
      <c r="K87" s="39"/>
      <c r="L87" s="39"/>
      <c r="M87" s="39"/>
      <c r="N87" s="39"/>
      <c r="O87" s="39"/>
    </row>
    <row r="88" spans="1:15" x14ac:dyDescent="0.35">
      <c r="A88" s="33">
        <v>-1.2223813E-2</v>
      </c>
      <c r="B88" s="33">
        <v>1.605169E-3</v>
      </c>
      <c r="C88" s="33">
        <v>-1.68268E-3</v>
      </c>
      <c r="D88" s="33">
        <v>5.0722199999999997E-3</v>
      </c>
      <c r="F88" s="31">
        <f t="shared" si="4"/>
        <v>-1.3175176492424242E-2</v>
      </c>
      <c r="G88" s="31">
        <f t="shared" si="5"/>
        <v>1.2522911931818186E-3</v>
      </c>
      <c r="H88" s="31">
        <f t="shared" si="6"/>
        <v>-2.8381848750000001E-3</v>
      </c>
      <c r="I88" s="32">
        <f t="shared" si="7"/>
        <v>5.2966314810606058E-3</v>
      </c>
      <c r="J88" s="39"/>
      <c r="K88" s="39"/>
      <c r="L88" s="39"/>
      <c r="M88" s="39"/>
      <c r="N88" s="39"/>
      <c r="O88" s="39"/>
    </row>
    <row r="89" spans="1:15" x14ac:dyDescent="0.35">
      <c r="A89" s="33">
        <v>-1.66585E-3</v>
      </c>
      <c r="B89" s="33">
        <v>-1.602596E-3</v>
      </c>
      <c r="C89" s="33">
        <v>6.9829159999999996E-3</v>
      </c>
      <c r="D89" s="33">
        <v>5.3183190999999998E-2</v>
      </c>
      <c r="F89" s="31">
        <f t="shared" si="4"/>
        <v>-2.6172134924242422E-3</v>
      </c>
      <c r="G89" s="31">
        <f t="shared" si="5"/>
        <v>-1.9554738068181814E-3</v>
      </c>
      <c r="H89" s="31">
        <f t="shared" si="6"/>
        <v>5.8274111249999993E-3</v>
      </c>
      <c r="I89" s="32">
        <f t="shared" si="7"/>
        <v>5.3407602481060606E-2</v>
      </c>
      <c r="J89" s="39"/>
      <c r="K89" s="39"/>
      <c r="L89" s="39"/>
      <c r="M89" s="39"/>
      <c r="N89" s="39"/>
      <c r="O89" s="39"/>
    </row>
    <row r="90" spans="1:15" x14ac:dyDescent="0.35">
      <c r="A90" s="33">
        <v>-1.2395733000000001E-2</v>
      </c>
      <c r="B90" s="33">
        <v>-5.7785229999999998E-3</v>
      </c>
      <c r="C90" s="33">
        <v>1.4825418999999999E-2</v>
      </c>
      <c r="D90" s="33">
        <v>2.8381884999999999E-2</v>
      </c>
      <c r="F90" s="31">
        <f t="shared" si="4"/>
        <v>-1.3347096492424243E-2</v>
      </c>
      <c r="G90" s="31">
        <f t="shared" si="5"/>
        <v>-6.1314008068181812E-3</v>
      </c>
      <c r="H90" s="31">
        <f t="shared" si="6"/>
        <v>1.3669914125E-2</v>
      </c>
      <c r="I90" s="32">
        <f t="shared" si="7"/>
        <v>2.8606296481060604E-2</v>
      </c>
      <c r="J90" s="39"/>
      <c r="K90" s="39"/>
      <c r="L90" s="39"/>
      <c r="M90" s="39"/>
      <c r="N90" s="39"/>
      <c r="O90" s="39"/>
    </row>
    <row r="91" spans="1:15" x14ac:dyDescent="0.35">
      <c r="A91" s="33">
        <v>-8.6893560000000005E-3</v>
      </c>
      <c r="B91" s="33">
        <v>2.7445949000000001E-2</v>
      </c>
      <c r="C91" s="33">
        <v>-1.0838808E-2</v>
      </c>
      <c r="D91" s="33">
        <v>-8.6021329999999997E-3</v>
      </c>
      <c r="F91" s="31">
        <f t="shared" si="4"/>
        <v>-9.6407194924242427E-3</v>
      </c>
      <c r="G91" s="31">
        <f t="shared" si="5"/>
        <v>2.7093071193181818E-2</v>
      </c>
      <c r="H91" s="31">
        <f t="shared" si="6"/>
        <v>-1.1994312875E-2</v>
      </c>
      <c r="I91" s="32">
        <f t="shared" si="7"/>
        <v>-8.3777215189393944E-3</v>
      </c>
      <c r="J91" s="39"/>
      <c r="K91" s="39"/>
      <c r="L91" s="39"/>
      <c r="M91" s="39"/>
      <c r="N91" s="39"/>
      <c r="O91" s="39"/>
    </row>
    <row r="92" spans="1:15" x14ac:dyDescent="0.35">
      <c r="A92" s="33">
        <v>8.521987E-3</v>
      </c>
      <c r="B92" s="33">
        <v>-2.0741671999999999E-2</v>
      </c>
      <c r="C92" s="33">
        <v>3.573166E-3</v>
      </c>
      <c r="D92" s="33">
        <v>-3.6153470000000001E-3</v>
      </c>
      <c r="F92" s="31">
        <f t="shared" si="4"/>
        <v>7.5706235075757577E-3</v>
      </c>
      <c r="G92" s="31">
        <f t="shared" si="5"/>
        <v>-2.1094549806818182E-2</v>
      </c>
      <c r="H92" s="31">
        <f t="shared" si="6"/>
        <v>2.4176611249999997E-3</v>
      </c>
      <c r="I92" s="32">
        <f t="shared" si="7"/>
        <v>-3.3909355189393944E-3</v>
      </c>
      <c r="J92" s="39"/>
      <c r="K92" s="39"/>
      <c r="L92" s="39"/>
      <c r="M92" s="39"/>
      <c r="N92" s="39"/>
      <c r="O92" s="39"/>
    </row>
    <row r="93" spans="1:15" x14ac:dyDescent="0.35">
      <c r="A93" s="33">
        <v>-7.0013760000000001E-3</v>
      </c>
      <c r="B93" s="33">
        <v>2.888318E-3</v>
      </c>
      <c r="C93" s="33">
        <v>-2.2549263999999999E-2</v>
      </c>
      <c r="D93" s="33">
        <v>-1.8505098000000001E-2</v>
      </c>
      <c r="F93" s="31">
        <f t="shared" si="4"/>
        <v>-7.9527394924242423E-3</v>
      </c>
      <c r="G93" s="31">
        <f t="shared" si="5"/>
        <v>2.5354401931818185E-3</v>
      </c>
      <c r="H93" s="31">
        <f t="shared" si="6"/>
        <v>-2.3704768875000001E-2</v>
      </c>
      <c r="I93" s="32">
        <f t="shared" si="7"/>
        <v>-1.8280686518939396E-2</v>
      </c>
      <c r="J93" s="39"/>
      <c r="K93" s="39"/>
      <c r="L93" s="39"/>
      <c r="M93" s="39"/>
      <c r="N93" s="39"/>
      <c r="O93" s="39"/>
    </row>
    <row r="94" spans="1:15" x14ac:dyDescent="0.35">
      <c r="A94" s="33">
        <v>6.5645759999999999E-3</v>
      </c>
      <c r="B94" s="33">
        <v>2.2719968E-2</v>
      </c>
      <c r="C94" s="33">
        <v>4.0068029999999998E-2</v>
      </c>
      <c r="D94" s="33">
        <v>-1.8483919999999999E-3</v>
      </c>
      <c r="F94" s="31">
        <f t="shared" si="4"/>
        <v>5.6132125075757577E-3</v>
      </c>
      <c r="G94" s="31">
        <f t="shared" si="5"/>
        <v>2.2367090193181817E-2</v>
      </c>
      <c r="H94" s="31">
        <f t="shared" si="6"/>
        <v>3.8912525125E-2</v>
      </c>
      <c r="I94" s="32">
        <f t="shared" si="7"/>
        <v>-1.623980518939394E-3</v>
      </c>
      <c r="J94" s="39"/>
      <c r="K94" s="39"/>
      <c r="L94" s="39"/>
      <c r="M94" s="39"/>
      <c r="N94" s="39"/>
      <c r="O94" s="39"/>
    </row>
    <row r="95" spans="1:15" x14ac:dyDescent="0.35">
      <c r="A95" s="33">
        <v>-3.140145E-3</v>
      </c>
      <c r="B95" s="33">
        <v>-2.0337923000000001E-2</v>
      </c>
      <c r="C95" s="33">
        <v>-2.3348700000000002E-3</v>
      </c>
      <c r="D95" s="33">
        <v>-9.2590700000000001E-4</v>
      </c>
      <c r="F95" s="31">
        <f t="shared" si="4"/>
        <v>-4.0915084924242427E-3</v>
      </c>
      <c r="G95" s="31">
        <f t="shared" si="5"/>
        <v>-2.0690800806818184E-2</v>
      </c>
      <c r="H95" s="31">
        <f t="shared" si="6"/>
        <v>-3.4903748750000005E-3</v>
      </c>
      <c r="I95" s="32">
        <f t="shared" si="7"/>
        <v>-7.0149551893939407E-4</v>
      </c>
      <c r="J95" s="39"/>
      <c r="K95" s="39"/>
      <c r="L95" s="39"/>
      <c r="M95" s="39"/>
      <c r="N95" s="39"/>
      <c r="O95" s="39"/>
    </row>
    <row r="96" spans="1:15" x14ac:dyDescent="0.35">
      <c r="A96" s="33">
        <v>2.1807850000000002E-3</v>
      </c>
      <c r="B96" s="33">
        <v>1.2456149E-2</v>
      </c>
      <c r="C96" s="33">
        <v>1.4041715999999999E-2</v>
      </c>
      <c r="D96" s="33">
        <v>1.5940685999999999E-2</v>
      </c>
      <c r="F96" s="31">
        <f t="shared" si="4"/>
        <v>1.2294215075757578E-3</v>
      </c>
      <c r="G96" s="31">
        <f t="shared" si="5"/>
        <v>1.2103271193181818E-2</v>
      </c>
      <c r="H96" s="31">
        <f t="shared" si="6"/>
        <v>1.2886211125E-2</v>
      </c>
      <c r="I96" s="32">
        <f t="shared" si="7"/>
        <v>1.6165097481060604E-2</v>
      </c>
      <c r="J96" s="39"/>
      <c r="K96" s="39"/>
      <c r="L96" s="39"/>
      <c r="M96" s="39"/>
      <c r="N96" s="39"/>
      <c r="O96" s="39"/>
    </row>
    <row r="97" spans="1:15" x14ac:dyDescent="0.35">
      <c r="A97" s="33">
        <v>-1.8133461999999999E-2</v>
      </c>
      <c r="B97" s="33">
        <v>3.8801229E-2</v>
      </c>
      <c r="C97" s="33">
        <v>-1.0385437000000001E-2</v>
      </c>
      <c r="D97" s="33">
        <v>-4.7436960000000004E-3</v>
      </c>
      <c r="F97" s="31">
        <f t="shared" si="4"/>
        <v>-1.9084825492424243E-2</v>
      </c>
      <c r="G97" s="31">
        <f t="shared" si="5"/>
        <v>3.8448351193181816E-2</v>
      </c>
      <c r="H97" s="31">
        <f t="shared" si="6"/>
        <v>-1.1540941875E-2</v>
      </c>
      <c r="I97" s="32">
        <f t="shared" si="7"/>
        <v>-4.5192845189393942E-3</v>
      </c>
      <c r="J97" s="39"/>
      <c r="K97" s="39"/>
      <c r="L97" s="39"/>
      <c r="M97" s="39"/>
      <c r="N97" s="39"/>
      <c r="O97" s="39"/>
    </row>
    <row r="98" spans="1:15" x14ac:dyDescent="0.35">
      <c r="A98" s="33">
        <v>-7.1411230000000001E-3</v>
      </c>
      <c r="B98" s="33">
        <v>5.1624050000000001E-3</v>
      </c>
      <c r="C98" s="33">
        <v>1.1660329999999999E-3</v>
      </c>
      <c r="D98" s="33">
        <v>-1.0449111000000001E-2</v>
      </c>
      <c r="F98" s="31">
        <f t="shared" si="4"/>
        <v>-8.0924864924242432E-3</v>
      </c>
      <c r="G98" s="31">
        <f t="shared" si="5"/>
        <v>4.8095271931818187E-3</v>
      </c>
      <c r="H98" s="31">
        <f t="shared" si="6"/>
        <v>1.0528124999999817E-5</v>
      </c>
      <c r="I98" s="32">
        <f t="shared" si="7"/>
        <v>-1.0224699518939395E-2</v>
      </c>
      <c r="J98" s="39"/>
      <c r="K98" s="39"/>
      <c r="L98" s="39"/>
      <c r="M98" s="39"/>
      <c r="N98" s="39"/>
      <c r="O98" s="39"/>
    </row>
    <row r="99" spans="1:15" x14ac:dyDescent="0.35">
      <c r="A99" s="33">
        <v>-3.720288E-3</v>
      </c>
      <c r="B99" s="33">
        <v>-1.7824774000000002E-2</v>
      </c>
      <c r="C99" s="33">
        <v>1.9100849999999999E-2</v>
      </c>
      <c r="D99" s="33">
        <v>-1.6117062000000001E-2</v>
      </c>
      <c r="F99" s="31">
        <f t="shared" si="4"/>
        <v>-4.6716514924242426E-3</v>
      </c>
      <c r="G99" s="31">
        <f t="shared" si="5"/>
        <v>-1.8177651806818185E-2</v>
      </c>
      <c r="H99" s="31">
        <f t="shared" si="6"/>
        <v>1.7945345124999998E-2</v>
      </c>
      <c r="I99" s="32">
        <f t="shared" si="7"/>
        <v>-1.5892650518939396E-2</v>
      </c>
      <c r="J99" s="39"/>
      <c r="K99" s="39"/>
      <c r="L99" s="39"/>
      <c r="M99" s="39"/>
      <c r="N99" s="39"/>
      <c r="O99" s="39"/>
    </row>
    <row r="100" spans="1:15" x14ac:dyDescent="0.35">
      <c r="A100" s="33">
        <v>-7.7171280000000002E-3</v>
      </c>
      <c r="B100" s="33">
        <v>-5.8442939999999999E-3</v>
      </c>
      <c r="C100" s="33">
        <v>1.7600010999999999E-2</v>
      </c>
      <c r="D100" s="33">
        <v>1.5063058000000001E-2</v>
      </c>
      <c r="F100" s="31">
        <f t="shared" si="4"/>
        <v>-8.6684914924242424E-3</v>
      </c>
      <c r="G100" s="31">
        <f t="shared" si="5"/>
        <v>-6.1971718068181813E-3</v>
      </c>
      <c r="H100" s="31">
        <f t="shared" si="6"/>
        <v>1.6444506124999998E-2</v>
      </c>
      <c r="I100" s="32">
        <f t="shared" si="7"/>
        <v>1.5287469481060606E-2</v>
      </c>
      <c r="J100" s="39"/>
      <c r="K100" s="39"/>
      <c r="L100" s="39"/>
      <c r="M100" s="39"/>
      <c r="N100" s="39"/>
      <c r="O100" s="39"/>
    </row>
    <row r="101" spans="1:15" x14ac:dyDescent="0.35">
      <c r="A101" s="33">
        <v>-2.7596840000000001E-3</v>
      </c>
      <c r="B101" s="33">
        <v>-2.7537129E-2</v>
      </c>
      <c r="C101" s="33">
        <v>-1.257865E-2</v>
      </c>
      <c r="D101" s="33">
        <v>-2.5969209999999999E-3</v>
      </c>
      <c r="F101" s="31">
        <f t="shared" si="4"/>
        <v>-3.7110474924242423E-3</v>
      </c>
      <c r="G101" s="31">
        <f t="shared" si="5"/>
        <v>-2.7890006806818184E-2</v>
      </c>
      <c r="H101" s="31">
        <f t="shared" si="6"/>
        <v>-1.3734154875E-2</v>
      </c>
      <c r="I101" s="32">
        <f t="shared" si="7"/>
        <v>-2.3725095189393941E-3</v>
      </c>
      <c r="J101" s="39"/>
      <c r="K101" s="39"/>
      <c r="L101" s="39"/>
      <c r="M101" s="39"/>
      <c r="N101" s="39"/>
      <c r="O101" s="39"/>
    </row>
    <row r="102" spans="1:15" x14ac:dyDescent="0.35">
      <c r="A102" s="33">
        <v>1.0063139999999999E-3</v>
      </c>
      <c r="B102" s="33">
        <v>-3.5316577000000002E-2</v>
      </c>
      <c r="C102" s="33">
        <v>-8.6441539999999994E-3</v>
      </c>
      <c r="D102" s="33">
        <v>-7.9970240000000001E-3</v>
      </c>
      <c r="F102" s="31">
        <f t="shared" si="4"/>
        <v>5.4950507575757474E-5</v>
      </c>
      <c r="G102" s="31">
        <f t="shared" si="5"/>
        <v>-3.5669454806818185E-2</v>
      </c>
      <c r="H102" s="31">
        <f t="shared" si="6"/>
        <v>-9.7996588749999988E-3</v>
      </c>
      <c r="I102" s="32">
        <f t="shared" si="7"/>
        <v>-7.772612518939394E-3</v>
      </c>
      <c r="J102" s="39"/>
      <c r="K102" s="39"/>
      <c r="L102" s="39"/>
      <c r="M102" s="39"/>
      <c r="N102" s="39"/>
      <c r="O102" s="39"/>
    </row>
    <row r="103" spans="1:15" x14ac:dyDescent="0.35">
      <c r="A103" s="33">
        <v>-1.2565971E-2</v>
      </c>
      <c r="B103" s="33">
        <v>2.3086740000000001E-3</v>
      </c>
      <c r="C103" s="33">
        <v>-2.0651709000000001E-2</v>
      </c>
      <c r="D103" s="33">
        <v>3.3183371000000003E-2</v>
      </c>
      <c r="F103" s="31">
        <f t="shared" si="4"/>
        <v>-1.3517334492424243E-2</v>
      </c>
      <c r="G103" s="31">
        <f t="shared" si="5"/>
        <v>1.9557961931818187E-3</v>
      </c>
      <c r="H103" s="31">
        <f t="shared" si="6"/>
        <v>-2.1807213875000002E-2</v>
      </c>
      <c r="I103" s="32">
        <f t="shared" si="7"/>
        <v>3.3407782481060612E-2</v>
      </c>
      <c r="J103" s="39"/>
      <c r="K103" s="39"/>
      <c r="L103" s="39"/>
      <c r="M103" s="39"/>
      <c r="N103" s="39"/>
      <c r="O103" s="39"/>
    </row>
    <row r="104" spans="1:15" x14ac:dyDescent="0.35">
      <c r="A104" s="33">
        <v>-5.5994139999999996E-3</v>
      </c>
      <c r="B104" s="33">
        <v>2.9615330000000001E-3</v>
      </c>
      <c r="C104" s="33">
        <v>3.9596964999999998E-2</v>
      </c>
      <c r="D104" s="33">
        <v>-6.3872271999999994E-2</v>
      </c>
      <c r="F104" s="31">
        <f t="shared" si="4"/>
        <v>-6.5507774924242418E-3</v>
      </c>
      <c r="G104" s="31">
        <f t="shared" si="5"/>
        <v>2.6086551931818187E-3</v>
      </c>
      <c r="H104" s="31">
        <f t="shared" si="6"/>
        <v>3.8441460125E-2</v>
      </c>
      <c r="I104" s="32">
        <f t="shared" si="7"/>
        <v>-6.3647860518939392E-2</v>
      </c>
      <c r="J104" s="39"/>
      <c r="K104" s="39"/>
      <c r="L104" s="39"/>
      <c r="M104" s="39"/>
      <c r="N104" s="39"/>
      <c r="O104" s="39"/>
    </row>
    <row r="105" spans="1:15" x14ac:dyDescent="0.35">
      <c r="A105" s="33">
        <v>-3.0713849999999998E-3</v>
      </c>
      <c r="B105" s="33">
        <v>2.5262467E-2</v>
      </c>
      <c r="C105" s="33">
        <v>-8.5642889999999992E-3</v>
      </c>
      <c r="D105" s="33">
        <v>-2.8493913999999999E-2</v>
      </c>
      <c r="F105" s="31">
        <f t="shared" si="4"/>
        <v>-4.0227484924242425E-3</v>
      </c>
      <c r="G105" s="31">
        <f t="shared" si="5"/>
        <v>2.4909589193181817E-2</v>
      </c>
      <c r="H105" s="31">
        <f t="shared" si="6"/>
        <v>-9.7197938749999987E-3</v>
      </c>
      <c r="I105" s="32">
        <f t="shared" si="7"/>
        <v>-2.8269502518939393E-2</v>
      </c>
      <c r="J105" s="39"/>
      <c r="K105" s="39"/>
      <c r="L105" s="39"/>
      <c r="M105" s="39"/>
      <c r="N105" s="39"/>
      <c r="O105" s="39"/>
    </row>
    <row r="106" spans="1:15" x14ac:dyDescent="0.35">
      <c r="A106" s="33">
        <v>8.9858279999999995E-3</v>
      </c>
      <c r="B106" s="33">
        <v>1.0880000000000001E-2</v>
      </c>
      <c r="C106" s="33">
        <v>8.63827E-3</v>
      </c>
      <c r="D106" s="33">
        <v>4.4293715999999997E-2</v>
      </c>
      <c r="F106" s="31">
        <f t="shared" si="4"/>
        <v>8.0344645075757573E-3</v>
      </c>
      <c r="G106" s="31">
        <f t="shared" si="5"/>
        <v>1.0527122193181819E-2</v>
      </c>
      <c r="H106" s="31">
        <f t="shared" si="6"/>
        <v>7.4827651249999997E-3</v>
      </c>
      <c r="I106" s="32">
        <f t="shared" si="7"/>
        <v>4.4518127481060606E-2</v>
      </c>
      <c r="J106" s="39"/>
      <c r="K106" s="39"/>
      <c r="L106" s="39"/>
      <c r="M106" s="39"/>
      <c r="N106" s="39"/>
      <c r="O106" s="39"/>
    </row>
    <row r="107" spans="1:15" x14ac:dyDescent="0.35">
      <c r="A107" s="33">
        <v>1.781171E-3</v>
      </c>
      <c r="B107" s="33">
        <v>-2.9439696000000001E-2</v>
      </c>
      <c r="C107" s="33">
        <v>-3.042593E-2</v>
      </c>
      <c r="D107" s="33">
        <v>-5.3496180000000004E-3</v>
      </c>
      <c r="F107" s="31">
        <f t="shared" si="4"/>
        <v>8.2980750757575758E-4</v>
      </c>
      <c r="G107" s="31">
        <f t="shared" si="5"/>
        <v>-2.9792573806818184E-2</v>
      </c>
      <c r="H107" s="31">
        <f t="shared" si="6"/>
        <v>-3.1581434875000002E-2</v>
      </c>
      <c r="I107" s="32">
        <f t="shared" si="7"/>
        <v>-5.1252065189393943E-3</v>
      </c>
      <c r="J107" s="39"/>
      <c r="K107" s="39"/>
      <c r="L107" s="39"/>
      <c r="M107" s="39"/>
      <c r="N107" s="39"/>
      <c r="O107" s="39"/>
    </row>
    <row r="108" spans="1:15" x14ac:dyDescent="0.35">
      <c r="A108" s="33">
        <v>-1.8034010999999999E-2</v>
      </c>
      <c r="B108" s="33">
        <v>-1.9895662000000001E-2</v>
      </c>
      <c r="C108" s="33">
        <v>5.3463390000000003E-3</v>
      </c>
      <c r="D108" s="33">
        <v>-8.4518249999999996E-3</v>
      </c>
      <c r="F108" s="31">
        <f t="shared" si="4"/>
        <v>-1.8985374492424243E-2</v>
      </c>
      <c r="G108" s="31">
        <f t="shared" si="5"/>
        <v>-2.0248539806818185E-2</v>
      </c>
      <c r="H108" s="31">
        <f t="shared" si="6"/>
        <v>4.190834125E-3</v>
      </c>
      <c r="I108" s="32">
        <f t="shared" si="7"/>
        <v>-8.2274135189393943E-3</v>
      </c>
      <c r="J108" s="39"/>
      <c r="K108" s="39"/>
      <c r="L108" s="39"/>
      <c r="M108" s="39"/>
      <c r="N108" s="39"/>
      <c r="O108" s="39"/>
    </row>
    <row r="109" spans="1:15" x14ac:dyDescent="0.35">
      <c r="A109" s="33">
        <v>6.9839630000000002E-3</v>
      </c>
      <c r="B109" s="33">
        <v>-2.4625625000000002E-2</v>
      </c>
      <c r="C109" s="33">
        <v>-2.0578023000000001E-2</v>
      </c>
      <c r="D109" s="33">
        <v>4.2619329999999999E-3</v>
      </c>
      <c r="F109" s="31">
        <f t="shared" si="4"/>
        <v>6.0325995075757579E-3</v>
      </c>
      <c r="G109" s="31">
        <f t="shared" si="5"/>
        <v>-2.4978502806818185E-2</v>
      </c>
      <c r="H109" s="31">
        <f t="shared" si="6"/>
        <v>-2.1733527875000002E-2</v>
      </c>
      <c r="I109" s="32">
        <f t="shared" si="7"/>
        <v>4.486344481060606E-3</v>
      </c>
      <c r="J109" s="39"/>
      <c r="K109" s="39"/>
      <c r="L109" s="39"/>
      <c r="M109" s="39"/>
      <c r="N109" s="39"/>
      <c r="O109" s="39"/>
    </row>
    <row r="110" spans="1:15" x14ac:dyDescent="0.35">
      <c r="A110" s="33">
        <v>-1.8494759999999999E-2</v>
      </c>
      <c r="B110" s="33">
        <v>-2.7635586E-2</v>
      </c>
      <c r="C110" s="33">
        <v>-1.2511768E-2</v>
      </c>
      <c r="D110" s="33">
        <v>-4.8225309999999997E-3</v>
      </c>
      <c r="F110" s="31">
        <f t="shared" si="4"/>
        <v>-1.9446123492424243E-2</v>
      </c>
      <c r="G110" s="31">
        <f t="shared" si="5"/>
        <v>-2.7988463806818183E-2</v>
      </c>
      <c r="H110" s="31">
        <f t="shared" si="6"/>
        <v>-1.3667272874999999E-2</v>
      </c>
      <c r="I110" s="32">
        <f t="shared" si="7"/>
        <v>-4.5981195189393935E-3</v>
      </c>
      <c r="J110" s="39"/>
      <c r="K110" s="39"/>
      <c r="L110" s="39"/>
      <c r="M110" s="39"/>
      <c r="N110" s="39"/>
      <c r="O110" s="39"/>
    </row>
    <row r="111" spans="1:15" x14ac:dyDescent="0.35">
      <c r="A111" s="33">
        <v>1.4655876E-2</v>
      </c>
      <c r="B111" s="33">
        <v>3.9298280999999997E-2</v>
      </c>
      <c r="C111" s="33">
        <v>1.2192158E-2</v>
      </c>
      <c r="D111" s="33">
        <v>3.0238457E-2</v>
      </c>
      <c r="F111" s="31">
        <f t="shared" si="4"/>
        <v>1.3704512507575758E-2</v>
      </c>
      <c r="G111" s="31">
        <f t="shared" si="5"/>
        <v>3.8945403193181814E-2</v>
      </c>
      <c r="H111" s="31">
        <f t="shared" si="6"/>
        <v>1.1036653125E-2</v>
      </c>
      <c r="I111" s="32">
        <f t="shared" si="7"/>
        <v>3.0462868481060605E-2</v>
      </c>
      <c r="J111" s="39"/>
      <c r="K111" s="39"/>
      <c r="L111" s="39"/>
      <c r="M111" s="39"/>
      <c r="N111" s="39"/>
      <c r="O111" s="39"/>
    </row>
    <row r="112" spans="1:15" x14ac:dyDescent="0.35">
      <c r="A112" s="33">
        <v>-6.1903790000000002E-3</v>
      </c>
      <c r="B112" s="33">
        <v>5.1654251999999998E-2</v>
      </c>
      <c r="C112" s="33">
        <v>2.4563084999999998E-2</v>
      </c>
      <c r="D112" s="33">
        <v>-1.8815240000000001E-3</v>
      </c>
      <c r="F112" s="31">
        <f t="shared" si="4"/>
        <v>-7.1417424924242424E-3</v>
      </c>
      <c r="G112" s="31">
        <f t="shared" si="5"/>
        <v>5.1301374193181815E-2</v>
      </c>
      <c r="H112" s="31">
        <f t="shared" si="6"/>
        <v>2.3407580124999997E-2</v>
      </c>
      <c r="I112" s="32">
        <f t="shared" si="7"/>
        <v>-1.6571125189393941E-3</v>
      </c>
      <c r="J112" s="39"/>
      <c r="K112" s="39"/>
      <c r="L112" s="39"/>
      <c r="M112" s="39"/>
      <c r="N112" s="39"/>
      <c r="O112" s="39"/>
    </row>
    <row r="113" spans="1:15" x14ac:dyDescent="0.35">
      <c r="A113" s="33">
        <v>7.7862189999999996E-3</v>
      </c>
      <c r="B113" s="33">
        <v>-2.5682180000000002E-3</v>
      </c>
      <c r="C113" s="33">
        <v>1.8441219999999999E-3</v>
      </c>
      <c r="D113" s="33">
        <v>2.65787E-2</v>
      </c>
      <c r="F113" s="31">
        <f t="shared" si="4"/>
        <v>6.8348555075757574E-3</v>
      </c>
      <c r="G113" s="31">
        <f t="shared" si="5"/>
        <v>-2.9210958068181816E-3</v>
      </c>
      <c r="H113" s="31">
        <f t="shared" si="6"/>
        <v>6.8861712499999981E-4</v>
      </c>
      <c r="I113" s="32">
        <f t="shared" si="7"/>
        <v>2.6803111481060606E-2</v>
      </c>
      <c r="J113" s="39"/>
      <c r="K113" s="39"/>
      <c r="L113" s="39"/>
      <c r="M113" s="39"/>
      <c r="N113" s="39"/>
      <c r="O113" s="39"/>
    </row>
    <row r="114" spans="1:15" x14ac:dyDescent="0.35">
      <c r="A114" s="33">
        <v>4.1205249999999999E-3</v>
      </c>
      <c r="B114" s="33">
        <v>4.2806629999999998E-2</v>
      </c>
      <c r="C114" s="33">
        <v>2.3009664999999999E-2</v>
      </c>
      <c r="D114" s="33">
        <v>-3.7275046999999999E-2</v>
      </c>
      <c r="F114" s="31">
        <f t="shared" si="4"/>
        <v>3.1691615075757577E-3</v>
      </c>
      <c r="G114" s="31">
        <f t="shared" si="5"/>
        <v>4.2453752193181815E-2</v>
      </c>
      <c r="H114" s="31">
        <f t="shared" si="6"/>
        <v>2.1854160124999997E-2</v>
      </c>
      <c r="I114" s="32">
        <f t="shared" si="7"/>
        <v>-3.705063551893939E-2</v>
      </c>
      <c r="J114" s="39"/>
      <c r="K114" s="39"/>
      <c r="L114" s="39"/>
      <c r="M114" s="39"/>
      <c r="N114" s="39"/>
      <c r="O114" s="39"/>
    </row>
    <row r="115" spans="1:15" x14ac:dyDescent="0.35">
      <c r="A115" s="33">
        <v>-5.8990509999999998E-3</v>
      </c>
      <c r="B115" s="33">
        <v>-6.1728699999999996E-3</v>
      </c>
      <c r="C115" s="33">
        <v>-9.2217730000000008E-3</v>
      </c>
      <c r="D115" s="33">
        <v>9.9180050000000006E-3</v>
      </c>
      <c r="F115" s="31">
        <f t="shared" si="4"/>
        <v>-6.850414492424242E-3</v>
      </c>
      <c r="G115" s="31">
        <f t="shared" si="5"/>
        <v>-6.525747806818181E-3</v>
      </c>
      <c r="H115" s="31">
        <f t="shared" si="6"/>
        <v>-1.0377277875E-2</v>
      </c>
      <c r="I115" s="32">
        <f t="shared" si="7"/>
        <v>1.0142416481060606E-2</v>
      </c>
      <c r="J115" s="39"/>
      <c r="K115" s="39"/>
      <c r="L115" s="39"/>
      <c r="M115" s="39"/>
      <c r="N115" s="39"/>
      <c r="O115" s="39"/>
    </row>
    <row r="116" spans="1:15" x14ac:dyDescent="0.35">
      <c r="A116" s="33">
        <v>4.9020380000000001E-3</v>
      </c>
      <c r="B116" s="33">
        <v>7.7639750000000002E-3</v>
      </c>
      <c r="C116" s="33">
        <v>-1.5890920000000001E-3</v>
      </c>
      <c r="D116" s="33">
        <v>7.5544900000000005E-4</v>
      </c>
      <c r="F116" s="31">
        <f t="shared" si="4"/>
        <v>3.9506745075757578E-3</v>
      </c>
      <c r="G116" s="31">
        <f t="shared" si="5"/>
        <v>7.4110971931818188E-3</v>
      </c>
      <c r="H116" s="31">
        <f t="shared" si="6"/>
        <v>-2.7445968750000002E-3</v>
      </c>
      <c r="I116" s="32">
        <f t="shared" si="7"/>
        <v>9.79860481060606E-4</v>
      </c>
      <c r="J116" s="39"/>
      <c r="K116" s="39"/>
      <c r="L116" s="39"/>
      <c r="M116" s="39"/>
      <c r="N116" s="39"/>
      <c r="O116" s="39"/>
    </row>
    <row r="117" spans="1:15" x14ac:dyDescent="0.35">
      <c r="A117" s="33">
        <v>2.0539127000000001E-2</v>
      </c>
      <c r="B117" s="33">
        <v>-3.1433004E-2</v>
      </c>
      <c r="C117" s="33">
        <v>1.2733095E-2</v>
      </c>
      <c r="D117" s="33">
        <v>-1.509757E-3</v>
      </c>
      <c r="F117" s="31">
        <f t="shared" si="4"/>
        <v>1.9587763507575757E-2</v>
      </c>
      <c r="G117" s="31">
        <f t="shared" si="5"/>
        <v>-3.1785881806818184E-2</v>
      </c>
      <c r="H117" s="31">
        <f t="shared" si="6"/>
        <v>1.1577590125E-2</v>
      </c>
      <c r="I117" s="32">
        <f t="shared" si="7"/>
        <v>-1.2853455189393941E-3</v>
      </c>
      <c r="J117" s="39"/>
      <c r="K117" s="39"/>
      <c r="L117" s="39"/>
      <c r="M117" s="39"/>
      <c r="N117" s="39"/>
      <c r="O117" s="39"/>
    </row>
    <row r="118" spans="1:15" x14ac:dyDescent="0.35">
      <c r="A118" s="33">
        <v>-1.1320780000000001E-2</v>
      </c>
      <c r="B118" s="33">
        <v>-3.2134902999999999E-2</v>
      </c>
      <c r="C118" s="33">
        <v>-2.020656E-3</v>
      </c>
      <c r="D118" s="33">
        <v>-1.889983E-3</v>
      </c>
      <c r="F118" s="31">
        <f t="shared" si="4"/>
        <v>-1.2272143492424243E-2</v>
      </c>
      <c r="G118" s="31">
        <f t="shared" si="5"/>
        <v>-3.2487780806818183E-2</v>
      </c>
      <c r="H118" s="31">
        <f t="shared" si="6"/>
        <v>-3.1761608750000003E-3</v>
      </c>
      <c r="I118" s="32">
        <f t="shared" si="7"/>
        <v>-1.6655715189393941E-3</v>
      </c>
      <c r="J118" s="39"/>
      <c r="K118" s="39"/>
      <c r="L118" s="39"/>
      <c r="M118" s="39"/>
      <c r="N118" s="39"/>
      <c r="O118" s="39"/>
    </row>
    <row r="119" spans="1:15" x14ac:dyDescent="0.35">
      <c r="A119" s="33">
        <v>-2.7989820000000002E-3</v>
      </c>
      <c r="B119" s="33">
        <v>1.0519395000000001E-2</v>
      </c>
      <c r="C119" s="33">
        <v>1.3048324E-2</v>
      </c>
      <c r="D119" s="33">
        <v>1.8178356E-2</v>
      </c>
      <c r="F119" s="31">
        <f t="shared" si="4"/>
        <v>-3.7503454924242424E-3</v>
      </c>
      <c r="G119" s="31">
        <f t="shared" si="5"/>
        <v>1.0166517193181819E-2</v>
      </c>
      <c r="H119" s="31">
        <f t="shared" si="6"/>
        <v>1.1892819125000001E-2</v>
      </c>
      <c r="I119" s="32">
        <f t="shared" si="7"/>
        <v>1.8402767481060605E-2</v>
      </c>
      <c r="J119" s="39"/>
      <c r="K119" s="39"/>
      <c r="L119" s="39"/>
      <c r="M119" s="39"/>
      <c r="N119" s="39"/>
      <c r="O119" s="39"/>
    </row>
    <row r="120" spans="1:15" x14ac:dyDescent="0.35">
      <c r="A120" s="33">
        <v>2.7813218000000001E-2</v>
      </c>
      <c r="B120" s="33">
        <v>-2.6024690999999999E-2</v>
      </c>
      <c r="C120" s="33">
        <v>-2.087495E-2</v>
      </c>
      <c r="D120" s="33">
        <v>-6.8811230000000003E-3</v>
      </c>
      <c r="F120" s="31">
        <f t="shared" si="4"/>
        <v>2.6861854507575757E-2</v>
      </c>
      <c r="G120" s="31">
        <f t="shared" si="5"/>
        <v>-2.6377568806818182E-2</v>
      </c>
      <c r="H120" s="31">
        <f t="shared" si="6"/>
        <v>-2.2030454875000001E-2</v>
      </c>
      <c r="I120" s="32">
        <f t="shared" si="7"/>
        <v>-6.6567115189393941E-3</v>
      </c>
      <c r="J120" s="39"/>
      <c r="K120" s="39"/>
      <c r="L120" s="39"/>
      <c r="M120" s="39"/>
      <c r="N120" s="39"/>
      <c r="O120" s="39"/>
    </row>
    <row r="121" spans="1:15" x14ac:dyDescent="0.35">
      <c r="A121" s="33">
        <v>-2.7309090000000001E-3</v>
      </c>
      <c r="B121" s="33">
        <v>-8.0160319999999993E-3</v>
      </c>
      <c r="C121" s="33">
        <v>-2.0866454999999999E-2</v>
      </c>
      <c r="D121" s="33">
        <v>-2.247247E-3</v>
      </c>
      <c r="F121" s="31">
        <f t="shared" si="4"/>
        <v>-3.6822724924242423E-3</v>
      </c>
      <c r="G121" s="31">
        <f t="shared" si="5"/>
        <v>-8.3689098068181807E-3</v>
      </c>
      <c r="H121" s="31">
        <f t="shared" si="6"/>
        <v>-2.2021959875E-2</v>
      </c>
      <c r="I121" s="32">
        <f t="shared" si="7"/>
        <v>-2.0228355189393942E-3</v>
      </c>
      <c r="J121" s="39"/>
      <c r="K121" s="39"/>
      <c r="L121" s="39"/>
      <c r="M121" s="39"/>
      <c r="N121" s="39"/>
      <c r="O121" s="39"/>
    </row>
    <row r="122" spans="1:15" x14ac:dyDescent="0.35">
      <c r="A122" s="33">
        <v>2.9624174E-2</v>
      </c>
      <c r="B122" s="33">
        <v>1.1111111E-2</v>
      </c>
      <c r="C122" s="33">
        <v>-9.7289330000000004E-3</v>
      </c>
      <c r="D122" s="33">
        <v>1.6328885000000001E-2</v>
      </c>
      <c r="F122" s="31">
        <f t="shared" si="4"/>
        <v>2.8672810507575756E-2</v>
      </c>
      <c r="G122" s="31">
        <f t="shared" si="5"/>
        <v>1.0758233193181818E-2</v>
      </c>
      <c r="H122" s="31">
        <f t="shared" si="6"/>
        <v>-1.0884437875E-2</v>
      </c>
      <c r="I122" s="32">
        <f t="shared" si="7"/>
        <v>1.6553296481060607E-2</v>
      </c>
      <c r="J122" s="39"/>
      <c r="K122" s="39"/>
      <c r="L122" s="39"/>
      <c r="M122" s="39"/>
      <c r="N122" s="39"/>
      <c r="O122" s="39"/>
    </row>
    <row r="123" spans="1:15" x14ac:dyDescent="0.35">
      <c r="A123" s="33">
        <v>-2.2969076000000001E-2</v>
      </c>
      <c r="B123" s="33">
        <v>-2.1645088E-2</v>
      </c>
      <c r="C123" s="33">
        <v>-1.7309977000000001E-2</v>
      </c>
      <c r="D123" s="33">
        <v>-9.2336099999999997E-3</v>
      </c>
      <c r="F123" s="31">
        <f t="shared" si="4"/>
        <v>-2.3920439492424245E-2</v>
      </c>
      <c r="G123" s="31">
        <f t="shared" si="5"/>
        <v>-2.1997965806818183E-2</v>
      </c>
      <c r="H123" s="31">
        <f t="shared" si="6"/>
        <v>-1.8465481875000002E-2</v>
      </c>
      <c r="I123" s="32">
        <f t="shared" si="7"/>
        <v>-9.0091985189393944E-3</v>
      </c>
      <c r="J123" s="39"/>
      <c r="K123" s="39"/>
      <c r="L123" s="39"/>
      <c r="M123" s="39"/>
      <c r="N123" s="39"/>
      <c r="O123" s="39"/>
    </row>
    <row r="124" spans="1:15" x14ac:dyDescent="0.35">
      <c r="A124" s="33">
        <v>-3.6377158999999999E-2</v>
      </c>
      <c r="B124" s="33">
        <v>-3.7440099999999999E-3</v>
      </c>
      <c r="C124" s="33">
        <v>-3.1659081999999998E-2</v>
      </c>
      <c r="D124" s="33">
        <v>-8.2013599999999996E-3</v>
      </c>
      <c r="F124" s="31">
        <f t="shared" si="4"/>
        <v>-3.7328522492424243E-2</v>
      </c>
      <c r="G124" s="31">
        <f t="shared" si="5"/>
        <v>-4.0968878068181813E-3</v>
      </c>
      <c r="H124" s="31">
        <f t="shared" si="6"/>
        <v>-3.2814586874999996E-2</v>
      </c>
      <c r="I124" s="32">
        <f t="shared" si="7"/>
        <v>-7.9769485189393943E-3</v>
      </c>
      <c r="J124" s="39"/>
      <c r="K124" s="39"/>
      <c r="L124" s="39"/>
      <c r="M124" s="39"/>
      <c r="N124" s="39"/>
      <c r="O124" s="39"/>
    </row>
    <row r="125" spans="1:15" x14ac:dyDescent="0.35">
      <c r="A125" s="33">
        <v>3.8777658999999999E-2</v>
      </c>
      <c r="B125" s="33">
        <v>2.8015031999999999E-2</v>
      </c>
      <c r="C125" s="33">
        <v>1.1553613000000001E-2</v>
      </c>
      <c r="D125" s="33">
        <v>0</v>
      </c>
      <c r="F125" s="31">
        <f t="shared" si="4"/>
        <v>3.7826295507575755E-2</v>
      </c>
      <c r="G125" s="31">
        <f t="shared" si="5"/>
        <v>2.7662154193181816E-2</v>
      </c>
      <c r="H125" s="31">
        <f t="shared" si="6"/>
        <v>1.0398108125000001E-2</v>
      </c>
      <c r="I125" s="32">
        <f t="shared" si="7"/>
        <v>2.2441148106060592E-4</v>
      </c>
      <c r="J125" s="39"/>
      <c r="K125" s="39"/>
      <c r="L125" s="39"/>
      <c r="M125" s="39"/>
      <c r="N125" s="39"/>
      <c r="O125" s="39"/>
    </row>
    <row r="126" spans="1:15" x14ac:dyDescent="0.35">
      <c r="A126" s="33">
        <v>-2.4474709000000001E-2</v>
      </c>
      <c r="B126" s="33">
        <v>-3.6557E-3</v>
      </c>
      <c r="C126" s="33">
        <v>-1.2150668E-2</v>
      </c>
      <c r="D126" s="33">
        <v>2.8190569999999998E-3</v>
      </c>
      <c r="F126" s="31">
        <f t="shared" si="4"/>
        <v>-2.5426072492424245E-2</v>
      </c>
      <c r="G126" s="31">
        <f t="shared" si="5"/>
        <v>-4.0085778068181819E-3</v>
      </c>
      <c r="H126" s="31">
        <f t="shared" si="6"/>
        <v>-1.3306172874999999E-2</v>
      </c>
      <c r="I126" s="32">
        <f t="shared" si="7"/>
        <v>3.0434684810606055E-3</v>
      </c>
      <c r="J126" s="39"/>
      <c r="K126" s="39"/>
      <c r="L126" s="39"/>
      <c r="M126" s="39"/>
      <c r="N126" s="39"/>
      <c r="O126" s="39"/>
    </row>
    <row r="127" spans="1:15" x14ac:dyDescent="0.35">
      <c r="A127" s="33">
        <v>4.5615810000000003E-3</v>
      </c>
      <c r="B127" s="33">
        <v>1.2008005E-2</v>
      </c>
      <c r="C127" s="33">
        <v>1.2546088E-2</v>
      </c>
      <c r="D127" s="33">
        <v>7.3088270000000004E-3</v>
      </c>
      <c r="F127" s="31">
        <f t="shared" si="4"/>
        <v>3.6102175075757581E-3</v>
      </c>
      <c r="G127" s="31">
        <f t="shared" si="5"/>
        <v>1.1655127193181819E-2</v>
      </c>
      <c r="H127" s="31">
        <f t="shared" si="6"/>
        <v>1.1390583125000001E-2</v>
      </c>
      <c r="I127" s="32">
        <f t="shared" si="7"/>
        <v>7.5332384810606065E-3</v>
      </c>
      <c r="J127" s="39"/>
      <c r="K127" s="39"/>
      <c r="L127" s="39"/>
      <c r="M127" s="39"/>
      <c r="N127" s="39"/>
      <c r="O127" s="39"/>
    </row>
    <row r="128" spans="1:15" x14ac:dyDescent="0.35">
      <c r="A128" s="33">
        <v>3.5317859999999999E-3</v>
      </c>
      <c r="B128" s="33">
        <v>8.899176E-3</v>
      </c>
      <c r="C128" s="33">
        <v>1.4820226000000001E-2</v>
      </c>
      <c r="D128" s="33">
        <v>3.9069580000000003E-3</v>
      </c>
      <c r="F128" s="31">
        <f t="shared" si="4"/>
        <v>2.5804225075757572E-3</v>
      </c>
      <c r="G128" s="31">
        <f t="shared" si="5"/>
        <v>8.5462981931818185E-3</v>
      </c>
      <c r="H128" s="31">
        <f t="shared" si="6"/>
        <v>1.3664721125000001E-2</v>
      </c>
      <c r="I128" s="32">
        <f t="shared" si="7"/>
        <v>4.1313694810606065E-3</v>
      </c>
      <c r="J128" s="39"/>
      <c r="K128" s="39"/>
      <c r="L128" s="39"/>
      <c r="M128" s="39"/>
      <c r="N128" s="39"/>
      <c r="O128" s="39"/>
    </row>
    <row r="129" spans="1:15" x14ac:dyDescent="0.35">
      <c r="A129" s="33">
        <v>2.1870363E-2</v>
      </c>
      <c r="B129" s="33">
        <v>1.6007806999999999E-2</v>
      </c>
      <c r="C129" s="33">
        <v>1.6518997000000001E-2</v>
      </c>
      <c r="D129" s="33">
        <v>-1.3528521E-2</v>
      </c>
      <c r="F129" s="31">
        <f t="shared" si="4"/>
        <v>2.0918999507575756E-2</v>
      </c>
      <c r="G129" s="31">
        <f t="shared" si="5"/>
        <v>1.5654929193181816E-2</v>
      </c>
      <c r="H129" s="31">
        <f t="shared" si="6"/>
        <v>1.5363492125000001E-2</v>
      </c>
      <c r="I129" s="32">
        <f t="shared" si="7"/>
        <v>-1.3304109518939395E-2</v>
      </c>
      <c r="J129" s="39"/>
      <c r="K129" s="39"/>
      <c r="L129" s="39"/>
      <c r="M129" s="39"/>
      <c r="N129" s="39"/>
      <c r="O129" s="39"/>
    </row>
    <row r="130" spans="1:15" x14ac:dyDescent="0.35">
      <c r="A130" s="33">
        <v>4.4280439999999999E-3</v>
      </c>
      <c r="B130" s="33">
        <v>-3.4083569000000001E-2</v>
      </c>
      <c r="C130" s="33">
        <v>2.1902979999999999E-2</v>
      </c>
      <c r="D130" s="33">
        <v>1.03325E-2</v>
      </c>
      <c r="F130" s="31">
        <f t="shared" si="4"/>
        <v>3.4766805075757577E-3</v>
      </c>
      <c r="G130" s="31">
        <f t="shared" si="5"/>
        <v>-3.4436446806818184E-2</v>
      </c>
      <c r="H130" s="31">
        <f t="shared" si="6"/>
        <v>2.0747475124999998E-2</v>
      </c>
      <c r="I130" s="32">
        <f t="shared" si="7"/>
        <v>1.0556911481060605E-2</v>
      </c>
      <c r="J130" s="39"/>
      <c r="K130" s="39"/>
      <c r="L130" s="39"/>
      <c r="M130" s="39"/>
      <c r="N130" s="39"/>
      <c r="O130" s="39"/>
    </row>
    <row r="131" spans="1:15" x14ac:dyDescent="0.35">
      <c r="A131" s="33">
        <v>1.8368846000000001E-2</v>
      </c>
      <c r="B131" s="33">
        <v>6.3248669999999996E-3</v>
      </c>
      <c r="C131" s="33">
        <v>-3.6874859999999998E-3</v>
      </c>
      <c r="D131" s="33">
        <v>-5.0204719999999998E-3</v>
      </c>
      <c r="F131" s="31">
        <f t="shared" si="4"/>
        <v>1.7417482507575757E-2</v>
      </c>
      <c r="G131" s="31">
        <f t="shared" si="5"/>
        <v>5.9719891931818182E-3</v>
      </c>
      <c r="H131" s="31">
        <f t="shared" si="6"/>
        <v>-4.8429908749999997E-3</v>
      </c>
      <c r="I131" s="32">
        <f t="shared" si="7"/>
        <v>-4.7960605189393936E-3</v>
      </c>
      <c r="J131" s="39"/>
      <c r="K131" s="39"/>
      <c r="L131" s="39"/>
      <c r="M131" s="39"/>
      <c r="N131" s="39"/>
      <c r="O131" s="39"/>
    </row>
    <row r="132" spans="1:15" x14ac:dyDescent="0.35">
      <c r="A132" s="33">
        <v>1.4910990000000001E-2</v>
      </c>
      <c r="B132" s="33">
        <v>1.323189E-3</v>
      </c>
      <c r="C132" s="33">
        <v>4.3025688999999999E-2</v>
      </c>
      <c r="D132" s="33">
        <v>-2.803158E-3</v>
      </c>
      <c r="F132" s="31">
        <f t="shared" ref="F132:F195" si="8">A132-$A$268</f>
        <v>1.3959626507575758E-2</v>
      </c>
      <c r="G132" s="31">
        <f t="shared" ref="G132:G195" si="9">B132-$B$268</f>
        <v>9.7031119318181848E-4</v>
      </c>
      <c r="H132" s="31">
        <f t="shared" ref="H132:H195" si="10">C132-$C$268</f>
        <v>4.1870184125000001E-2</v>
      </c>
      <c r="I132" s="32">
        <f t="shared" ref="I132:I195" si="11">D132-$D$268</f>
        <v>-2.5787465189393943E-3</v>
      </c>
      <c r="J132" s="39"/>
      <c r="K132" s="39"/>
      <c r="L132" s="39"/>
      <c r="M132" s="39"/>
      <c r="N132" s="39"/>
      <c r="O132" s="39"/>
    </row>
    <row r="133" spans="1:15" x14ac:dyDescent="0.35">
      <c r="A133" s="33">
        <v>-1.6587701E-2</v>
      </c>
      <c r="B133" s="33">
        <v>3.9642879999999998E-3</v>
      </c>
      <c r="C133" s="33">
        <v>2.3508571999999998E-2</v>
      </c>
      <c r="D133" s="33">
        <v>-3.74831E-4</v>
      </c>
      <c r="F133" s="31">
        <f t="shared" si="8"/>
        <v>-1.7539064492424244E-2</v>
      </c>
      <c r="G133" s="31">
        <f t="shared" si="9"/>
        <v>3.6114101931818184E-3</v>
      </c>
      <c r="H133" s="31">
        <f t="shared" si="10"/>
        <v>2.2353067124999997E-2</v>
      </c>
      <c r="I133" s="32">
        <f t="shared" si="11"/>
        <v>-1.5041951893939409E-4</v>
      </c>
      <c r="J133" s="39"/>
      <c r="K133" s="39"/>
      <c r="L133" s="39"/>
      <c r="M133" s="39"/>
      <c r="N133" s="39"/>
      <c r="O133" s="39"/>
    </row>
    <row r="134" spans="1:15" x14ac:dyDescent="0.35">
      <c r="A134" s="33">
        <v>1.4458069999999999E-3</v>
      </c>
      <c r="B134" s="33">
        <v>-2.8298718E-2</v>
      </c>
      <c r="C134" s="33">
        <v>-6.2838779999999997E-3</v>
      </c>
      <c r="D134" s="33">
        <v>-7.4990810000000003E-3</v>
      </c>
      <c r="F134" s="31">
        <f t="shared" si="8"/>
        <v>4.9444350757575748E-4</v>
      </c>
      <c r="G134" s="31">
        <f t="shared" si="9"/>
        <v>-2.8651595806818184E-2</v>
      </c>
      <c r="H134" s="31">
        <f t="shared" si="10"/>
        <v>-7.439382875E-3</v>
      </c>
      <c r="I134" s="32">
        <f t="shared" si="11"/>
        <v>-7.2746695189393942E-3</v>
      </c>
      <c r="J134" s="39"/>
      <c r="K134" s="39"/>
      <c r="L134" s="39"/>
      <c r="M134" s="39"/>
      <c r="N134" s="39"/>
      <c r="O134" s="39"/>
    </row>
    <row r="135" spans="1:15" x14ac:dyDescent="0.35">
      <c r="A135" s="33">
        <v>1.6843046E-2</v>
      </c>
      <c r="B135" s="33">
        <v>-1.0159500000000001E-3</v>
      </c>
      <c r="C135" s="33">
        <v>3.052758E-3</v>
      </c>
      <c r="D135" s="33">
        <v>1.8893100000000001E-4</v>
      </c>
      <c r="F135" s="31">
        <f t="shared" si="8"/>
        <v>1.5891682507575756E-2</v>
      </c>
      <c r="G135" s="31">
        <f t="shared" si="9"/>
        <v>-1.3688278068181817E-3</v>
      </c>
      <c r="H135" s="31">
        <f t="shared" si="10"/>
        <v>1.8972531249999999E-3</v>
      </c>
      <c r="I135" s="32">
        <f t="shared" si="11"/>
        <v>4.1334248106060593E-4</v>
      </c>
      <c r="J135" s="39"/>
      <c r="K135" s="39"/>
      <c r="L135" s="39"/>
      <c r="M135" s="39"/>
      <c r="N135" s="39"/>
      <c r="O135" s="39"/>
    </row>
    <row r="136" spans="1:15" x14ac:dyDescent="0.35">
      <c r="A136" s="33">
        <v>2.9342216000000001E-2</v>
      </c>
      <c r="B136" s="33">
        <v>2.4067762999999999E-2</v>
      </c>
      <c r="C136" s="33">
        <v>-7.6086629999999999E-3</v>
      </c>
      <c r="D136" s="33">
        <v>-9.4426799999999995E-4</v>
      </c>
      <c r="F136" s="31">
        <f t="shared" si="8"/>
        <v>2.8390852507575757E-2</v>
      </c>
      <c r="G136" s="31">
        <f t="shared" si="9"/>
        <v>2.3714885193181816E-2</v>
      </c>
      <c r="H136" s="31">
        <f t="shared" si="10"/>
        <v>-8.7641678749999993E-3</v>
      </c>
      <c r="I136" s="32">
        <f t="shared" si="11"/>
        <v>-7.1985651893939401E-4</v>
      </c>
      <c r="J136" s="39"/>
      <c r="K136" s="39"/>
      <c r="L136" s="39"/>
      <c r="M136" s="39"/>
      <c r="N136" s="39"/>
      <c r="O136" s="39"/>
    </row>
    <row r="137" spans="1:15" x14ac:dyDescent="0.35">
      <c r="A137" s="33">
        <v>2.528731E-2</v>
      </c>
      <c r="B137" s="33">
        <v>-2.3502118999999998E-2</v>
      </c>
      <c r="C137" s="33">
        <v>1.3800602E-2</v>
      </c>
      <c r="D137" s="33">
        <v>-3.78091E-4</v>
      </c>
      <c r="F137" s="31">
        <f t="shared" si="8"/>
        <v>2.4335946507575756E-2</v>
      </c>
      <c r="G137" s="31">
        <f t="shared" si="9"/>
        <v>-2.3854996806818182E-2</v>
      </c>
      <c r="H137" s="31">
        <f t="shared" si="10"/>
        <v>1.2645097125000001E-2</v>
      </c>
      <c r="I137" s="32">
        <f t="shared" si="11"/>
        <v>-1.5367951893939408E-4</v>
      </c>
      <c r="J137" s="39"/>
      <c r="K137" s="39"/>
      <c r="L137" s="39"/>
      <c r="M137" s="39"/>
      <c r="N137" s="39"/>
      <c r="O137" s="39"/>
    </row>
    <row r="138" spans="1:15" x14ac:dyDescent="0.35">
      <c r="A138" s="33">
        <v>1.1883476E-2</v>
      </c>
      <c r="B138" s="33">
        <v>0</v>
      </c>
      <c r="C138" s="33">
        <v>-8.6429990000000002E-3</v>
      </c>
      <c r="D138" s="33">
        <v>2.1180010999999999E-2</v>
      </c>
      <c r="F138" s="31">
        <f t="shared" si="8"/>
        <v>1.0932112507575758E-2</v>
      </c>
      <c r="G138" s="31">
        <f t="shared" si="9"/>
        <v>-3.5287780681818152E-4</v>
      </c>
      <c r="H138" s="31">
        <f t="shared" si="10"/>
        <v>-9.7985038749999996E-3</v>
      </c>
      <c r="I138" s="32">
        <f t="shared" si="11"/>
        <v>2.1404422481060604E-2</v>
      </c>
      <c r="J138" s="39"/>
      <c r="K138" s="39"/>
      <c r="L138" s="39"/>
      <c r="M138" s="39"/>
      <c r="N138" s="39"/>
      <c r="O138" s="39"/>
    </row>
    <row r="139" spans="1:15" x14ac:dyDescent="0.35">
      <c r="A139" s="33">
        <v>2.2153799999999999E-4</v>
      </c>
      <c r="B139" s="33">
        <v>-2.5084746000000002E-2</v>
      </c>
      <c r="C139" s="33">
        <v>-6.9747059999999998E-3</v>
      </c>
      <c r="D139" s="33">
        <v>1.7777759000000001E-2</v>
      </c>
      <c r="F139" s="31">
        <f t="shared" si="8"/>
        <v>-7.2982549242424247E-4</v>
      </c>
      <c r="G139" s="31">
        <f t="shared" si="9"/>
        <v>-2.5437623806818185E-2</v>
      </c>
      <c r="H139" s="31">
        <f t="shared" si="10"/>
        <v>-8.1302108750000001E-3</v>
      </c>
      <c r="I139" s="32">
        <f t="shared" si="11"/>
        <v>1.8002170481060606E-2</v>
      </c>
      <c r="J139" s="39"/>
      <c r="K139" s="39"/>
      <c r="L139" s="39"/>
      <c r="M139" s="39"/>
      <c r="N139" s="39"/>
      <c r="O139" s="39"/>
    </row>
    <row r="140" spans="1:15" x14ac:dyDescent="0.35">
      <c r="A140" s="33">
        <v>1.6393487000000002E-2</v>
      </c>
      <c r="B140" s="33">
        <v>-3.0250381999999999E-2</v>
      </c>
      <c r="C140" s="33">
        <v>-2.3266055000000001E-2</v>
      </c>
      <c r="D140" s="33">
        <v>-1.4919942E-2</v>
      </c>
      <c r="F140" s="31">
        <f t="shared" si="8"/>
        <v>1.544212350757576E-2</v>
      </c>
      <c r="G140" s="31">
        <f t="shared" si="9"/>
        <v>-3.0603259806818182E-2</v>
      </c>
      <c r="H140" s="31">
        <f t="shared" si="10"/>
        <v>-2.4421559875000002E-2</v>
      </c>
      <c r="I140" s="32">
        <f t="shared" si="11"/>
        <v>-1.4695530518939395E-2</v>
      </c>
      <c r="J140" s="39"/>
      <c r="K140" s="39"/>
      <c r="L140" s="39"/>
      <c r="M140" s="39"/>
      <c r="N140" s="39"/>
      <c r="O140" s="39"/>
    </row>
    <row r="141" spans="1:15" x14ac:dyDescent="0.35">
      <c r="A141" s="33">
        <v>-2.8335000000000001E-3</v>
      </c>
      <c r="B141" s="33">
        <v>1.3266439999999999E-2</v>
      </c>
      <c r="C141" s="33">
        <v>1.5056135E-2</v>
      </c>
      <c r="D141" s="33">
        <v>3.1584762000000002E-2</v>
      </c>
      <c r="F141" s="31">
        <f t="shared" si="8"/>
        <v>-3.7848634924242423E-3</v>
      </c>
      <c r="G141" s="31">
        <f t="shared" si="9"/>
        <v>1.2913562193181818E-2</v>
      </c>
      <c r="H141" s="31">
        <f t="shared" si="10"/>
        <v>1.3900630125000001E-2</v>
      </c>
      <c r="I141" s="32">
        <f t="shared" si="11"/>
        <v>3.1809173481060611E-2</v>
      </c>
      <c r="J141" s="39"/>
      <c r="K141" s="39"/>
      <c r="L141" s="39"/>
      <c r="M141" s="39"/>
      <c r="N141" s="39"/>
      <c r="O141" s="39"/>
    </row>
    <row r="142" spans="1:15" x14ac:dyDescent="0.35">
      <c r="A142" s="33">
        <v>1.6611977999999999E-2</v>
      </c>
      <c r="B142" s="33">
        <v>2.9016277E-2</v>
      </c>
      <c r="C142" s="33">
        <v>3.0994799999999999E-3</v>
      </c>
      <c r="D142" s="33">
        <v>-2.8647989999999999E-3</v>
      </c>
      <c r="F142" s="31">
        <f t="shared" si="8"/>
        <v>1.5660614507575756E-2</v>
      </c>
      <c r="G142" s="31">
        <f t="shared" si="9"/>
        <v>2.8663399193181817E-2</v>
      </c>
      <c r="H142" s="31">
        <f t="shared" si="10"/>
        <v>1.9439751249999998E-3</v>
      </c>
      <c r="I142" s="32">
        <f t="shared" si="11"/>
        <v>-2.6403875189393942E-3</v>
      </c>
      <c r="J142" s="39"/>
      <c r="K142" s="39"/>
      <c r="L142" s="39"/>
      <c r="M142" s="39"/>
      <c r="N142" s="39"/>
      <c r="O142" s="39"/>
    </row>
    <row r="143" spans="1:15" x14ac:dyDescent="0.35">
      <c r="A143" s="33">
        <v>-2.3435820999999999E-2</v>
      </c>
      <c r="B143" s="33">
        <v>2.407153E-3</v>
      </c>
      <c r="C143" s="33">
        <v>-8.3866909999999999E-3</v>
      </c>
      <c r="D143" s="33">
        <v>-2.0829593E-2</v>
      </c>
      <c r="F143" s="31">
        <f t="shared" si="8"/>
        <v>-2.4387184492424243E-2</v>
      </c>
      <c r="G143" s="31">
        <f t="shared" si="9"/>
        <v>2.0542751931818186E-3</v>
      </c>
      <c r="H143" s="31">
        <f t="shared" si="10"/>
        <v>-9.5421958749999994E-3</v>
      </c>
      <c r="I143" s="32">
        <f t="shared" si="11"/>
        <v>-2.0605181518939395E-2</v>
      </c>
      <c r="J143" s="39"/>
      <c r="K143" s="39"/>
      <c r="L143" s="39"/>
      <c r="M143" s="39"/>
      <c r="N143" s="39"/>
      <c r="O143" s="39"/>
    </row>
    <row r="144" spans="1:15" x14ac:dyDescent="0.35">
      <c r="A144" s="33">
        <v>-3.5226770000000001E-3</v>
      </c>
      <c r="B144" s="33">
        <v>-8.2332759999999994E-3</v>
      </c>
      <c r="C144" s="33">
        <v>1.4689506E-2</v>
      </c>
      <c r="D144" s="33">
        <v>5.5016140000000002E-3</v>
      </c>
      <c r="F144" s="31">
        <f t="shared" si="8"/>
        <v>-4.4740404924242423E-3</v>
      </c>
      <c r="G144" s="31">
        <f t="shared" si="9"/>
        <v>-8.5861538068181809E-3</v>
      </c>
      <c r="H144" s="31">
        <f t="shared" si="10"/>
        <v>1.3534001125E-2</v>
      </c>
      <c r="I144" s="32">
        <f t="shared" si="11"/>
        <v>5.7260254810606063E-3</v>
      </c>
      <c r="J144" s="39"/>
      <c r="K144" s="39"/>
      <c r="L144" s="39"/>
      <c r="M144" s="39"/>
      <c r="N144" s="39"/>
      <c r="O144" s="39"/>
    </row>
    <row r="145" spans="1:15" x14ac:dyDescent="0.35">
      <c r="A145" s="33">
        <v>2.6514139999999999E-3</v>
      </c>
      <c r="B145" s="33">
        <v>1.0377380000000001E-3</v>
      </c>
      <c r="C145" s="33">
        <v>6.7997700000000001E-3</v>
      </c>
      <c r="D145" s="33">
        <v>-1.0031059E-2</v>
      </c>
      <c r="F145" s="31">
        <f t="shared" si="8"/>
        <v>1.7000505075757575E-3</v>
      </c>
      <c r="G145" s="31">
        <f t="shared" si="9"/>
        <v>6.8486019318181855E-4</v>
      </c>
      <c r="H145" s="31">
        <f t="shared" si="10"/>
        <v>5.6442651249999998E-3</v>
      </c>
      <c r="I145" s="32">
        <f t="shared" si="11"/>
        <v>-9.8066475189393949E-3</v>
      </c>
      <c r="J145" s="39"/>
      <c r="K145" s="39"/>
      <c r="L145" s="39"/>
      <c r="M145" s="39"/>
      <c r="N145" s="39"/>
      <c r="O145" s="39"/>
    </row>
    <row r="146" spans="1:15" x14ac:dyDescent="0.35">
      <c r="A146" s="33">
        <v>-1.762935E-3</v>
      </c>
      <c r="B146" s="33">
        <v>-6.5653420000000001E-3</v>
      </c>
      <c r="C146" s="33">
        <v>-3.5947743999999997E-2</v>
      </c>
      <c r="D146" s="33">
        <v>-1.5291047E-2</v>
      </c>
      <c r="F146" s="31">
        <f t="shared" si="8"/>
        <v>-2.7142984924242424E-3</v>
      </c>
      <c r="G146" s="31">
        <f t="shared" si="9"/>
        <v>-6.9182198068181815E-3</v>
      </c>
      <c r="H146" s="31">
        <f t="shared" si="10"/>
        <v>-3.7103248874999994E-2</v>
      </c>
      <c r="I146" s="32">
        <f t="shared" si="11"/>
        <v>-1.5066635518939395E-2</v>
      </c>
      <c r="J146" s="39"/>
      <c r="K146" s="39"/>
      <c r="L146" s="39"/>
      <c r="M146" s="39"/>
      <c r="N146" s="39"/>
      <c r="O146" s="39"/>
    </row>
    <row r="147" spans="1:15" x14ac:dyDescent="0.35">
      <c r="A147" s="33">
        <v>-6.4017880000000003E-3</v>
      </c>
      <c r="B147" s="33">
        <v>-2.4695617E-2</v>
      </c>
      <c r="C147" s="33">
        <v>1.3559659999999999E-3</v>
      </c>
      <c r="D147" s="33">
        <v>-5.6127030000000001E-3</v>
      </c>
      <c r="F147" s="31">
        <f t="shared" si="8"/>
        <v>-7.3531514924242425E-3</v>
      </c>
      <c r="G147" s="31">
        <f t="shared" si="9"/>
        <v>-2.5048494806818183E-2</v>
      </c>
      <c r="H147" s="31">
        <f t="shared" si="10"/>
        <v>2.004611249999998E-4</v>
      </c>
      <c r="I147" s="32">
        <f t="shared" si="11"/>
        <v>-5.388291518939394E-3</v>
      </c>
      <c r="J147" s="39"/>
      <c r="K147" s="39"/>
      <c r="L147" s="39"/>
      <c r="M147" s="39"/>
      <c r="N147" s="39"/>
      <c r="O147" s="39"/>
    </row>
    <row r="148" spans="1:15" x14ac:dyDescent="0.35">
      <c r="A148" s="33">
        <v>-2.2212800000000001E-4</v>
      </c>
      <c r="B148" s="33">
        <v>-8.5592719999999997E-3</v>
      </c>
      <c r="C148" s="33">
        <v>-1.0155743E-2</v>
      </c>
      <c r="D148" s="33">
        <v>1.2605794E-2</v>
      </c>
      <c r="F148" s="31">
        <f t="shared" si="8"/>
        <v>-1.1734914924242425E-3</v>
      </c>
      <c r="G148" s="31">
        <f t="shared" si="9"/>
        <v>-8.9121498068181811E-3</v>
      </c>
      <c r="H148" s="31">
        <f t="shared" si="10"/>
        <v>-1.1311247875E-2</v>
      </c>
      <c r="I148" s="32">
        <f t="shared" si="11"/>
        <v>1.2830205481060605E-2</v>
      </c>
      <c r="J148" s="39"/>
      <c r="K148" s="39"/>
      <c r="L148" s="39"/>
      <c r="M148" s="39"/>
      <c r="N148" s="39"/>
      <c r="O148" s="39"/>
    </row>
    <row r="149" spans="1:15" x14ac:dyDescent="0.35">
      <c r="A149" s="33">
        <v>1.4000022000000001E-2</v>
      </c>
      <c r="B149" s="33">
        <v>8.2734539999999995E-3</v>
      </c>
      <c r="C149" s="33">
        <v>1.2767841E-2</v>
      </c>
      <c r="D149" s="33">
        <v>-4.6451130000000002E-3</v>
      </c>
      <c r="F149" s="31">
        <f t="shared" si="8"/>
        <v>1.3048658507575759E-2</v>
      </c>
      <c r="G149" s="31">
        <f t="shared" si="9"/>
        <v>7.9205761931818181E-3</v>
      </c>
      <c r="H149" s="31">
        <f t="shared" si="10"/>
        <v>1.1612336125000001E-2</v>
      </c>
      <c r="I149" s="32">
        <f t="shared" si="11"/>
        <v>-4.420701518939394E-3</v>
      </c>
      <c r="J149" s="39"/>
      <c r="K149" s="39"/>
      <c r="L149" s="39"/>
      <c r="M149" s="39"/>
      <c r="N149" s="39"/>
      <c r="O149" s="39"/>
    </row>
    <row r="150" spans="1:15" x14ac:dyDescent="0.35">
      <c r="A150" s="33">
        <v>-2.8490005999999998E-2</v>
      </c>
      <c r="B150" s="33">
        <v>-3.8886904999999999E-2</v>
      </c>
      <c r="C150" s="33">
        <v>-2.6114353E-2</v>
      </c>
      <c r="D150" s="33">
        <v>-2.2213907000000001E-2</v>
      </c>
      <c r="F150" s="31">
        <f t="shared" si="8"/>
        <v>-2.9441369492424242E-2</v>
      </c>
      <c r="G150" s="31">
        <f t="shared" si="9"/>
        <v>-3.9239782806818183E-2</v>
      </c>
      <c r="H150" s="31">
        <f t="shared" si="10"/>
        <v>-2.7269857875000001E-2</v>
      </c>
      <c r="I150" s="32">
        <f t="shared" si="11"/>
        <v>-2.1989495518939396E-2</v>
      </c>
    </row>
    <row r="151" spans="1:15" x14ac:dyDescent="0.35">
      <c r="A151" s="33">
        <v>-4.5118399999999998E-4</v>
      </c>
      <c r="B151" s="33">
        <v>1.187821E-2</v>
      </c>
      <c r="C151" s="33">
        <v>1.5950128000000001E-2</v>
      </c>
      <c r="D151" s="33">
        <v>2.1191313E-2</v>
      </c>
      <c r="F151" s="31">
        <f t="shared" si="8"/>
        <v>-1.4025474924242425E-3</v>
      </c>
      <c r="G151" s="31">
        <f t="shared" si="9"/>
        <v>1.1525332193181819E-2</v>
      </c>
      <c r="H151" s="31">
        <f t="shared" si="10"/>
        <v>1.4794623125000001E-2</v>
      </c>
      <c r="I151" s="32">
        <f t="shared" si="11"/>
        <v>2.1415724481060605E-2</v>
      </c>
    </row>
    <row r="152" spans="1:15" x14ac:dyDescent="0.35">
      <c r="A152" s="33">
        <v>-2.6404918999999999E-2</v>
      </c>
      <c r="B152" s="33">
        <v>-4.6221569999999997E-2</v>
      </c>
      <c r="C152" s="33">
        <v>-1.3879430999999999E-2</v>
      </c>
      <c r="D152" s="33">
        <v>7.851897E-3</v>
      </c>
      <c r="F152" s="31">
        <f t="shared" si="8"/>
        <v>-2.7356282492424243E-2</v>
      </c>
      <c r="G152" s="31">
        <f t="shared" si="9"/>
        <v>-4.657444780681818E-2</v>
      </c>
      <c r="H152" s="31">
        <f t="shared" si="10"/>
        <v>-1.5034935874999999E-2</v>
      </c>
      <c r="I152" s="32">
        <f t="shared" si="11"/>
        <v>8.0763084810606053E-3</v>
      </c>
    </row>
    <row r="153" spans="1:15" x14ac:dyDescent="0.35">
      <c r="A153" s="33">
        <v>9.2723700000000003E-4</v>
      </c>
      <c r="B153" s="33">
        <v>8.8461540000000002E-3</v>
      </c>
      <c r="C153" s="33">
        <v>3.6225196000000001E-2</v>
      </c>
      <c r="D153" s="33">
        <v>4.0808939999999998E-3</v>
      </c>
      <c r="F153" s="31">
        <f t="shared" si="8"/>
        <v>-2.4126492424242406E-5</v>
      </c>
      <c r="G153" s="31">
        <f t="shared" si="9"/>
        <v>8.4932761931818188E-3</v>
      </c>
      <c r="H153" s="31">
        <f t="shared" si="10"/>
        <v>3.5069691125000003E-2</v>
      </c>
      <c r="I153" s="32">
        <f t="shared" si="11"/>
        <v>4.305305481060606E-3</v>
      </c>
    </row>
    <row r="154" spans="1:15" x14ac:dyDescent="0.35">
      <c r="A154" s="33">
        <v>4.631797E-3</v>
      </c>
      <c r="B154" s="33">
        <v>-2.0968357E-2</v>
      </c>
      <c r="C154" s="33">
        <v>-9.3520040000000006E-3</v>
      </c>
      <c r="D154" s="33">
        <v>4.4337339999999999E-3</v>
      </c>
      <c r="F154" s="31">
        <f t="shared" si="8"/>
        <v>3.6804335075757578E-3</v>
      </c>
      <c r="G154" s="31">
        <f t="shared" si="9"/>
        <v>-2.1321234806818183E-2</v>
      </c>
      <c r="H154" s="31">
        <f t="shared" si="10"/>
        <v>-1.0507508875E-2</v>
      </c>
      <c r="I154" s="32">
        <f t="shared" si="11"/>
        <v>4.6581454810606061E-3</v>
      </c>
    </row>
    <row r="155" spans="1:15" x14ac:dyDescent="0.35">
      <c r="A155" s="33">
        <v>-2.4204679E-2</v>
      </c>
      <c r="B155" s="33">
        <v>-2.5700935000000001E-2</v>
      </c>
      <c r="C155" s="33">
        <v>-5.3945039999999996E-3</v>
      </c>
      <c r="D155" s="33">
        <v>-1.7288927999999999E-2</v>
      </c>
      <c r="F155" s="31">
        <f t="shared" si="8"/>
        <v>-2.5156042492424244E-2</v>
      </c>
      <c r="G155" s="31">
        <f t="shared" si="9"/>
        <v>-2.6053812806818184E-2</v>
      </c>
      <c r="H155" s="31">
        <f t="shared" si="10"/>
        <v>-6.5500088749999999E-3</v>
      </c>
      <c r="I155" s="32">
        <f t="shared" si="11"/>
        <v>-1.7064516518939393E-2</v>
      </c>
    </row>
    <row r="156" spans="1:15" x14ac:dyDescent="0.35">
      <c r="A156" s="33">
        <v>4.0160170000000002E-3</v>
      </c>
      <c r="B156" s="33">
        <v>-1.7985612000000002E-2</v>
      </c>
      <c r="C156" s="33">
        <v>7.6836159999999999E-3</v>
      </c>
      <c r="D156" s="33">
        <v>7.2431200000000001E-2</v>
      </c>
      <c r="F156" s="31">
        <f t="shared" si="8"/>
        <v>3.064653507575758E-3</v>
      </c>
      <c r="G156" s="31">
        <f t="shared" si="9"/>
        <v>-1.8338489806818185E-2</v>
      </c>
      <c r="H156" s="31">
        <f t="shared" si="10"/>
        <v>6.5281111249999996E-3</v>
      </c>
      <c r="I156" s="32">
        <f t="shared" si="11"/>
        <v>7.2655611481060603E-2</v>
      </c>
    </row>
    <row r="157" spans="1:15" x14ac:dyDescent="0.35">
      <c r="A157" s="33">
        <v>-1.411788E-3</v>
      </c>
      <c r="B157" s="33">
        <v>-1.2617013E-2</v>
      </c>
      <c r="C157" s="33">
        <v>8.9706549999999993E-3</v>
      </c>
      <c r="D157" s="33">
        <v>-3.8393889999999999E-3</v>
      </c>
      <c r="F157" s="31">
        <f t="shared" si="8"/>
        <v>-2.3631514924242424E-3</v>
      </c>
      <c r="G157" s="31">
        <f t="shared" si="9"/>
        <v>-1.2969890806818181E-2</v>
      </c>
      <c r="H157" s="31">
        <f t="shared" si="10"/>
        <v>7.8151501249999998E-3</v>
      </c>
      <c r="I157" s="32">
        <f t="shared" si="11"/>
        <v>-3.6149775189393942E-3</v>
      </c>
    </row>
    <row r="158" spans="1:15" x14ac:dyDescent="0.35">
      <c r="A158" s="33">
        <v>1.7672007999999999E-2</v>
      </c>
      <c r="B158" s="33">
        <v>3.8746950000000002E-2</v>
      </c>
      <c r="C158" s="33">
        <v>2.4449210000000001E-3</v>
      </c>
      <c r="D158" s="33">
        <v>-3.50403E-4</v>
      </c>
      <c r="F158" s="31">
        <f t="shared" si="8"/>
        <v>1.6720644507575756E-2</v>
      </c>
      <c r="G158" s="31">
        <f t="shared" si="9"/>
        <v>3.8394072193181819E-2</v>
      </c>
      <c r="H158" s="31">
        <f t="shared" si="10"/>
        <v>1.289416125E-3</v>
      </c>
      <c r="I158" s="32">
        <f t="shared" si="11"/>
        <v>-1.2599151893939408E-4</v>
      </c>
    </row>
    <row r="159" spans="1:15" x14ac:dyDescent="0.35">
      <c r="A159" s="33">
        <v>1.0882172000000001E-2</v>
      </c>
      <c r="B159" s="33">
        <v>-2.5793729000000001E-2</v>
      </c>
      <c r="C159" s="33">
        <v>5.5432370000000003E-3</v>
      </c>
      <c r="D159" s="33">
        <v>-5.0823869999999998E-3</v>
      </c>
      <c r="F159" s="31">
        <f t="shared" si="8"/>
        <v>9.9308085075757585E-3</v>
      </c>
      <c r="G159" s="31">
        <f t="shared" si="9"/>
        <v>-2.6146606806818184E-2</v>
      </c>
      <c r="H159" s="31">
        <f t="shared" si="10"/>
        <v>4.387732125E-3</v>
      </c>
      <c r="I159" s="32">
        <f t="shared" si="11"/>
        <v>-4.8579755189393937E-3</v>
      </c>
    </row>
    <row r="160" spans="1:15" x14ac:dyDescent="0.35">
      <c r="A160" s="33">
        <v>4.2143839000000002E-2</v>
      </c>
      <c r="B160" s="33">
        <v>2.1181304000000001E-2</v>
      </c>
      <c r="C160" s="33">
        <v>5.9537050000000001E-3</v>
      </c>
      <c r="D160" s="33">
        <v>-7.9267220000000006E-3</v>
      </c>
      <c r="F160" s="31">
        <f t="shared" si="8"/>
        <v>4.1192475507575758E-2</v>
      </c>
      <c r="G160" s="31">
        <f t="shared" si="9"/>
        <v>2.0828426193181818E-2</v>
      </c>
      <c r="H160" s="31">
        <f t="shared" si="10"/>
        <v>4.7982001249999998E-3</v>
      </c>
      <c r="I160" s="32">
        <f t="shared" si="11"/>
        <v>-7.7023105189393945E-3</v>
      </c>
    </row>
    <row r="161" spans="1:9" x14ac:dyDescent="0.35">
      <c r="A161" s="33">
        <v>-1.6923077000000002E-2</v>
      </c>
      <c r="B161" s="33">
        <v>-1.2764259999999999E-2</v>
      </c>
      <c r="C161" s="33">
        <v>-3.2879879999999999E-3</v>
      </c>
      <c r="D161" s="33">
        <v>-1.1541229E-2</v>
      </c>
      <c r="F161" s="31">
        <f t="shared" si="8"/>
        <v>-1.7874440492424246E-2</v>
      </c>
      <c r="G161" s="31">
        <f t="shared" si="9"/>
        <v>-1.3117137806818181E-2</v>
      </c>
      <c r="H161" s="31">
        <f t="shared" si="10"/>
        <v>-4.4434928749999998E-3</v>
      </c>
      <c r="I161" s="32">
        <f t="shared" si="11"/>
        <v>-1.1316817518939395E-2</v>
      </c>
    </row>
    <row r="162" spans="1:9" x14ac:dyDescent="0.35">
      <c r="A162" s="33">
        <v>8.7189580000000006E-3</v>
      </c>
      <c r="B162" s="33">
        <v>3.1515191999999997E-2</v>
      </c>
      <c r="C162" s="33">
        <v>8.7964599999999999E-4</v>
      </c>
      <c r="D162" s="33">
        <v>8.9820399999999999E-4</v>
      </c>
      <c r="F162" s="31">
        <f t="shared" si="8"/>
        <v>7.7675945075757584E-3</v>
      </c>
      <c r="G162" s="31">
        <f t="shared" si="9"/>
        <v>3.1162314193181814E-2</v>
      </c>
      <c r="H162" s="31">
        <f t="shared" si="10"/>
        <v>-2.7585887500000011E-4</v>
      </c>
      <c r="I162" s="32">
        <f t="shared" si="11"/>
        <v>1.1226154810606058E-3</v>
      </c>
    </row>
    <row r="163" spans="1:9" x14ac:dyDescent="0.35">
      <c r="A163" s="33">
        <v>-2.881139E-3</v>
      </c>
      <c r="B163" s="33">
        <v>1.5276105999999999E-2</v>
      </c>
      <c r="C163" s="33">
        <v>1.4282609E-2</v>
      </c>
      <c r="D163" s="33">
        <v>4.8456749999999998E-3</v>
      </c>
      <c r="F163" s="31">
        <f t="shared" si="8"/>
        <v>-3.8325024924242427E-3</v>
      </c>
      <c r="G163" s="31">
        <f t="shared" si="9"/>
        <v>1.4923228193181818E-2</v>
      </c>
      <c r="H163" s="31">
        <f t="shared" si="10"/>
        <v>1.3127104125E-2</v>
      </c>
      <c r="I163" s="32">
        <f t="shared" si="11"/>
        <v>5.070086481060606E-3</v>
      </c>
    </row>
    <row r="164" spans="1:9" x14ac:dyDescent="0.35">
      <c r="A164" s="33">
        <v>0.15714600300000001</v>
      </c>
      <c r="B164" s="33">
        <v>-6.1728399999999998E-3</v>
      </c>
      <c r="C164" s="33">
        <v>1.0181997E-2</v>
      </c>
      <c r="D164" s="33">
        <v>-1.3038113E-2</v>
      </c>
      <c r="F164" s="31">
        <f t="shared" si="8"/>
        <v>0.15619463950757576</v>
      </c>
      <c r="G164" s="31">
        <f t="shared" si="9"/>
        <v>-6.5257178068181812E-3</v>
      </c>
      <c r="H164" s="31">
        <f t="shared" si="10"/>
        <v>9.0264921250000005E-3</v>
      </c>
      <c r="I164" s="32">
        <f t="shared" si="11"/>
        <v>-1.2813701518939395E-2</v>
      </c>
    </row>
    <row r="165" spans="1:9" x14ac:dyDescent="0.35">
      <c r="A165" s="33">
        <v>1.152478E-3</v>
      </c>
      <c r="B165" s="33">
        <v>1.164635E-3</v>
      </c>
      <c r="C165" s="33">
        <v>3.6456790000000002E-3</v>
      </c>
      <c r="D165" s="33">
        <v>-5.247865E-3</v>
      </c>
      <c r="F165" s="31">
        <f t="shared" si="8"/>
        <v>2.0111450757575753E-4</v>
      </c>
      <c r="G165" s="31">
        <f t="shared" si="9"/>
        <v>8.117571931818185E-4</v>
      </c>
      <c r="H165" s="31">
        <f t="shared" si="10"/>
        <v>2.4901741250000003E-3</v>
      </c>
      <c r="I165" s="32">
        <f t="shared" si="11"/>
        <v>-5.0234535189393938E-3</v>
      </c>
    </row>
    <row r="166" spans="1:9" x14ac:dyDescent="0.35">
      <c r="A166" s="33">
        <v>2.6860899999999999E-3</v>
      </c>
      <c r="B166" s="33">
        <v>2.7142300000000002E-3</v>
      </c>
      <c r="C166" s="33">
        <v>-6.4102350000000002E-3</v>
      </c>
      <c r="D166" s="33">
        <v>-5.0391121999999997E-2</v>
      </c>
      <c r="F166" s="31">
        <f t="shared" si="8"/>
        <v>1.7347265075757575E-3</v>
      </c>
      <c r="G166" s="31">
        <f t="shared" si="9"/>
        <v>2.3613521931818188E-3</v>
      </c>
      <c r="H166" s="31">
        <f t="shared" si="10"/>
        <v>-7.5657398750000006E-3</v>
      </c>
      <c r="I166" s="32">
        <f t="shared" si="11"/>
        <v>-5.0166710518939388E-2</v>
      </c>
    </row>
    <row r="167" spans="1:9" x14ac:dyDescent="0.35">
      <c r="A167" s="33">
        <v>-3.8262499999999999E-4</v>
      </c>
      <c r="B167" s="33">
        <v>1.0054136999999999E-2</v>
      </c>
      <c r="C167" s="33">
        <v>8.8172040000000004E-3</v>
      </c>
      <c r="D167" s="33">
        <v>7.6630299999999997E-4</v>
      </c>
      <c r="F167" s="31">
        <f t="shared" si="8"/>
        <v>-1.3339884924242424E-3</v>
      </c>
      <c r="G167" s="31">
        <f t="shared" si="9"/>
        <v>9.701259193181818E-3</v>
      </c>
      <c r="H167" s="31">
        <f t="shared" si="10"/>
        <v>7.661699125E-3</v>
      </c>
      <c r="I167" s="32">
        <f t="shared" si="11"/>
        <v>9.9071448106060581E-4</v>
      </c>
    </row>
    <row r="168" spans="1:9" x14ac:dyDescent="0.35">
      <c r="A168" s="33">
        <v>-7.6571600000000005E-4</v>
      </c>
      <c r="B168" s="33">
        <v>-4.5942190000000001E-3</v>
      </c>
      <c r="C168" s="33">
        <v>0</v>
      </c>
      <c r="D168" s="33">
        <v>-1.4548277E-2</v>
      </c>
      <c r="F168" s="31">
        <f t="shared" si="8"/>
        <v>-1.7170794924242425E-3</v>
      </c>
      <c r="G168" s="31">
        <f t="shared" si="9"/>
        <v>-4.9470968068181815E-3</v>
      </c>
      <c r="H168" s="31">
        <f t="shared" si="10"/>
        <v>-1.1555048750000001E-3</v>
      </c>
      <c r="I168" s="32">
        <f t="shared" si="11"/>
        <v>-1.4323865518939395E-2</v>
      </c>
    </row>
    <row r="169" spans="1:9" x14ac:dyDescent="0.35">
      <c r="A169" s="33">
        <v>0</v>
      </c>
      <c r="B169" s="33">
        <v>1.6923114999999999E-2</v>
      </c>
      <c r="C169" s="33">
        <v>-1.5988062000000001E-2</v>
      </c>
      <c r="D169" s="33">
        <v>-1.94231E-4</v>
      </c>
      <c r="F169" s="31">
        <f t="shared" si="8"/>
        <v>-9.5136349242424243E-4</v>
      </c>
      <c r="G169" s="31">
        <f t="shared" si="9"/>
        <v>1.6570237193181816E-2</v>
      </c>
      <c r="H169" s="31">
        <f t="shared" si="10"/>
        <v>-1.7143566875000002E-2</v>
      </c>
      <c r="I169" s="32">
        <f t="shared" si="11"/>
        <v>3.0180481060605914E-5</v>
      </c>
    </row>
    <row r="170" spans="1:9" x14ac:dyDescent="0.35">
      <c r="A170" s="33">
        <v>-1.9923389999999999E-2</v>
      </c>
      <c r="B170" s="33">
        <v>-3.3661193999999998E-2</v>
      </c>
      <c r="C170" s="33">
        <v>5.4159450000000001E-3</v>
      </c>
      <c r="D170" s="33">
        <v>1.1074412E-2</v>
      </c>
      <c r="F170" s="31">
        <f t="shared" si="8"/>
        <v>-2.0874753492424243E-2</v>
      </c>
      <c r="G170" s="31">
        <f t="shared" si="9"/>
        <v>-3.4014071806818182E-2</v>
      </c>
      <c r="H170" s="31">
        <f t="shared" si="10"/>
        <v>4.2604401249999998E-3</v>
      </c>
      <c r="I170" s="32">
        <f t="shared" si="11"/>
        <v>1.1298823481060606E-2</v>
      </c>
    </row>
    <row r="171" spans="1:9" x14ac:dyDescent="0.35">
      <c r="A171" s="33">
        <v>-7.8187999999999999E-4</v>
      </c>
      <c r="B171" s="33">
        <v>-3.522505E-3</v>
      </c>
      <c r="C171" s="33">
        <v>-2.1543800000000001E-4</v>
      </c>
      <c r="D171" s="33">
        <v>5.7647769999999996E-3</v>
      </c>
      <c r="F171" s="31">
        <f t="shared" si="8"/>
        <v>-1.7332434924242424E-3</v>
      </c>
      <c r="G171" s="31">
        <f t="shared" si="9"/>
        <v>-3.8753828068181814E-3</v>
      </c>
      <c r="H171" s="31">
        <f t="shared" si="10"/>
        <v>-1.3709428750000002E-3</v>
      </c>
      <c r="I171" s="32">
        <f t="shared" si="11"/>
        <v>5.9891884810606057E-3</v>
      </c>
    </row>
    <row r="172" spans="1:9" x14ac:dyDescent="0.35">
      <c r="A172" s="33">
        <v>2.7386350000000001E-3</v>
      </c>
      <c r="B172" s="33">
        <v>-2.7494110000000002E-3</v>
      </c>
      <c r="C172" s="33">
        <v>-2.5862609999999999E-3</v>
      </c>
      <c r="D172" s="33">
        <v>6.1138709999999999E-3</v>
      </c>
      <c r="F172" s="31">
        <f t="shared" si="8"/>
        <v>1.7872715075757577E-3</v>
      </c>
      <c r="G172" s="31">
        <f t="shared" si="9"/>
        <v>-3.1022888068181816E-3</v>
      </c>
      <c r="H172" s="31">
        <f t="shared" si="10"/>
        <v>-3.7417658749999997E-3</v>
      </c>
      <c r="I172" s="32">
        <f t="shared" si="11"/>
        <v>6.3382824810606061E-3</v>
      </c>
    </row>
    <row r="173" spans="1:9" x14ac:dyDescent="0.35">
      <c r="A173" s="33">
        <v>7.8035500000000005E-4</v>
      </c>
      <c r="B173" s="33">
        <v>-1.1421781000000001E-2</v>
      </c>
      <c r="C173" s="33">
        <v>1.0155597000000001E-2</v>
      </c>
      <c r="D173" s="33">
        <v>5.5070450000000003E-3</v>
      </c>
      <c r="F173" s="31">
        <f t="shared" si="8"/>
        <v>-1.7100849242424239E-4</v>
      </c>
      <c r="G173" s="31">
        <f t="shared" si="9"/>
        <v>-1.1774658806818182E-2</v>
      </c>
      <c r="H173" s="31">
        <f t="shared" si="10"/>
        <v>9.0000921250000011E-3</v>
      </c>
      <c r="I173" s="32">
        <f t="shared" si="11"/>
        <v>5.7314564810606065E-3</v>
      </c>
    </row>
    <row r="174" spans="1:9" x14ac:dyDescent="0.35">
      <c r="A174" s="33">
        <v>-3.1189080000000001E-3</v>
      </c>
      <c r="B174" s="33">
        <v>7.1713549999999999E-3</v>
      </c>
      <c r="C174" s="33">
        <v>-3.2085880000000001E-3</v>
      </c>
      <c r="D174" s="33">
        <v>-3.9659869999999998E-3</v>
      </c>
      <c r="F174" s="31">
        <f t="shared" si="8"/>
        <v>-4.0702714924242423E-3</v>
      </c>
      <c r="G174" s="31">
        <f t="shared" si="9"/>
        <v>6.8184771931818185E-3</v>
      </c>
      <c r="H174" s="31">
        <f t="shared" si="10"/>
        <v>-4.3640928750000004E-3</v>
      </c>
      <c r="I174" s="32">
        <f t="shared" si="11"/>
        <v>-3.7415755189393941E-3</v>
      </c>
    </row>
    <row r="175" spans="1:9" x14ac:dyDescent="0.35">
      <c r="A175" s="33">
        <v>1.1732890000000001E-3</v>
      </c>
      <c r="B175" s="33">
        <v>1.9778080000000002E-3</v>
      </c>
      <c r="C175" s="33">
        <v>-5.3648070000000001E-3</v>
      </c>
      <c r="D175" s="33">
        <v>5.1193779999999999E-3</v>
      </c>
      <c r="F175" s="31">
        <f t="shared" si="8"/>
        <v>2.2192550757575767E-4</v>
      </c>
      <c r="G175" s="31">
        <f t="shared" si="9"/>
        <v>1.6249301931818188E-3</v>
      </c>
      <c r="H175" s="31">
        <f t="shared" si="10"/>
        <v>-6.5203118750000004E-3</v>
      </c>
      <c r="I175" s="32">
        <f t="shared" si="11"/>
        <v>5.3437894810606061E-3</v>
      </c>
    </row>
    <row r="176" spans="1:9" x14ac:dyDescent="0.35">
      <c r="A176" s="33">
        <v>6.6406249999999998E-3</v>
      </c>
      <c r="B176" s="33">
        <v>-2.3687327000000001E-2</v>
      </c>
      <c r="C176" s="33">
        <v>-1.0355977000000001E-2</v>
      </c>
      <c r="D176" s="33">
        <v>2.075099E-3</v>
      </c>
      <c r="F176" s="31">
        <f t="shared" si="8"/>
        <v>5.6892615075757576E-3</v>
      </c>
      <c r="G176" s="31">
        <f t="shared" si="9"/>
        <v>-2.4040204806818184E-2</v>
      </c>
      <c r="H176" s="31">
        <f t="shared" si="10"/>
        <v>-1.1511481875E-2</v>
      </c>
      <c r="I176" s="32">
        <f t="shared" si="11"/>
        <v>2.2995104810606057E-3</v>
      </c>
    </row>
    <row r="177" spans="1:9" x14ac:dyDescent="0.35">
      <c r="A177" s="33">
        <v>3.1043849999999999E-3</v>
      </c>
      <c r="B177" s="33">
        <v>-1.3748524E-2</v>
      </c>
      <c r="C177" s="33">
        <v>1.6786582000000001E-2</v>
      </c>
      <c r="D177" s="33">
        <v>6.5888930000000002E-3</v>
      </c>
      <c r="F177" s="31">
        <f t="shared" si="8"/>
        <v>2.1530215075757572E-3</v>
      </c>
      <c r="G177" s="31">
        <f t="shared" si="9"/>
        <v>-1.4101401806818181E-2</v>
      </c>
      <c r="H177" s="31">
        <f t="shared" si="10"/>
        <v>1.5631077125E-2</v>
      </c>
      <c r="I177" s="32">
        <f t="shared" si="11"/>
        <v>6.8133044810606063E-3</v>
      </c>
    </row>
    <row r="178" spans="1:9" x14ac:dyDescent="0.35">
      <c r="A178" s="33">
        <v>1.160484E-3</v>
      </c>
      <c r="B178" s="33">
        <v>4.2640469E-2</v>
      </c>
      <c r="C178" s="33">
        <v>-2.1437600000000001E-4</v>
      </c>
      <c r="D178" s="33">
        <v>-4.8625769999999999E-3</v>
      </c>
      <c r="F178" s="31">
        <f t="shared" si="8"/>
        <v>2.0912050757575761E-4</v>
      </c>
      <c r="G178" s="31">
        <f t="shared" si="9"/>
        <v>4.2287591193181817E-2</v>
      </c>
      <c r="H178" s="31">
        <f t="shared" si="10"/>
        <v>-1.3698808750000002E-3</v>
      </c>
      <c r="I178" s="32">
        <f t="shared" si="11"/>
        <v>-4.6381655189393937E-3</v>
      </c>
    </row>
    <row r="179" spans="1:9" x14ac:dyDescent="0.35">
      <c r="A179" s="33">
        <v>7.7281699999999997E-4</v>
      </c>
      <c r="B179" s="33">
        <v>8.651199E-3</v>
      </c>
      <c r="C179" s="33">
        <v>-2.3590070000000002E-3</v>
      </c>
      <c r="D179" s="33">
        <v>7.5174220000000002E-3</v>
      </c>
      <c r="F179" s="31">
        <f t="shared" si="8"/>
        <v>-1.7854649242424246E-4</v>
      </c>
      <c r="G179" s="31">
        <f t="shared" si="9"/>
        <v>8.2983211931818186E-3</v>
      </c>
      <c r="H179" s="31">
        <f t="shared" si="10"/>
        <v>-3.5145118750000001E-3</v>
      </c>
      <c r="I179" s="32">
        <f t="shared" si="11"/>
        <v>7.7418334810606063E-3</v>
      </c>
    </row>
    <row r="180" spans="1:9" x14ac:dyDescent="0.35">
      <c r="A180" s="33">
        <v>1.93056E-3</v>
      </c>
      <c r="B180" s="33">
        <v>2.3001949000000001E-2</v>
      </c>
      <c r="C180" s="33">
        <v>2.3430782000000001E-2</v>
      </c>
      <c r="D180" s="33">
        <v>-6.5286889999999998E-3</v>
      </c>
      <c r="F180" s="31">
        <f t="shared" si="8"/>
        <v>9.7919650757575757E-4</v>
      </c>
      <c r="G180" s="31">
        <f t="shared" si="9"/>
        <v>2.2649071193181818E-2</v>
      </c>
      <c r="H180" s="31">
        <f t="shared" si="10"/>
        <v>2.2275277125E-2</v>
      </c>
      <c r="I180" s="32">
        <f t="shared" si="11"/>
        <v>-6.3042775189393937E-3</v>
      </c>
    </row>
    <row r="181" spans="1:9" x14ac:dyDescent="0.35">
      <c r="A181" s="33">
        <v>-3.8535840000000002E-3</v>
      </c>
      <c r="B181" s="33">
        <v>-1.3338453E-2</v>
      </c>
      <c r="C181" s="33">
        <v>9.0317260000000003E-3</v>
      </c>
      <c r="D181" s="33">
        <v>3.9429779999999998E-3</v>
      </c>
      <c r="F181" s="31">
        <f t="shared" si="8"/>
        <v>-4.8049474924242424E-3</v>
      </c>
      <c r="G181" s="31">
        <f t="shared" si="9"/>
        <v>-1.3691330806818182E-2</v>
      </c>
      <c r="H181" s="31">
        <f t="shared" si="10"/>
        <v>7.8762211250000009E-3</v>
      </c>
      <c r="I181" s="32">
        <f t="shared" si="11"/>
        <v>4.1673894810606059E-3</v>
      </c>
    </row>
    <row r="182" spans="1:9" x14ac:dyDescent="0.35">
      <c r="A182" s="33">
        <v>-4.255338E-3</v>
      </c>
      <c r="B182" s="33">
        <v>-1.2746235E-2</v>
      </c>
      <c r="C182" s="33">
        <v>-1.2489643999999999E-2</v>
      </c>
      <c r="D182" s="33">
        <v>-1.3465513E-2</v>
      </c>
      <c r="F182" s="31">
        <f t="shared" si="8"/>
        <v>-5.2067014924242422E-3</v>
      </c>
      <c r="G182" s="31">
        <f t="shared" si="9"/>
        <v>-1.3099112806818181E-2</v>
      </c>
      <c r="H182" s="31">
        <f t="shared" si="10"/>
        <v>-1.3645148874999999E-2</v>
      </c>
      <c r="I182" s="32">
        <f t="shared" si="11"/>
        <v>-1.3241101518939395E-2</v>
      </c>
    </row>
    <row r="183" spans="1:9" x14ac:dyDescent="0.35">
      <c r="A183" s="33">
        <v>3.1079839999999998E-3</v>
      </c>
      <c r="B183" s="33">
        <v>-5.0860330000000002E-3</v>
      </c>
      <c r="C183" s="33">
        <v>1.3069203999999999E-2</v>
      </c>
      <c r="D183" s="33">
        <v>-1.0616133E-2</v>
      </c>
      <c r="F183" s="31">
        <f t="shared" si="8"/>
        <v>2.1566205075757572E-3</v>
      </c>
      <c r="G183" s="31">
        <f t="shared" si="9"/>
        <v>-5.4389108068181816E-3</v>
      </c>
      <c r="H183" s="31">
        <f t="shared" si="10"/>
        <v>1.1913699125E-2</v>
      </c>
      <c r="I183" s="32">
        <f t="shared" si="11"/>
        <v>-1.0391721518939395E-2</v>
      </c>
    </row>
    <row r="184" spans="1:9" x14ac:dyDescent="0.35">
      <c r="A184" s="33">
        <v>-2.3237610000000001E-3</v>
      </c>
      <c r="B184" s="33">
        <v>-1.0224145E-2</v>
      </c>
      <c r="C184" s="33">
        <v>2.4968579999999998E-3</v>
      </c>
      <c r="D184" s="33">
        <v>-1.7053076E-2</v>
      </c>
      <c r="F184" s="31">
        <f t="shared" si="8"/>
        <v>-3.2751244924242428E-3</v>
      </c>
      <c r="G184" s="31">
        <f t="shared" si="9"/>
        <v>-1.0577022806818182E-2</v>
      </c>
      <c r="H184" s="31">
        <f t="shared" si="10"/>
        <v>1.3413531249999997E-3</v>
      </c>
      <c r="I184" s="32">
        <f t="shared" si="11"/>
        <v>-1.6828664518939395E-2</v>
      </c>
    </row>
    <row r="185" spans="1:9" x14ac:dyDescent="0.35">
      <c r="A185" s="33">
        <v>0</v>
      </c>
      <c r="B185" s="33">
        <v>-1.0727056E-2</v>
      </c>
      <c r="C185" s="33">
        <v>-6.22644E-4</v>
      </c>
      <c r="D185" s="33">
        <v>-1.4619883E-2</v>
      </c>
      <c r="F185" s="31">
        <f t="shared" si="8"/>
        <v>-9.5136349242424243E-4</v>
      </c>
      <c r="G185" s="31">
        <f t="shared" si="9"/>
        <v>-1.1079933806818182E-2</v>
      </c>
      <c r="H185" s="31">
        <f t="shared" si="10"/>
        <v>-1.7781488750000002E-3</v>
      </c>
      <c r="I185" s="32">
        <f t="shared" si="11"/>
        <v>-1.4395471518939395E-2</v>
      </c>
    </row>
    <row r="186" spans="1:9" x14ac:dyDescent="0.35">
      <c r="A186" s="33">
        <v>-3.8819899999999999E-4</v>
      </c>
      <c r="B186" s="33">
        <v>2.4497992E-2</v>
      </c>
      <c r="C186" s="33">
        <v>3.9459710000000004E-3</v>
      </c>
      <c r="D186" s="33">
        <v>1.4836795999999999E-2</v>
      </c>
      <c r="F186" s="31">
        <f t="shared" si="8"/>
        <v>-1.3395624924242423E-3</v>
      </c>
      <c r="G186" s="31">
        <f t="shared" si="9"/>
        <v>2.4145114193181817E-2</v>
      </c>
      <c r="H186" s="31">
        <f t="shared" si="10"/>
        <v>2.7904661250000001E-3</v>
      </c>
      <c r="I186" s="32">
        <f t="shared" si="11"/>
        <v>1.5061207481060605E-2</v>
      </c>
    </row>
    <row r="187" spans="1:9" x14ac:dyDescent="0.35">
      <c r="A187" s="33">
        <v>-3.8834999999999998E-4</v>
      </c>
      <c r="B187" s="33">
        <v>-5.4880049999999998E-3</v>
      </c>
      <c r="C187" s="33">
        <v>2.0273055000000002E-2</v>
      </c>
      <c r="D187" s="33">
        <v>9.5516960000000001E-3</v>
      </c>
      <c r="F187" s="31">
        <f t="shared" si="8"/>
        <v>-1.3397134924242424E-3</v>
      </c>
      <c r="G187" s="31">
        <f t="shared" si="9"/>
        <v>-5.8408828068181812E-3</v>
      </c>
      <c r="H187" s="31">
        <f t="shared" si="10"/>
        <v>1.9117550125E-2</v>
      </c>
      <c r="I187" s="32">
        <f t="shared" si="11"/>
        <v>9.7761074810606054E-3</v>
      </c>
    </row>
    <row r="188" spans="1:9" x14ac:dyDescent="0.35">
      <c r="A188" s="33">
        <v>1.1655210000000001E-3</v>
      </c>
      <c r="B188" s="33">
        <v>-7.8837199999999997E-4</v>
      </c>
      <c r="C188" s="33">
        <v>3.649645E-3</v>
      </c>
      <c r="D188" s="33">
        <v>-5.4065069999999996E-3</v>
      </c>
      <c r="F188" s="31">
        <f t="shared" si="8"/>
        <v>2.1415750757575766E-4</v>
      </c>
      <c r="G188" s="31">
        <f t="shared" si="9"/>
        <v>-1.1412498068181815E-3</v>
      </c>
      <c r="H188" s="31">
        <f t="shared" si="10"/>
        <v>2.4941401249999997E-3</v>
      </c>
      <c r="I188" s="32">
        <f t="shared" si="11"/>
        <v>-5.1820955189393935E-3</v>
      </c>
    </row>
    <row r="189" spans="1:9" x14ac:dyDescent="0.35">
      <c r="A189" s="33">
        <v>1.552154E-3</v>
      </c>
      <c r="B189" s="33">
        <v>3.5897435999999998E-2</v>
      </c>
      <c r="C189" s="33">
        <v>2.1212101000000001E-2</v>
      </c>
      <c r="D189" s="33">
        <v>2.3297029999999998E-3</v>
      </c>
      <c r="F189" s="31">
        <f t="shared" si="8"/>
        <v>6.007905075757576E-4</v>
      </c>
      <c r="G189" s="31">
        <f t="shared" si="9"/>
        <v>3.5544558193181815E-2</v>
      </c>
      <c r="H189" s="31">
        <f t="shared" si="10"/>
        <v>2.0056596124999999E-2</v>
      </c>
      <c r="I189" s="32">
        <f t="shared" si="11"/>
        <v>2.5541144810606055E-3</v>
      </c>
    </row>
    <row r="190" spans="1:9" x14ac:dyDescent="0.35">
      <c r="A190" s="33">
        <v>-7.7483499999999998E-4</v>
      </c>
      <c r="B190" s="33">
        <v>-3.1987814000000003E-2</v>
      </c>
      <c r="C190" s="33">
        <v>-5.4401090000000003E-3</v>
      </c>
      <c r="D190" s="33">
        <v>-8.1348440000000004E-3</v>
      </c>
      <c r="F190" s="31">
        <f t="shared" si="8"/>
        <v>-1.7261984924242424E-3</v>
      </c>
      <c r="G190" s="31">
        <f t="shared" si="9"/>
        <v>-3.2340691806818186E-2</v>
      </c>
      <c r="H190" s="31">
        <f t="shared" si="10"/>
        <v>-6.5956138750000006E-3</v>
      </c>
      <c r="I190" s="32">
        <f t="shared" si="11"/>
        <v>-7.9104325189393952E-3</v>
      </c>
    </row>
    <row r="191" spans="1:9" x14ac:dyDescent="0.35">
      <c r="A191" s="33">
        <v>-1.16328E-3</v>
      </c>
      <c r="B191" s="33">
        <v>1.7702636000000001E-2</v>
      </c>
      <c r="C191" s="33">
        <v>-6.066643E-3</v>
      </c>
      <c r="D191" s="33">
        <v>1.4059774000000001E-2</v>
      </c>
      <c r="F191" s="31">
        <f t="shared" si="8"/>
        <v>-2.1146434924242423E-3</v>
      </c>
      <c r="G191" s="31">
        <f t="shared" si="9"/>
        <v>1.7349758193181818E-2</v>
      </c>
      <c r="H191" s="31">
        <f t="shared" si="10"/>
        <v>-7.2221478750000003E-3</v>
      </c>
      <c r="I191" s="32">
        <f t="shared" si="11"/>
        <v>1.4284185481060606E-2</v>
      </c>
    </row>
    <row r="192" spans="1:9" x14ac:dyDescent="0.35">
      <c r="A192" s="33">
        <v>3.4938080000000002E-3</v>
      </c>
      <c r="B192" s="33">
        <v>5.4116349999999997E-3</v>
      </c>
      <c r="C192" s="33">
        <v>1.4608764999999999E-2</v>
      </c>
      <c r="D192" s="33">
        <v>-8.8580589999999997E-3</v>
      </c>
      <c r="F192" s="31">
        <f t="shared" si="8"/>
        <v>2.5424445075757579E-3</v>
      </c>
      <c r="G192" s="31">
        <f t="shared" si="9"/>
        <v>5.0587571931818183E-3</v>
      </c>
      <c r="H192" s="31">
        <f t="shared" si="10"/>
        <v>1.3453260125E-2</v>
      </c>
      <c r="I192" s="32">
        <f t="shared" si="11"/>
        <v>-8.6336475189393944E-3</v>
      </c>
    </row>
    <row r="193" spans="1:9" x14ac:dyDescent="0.35">
      <c r="A193" s="33">
        <v>-2.3210639999999999E-3</v>
      </c>
      <c r="B193" s="33">
        <v>9.9961549999999996E-3</v>
      </c>
      <c r="C193" s="33">
        <v>4.9304700000000004E-4</v>
      </c>
      <c r="D193" s="33">
        <v>-7.77171E-4</v>
      </c>
      <c r="F193" s="31">
        <f t="shared" si="8"/>
        <v>-3.2724274924242425E-3</v>
      </c>
      <c r="G193" s="31">
        <f t="shared" si="9"/>
        <v>9.6432771931818182E-3</v>
      </c>
      <c r="H193" s="31">
        <f t="shared" si="10"/>
        <v>-6.6245787500000006E-4</v>
      </c>
      <c r="I193" s="32">
        <f t="shared" si="11"/>
        <v>-5.5275951893939406E-4</v>
      </c>
    </row>
    <row r="194" spans="1:9" x14ac:dyDescent="0.35">
      <c r="A194" s="33">
        <v>3.1019770000000001E-3</v>
      </c>
      <c r="B194" s="33">
        <v>2.9311039000000001E-2</v>
      </c>
      <c r="C194" s="33">
        <v>7.8856880000000001E-3</v>
      </c>
      <c r="D194" s="33">
        <v>-1.4582928E-2</v>
      </c>
      <c r="F194" s="31">
        <f t="shared" si="8"/>
        <v>2.1506135075757575E-3</v>
      </c>
      <c r="G194" s="31">
        <f t="shared" si="9"/>
        <v>2.8958161193181817E-2</v>
      </c>
      <c r="H194" s="31">
        <f t="shared" si="10"/>
        <v>6.7301831249999998E-3</v>
      </c>
      <c r="I194" s="32">
        <f t="shared" si="11"/>
        <v>-1.4358516518939395E-2</v>
      </c>
    </row>
    <row r="195" spans="1:9" x14ac:dyDescent="0.35">
      <c r="A195" s="33">
        <v>-1.1596829999999999E-3</v>
      </c>
      <c r="B195" s="33">
        <v>-1.4053291000000001E-2</v>
      </c>
      <c r="C195" s="33">
        <v>1.7114913999999998E-2</v>
      </c>
      <c r="D195" s="33">
        <v>5.7221980000000004E-3</v>
      </c>
      <c r="F195" s="31">
        <f t="shared" si="8"/>
        <v>-2.1110464924242421E-3</v>
      </c>
      <c r="G195" s="31">
        <f t="shared" si="9"/>
        <v>-1.4406168806818182E-2</v>
      </c>
      <c r="H195" s="31">
        <f t="shared" si="10"/>
        <v>1.5959409124999997E-2</v>
      </c>
      <c r="I195" s="32">
        <f t="shared" si="11"/>
        <v>5.9466094810606066E-3</v>
      </c>
    </row>
    <row r="196" spans="1:9" x14ac:dyDescent="0.35">
      <c r="A196" s="33">
        <v>-2.3219619999999999E-3</v>
      </c>
      <c r="B196" s="33">
        <v>-1.8004500999999999E-2</v>
      </c>
      <c r="C196" s="33">
        <v>-2.2596135E-2</v>
      </c>
      <c r="D196" s="33">
        <v>-7.2592309999999997E-3</v>
      </c>
      <c r="F196" s="31">
        <f t="shared" ref="F196:F259" si="12">A196-$A$268</f>
        <v>-3.2733254924242425E-3</v>
      </c>
      <c r="G196" s="31">
        <f t="shared" ref="G196:G259" si="13">B196-$B$268</f>
        <v>-1.8357378806818182E-2</v>
      </c>
      <c r="H196" s="31">
        <f t="shared" ref="H196:H259" si="14">C196-$C$268</f>
        <v>-2.3751639875000001E-2</v>
      </c>
      <c r="I196" s="32">
        <f t="shared" ref="I196:I259" si="15">D196-$D$268</f>
        <v>-7.0348195189393935E-3</v>
      </c>
    </row>
    <row r="197" spans="1:9" x14ac:dyDescent="0.35">
      <c r="A197" s="33">
        <v>3.8791699999999999E-4</v>
      </c>
      <c r="B197" s="33">
        <v>-1.1459166999999999E-2</v>
      </c>
      <c r="C197" s="33">
        <v>1.2297097999999999E-2</v>
      </c>
      <c r="D197" s="33">
        <v>4.5455340000000004E-3</v>
      </c>
      <c r="F197" s="31">
        <f t="shared" si="12"/>
        <v>-5.6344649242424244E-4</v>
      </c>
      <c r="G197" s="31">
        <f t="shared" si="13"/>
        <v>-1.1812044806818181E-2</v>
      </c>
      <c r="H197" s="31">
        <f t="shared" si="14"/>
        <v>1.1141593125E-2</v>
      </c>
      <c r="I197" s="32">
        <f t="shared" si="15"/>
        <v>4.7699454810606065E-3</v>
      </c>
    </row>
    <row r="198" spans="1:9" x14ac:dyDescent="0.35">
      <c r="A198" s="33">
        <v>-3.8776700000000002E-4</v>
      </c>
      <c r="B198" s="33">
        <v>1.1592002000000001E-2</v>
      </c>
      <c r="C198" s="33">
        <v>2.4295430000000002E-3</v>
      </c>
      <c r="D198" s="33">
        <v>-3.1478259999999998E-3</v>
      </c>
      <c r="F198" s="31">
        <f t="shared" si="12"/>
        <v>-1.3391304924242424E-3</v>
      </c>
      <c r="G198" s="31">
        <f t="shared" si="13"/>
        <v>1.1239124193181819E-2</v>
      </c>
      <c r="H198" s="31">
        <f t="shared" si="14"/>
        <v>1.2740381250000001E-3</v>
      </c>
      <c r="I198" s="32">
        <f t="shared" si="15"/>
        <v>-2.9234145189393941E-3</v>
      </c>
    </row>
    <row r="199" spans="1:9" x14ac:dyDescent="0.35">
      <c r="A199" s="33">
        <v>-5.4306049999999998E-3</v>
      </c>
      <c r="B199" s="33">
        <v>2.2918259999999998E-3</v>
      </c>
      <c r="C199" s="33">
        <v>4.8473099999999996E-3</v>
      </c>
      <c r="D199" s="33">
        <v>-3.9463200000000001E-4</v>
      </c>
      <c r="F199" s="31">
        <f t="shared" si="12"/>
        <v>-6.381968492424242E-3</v>
      </c>
      <c r="G199" s="31">
        <f t="shared" si="13"/>
        <v>1.9389481931818184E-3</v>
      </c>
      <c r="H199" s="31">
        <f t="shared" si="14"/>
        <v>3.6918051249999993E-3</v>
      </c>
      <c r="I199" s="32">
        <f t="shared" si="15"/>
        <v>-1.7022051893939409E-4</v>
      </c>
    </row>
    <row r="200" spans="1:9" x14ac:dyDescent="0.35">
      <c r="A200" s="33">
        <v>5.8502930000000003E-3</v>
      </c>
      <c r="B200" s="33">
        <v>-1.753045E-2</v>
      </c>
      <c r="C200" s="33">
        <v>-9.6477599999999998E-4</v>
      </c>
      <c r="D200" s="33">
        <v>6.9101279999999998E-3</v>
      </c>
      <c r="F200" s="31">
        <f t="shared" si="12"/>
        <v>4.8989295075757581E-3</v>
      </c>
      <c r="G200" s="31">
        <f t="shared" si="13"/>
        <v>-1.7883327806818183E-2</v>
      </c>
      <c r="H200" s="31">
        <f t="shared" si="14"/>
        <v>-2.120280875E-3</v>
      </c>
      <c r="I200" s="32">
        <f t="shared" si="15"/>
        <v>7.1345394810606059E-3</v>
      </c>
    </row>
    <row r="201" spans="1:9" x14ac:dyDescent="0.35">
      <c r="A201" s="33">
        <v>1.9386970000000001E-3</v>
      </c>
      <c r="B201" s="33">
        <v>-0.110938747</v>
      </c>
      <c r="C201" s="33">
        <v>-1.8348633E-2</v>
      </c>
      <c r="D201" s="33">
        <v>-9.2157060000000006E-3</v>
      </c>
      <c r="F201" s="31">
        <f t="shared" si="12"/>
        <v>9.8733350757575764E-4</v>
      </c>
      <c r="G201" s="31">
        <f t="shared" si="13"/>
        <v>-0.11129162480681819</v>
      </c>
      <c r="H201" s="31">
        <f t="shared" si="14"/>
        <v>-1.9504137875000001E-2</v>
      </c>
      <c r="I201" s="32">
        <f t="shared" si="15"/>
        <v>-8.9912945189393953E-3</v>
      </c>
    </row>
    <row r="202" spans="1:9" x14ac:dyDescent="0.35">
      <c r="A202" s="33">
        <v>7.7401300000000004E-4</v>
      </c>
      <c r="B202" s="33">
        <v>-9.5985600000000008E-3</v>
      </c>
      <c r="C202" s="33">
        <v>-2.4594199999999999E-3</v>
      </c>
      <c r="D202" s="33">
        <v>2.770612E-3</v>
      </c>
      <c r="F202" s="31">
        <f t="shared" si="12"/>
        <v>-1.7735049242424239E-4</v>
      </c>
      <c r="G202" s="31">
        <f t="shared" si="13"/>
        <v>-9.9514378068181822E-3</v>
      </c>
      <c r="H202" s="31">
        <f t="shared" si="14"/>
        <v>-3.6149248749999998E-3</v>
      </c>
      <c r="I202" s="32">
        <f t="shared" si="15"/>
        <v>2.9950234810606057E-3</v>
      </c>
    </row>
    <row r="203" spans="1:9" x14ac:dyDescent="0.35">
      <c r="A203" s="33">
        <v>-1.160112E-3</v>
      </c>
      <c r="B203" s="33">
        <v>-2.7312817999999999E-2</v>
      </c>
      <c r="C203" s="33">
        <v>-7.3964499999999997E-3</v>
      </c>
      <c r="D203" s="33">
        <v>-2.5162779999999999E-2</v>
      </c>
      <c r="F203" s="31">
        <f t="shared" si="12"/>
        <v>-2.1114754924242427E-3</v>
      </c>
      <c r="G203" s="31">
        <f t="shared" si="13"/>
        <v>-2.7665695806818182E-2</v>
      </c>
      <c r="H203" s="31">
        <f t="shared" si="14"/>
        <v>-8.551954875E-3</v>
      </c>
      <c r="I203" s="32">
        <f t="shared" si="15"/>
        <v>-2.4938368518939394E-2</v>
      </c>
    </row>
    <row r="204" spans="1:9" x14ac:dyDescent="0.35">
      <c r="A204" s="33">
        <v>0</v>
      </c>
      <c r="B204" s="33">
        <v>-5.8876359999999999E-3</v>
      </c>
      <c r="C204" s="33">
        <v>4.4708990000000004E-3</v>
      </c>
      <c r="D204" s="33">
        <v>1.6499625E-2</v>
      </c>
      <c r="F204" s="31">
        <f t="shared" si="12"/>
        <v>-9.5136349242424243E-4</v>
      </c>
      <c r="G204" s="31">
        <f t="shared" si="13"/>
        <v>-6.2405138068181813E-3</v>
      </c>
      <c r="H204" s="31">
        <f t="shared" si="14"/>
        <v>3.3153941250000001E-3</v>
      </c>
      <c r="I204" s="32">
        <f t="shared" si="15"/>
        <v>1.6724036481060606E-2</v>
      </c>
    </row>
    <row r="205" spans="1:9" x14ac:dyDescent="0.35">
      <c r="A205" s="33">
        <v>-5.0328689999999997E-3</v>
      </c>
      <c r="B205" s="33">
        <v>4.9202731E-2</v>
      </c>
      <c r="C205" s="33">
        <v>1.8298704999999998E-2</v>
      </c>
      <c r="D205" s="33">
        <v>1.6928939E-2</v>
      </c>
      <c r="F205" s="31">
        <f t="shared" si="12"/>
        <v>-5.9842324924242419E-3</v>
      </c>
      <c r="G205" s="31">
        <f t="shared" si="13"/>
        <v>4.8849853193181816E-2</v>
      </c>
      <c r="H205" s="31">
        <f t="shared" si="14"/>
        <v>1.7143200124999997E-2</v>
      </c>
      <c r="I205" s="32">
        <f t="shared" si="15"/>
        <v>1.7153350481060606E-2</v>
      </c>
    </row>
    <row r="206" spans="1:9" x14ac:dyDescent="0.35">
      <c r="A206" s="33">
        <v>-9.3385989999999995E-3</v>
      </c>
      <c r="B206" s="33">
        <v>2.605254E-3</v>
      </c>
      <c r="C206" s="33">
        <v>1.6512919000000001E-2</v>
      </c>
      <c r="D206" s="33">
        <v>1.3709359999999999E-3</v>
      </c>
      <c r="F206" s="31">
        <f t="shared" si="12"/>
        <v>-1.0289962492424242E-2</v>
      </c>
      <c r="G206" s="31">
        <f t="shared" si="13"/>
        <v>2.2523761931818186E-3</v>
      </c>
      <c r="H206" s="31">
        <f t="shared" si="14"/>
        <v>1.5357414125000001E-2</v>
      </c>
      <c r="I206" s="32">
        <f t="shared" si="15"/>
        <v>1.5953474810606058E-3</v>
      </c>
    </row>
    <row r="207" spans="1:9" x14ac:dyDescent="0.35">
      <c r="A207" s="33">
        <v>3.9277499999999998E-3</v>
      </c>
      <c r="B207" s="33">
        <v>-1.5591165000000001E-2</v>
      </c>
      <c r="C207" s="33">
        <v>1.1466756E-2</v>
      </c>
      <c r="D207" s="33">
        <v>1.3690589999999999E-3</v>
      </c>
      <c r="F207" s="31">
        <f t="shared" si="12"/>
        <v>2.9763865075757576E-3</v>
      </c>
      <c r="G207" s="31">
        <f t="shared" si="13"/>
        <v>-1.5944042806818184E-2</v>
      </c>
      <c r="H207" s="31">
        <f t="shared" si="14"/>
        <v>1.0311251125E-2</v>
      </c>
      <c r="I207" s="32">
        <f t="shared" si="15"/>
        <v>1.5934704810606059E-3</v>
      </c>
    </row>
    <row r="208" spans="1:9" x14ac:dyDescent="0.35">
      <c r="A208" s="33">
        <v>1.1737129000000001E-2</v>
      </c>
      <c r="B208" s="33">
        <v>2.1997800000000001E-3</v>
      </c>
      <c r="C208" s="33">
        <v>-7.085498E-3</v>
      </c>
      <c r="D208" s="33">
        <v>3.3202729999999999E-3</v>
      </c>
      <c r="F208" s="31">
        <f t="shared" si="12"/>
        <v>1.0785765507575758E-2</v>
      </c>
      <c r="G208" s="31">
        <f t="shared" si="13"/>
        <v>1.8469021931818187E-3</v>
      </c>
      <c r="H208" s="31">
        <f t="shared" si="14"/>
        <v>-8.2410028750000003E-3</v>
      </c>
      <c r="I208" s="32">
        <f t="shared" si="15"/>
        <v>3.5446844810606056E-3</v>
      </c>
    </row>
    <row r="209" spans="1:9" x14ac:dyDescent="0.35">
      <c r="A209" s="33">
        <v>2.3201659999999998E-3</v>
      </c>
      <c r="B209" s="33">
        <v>-1.0535556999999999E-2</v>
      </c>
      <c r="C209" s="33">
        <v>-9.0389730000000005E-3</v>
      </c>
      <c r="D209" s="33">
        <v>-1.7909247E-2</v>
      </c>
      <c r="F209" s="31">
        <f t="shared" si="12"/>
        <v>1.3688025075757574E-3</v>
      </c>
      <c r="G209" s="31">
        <f t="shared" si="13"/>
        <v>-1.0888434806818181E-2</v>
      </c>
      <c r="H209" s="31">
        <f t="shared" si="14"/>
        <v>-1.0194477875E-2</v>
      </c>
      <c r="I209" s="32">
        <f t="shared" si="15"/>
        <v>-1.7684835518939394E-2</v>
      </c>
    </row>
    <row r="210" spans="1:9" x14ac:dyDescent="0.35">
      <c r="A210" s="33">
        <v>1.6589525000000001E-2</v>
      </c>
      <c r="B210" s="33">
        <v>3.1943166000000002E-2</v>
      </c>
      <c r="C210" s="33">
        <v>-1.9203549999999999E-3</v>
      </c>
      <c r="D210" s="33">
        <v>1.3874930000000001E-3</v>
      </c>
      <c r="F210" s="31">
        <f t="shared" si="12"/>
        <v>1.5638161507575757E-2</v>
      </c>
      <c r="G210" s="31">
        <f t="shared" si="13"/>
        <v>3.1590288193181819E-2</v>
      </c>
      <c r="H210" s="31">
        <f t="shared" si="14"/>
        <v>-3.0758598749999998E-3</v>
      </c>
      <c r="I210" s="32">
        <f t="shared" si="15"/>
        <v>1.611904481060606E-3</v>
      </c>
    </row>
    <row r="211" spans="1:9" x14ac:dyDescent="0.35">
      <c r="A211" s="33">
        <v>-1.89759E-3</v>
      </c>
      <c r="B211" s="33">
        <v>-7.3086840000000002E-3</v>
      </c>
      <c r="C211" s="33">
        <v>1.9240500000000001E-3</v>
      </c>
      <c r="D211" s="33">
        <v>1.2668250000000001E-2</v>
      </c>
      <c r="F211" s="31">
        <f t="shared" si="12"/>
        <v>-2.8489534924242424E-3</v>
      </c>
      <c r="G211" s="31">
        <f t="shared" si="13"/>
        <v>-7.6615618068181816E-3</v>
      </c>
      <c r="H211" s="31">
        <f t="shared" si="14"/>
        <v>7.6854512499999997E-4</v>
      </c>
      <c r="I211" s="32">
        <f t="shared" si="15"/>
        <v>1.2892661481060606E-2</v>
      </c>
    </row>
    <row r="212" spans="1:9" x14ac:dyDescent="0.35">
      <c r="A212" s="33">
        <v>7.6047500000000004E-4</v>
      </c>
      <c r="B212" s="33">
        <v>-6.4962750000000001E-3</v>
      </c>
      <c r="C212" s="33">
        <v>-6.2410180000000001E-3</v>
      </c>
      <c r="D212" s="33">
        <v>-1.7005453E-2</v>
      </c>
      <c r="F212" s="31">
        <f t="shared" si="12"/>
        <v>-1.9088849242424239E-4</v>
      </c>
      <c r="G212" s="31">
        <f t="shared" si="13"/>
        <v>-6.8491528068181816E-3</v>
      </c>
      <c r="H212" s="31">
        <f t="shared" si="14"/>
        <v>-7.3965228750000004E-3</v>
      </c>
      <c r="I212" s="32">
        <f t="shared" si="15"/>
        <v>-1.6781041518939395E-2</v>
      </c>
    </row>
    <row r="213" spans="1:9" x14ac:dyDescent="0.35">
      <c r="A213" s="33">
        <v>3.0395140000000001E-3</v>
      </c>
      <c r="B213" s="33">
        <v>1.5693024999999999E-2</v>
      </c>
      <c r="C213" s="33">
        <v>1.111113E-2</v>
      </c>
      <c r="D213" s="33">
        <v>4.3745670000000002E-3</v>
      </c>
      <c r="F213" s="31">
        <f t="shared" si="12"/>
        <v>2.0881505075757579E-3</v>
      </c>
      <c r="G213" s="31">
        <f t="shared" si="13"/>
        <v>1.5340147193181818E-2</v>
      </c>
      <c r="H213" s="31">
        <f t="shared" si="14"/>
        <v>9.9556251250000009E-3</v>
      </c>
      <c r="I213" s="32">
        <f t="shared" si="15"/>
        <v>4.5989784810606064E-3</v>
      </c>
    </row>
    <row r="214" spans="1:9" x14ac:dyDescent="0.35">
      <c r="A214" s="33">
        <v>3.7880699999999999E-4</v>
      </c>
      <c r="B214" s="33">
        <v>1.1588026E-2</v>
      </c>
      <c r="C214" s="33">
        <v>1.3377936E-2</v>
      </c>
      <c r="D214" s="33">
        <v>-7.9191650000000006E-3</v>
      </c>
      <c r="F214" s="31">
        <f t="shared" si="12"/>
        <v>-5.7255649242424244E-4</v>
      </c>
      <c r="G214" s="31">
        <f t="shared" si="13"/>
        <v>1.1235148193181818E-2</v>
      </c>
      <c r="H214" s="31">
        <f t="shared" si="14"/>
        <v>1.2222431125000001E-2</v>
      </c>
      <c r="I214" s="32">
        <f t="shared" si="15"/>
        <v>-7.6947535189393944E-3</v>
      </c>
    </row>
    <row r="215" spans="1:9" x14ac:dyDescent="0.35">
      <c r="A215" s="33">
        <v>0</v>
      </c>
      <c r="B215" s="33">
        <v>-2.7577429000000001E-2</v>
      </c>
      <c r="C215" s="33">
        <v>2.5459659999999999E-2</v>
      </c>
      <c r="D215" s="33">
        <v>-5.6874869999999998E-3</v>
      </c>
      <c r="F215" s="31">
        <f t="shared" si="12"/>
        <v>-9.5136349242424243E-4</v>
      </c>
      <c r="G215" s="31">
        <f t="shared" si="13"/>
        <v>-2.7930306806818184E-2</v>
      </c>
      <c r="H215" s="31">
        <f t="shared" si="14"/>
        <v>2.4304155124999997E-2</v>
      </c>
      <c r="I215" s="32">
        <f t="shared" si="15"/>
        <v>-5.4630755189393936E-3</v>
      </c>
    </row>
    <row r="216" spans="1:9" x14ac:dyDescent="0.35">
      <c r="A216" s="33">
        <v>1.135952E-3</v>
      </c>
      <c r="B216" s="33">
        <v>1.0907504E-2</v>
      </c>
      <c r="C216" s="33">
        <v>-1.1494252999999999E-2</v>
      </c>
      <c r="D216" s="33">
        <v>-7.5965879E-2</v>
      </c>
      <c r="F216" s="31">
        <f t="shared" si="12"/>
        <v>1.8458850757575754E-4</v>
      </c>
      <c r="G216" s="31">
        <f t="shared" si="13"/>
        <v>1.0554626193181819E-2</v>
      </c>
      <c r="H216" s="31">
        <f t="shared" si="14"/>
        <v>-1.2649757874999999E-2</v>
      </c>
      <c r="I216" s="32">
        <f t="shared" si="15"/>
        <v>-7.5741467518939398E-2</v>
      </c>
    </row>
    <row r="217" spans="1:9" x14ac:dyDescent="0.35">
      <c r="A217" s="33">
        <v>-7.5644899999999997E-4</v>
      </c>
      <c r="B217" s="33">
        <v>2.0284808000000001E-2</v>
      </c>
      <c r="C217" s="33">
        <v>-6.5116000000000002E-3</v>
      </c>
      <c r="D217" s="33">
        <v>2.1285815999999999E-2</v>
      </c>
      <c r="F217" s="31">
        <f t="shared" si="12"/>
        <v>-1.7078124924242424E-3</v>
      </c>
      <c r="G217" s="31">
        <f t="shared" si="13"/>
        <v>1.9931930193181818E-2</v>
      </c>
      <c r="H217" s="31">
        <f t="shared" si="14"/>
        <v>-7.6671048750000005E-3</v>
      </c>
      <c r="I217" s="32">
        <f t="shared" si="15"/>
        <v>2.1510227481060604E-2</v>
      </c>
    </row>
    <row r="218" spans="1:9" x14ac:dyDescent="0.35">
      <c r="A218" s="33">
        <v>0</v>
      </c>
      <c r="B218" s="33">
        <v>1.2267386E-2</v>
      </c>
      <c r="C218" s="33">
        <v>1.404438E-3</v>
      </c>
      <c r="D218" s="33">
        <v>3.9345379999999996E-3</v>
      </c>
      <c r="F218" s="31">
        <f t="shared" si="12"/>
        <v>-9.5136349242424243E-4</v>
      </c>
      <c r="G218" s="31">
        <f t="shared" si="13"/>
        <v>1.1914508193181819E-2</v>
      </c>
      <c r="H218" s="31">
        <f t="shared" si="14"/>
        <v>2.4893312499999994E-4</v>
      </c>
      <c r="I218" s="32">
        <f t="shared" si="15"/>
        <v>4.1589494810606057E-3</v>
      </c>
    </row>
    <row r="219" spans="1:9" x14ac:dyDescent="0.35">
      <c r="A219" s="33">
        <v>0</v>
      </c>
      <c r="B219" s="33">
        <v>-5.0146679999999999E-3</v>
      </c>
      <c r="C219" s="33">
        <v>3.2726130000000002E-3</v>
      </c>
      <c r="D219" s="33">
        <v>1.8006350000000001E-3</v>
      </c>
      <c r="F219" s="31">
        <f t="shared" si="12"/>
        <v>-9.5136349242424243E-4</v>
      </c>
      <c r="G219" s="31">
        <f t="shared" si="13"/>
        <v>-5.3675458068181813E-3</v>
      </c>
      <c r="H219" s="31">
        <f t="shared" si="14"/>
        <v>2.1171081250000003E-3</v>
      </c>
      <c r="I219" s="32">
        <f t="shared" si="15"/>
        <v>2.0250464810606058E-3</v>
      </c>
    </row>
    <row r="220" spans="1:9" x14ac:dyDescent="0.35">
      <c r="A220" s="33">
        <v>-7.5702099999999997E-4</v>
      </c>
      <c r="B220" s="33">
        <v>-1.1759680999999999E-2</v>
      </c>
      <c r="C220" s="33">
        <v>-3.2619379999999998E-3</v>
      </c>
      <c r="D220" s="33">
        <v>1.05667E-4</v>
      </c>
      <c r="F220" s="31">
        <f t="shared" si="12"/>
        <v>-1.7083844924242423E-3</v>
      </c>
      <c r="G220" s="31">
        <f t="shared" si="13"/>
        <v>-1.2112558806818181E-2</v>
      </c>
      <c r="H220" s="31">
        <f t="shared" si="14"/>
        <v>-4.4174428750000001E-3</v>
      </c>
      <c r="I220" s="32">
        <f t="shared" si="15"/>
        <v>3.3007848106060593E-4</v>
      </c>
    </row>
    <row r="221" spans="1:9" x14ac:dyDescent="0.35">
      <c r="A221" s="33">
        <v>1.1364019999999999E-3</v>
      </c>
      <c r="B221" s="33">
        <v>2.9748830000000002E-3</v>
      </c>
      <c r="C221" s="33">
        <v>3.7400749999999998E-3</v>
      </c>
      <c r="D221" s="33">
        <v>1.4166445E-2</v>
      </c>
      <c r="F221" s="31">
        <f t="shared" si="12"/>
        <v>1.8503850757575747E-4</v>
      </c>
      <c r="G221" s="31">
        <f t="shared" si="13"/>
        <v>2.6220051931818188E-3</v>
      </c>
      <c r="H221" s="31">
        <f t="shared" si="14"/>
        <v>2.5845701249999995E-3</v>
      </c>
      <c r="I221" s="32">
        <f t="shared" si="15"/>
        <v>1.4390856481060605E-2</v>
      </c>
    </row>
    <row r="222" spans="1:9" x14ac:dyDescent="0.35">
      <c r="A222" s="33">
        <v>1.1350170000000001E-3</v>
      </c>
      <c r="B222" s="33">
        <v>1.2288093E-2</v>
      </c>
      <c r="C222" s="33">
        <v>1.0712641E-2</v>
      </c>
      <c r="D222" s="33">
        <v>-3.6484730000000002E-3</v>
      </c>
      <c r="F222" s="31">
        <f t="shared" si="12"/>
        <v>1.8365350757575767E-4</v>
      </c>
      <c r="G222" s="31">
        <f t="shared" si="13"/>
        <v>1.1935215193181819E-2</v>
      </c>
      <c r="H222" s="31">
        <f t="shared" si="14"/>
        <v>9.5571361250000007E-3</v>
      </c>
      <c r="I222" s="32">
        <f t="shared" si="15"/>
        <v>-3.4240615189393944E-3</v>
      </c>
    </row>
    <row r="223" spans="1:9" x14ac:dyDescent="0.35">
      <c r="A223" s="33">
        <v>3.7794800000000002E-4</v>
      </c>
      <c r="B223" s="33">
        <v>-1.2976099E-2</v>
      </c>
      <c r="C223" s="33">
        <v>-5.9908019999999999E-3</v>
      </c>
      <c r="D223" s="33">
        <v>-7.32371E-4</v>
      </c>
      <c r="F223" s="31">
        <f t="shared" si="12"/>
        <v>-5.7341549242424241E-4</v>
      </c>
      <c r="G223" s="31">
        <f t="shared" si="13"/>
        <v>-1.3328976806818181E-2</v>
      </c>
      <c r="H223" s="31">
        <f t="shared" si="14"/>
        <v>-7.1463068750000002E-3</v>
      </c>
      <c r="I223" s="32">
        <f t="shared" si="15"/>
        <v>-5.0795951893939405E-4</v>
      </c>
    </row>
    <row r="224" spans="1:9" x14ac:dyDescent="0.35">
      <c r="A224" s="33">
        <v>-3.7780499999999999E-4</v>
      </c>
      <c r="B224" s="33">
        <v>-1.2722604E-2</v>
      </c>
      <c r="C224" s="33">
        <v>4.1725080000000001E-3</v>
      </c>
      <c r="D224" s="33">
        <v>2.1987230000000001E-3</v>
      </c>
      <c r="F224" s="31">
        <f t="shared" si="12"/>
        <v>-1.3291684924242424E-3</v>
      </c>
      <c r="G224" s="31">
        <f t="shared" si="13"/>
        <v>-1.3075481806818182E-2</v>
      </c>
      <c r="H224" s="31">
        <f t="shared" si="14"/>
        <v>3.0170031249999998E-3</v>
      </c>
      <c r="I224" s="32">
        <f t="shared" si="15"/>
        <v>2.4231344810606058E-3</v>
      </c>
    </row>
    <row r="225" spans="1:9" x14ac:dyDescent="0.35">
      <c r="A225" s="33">
        <v>-3.7785299999999999E-4</v>
      </c>
      <c r="B225" s="33">
        <v>2.4054939000000001E-2</v>
      </c>
      <c r="C225" s="33">
        <v>-2.770111E-3</v>
      </c>
      <c r="D225" s="33">
        <v>1.1491850000000001E-3</v>
      </c>
      <c r="F225" s="31">
        <f t="shared" si="12"/>
        <v>-1.3292164924242425E-3</v>
      </c>
      <c r="G225" s="31">
        <f t="shared" si="13"/>
        <v>2.3702061193181818E-2</v>
      </c>
      <c r="H225" s="31">
        <f t="shared" si="14"/>
        <v>-3.9256158749999999E-3</v>
      </c>
      <c r="I225" s="32">
        <f t="shared" si="15"/>
        <v>1.373596481060606E-3</v>
      </c>
    </row>
    <row r="226" spans="1:9" x14ac:dyDescent="0.35">
      <c r="A226" s="33">
        <v>3.7799600000000002E-4</v>
      </c>
      <c r="B226" s="33">
        <v>-2.0972730000000002E-3</v>
      </c>
      <c r="C226" s="33">
        <v>-1.8055528000000001E-2</v>
      </c>
      <c r="D226" s="33">
        <v>-5.6349989999999999E-3</v>
      </c>
      <c r="F226" s="31">
        <f t="shared" si="12"/>
        <v>-5.7336749242424241E-4</v>
      </c>
      <c r="G226" s="31">
        <f t="shared" si="13"/>
        <v>-2.4501508068181816E-3</v>
      </c>
      <c r="H226" s="31">
        <f t="shared" si="14"/>
        <v>-1.9211032875000002E-2</v>
      </c>
      <c r="I226" s="32">
        <f t="shared" si="15"/>
        <v>-5.4105875189393937E-3</v>
      </c>
    </row>
    <row r="227" spans="1:9" x14ac:dyDescent="0.35">
      <c r="A227" s="33">
        <v>-3.7785299999999999E-4</v>
      </c>
      <c r="B227" s="33">
        <v>-9.6680110000000007E-3</v>
      </c>
      <c r="C227" s="33">
        <v>2.3573790000000002E-3</v>
      </c>
      <c r="D227" s="33">
        <v>-4.9323120000000003E-3</v>
      </c>
      <c r="F227" s="31">
        <f t="shared" si="12"/>
        <v>-1.3292164924242425E-3</v>
      </c>
      <c r="G227" s="31">
        <f t="shared" si="13"/>
        <v>-1.0020888806818182E-2</v>
      </c>
      <c r="H227" s="31">
        <f t="shared" si="14"/>
        <v>1.2018741250000001E-3</v>
      </c>
      <c r="I227" s="32">
        <f t="shared" si="15"/>
        <v>-4.7079005189393942E-3</v>
      </c>
    </row>
    <row r="228" spans="1:9" x14ac:dyDescent="0.35">
      <c r="A228" s="33">
        <v>-3.7807370000000002E-3</v>
      </c>
      <c r="B228" s="33">
        <v>4.2445249999999999E-3</v>
      </c>
      <c r="C228" s="33">
        <v>6.5851080000000001E-3</v>
      </c>
      <c r="D228" s="33">
        <v>8.0152079999999994E-3</v>
      </c>
      <c r="F228" s="31">
        <f t="shared" si="12"/>
        <v>-4.7321004924242424E-3</v>
      </c>
      <c r="G228" s="31">
        <f t="shared" si="13"/>
        <v>3.8916471931818184E-3</v>
      </c>
      <c r="H228" s="31">
        <f t="shared" si="14"/>
        <v>5.4296031249999998E-3</v>
      </c>
      <c r="I228" s="32">
        <f t="shared" si="15"/>
        <v>8.2396194810606047E-3</v>
      </c>
    </row>
    <row r="229" spans="1:9" x14ac:dyDescent="0.35">
      <c r="A229" s="33">
        <v>-1.89759E-3</v>
      </c>
      <c r="B229" s="33">
        <v>2.4936601999999999E-2</v>
      </c>
      <c r="C229" s="33">
        <v>-4.2055790000000001E-3</v>
      </c>
      <c r="D229" s="33">
        <v>5.4404270000000003E-3</v>
      </c>
      <c r="F229" s="31">
        <f t="shared" si="12"/>
        <v>-2.8489534924242424E-3</v>
      </c>
      <c r="G229" s="31">
        <f t="shared" si="13"/>
        <v>2.4583724193181816E-2</v>
      </c>
      <c r="H229" s="31">
        <f t="shared" si="14"/>
        <v>-5.3610838750000004E-3</v>
      </c>
      <c r="I229" s="32">
        <f t="shared" si="15"/>
        <v>5.6648384810606064E-3</v>
      </c>
    </row>
    <row r="230" spans="1:9" x14ac:dyDescent="0.35">
      <c r="A230" s="33">
        <v>-2.6615779999999999E-3</v>
      </c>
      <c r="B230" s="33">
        <v>2.4741860000000002E-3</v>
      </c>
      <c r="C230" s="33">
        <v>1.0323782E-2</v>
      </c>
      <c r="D230" s="33">
        <v>-5.8272430000000002E-3</v>
      </c>
      <c r="F230" s="31">
        <f t="shared" si="12"/>
        <v>-3.6129414924242426E-3</v>
      </c>
      <c r="G230" s="31">
        <f t="shared" si="13"/>
        <v>2.1213081931818188E-3</v>
      </c>
      <c r="H230" s="31">
        <f t="shared" si="14"/>
        <v>9.1682771250000007E-3</v>
      </c>
      <c r="I230" s="32">
        <f t="shared" si="15"/>
        <v>-5.602831518939394E-3</v>
      </c>
    </row>
    <row r="231" spans="1:9" x14ac:dyDescent="0.35">
      <c r="A231" s="33">
        <v>1.906252E-3</v>
      </c>
      <c r="B231" s="33">
        <v>4.11395E-4</v>
      </c>
      <c r="C231" s="33">
        <v>-2.4152336E-2</v>
      </c>
      <c r="D231" s="33">
        <v>-9.0014650000000002E-3</v>
      </c>
      <c r="F231" s="31">
        <f t="shared" si="12"/>
        <v>9.5488850757575756E-4</v>
      </c>
      <c r="G231" s="31">
        <f t="shared" si="13"/>
        <v>5.8517193181818479E-5</v>
      </c>
      <c r="H231" s="31">
        <f t="shared" si="14"/>
        <v>-2.5307840875000001E-2</v>
      </c>
      <c r="I231" s="32">
        <f t="shared" si="15"/>
        <v>-8.7770535189393949E-3</v>
      </c>
    </row>
    <row r="232" spans="1:9" x14ac:dyDescent="0.35">
      <c r="A232" s="33">
        <v>-1.5220889999999999E-3</v>
      </c>
      <c r="B232" s="33">
        <v>-1.644696E-3</v>
      </c>
      <c r="C232" s="33">
        <v>4.75916E-4</v>
      </c>
      <c r="D232" s="33">
        <v>-6.3369200000000004E-4</v>
      </c>
      <c r="F232" s="31">
        <f t="shared" si="12"/>
        <v>-2.4734524924242421E-3</v>
      </c>
      <c r="G232" s="31">
        <f t="shared" si="13"/>
        <v>-1.9975738068181816E-3</v>
      </c>
      <c r="H232" s="31">
        <f t="shared" si="14"/>
        <v>-6.7958887500000004E-4</v>
      </c>
      <c r="I232" s="32">
        <f t="shared" si="15"/>
        <v>-4.092805189393941E-4</v>
      </c>
    </row>
    <row r="233" spans="1:9" x14ac:dyDescent="0.35">
      <c r="A233" s="33">
        <v>7.6219500000000002E-4</v>
      </c>
      <c r="B233" s="33">
        <v>1.8121828E-2</v>
      </c>
      <c r="C233" s="33">
        <v>-5.2330639999999999E-3</v>
      </c>
      <c r="D233" s="33">
        <v>-3.593363E-3</v>
      </c>
      <c r="F233" s="31">
        <f t="shared" si="12"/>
        <v>-1.8916849242424242E-4</v>
      </c>
      <c r="G233" s="31">
        <f t="shared" si="13"/>
        <v>1.7768950193181816E-2</v>
      </c>
      <c r="H233" s="31">
        <f t="shared" si="14"/>
        <v>-6.3885688750000003E-3</v>
      </c>
      <c r="I233" s="32">
        <f t="shared" si="15"/>
        <v>-3.3689515189393943E-3</v>
      </c>
    </row>
    <row r="234" spans="1:9" x14ac:dyDescent="0.35">
      <c r="A234" s="33">
        <v>7.6163399999999997E-4</v>
      </c>
      <c r="B234" s="33">
        <v>-5.6633899999999999E-3</v>
      </c>
      <c r="C234" s="33">
        <v>-1.6738401999999999E-2</v>
      </c>
      <c r="D234" s="33">
        <v>1.06088E-4</v>
      </c>
      <c r="F234" s="31">
        <f t="shared" si="12"/>
        <v>-1.8972949242424247E-4</v>
      </c>
      <c r="G234" s="31">
        <f t="shared" si="13"/>
        <v>-6.0162678068181813E-3</v>
      </c>
      <c r="H234" s="31">
        <f t="shared" si="14"/>
        <v>-1.7893906875000001E-2</v>
      </c>
      <c r="I234" s="32">
        <f t="shared" si="15"/>
        <v>3.304994810606059E-4</v>
      </c>
    </row>
    <row r="235" spans="1:9" x14ac:dyDescent="0.35">
      <c r="A235" s="33">
        <v>-2.2831430000000001E-3</v>
      </c>
      <c r="B235" s="33">
        <v>2.0748576000000001E-2</v>
      </c>
      <c r="C235" s="33">
        <v>1.0213959E-2</v>
      </c>
      <c r="D235" s="33">
        <v>2.651395E-3</v>
      </c>
      <c r="F235" s="31">
        <f t="shared" si="12"/>
        <v>-3.2345064924242427E-3</v>
      </c>
      <c r="G235" s="31">
        <f t="shared" si="13"/>
        <v>2.0395698193181818E-2</v>
      </c>
      <c r="H235" s="31">
        <f t="shared" si="14"/>
        <v>9.0584541250000004E-3</v>
      </c>
      <c r="I235" s="32">
        <f t="shared" si="15"/>
        <v>2.8758064810606057E-3</v>
      </c>
    </row>
    <row r="236" spans="1:9" x14ac:dyDescent="0.35">
      <c r="A236" s="33">
        <v>7.6279600000000005E-4</v>
      </c>
      <c r="B236" s="33">
        <v>3.9856919999999999E-3</v>
      </c>
      <c r="C236" s="33">
        <v>-4.8141600000000003E-4</v>
      </c>
      <c r="D236" s="33">
        <v>8.8851069999999997E-3</v>
      </c>
      <c r="F236" s="31">
        <f t="shared" si="12"/>
        <v>-1.8856749242424239E-4</v>
      </c>
      <c r="G236" s="31">
        <f t="shared" si="13"/>
        <v>3.6328141931818185E-3</v>
      </c>
      <c r="H236" s="31">
        <f t="shared" si="14"/>
        <v>-1.636920875E-3</v>
      </c>
      <c r="I236" s="32">
        <f t="shared" si="15"/>
        <v>9.109518481060605E-3</v>
      </c>
    </row>
    <row r="237" spans="1:9" x14ac:dyDescent="0.35">
      <c r="A237" s="33">
        <v>-2.6676830000000001E-3</v>
      </c>
      <c r="B237" s="33">
        <v>3.5728460000000002E-3</v>
      </c>
      <c r="C237" s="33">
        <v>-1.2042389000000001E-2</v>
      </c>
      <c r="D237" s="33">
        <v>-4.5083040000000003E-3</v>
      </c>
      <c r="F237" s="31">
        <f t="shared" si="12"/>
        <v>-3.6190464924242428E-3</v>
      </c>
      <c r="G237" s="31">
        <f t="shared" si="13"/>
        <v>3.2199681931818188E-3</v>
      </c>
      <c r="H237" s="31">
        <f t="shared" si="14"/>
        <v>-1.3197893875E-2</v>
      </c>
      <c r="I237" s="32">
        <f t="shared" si="15"/>
        <v>-4.2838925189393941E-3</v>
      </c>
    </row>
    <row r="238" spans="1:9" x14ac:dyDescent="0.35">
      <c r="A238" s="33">
        <v>7.64253E-4</v>
      </c>
      <c r="B238" s="33">
        <v>-1.0680419E-2</v>
      </c>
      <c r="C238" s="33">
        <v>1.1213983E-2</v>
      </c>
      <c r="D238" s="33">
        <v>5.6872249999999997E-3</v>
      </c>
      <c r="F238" s="31">
        <f t="shared" si="12"/>
        <v>-1.8711049242424243E-4</v>
      </c>
      <c r="G238" s="31">
        <f t="shared" si="13"/>
        <v>-1.1033296806818181E-2</v>
      </c>
      <c r="H238" s="31">
        <f t="shared" si="14"/>
        <v>1.0058478125000001E-2</v>
      </c>
      <c r="I238" s="32">
        <f t="shared" si="15"/>
        <v>5.9116364810606059E-3</v>
      </c>
    </row>
    <row r="239" spans="1:9" x14ac:dyDescent="0.35">
      <c r="A239" s="33">
        <v>0</v>
      </c>
      <c r="B239" s="33">
        <v>-1.9992399999999998E-3</v>
      </c>
      <c r="C239" s="33">
        <v>7.2324010000000003E-3</v>
      </c>
      <c r="D239" s="33">
        <v>-7.435334E-3</v>
      </c>
      <c r="F239" s="31">
        <f t="shared" si="12"/>
        <v>-9.5136349242424243E-4</v>
      </c>
      <c r="G239" s="31">
        <f t="shared" si="13"/>
        <v>-2.3521178068181812E-3</v>
      </c>
      <c r="H239" s="31">
        <f t="shared" si="14"/>
        <v>6.076896125E-3</v>
      </c>
      <c r="I239" s="32">
        <f t="shared" si="15"/>
        <v>-7.2109225189393939E-3</v>
      </c>
    </row>
    <row r="240" spans="1:9" x14ac:dyDescent="0.35">
      <c r="A240" s="33">
        <v>7.6359300000000002E-4</v>
      </c>
      <c r="B240" s="33">
        <v>-8.0929409999999993E-2</v>
      </c>
      <c r="C240" s="33">
        <v>-3.350876E-3</v>
      </c>
      <c r="D240" s="33">
        <v>-1.8780313E-2</v>
      </c>
      <c r="F240" s="31">
        <f t="shared" si="12"/>
        <v>-1.8777049242424241E-4</v>
      </c>
      <c r="G240" s="31">
        <f t="shared" si="13"/>
        <v>-8.1282287806818176E-2</v>
      </c>
      <c r="H240" s="31">
        <f t="shared" si="14"/>
        <v>-4.5063808750000003E-3</v>
      </c>
      <c r="I240" s="32">
        <f t="shared" si="15"/>
        <v>-1.8555901518939395E-2</v>
      </c>
    </row>
    <row r="241" spans="1:9" x14ac:dyDescent="0.35">
      <c r="A241" s="33">
        <v>5.3415299999999997E-3</v>
      </c>
      <c r="B241" s="33">
        <v>-8.7188299999999995E-4</v>
      </c>
      <c r="C241" s="33">
        <v>8.6455530000000003E-3</v>
      </c>
      <c r="D241" s="33">
        <v>-2.0752687999999998E-2</v>
      </c>
      <c r="F241" s="31">
        <f t="shared" si="12"/>
        <v>4.3901665075757575E-3</v>
      </c>
      <c r="G241" s="31">
        <f t="shared" si="13"/>
        <v>-1.2247608068181814E-3</v>
      </c>
      <c r="H241" s="31">
        <f t="shared" si="14"/>
        <v>7.490048125E-3</v>
      </c>
      <c r="I241" s="32">
        <f t="shared" si="15"/>
        <v>-2.0528276518939393E-2</v>
      </c>
    </row>
    <row r="242" spans="1:9" x14ac:dyDescent="0.35">
      <c r="A242" s="33">
        <v>-1.518064E-3</v>
      </c>
      <c r="B242" s="33">
        <v>-6.1081590000000002E-3</v>
      </c>
      <c r="C242" s="33">
        <v>1.3809495E-2</v>
      </c>
      <c r="D242" s="33">
        <v>5.2707149999999996E-3</v>
      </c>
      <c r="F242" s="31">
        <f t="shared" si="12"/>
        <v>-2.4694274924242426E-3</v>
      </c>
      <c r="G242" s="31">
        <f t="shared" si="13"/>
        <v>-6.4610368068181816E-3</v>
      </c>
      <c r="H242" s="31">
        <f t="shared" si="14"/>
        <v>1.2653990125E-2</v>
      </c>
      <c r="I242" s="32">
        <f t="shared" si="15"/>
        <v>5.4951264810606058E-3</v>
      </c>
    </row>
    <row r="243" spans="1:9" x14ac:dyDescent="0.35">
      <c r="A243" s="33">
        <v>3.8008399999999999E-4</v>
      </c>
      <c r="B243" s="33">
        <v>2.1510052000000002E-2</v>
      </c>
      <c r="C243" s="33">
        <v>-2.7712514000000001E-2</v>
      </c>
      <c r="D243" s="33">
        <v>3.2768319999999999E-3</v>
      </c>
      <c r="F243" s="31">
        <f t="shared" si="12"/>
        <v>-5.712794924242425E-4</v>
      </c>
      <c r="G243" s="31">
        <f t="shared" si="13"/>
        <v>2.1157174193181819E-2</v>
      </c>
      <c r="H243" s="31">
        <f t="shared" si="14"/>
        <v>-2.8868018875000002E-2</v>
      </c>
      <c r="I243" s="32">
        <f t="shared" si="15"/>
        <v>3.5012434810606057E-3</v>
      </c>
    </row>
    <row r="244" spans="1:9" x14ac:dyDescent="0.35">
      <c r="A244" s="33">
        <v>6.838925E-3</v>
      </c>
      <c r="B244" s="33">
        <v>-9.0245380000000004E-3</v>
      </c>
      <c r="C244" s="33">
        <v>3.3816229999999998E-3</v>
      </c>
      <c r="D244" s="33">
        <v>-6.5321699999999999E-4</v>
      </c>
      <c r="F244" s="31">
        <f t="shared" si="12"/>
        <v>5.8875615075757578E-3</v>
      </c>
      <c r="G244" s="31">
        <f t="shared" si="13"/>
        <v>-9.3774158068181818E-3</v>
      </c>
      <c r="H244" s="31">
        <f t="shared" si="14"/>
        <v>2.226118125E-3</v>
      </c>
      <c r="I244" s="32">
        <f t="shared" si="15"/>
        <v>-4.2880551893939405E-4</v>
      </c>
    </row>
    <row r="245" spans="1:9" x14ac:dyDescent="0.35">
      <c r="A245" s="33">
        <v>0</v>
      </c>
      <c r="B245" s="33">
        <v>-2.4284433000000001E-2</v>
      </c>
      <c r="C245" s="33">
        <v>-3.7072682000000003E-2</v>
      </c>
      <c r="D245" s="33">
        <v>-1.05676E-2</v>
      </c>
      <c r="F245" s="31">
        <f t="shared" si="12"/>
        <v>-9.5136349242424243E-4</v>
      </c>
      <c r="G245" s="31">
        <f t="shared" si="13"/>
        <v>-2.4637310806818184E-2</v>
      </c>
      <c r="H245" s="31">
        <f t="shared" si="14"/>
        <v>-3.8228186875E-2</v>
      </c>
      <c r="I245" s="32">
        <f t="shared" si="15"/>
        <v>-1.0343188518939395E-2</v>
      </c>
    </row>
    <row r="246" spans="1:9" x14ac:dyDescent="0.35">
      <c r="A246" s="33">
        <v>-7.5473599999999999E-4</v>
      </c>
      <c r="B246" s="33">
        <v>1.3333289E-2</v>
      </c>
      <c r="C246" s="33">
        <v>1.349998E-2</v>
      </c>
      <c r="D246" s="33">
        <v>5.0649420000000002E-3</v>
      </c>
      <c r="F246" s="31">
        <f t="shared" si="12"/>
        <v>-1.7060994924242424E-3</v>
      </c>
      <c r="G246" s="31">
        <f t="shared" si="13"/>
        <v>1.2980411193181818E-2</v>
      </c>
      <c r="H246" s="31">
        <f t="shared" si="14"/>
        <v>1.2344475125000001E-2</v>
      </c>
      <c r="I246" s="32">
        <f t="shared" si="15"/>
        <v>5.2893534810606064E-3</v>
      </c>
    </row>
    <row r="247" spans="1:9" x14ac:dyDescent="0.35">
      <c r="A247" s="33">
        <v>-4.1540220000000003E-3</v>
      </c>
      <c r="B247" s="33">
        <v>4.3860089999999997E-3</v>
      </c>
      <c r="C247" s="33">
        <v>-5.9200590000000001E-3</v>
      </c>
      <c r="D247" s="33">
        <v>-9.4215600000000007E-3</v>
      </c>
      <c r="F247" s="31">
        <f t="shared" si="12"/>
        <v>-5.1053854924242425E-3</v>
      </c>
      <c r="G247" s="31">
        <f t="shared" si="13"/>
        <v>4.0331311931818183E-3</v>
      </c>
      <c r="H247" s="31">
        <f t="shared" si="14"/>
        <v>-7.0755638750000004E-3</v>
      </c>
      <c r="I247" s="32">
        <f t="shared" si="15"/>
        <v>-9.1971485189393954E-3</v>
      </c>
    </row>
    <row r="248" spans="1:9" x14ac:dyDescent="0.35">
      <c r="A248" s="33">
        <v>3.4128930000000002E-3</v>
      </c>
      <c r="B248" s="33">
        <v>-2.0524016999999999E-2</v>
      </c>
      <c r="C248" s="33">
        <v>-1.5384645000000001E-2</v>
      </c>
      <c r="D248" s="33">
        <v>1.327162E-3</v>
      </c>
      <c r="F248" s="31">
        <f t="shared" si="12"/>
        <v>2.461529507575758E-3</v>
      </c>
      <c r="G248" s="31">
        <f t="shared" si="13"/>
        <v>-2.0876894806818182E-2</v>
      </c>
      <c r="H248" s="31">
        <f t="shared" si="14"/>
        <v>-1.6540149875E-2</v>
      </c>
      <c r="I248" s="32">
        <f t="shared" si="15"/>
        <v>1.5515734810606059E-3</v>
      </c>
    </row>
    <row r="249" spans="1:9" x14ac:dyDescent="0.35">
      <c r="A249" s="33">
        <v>0</v>
      </c>
      <c r="B249" s="33">
        <v>2.0508202999999999E-2</v>
      </c>
      <c r="C249" s="33">
        <v>8.5686089999999996E-3</v>
      </c>
      <c r="D249" s="33">
        <v>1.2038856000000001E-2</v>
      </c>
      <c r="F249" s="31">
        <f t="shared" si="12"/>
        <v>-9.5136349242424243E-4</v>
      </c>
      <c r="G249" s="31">
        <f t="shared" si="13"/>
        <v>2.0155325193181816E-2</v>
      </c>
      <c r="H249" s="31">
        <f t="shared" si="14"/>
        <v>7.4131041249999993E-3</v>
      </c>
      <c r="I249" s="32">
        <f t="shared" si="15"/>
        <v>1.2263267481060606E-2</v>
      </c>
    </row>
    <row r="250" spans="1:9" x14ac:dyDescent="0.35">
      <c r="A250" s="33">
        <v>0</v>
      </c>
      <c r="B250" s="33">
        <v>2.5338577000000001E-2</v>
      </c>
      <c r="C250" s="33">
        <v>5.4972010000000002E-3</v>
      </c>
      <c r="D250" s="33">
        <v>1.6261094E-2</v>
      </c>
      <c r="F250" s="31">
        <f t="shared" si="12"/>
        <v>-9.5136349242424243E-4</v>
      </c>
      <c r="G250" s="31">
        <f t="shared" si="13"/>
        <v>2.4985699193181818E-2</v>
      </c>
      <c r="H250" s="31">
        <f t="shared" si="14"/>
        <v>4.3416961249999999E-3</v>
      </c>
      <c r="I250" s="32">
        <f t="shared" si="15"/>
        <v>1.6485505481060606E-2</v>
      </c>
    </row>
    <row r="251" spans="1:9" x14ac:dyDescent="0.35">
      <c r="A251" s="33">
        <v>0</v>
      </c>
      <c r="B251" s="33">
        <v>2.2582062999999999E-2</v>
      </c>
      <c r="C251" s="33">
        <v>1.4910537E-2</v>
      </c>
      <c r="D251" s="33">
        <v>-1.0739479999999999E-3</v>
      </c>
      <c r="F251" s="31">
        <f t="shared" si="12"/>
        <v>-9.5136349242424243E-4</v>
      </c>
      <c r="G251" s="31">
        <f t="shared" si="13"/>
        <v>2.2229185193181816E-2</v>
      </c>
      <c r="H251" s="31">
        <f t="shared" si="14"/>
        <v>1.3755032125E-2</v>
      </c>
      <c r="I251" s="32">
        <f t="shared" si="15"/>
        <v>-8.4953651893939397E-4</v>
      </c>
    </row>
    <row r="252" spans="1:9" x14ac:dyDescent="0.35">
      <c r="A252" s="33">
        <v>-3.7785299999999999E-4</v>
      </c>
      <c r="B252" s="33">
        <v>-2.9166708E-2</v>
      </c>
      <c r="C252" s="33">
        <v>-3.0558228E-2</v>
      </c>
      <c r="D252" s="33">
        <v>-3.2248999999999998E-4</v>
      </c>
      <c r="F252" s="31">
        <f t="shared" si="12"/>
        <v>-1.3292164924242425E-3</v>
      </c>
      <c r="G252" s="31">
        <f t="shared" si="13"/>
        <v>-2.9519585806818183E-2</v>
      </c>
      <c r="H252" s="31">
        <f t="shared" si="14"/>
        <v>-3.1713732874999997E-2</v>
      </c>
      <c r="I252" s="32">
        <f t="shared" si="15"/>
        <v>-9.8078518939394066E-5</v>
      </c>
    </row>
    <row r="253" spans="1:9" x14ac:dyDescent="0.35">
      <c r="A253" s="33">
        <v>1.134159E-3</v>
      </c>
      <c r="B253" s="33">
        <v>3.3047254999999998E-2</v>
      </c>
      <c r="C253" s="33">
        <v>-9.0927560000000004E-3</v>
      </c>
      <c r="D253" s="33">
        <v>1.720613E-2</v>
      </c>
      <c r="F253" s="31">
        <f t="shared" si="12"/>
        <v>1.827955075757576E-4</v>
      </c>
      <c r="G253" s="31">
        <f t="shared" si="13"/>
        <v>3.2694377193181814E-2</v>
      </c>
      <c r="H253" s="31">
        <f t="shared" si="14"/>
        <v>-1.0248260875E-2</v>
      </c>
      <c r="I253" s="32">
        <f t="shared" si="15"/>
        <v>1.7430541481060605E-2</v>
      </c>
    </row>
    <row r="254" spans="1:9" x14ac:dyDescent="0.35">
      <c r="A254" s="33">
        <v>3.7766200000000002E-4</v>
      </c>
      <c r="B254" s="33">
        <v>-1.6202741999999999E-2</v>
      </c>
      <c r="C254" s="33">
        <v>-2.5693351999999999E-2</v>
      </c>
      <c r="D254" s="33">
        <v>-8.0346129999999995E-3</v>
      </c>
      <c r="F254" s="31">
        <f t="shared" si="12"/>
        <v>-5.7370149242424247E-4</v>
      </c>
      <c r="G254" s="31">
        <f t="shared" si="13"/>
        <v>-1.6555619806818182E-2</v>
      </c>
      <c r="H254" s="31">
        <f t="shared" si="14"/>
        <v>-2.6848856875E-2</v>
      </c>
      <c r="I254" s="32">
        <f t="shared" si="15"/>
        <v>-7.8102015189393933E-3</v>
      </c>
    </row>
    <row r="255" spans="1:9" x14ac:dyDescent="0.35">
      <c r="A255" s="33">
        <v>0</v>
      </c>
      <c r="B255" s="33">
        <v>-3.8006759999999998E-3</v>
      </c>
      <c r="C255" s="33">
        <v>1.883633E-3</v>
      </c>
      <c r="D255" s="33">
        <v>1.0764084E-2</v>
      </c>
      <c r="F255" s="31">
        <f t="shared" si="12"/>
        <v>-9.5136349242424243E-4</v>
      </c>
      <c r="G255" s="31">
        <f t="shared" si="13"/>
        <v>-4.1535538068181816E-3</v>
      </c>
      <c r="H255" s="31">
        <f t="shared" si="14"/>
        <v>7.2812812499999991E-4</v>
      </c>
      <c r="I255" s="32">
        <f t="shared" si="15"/>
        <v>1.0988495481060605E-2</v>
      </c>
    </row>
    <row r="256" spans="1:9" x14ac:dyDescent="0.35">
      <c r="A256" s="33">
        <v>-1.1325409999999999E-3</v>
      </c>
      <c r="B256" s="33">
        <v>-1.5260704E-2</v>
      </c>
      <c r="C256" s="33">
        <v>7.1025699999999999E-3</v>
      </c>
      <c r="D256" s="33">
        <v>-8.7515189999999993E-3</v>
      </c>
      <c r="F256" s="31">
        <f t="shared" si="12"/>
        <v>-2.0839044924242421E-3</v>
      </c>
      <c r="G256" s="31">
        <f t="shared" si="13"/>
        <v>-1.5613581806818181E-2</v>
      </c>
      <c r="H256" s="31">
        <f t="shared" si="14"/>
        <v>5.9470651249999996E-3</v>
      </c>
      <c r="I256" s="32">
        <f t="shared" si="15"/>
        <v>-8.527107518939394E-3</v>
      </c>
    </row>
    <row r="257" spans="1:9" x14ac:dyDescent="0.35">
      <c r="A257" s="33">
        <v>1.133825E-3</v>
      </c>
      <c r="B257" s="33">
        <v>-2.2384890000000001E-2</v>
      </c>
      <c r="C257" s="33">
        <v>9.7490460000000008E-3</v>
      </c>
      <c r="D257" s="33">
        <v>-9.8925639999999995E-3</v>
      </c>
      <c r="F257" s="31">
        <f t="shared" si="12"/>
        <v>1.8246150757575755E-4</v>
      </c>
      <c r="G257" s="31">
        <f t="shared" si="13"/>
        <v>-2.2737767806818184E-2</v>
      </c>
      <c r="H257" s="31">
        <f t="shared" si="14"/>
        <v>8.5935411250000013E-3</v>
      </c>
      <c r="I257" s="32">
        <f t="shared" si="15"/>
        <v>-9.6681525189393942E-3</v>
      </c>
    </row>
    <row r="258" spans="1:9" x14ac:dyDescent="0.35">
      <c r="A258" s="33">
        <v>-1.1325409999999999E-3</v>
      </c>
      <c r="B258" s="33">
        <v>-1.9815016000000001E-2</v>
      </c>
      <c r="C258" s="33">
        <v>1.027095E-3</v>
      </c>
      <c r="D258" s="33">
        <v>1.5040819999999999E-3</v>
      </c>
      <c r="F258" s="31">
        <f t="shared" si="12"/>
        <v>-2.0839044924242421E-3</v>
      </c>
      <c r="G258" s="31">
        <f t="shared" si="13"/>
        <v>-2.0167893806818184E-2</v>
      </c>
      <c r="H258" s="31">
        <f t="shared" si="14"/>
        <v>-1.2840987500000009E-4</v>
      </c>
      <c r="I258" s="32">
        <f t="shared" si="15"/>
        <v>1.7284934810606058E-3</v>
      </c>
    </row>
    <row r="259" spans="1:9" x14ac:dyDescent="0.35">
      <c r="A259" s="33">
        <v>1.133825E-3</v>
      </c>
      <c r="B259" s="33">
        <v>-2.246226E-3</v>
      </c>
      <c r="C259" s="33">
        <v>1.5185748000000001E-2</v>
      </c>
      <c r="D259" s="33">
        <v>-9.5473069999999997E-3</v>
      </c>
      <c r="F259" s="31">
        <f t="shared" si="12"/>
        <v>1.8246150757575755E-4</v>
      </c>
      <c r="G259" s="31">
        <f t="shared" si="13"/>
        <v>-2.5991038068181815E-3</v>
      </c>
      <c r="H259" s="31">
        <f t="shared" si="14"/>
        <v>1.4030243125000001E-2</v>
      </c>
      <c r="I259" s="32">
        <f t="shared" si="15"/>
        <v>-9.3228955189393944E-3</v>
      </c>
    </row>
    <row r="260" spans="1:9" x14ac:dyDescent="0.35">
      <c r="A260" s="33">
        <v>-3.7752E-4</v>
      </c>
      <c r="B260" s="33">
        <v>-2.5664116000000001E-2</v>
      </c>
      <c r="C260" s="33">
        <v>-1.6575692E-2</v>
      </c>
      <c r="D260" s="33">
        <v>3.6824000000000002E-3</v>
      </c>
      <c r="F260" s="31">
        <f t="shared" ref="F260:F266" si="16">A260-$A$268</f>
        <v>-1.3288834924242423E-3</v>
      </c>
      <c r="G260" s="31">
        <f t="shared" ref="G260:G266" si="17">B260-$B$268</f>
        <v>-2.6016993806818184E-2</v>
      </c>
      <c r="H260" s="31">
        <f t="shared" ref="H260:H266" si="18">C260-$C$268</f>
        <v>-1.7731196875000001E-2</v>
      </c>
      <c r="I260" s="32">
        <f t="shared" ref="I260:I266" si="19">D260-$D$268</f>
        <v>3.9068114810606059E-3</v>
      </c>
    </row>
    <row r="261" spans="1:9" x14ac:dyDescent="0.35">
      <c r="A261" s="33">
        <v>3.7766200000000002E-4</v>
      </c>
      <c r="B261" s="33">
        <v>2.4029622E-2</v>
      </c>
      <c r="C261" s="33">
        <v>3.1346299000000001E-2</v>
      </c>
      <c r="D261" s="33">
        <v>2.212155E-2</v>
      </c>
      <c r="F261" s="31">
        <f t="shared" si="16"/>
        <v>-5.7370149242424247E-4</v>
      </c>
      <c r="G261" s="31">
        <f t="shared" si="17"/>
        <v>2.3676744193181817E-2</v>
      </c>
      <c r="H261" s="31">
        <f t="shared" si="18"/>
        <v>3.0190794125E-2</v>
      </c>
      <c r="I261" s="32">
        <f t="shared" si="19"/>
        <v>2.2345961481060606E-2</v>
      </c>
    </row>
    <row r="262" spans="1:9" x14ac:dyDescent="0.35">
      <c r="A262" s="33">
        <v>-1.1325409999999999E-3</v>
      </c>
      <c r="B262" s="33">
        <v>-6.7689530000000003E-3</v>
      </c>
      <c r="C262" s="33">
        <v>-1.8435455999999999E-2</v>
      </c>
      <c r="D262" s="33">
        <v>8.2347759999999992E-3</v>
      </c>
      <c r="F262" s="31">
        <f t="shared" si="16"/>
        <v>-2.0839044924242421E-3</v>
      </c>
      <c r="G262" s="31">
        <f t="shared" si="17"/>
        <v>-7.1218308068181817E-3</v>
      </c>
      <c r="H262" s="31">
        <f t="shared" si="18"/>
        <v>-1.9590960875000001E-2</v>
      </c>
      <c r="I262" s="32">
        <f t="shared" si="19"/>
        <v>8.4591874810606045E-3</v>
      </c>
    </row>
    <row r="263" spans="1:9" x14ac:dyDescent="0.35">
      <c r="A263" s="33">
        <v>-3.7785299999999999E-4</v>
      </c>
      <c r="B263" s="33">
        <v>2.4080008999999999E-2</v>
      </c>
      <c r="C263" s="33">
        <v>-1.5634528000000002E-2</v>
      </c>
      <c r="D263" s="33">
        <v>1.8115224999999999E-2</v>
      </c>
      <c r="F263" s="31">
        <f t="shared" si="16"/>
        <v>-1.3292164924242425E-3</v>
      </c>
      <c r="G263" s="31">
        <f t="shared" si="17"/>
        <v>2.3727131193181816E-2</v>
      </c>
      <c r="H263" s="31">
        <f t="shared" si="18"/>
        <v>-1.6790032875000003E-2</v>
      </c>
      <c r="I263" s="32">
        <f t="shared" si="19"/>
        <v>1.8339636481060604E-2</v>
      </c>
    </row>
    <row r="264" spans="1:9" x14ac:dyDescent="0.35">
      <c r="A264" s="33">
        <v>7.5608700000000001E-4</v>
      </c>
      <c r="B264" s="33">
        <v>1.7302528000000001E-2</v>
      </c>
      <c r="C264" s="33">
        <v>4.5379849999999996E-3</v>
      </c>
      <c r="D264" s="33">
        <v>-1.8512845E-2</v>
      </c>
      <c r="F264" s="31">
        <f t="shared" si="16"/>
        <v>-1.9527649242424242E-4</v>
      </c>
      <c r="G264" s="31">
        <f t="shared" si="17"/>
        <v>1.6949650193181818E-2</v>
      </c>
      <c r="H264" s="31">
        <f t="shared" si="18"/>
        <v>3.3824801249999993E-3</v>
      </c>
      <c r="I264" s="32">
        <f t="shared" si="19"/>
        <v>-1.8288433518939395E-2</v>
      </c>
    </row>
    <row r="265" spans="1:9" x14ac:dyDescent="0.35">
      <c r="A265" s="33">
        <v>0</v>
      </c>
      <c r="B265" s="33">
        <v>2.1369385000000001E-2</v>
      </c>
      <c r="C265" s="33">
        <v>2.1149866E-2</v>
      </c>
      <c r="D265" s="33">
        <v>-1.3203416000000001E-2</v>
      </c>
      <c r="F265" s="31">
        <f t="shared" si="16"/>
        <v>-9.5136349242424243E-4</v>
      </c>
      <c r="G265" s="31">
        <f t="shared" si="17"/>
        <v>2.1016507193181818E-2</v>
      </c>
      <c r="H265" s="31">
        <f t="shared" si="18"/>
        <v>1.9994361124999999E-2</v>
      </c>
      <c r="I265" s="32">
        <f t="shared" si="19"/>
        <v>-1.2979004518939396E-2</v>
      </c>
    </row>
    <row r="266" spans="1:9" x14ac:dyDescent="0.35">
      <c r="A266" s="33">
        <v>3.7778600000000002E-4</v>
      </c>
      <c r="B266" s="33">
        <v>5.5507689999999997E-3</v>
      </c>
      <c r="C266" s="33">
        <v>1.3975458E-2</v>
      </c>
      <c r="D266" s="33">
        <v>1.4760540000000001E-2</v>
      </c>
      <c r="F266" s="31">
        <f t="shared" si="16"/>
        <v>-5.7357749242424247E-4</v>
      </c>
      <c r="G266" s="31">
        <f t="shared" si="17"/>
        <v>5.1978911931818183E-3</v>
      </c>
      <c r="H266" s="31">
        <f t="shared" si="18"/>
        <v>1.2819953125E-2</v>
      </c>
      <c r="I266" s="32">
        <f t="shared" si="19"/>
        <v>1.4984951481060606E-2</v>
      </c>
    </row>
    <row r="267" spans="1:9" ht="15" thickBot="1" x14ac:dyDescent="0.4">
      <c r="A267" s="5"/>
      <c r="B267" s="6"/>
    </row>
    <row r="268" spans="1:9" ht="16.5" customHeight="1" thickTop="1" thickBot="1" x14ac:dyDescent="0.4">
      <c r="A268" s="4">
        <f>AVERAGE(A3:A266)</f>
        <v>9.5136349242424243E-4</v>
      </c>
      <c r="B268" s="4">
        <f>AVERAGE(B3:B266)</f>
        <v>3.5287780681818152E-4</v>
      </c>
      <c r="C268" s="4">
        <f>AVERAGE(C3:C266)</f>
        <v>1.1555048750000001E-3</v>
      </c>
      <c r="D268" s="4">
        <f>AVERAGE(D3:D266)</f>
        <v>-2.2441148106060592E-4</v>
      </c>
      <c r="E268" s="12" t="s">
        <v>12</v>
      </c>
    </row>
    <row r="269" spans="1:9" ht="15" thickTop="1" x14ac:dyDescent="0.35"/>
    <row r="271" spans="1:9" x14ac:dyDescent="0.35">
      <c r="A271" s="8" t="s">
        <v>2</v>
      </c>
      <c r="B271" s="39"/>
    </row>
    <row r="272" spans="1:9" x14ac:dyDescent="0.35">
      <c r="A272" s="8" t="s">
        <v>3</v>
      </c>
      <c r="B272" s="2">
        <v>0.25</v>
      </c>
    </row>
    <row r="273" spans="1:2" x14ac:dyDescent="0.35">
      <c r="A273" s="8" t="s">
        <v>4</v>
      </c>
      <c r="B273" s="2">
        <v>0.25</v>
      </c>
    </row>
    <row r="274" spans="1:2" x14ac:dyDescent="0.35">
      <c r="A274" s="9" t="s">
        <v>5</v>
      </c>
      <c r="B274" s="2">
        <v>0.25</v>
      </c>
    </row>
    <row r="275" spans="1:2" x14ac:dyDescent="0.35">
      <c r="A275" s="9" t="s">
        <v>0</v>
      </c>
      <c r="B275" s="2">
        <v>0.25</v>
      </c>
    </row>
    <row r="276" spans="1:2" x14ac:dyDescent="0.35">
      <c r="A276" s="9" t="s">
        <v>1</v>
      </c>
      <c r="B276" s="2">
        <f>SUM(B271:B275)</f>
        <v>1</v>
      </c>
    </row>
    <row r="278" spans="1:2" x14ac:dyDescent="0.35">
      <c r="A278" s="10"/>
      <c r="B278" s="11">
        <f>MMULT(A268:D268,B272:B275)</f>
        <v>5.5883367329545455E-4</v>
      </c>
    </row>
    <row r="279" spans="1:2" x14ac:dyDescent="0.35">
      <c r="A279" s="5"/>
      <c r="B279" s="6"/>
    </row>
    <row r="280" spans="1:2" x14ac:dyDescent="0.35">
      <c r="A280" s="5"/>
      <c r="B280" s="6"/>
    </row>
    <row r="281" spans="1:2" x14ac:dyDescent="0.35">
      <c r="A281" s="5"/>
      <c r="B281" s="6"/>
    </row>
    <row r="282" spans="1:2" x14ac:dyDescent="0.35">
      <c r="A282" s="5"/>
      <c r="B282" s="6"/>
    </row>
    <row r="283" spans="1:2" x14ac:dyDescent="0.35">
      <c r="A283" s="5"/>
      <c r="B283" s="6"/>
    </row>
    <row r="284" spans="1:2" x14ac:dyDescent="0.35">
      <c r="A284" s="5"/>
      <c r="B284" s="6"/>
    </row>
    <row r="285" spans="1:2" x14ac:dyDescent="0.35">
      <c r="A285" s="5"/>
      <c r="B285" s="6"/>
    </row>
    <row r="286" spans="1:2" x14ac:dyDescent="0.35">
      <c r="A286" s="5"/>
      <c r="B286" s="6"/>
    </row>
    <row r="287" spans="1:2" x14ac:dyDescent="0.35">
      <c r="A287" s="5"/>
      <c r="B287" s="6"/>
    </row>
    <row r="288" spans="1:2" x14ac:dyDescent="0.35">
      <c r="A288" s="5"/>
      <c r="B288" s="6"/>
    </row>
    <row r="289" spans="1:2" x14ac:dyDescent="0.35">
      <c r="A289" s="5"/>
      <c r="B289" s="6"/>
    </row>
    <row r="290" spans="1:2" x14ac:dyDescent="0.35">
      <c r="A290" s="5"/>
      <c r="B290" s="6"/>
    </row>
    <row r="291" spans="1:2" x14ac:dyDescent="0.35">
      <c r="A291" s="5"/>
      <c r="B291" s="6"/>
    </row>
    <row r="292" spans="1:2" x14ac:dyDescent="0.35">
      <c r="A292" s="5"/>
      <c r="B292" s="6"/>
    </row>
    <row r="293" spans="1:2" x14ac:dyDescent="0.35">
      <c r="A293" s="5"/>
      <c r="B293" s="6"/>
    </row>
    <row r="294" spans="1:2" x14ac:dyDescent="0.35">
      <c r="A294" s="5"/>
      <c r="B294" s="6"/>
    </row>
    <row r="295" spans="1:2" x14ac:dyDescent="0.35">
      <c r="A295" s="5"/>
      <c r="B295" s="6"/>
    </row>
    <row r="296" spans="1:2" x14ac:dyDescent="0.35">
      <c r="A296" s="5"/>
      <c r="B296" s="6"/>
    </row>
    <row r="297" spans="1:2" x14ac:dyDescent="0.35">
      <c r="A297" s="5"/>
      <c r="B297" s="6"/>
    </row>
    <row r="298" spans="1:2" x14ac:dyDescent="0.35">
      <c r="A298" s="5"/>
      <c r="B298" s="6"/>
    </row>
    <row r="299" spans="1:2" x14ac:dyDescent="0.35">
      <c r="A299" s="5"/>
      <c r="B299" s="6"/>
    </row>
    <row r="300" spans="1:2" x14ac:dyDescent="0.35">
      <c r="A300" s="5"/>
      <c r="B300" s="6"/>
    </row>
    <row r="301" spans="1:2" x14ac:dyDescent="0.35">
      <c r="A301" s="5"/>
      <c r="B301" s="6"/>
    </row>
    <row r="302" spans="1:2" x14ac:dyDescent="0.35">
      <c r="A302" s="5"/>
      <c r="B302" s="6"/>
    </row>
    <row r="303" spans="1:2" x14ac:dyDescent="0.35">
      <c r="A303" s="5"/>
      <c r="B303" s="6"/>
    </row>
    <row r="304" spans="1:2" x14ac:dyDescent="0.35">
      <c r="A304" s="5"/>
      <c r="B304" s="6"/>
    </row>
    <row r="305" spans="1:2" x14ac:dyDescent="0.35">
      <c r="A305" s="5"/>
      <c r="B305" s="6"/>
    </row>
    <row r="306" spans="1:2" x14ac:dyDescent="0.35">
      <c r="A306" s="5"/>
      <c r="B306" s="6"/>
    </row>
    <row r="307" spans="1:2" x14ac:dyDescent="0.35">
      <c r="A307" s="5"/>
      <c r="B307" s="6"/>
    </row>
    <row r="308" spans="1:2" x14ac:dyDescent="0.35">
      <c r="A308" s="5"/>
      <c r="B308" s="6"/>
    </row>
    <row r="309" spans="1:2" x14ac:dyDescent="0.35">
      <c r="A309" s="5"/>
      <c r="B309" s="6"/>
    </row>
    <row r="310" spans="1:2" x14ac:dyDescent="0.35">
      <c r="A310" s="5"/>
      <c r="B310" s="6"/>
    </row>
    <row r="311" spans="1:2" x14ac:dyDescent="0.35">
      <c r="A311" s="5"/>
      <c r="B311" s="6"/>
    </row>
    <row r="312" spans="1:2" x14ac:dyDescent="0.35">
      <c r="A312" s="5"/>
      <c r="B312" s="6"/>
    </row>
    <row r="313" spans="1:2" x14ac:dyDescent="0.35">
      <c r="A313" s="5"/>
      <c r="B313" s="6"/>
    </row>
    <row r="314" spans="1:2" x14ac:dyDescent="0.35">
      <c r="A314" s="5"/>
      <c r="B314" s="6"/>
    </row>
    <row r="315" spans="1:2" x14ac:dyDescent="0.35">
      <c r="A315" s="5"/>
      <c r="B315" s="6"/>
    </row>
    <row r="316" spans="1:2" x14ac:dyDescent="0.35">
      <c r="A316" s="5"/>
      <c r="B316" s="6"/>
    </row>
    <row r="317" spans="1:2" x14ac:dyDescent="0.35">
      <c r="A317" s="5"/>
      <c r="B317" s="6"/>
    </row>
    <row r="318" spans="1:2" x14ac:dyDescent="0.35">
      <c r="A318" s="5"/>
      <c r="B318" s="6"/>
    </row>
    <row r="319" spans="1:2" x14ac:dyDescent="0.35">
      <c r="A319" s="5"/>
      <c r="B319" s="6"/>
    </row>
    <row r="320" spans="1:2" x14ac:dyDescent="0.35">
      <c r="A320" s="5"/>
      <c r="B320" s="6"/>
    </row>
    <row r="321" spans="1:2" x14ac:dyDescent="0.35">
      <c r="A321" s="5"/>
      <c r="B321" s="6"/>
    </row>
    <row r="322" spans="1:2" x14ac:dyDescent="0.35">
      <c r="A322" s="5"/>
      <c r="B322" s="6"/>
    </row>
    <row r="323" spans="1:2" x14ac:dyDescent="0.35">
      <c r="A323" s="5"/>
      <c r="B323" s="6"/>
    </row>
    <row r="324" spans="1:2" x14ac:dyDescent="0.35">
      <c r="A324" s="5"/>
      <c r="B324" s="6"/>
    </row>
    <row r="325" spans="1:2" x14ac:dyDescent="0.35">
      <c r="A325" s="5"/>
      <c r="B325" s="6"/>
    </row>
    <row r="326" spans="1:2" x14ac:dyDescent="0.35">
      <c r="A326" s="5"/>
      <c r="B326" s="6"/>
    </row>
    <row r="327" spans="1:2" x14ac:dyDescent="0.35">
      <c r="A327" s="5"/>
      <c r="B327" s="6"/>
    </row>
    <row r="328" spans="1:2" x14ac:dyDescent="0.35">
      <c r="A328" s="5"/>
      <c r="B328" s="6"/>
    </row>
    <row r="329" spans="1:2" x14ac:dyDescent="0.35">
      <c r="A329" s="5"/>
      <c r="B329" s="6"/>
    </row>
    <row r="330" spans="1:2" x14ac:dyDescent="0.35">
      <c r="A330" s="5"/>
      <c r="B330" s="6"/>
    </row>
    <row r="331" spans="1:2" x14ac:dyDescent="0.35">
      <c r="A331" s="5"/>
      <c r="B331" s="6"/>
    </row>
    <row r="332" spans="1:2" x14ac:dyDescent="0.35">
      <c r="A332" s="5"/>
      <c r="B332" s="6"/>
    </row>
    <row r="333" spans="1:2" x14ac:dyDescent="0.35">
      <c r="A333" s="5"/>
      <c r="B333" s="6"/>
    </row>
    <row r="334" spans="1:2" x14ac:dyDescent="0.35">
      <c r="A334" s="5"/>
      <c r="B334" s="6"/>
    </row>
    <row r="335" spans="1:2" x14ac:dyDescent="0.35">
      <c r="A335" s="5"/>
      <c r="B335" s="6"/>
    </row>
    <row r="336" spans="1:2" x14ac:dyDescent="0.35">
      <c r="A336" s="5"/>
      <c r="B336" s="6"/>
    </row>
    <row r="337" spans="1:2" x14ac:dyDescent="0.35">
      <c r="A337" s="5"/>
      <c r="B337" s="6"/>
    </row>
    <row r="338" spans="1:2" x14ac:dyDescent="0.35">
      <c r="A338" s="5"/>
      <c r="B338" s="6"/>
    </row>
    <row r="339" spans="1:2" x14ac:dyDescent="0.35">
      <c r="A339" s="5"/>
      <c r="B339" s="6"/>
    </row>
    <row r="340" spans="1:2" x14ac:dyDescent="0.35">
      <c r="A340" s="5"/>
      <c r="B340" s="6"/>
    </row>
    <row r="341" spans="1:2" x14ac:dyDescent="0.35">
      <c r="A341" s="5"/>
      <c r="B341" s="6"/>
    </row>
    <row r="342" spans="1:2" x14ac:dyDescent="0.35">
      <c r="A342" s="5"/>
      <c r="B342" s="6"/>
    </row>
    <row r="343" spans="1:2" x14ac:dyDescent="0.35">
      <c r="A343" s="5"/>
      <c r="B343" s="6"/>
    </row>
    <row r="344" spans="1:2" x14ac:dyDescent="0.35">
      <c r="A344" s="5"/>
      <c r="B344" s="6"/>
    </row>
    <row r="345" spans="1:2" x14ac:dyDescent="0.35">
      <c r="A345" s="5"/>
      <c r="B345" s="6"/>
    </row>
    <row r="346" spans="1:2" x14ac:dyDescent="0.35">
      <c r="A346" s="5"/>
      <c r="B346" s="6"/>
    </row>
    <row r="347" spans="1:2" x14ac:dyDescent="0.35">
      <c r="A347" s="5"/>
      <c r="B347" s="6"/>
    </row>
    <row r="348" spans="1:2" x14ac:dyDescent="0.35">
      <c r="A348" s="5"/>
      <c r="B348" s="6"/>
    </row>
    <row r="349" spans="1:2" x14ac:dyDescent="0.35">
      <c r="A349" s="5"/>
      <c r="B349" s="6"/>
    </row>
    <row r="350" spans="1:2" x14ac:dyDescent="0.35">
      <c r="A350" s="5"/>
      <c r="B350" s="6"/>
    </row>
    <row r="351" spans="1:2" x14ac:dyDescent="0.35">
      <c r="A351" s="5"/>
      <c r="B351" s="6"/>
    </row>
    <row r="352" spans="1:2" x14ac:dyDescent="0.35">
      <c r="A352" s="5"/>
      <c r="B352" s="6"/>
    </row>
    <row r="353" spans="1:2" x14ac:dyDescent="0.35">
      <c r="A353" s="5"/>
      <c r="B353" s="6"/>
    </row>
    <row r="354" spans="1:2" x14ac:dyDescent="0.35">
      <c r="A354" s="5"/>
      <c r="B354" s="6"/>
    </row>
    <row r="355" spans="1:2" x14ac:dyDescent="0.35">
      <c r="A355" s="5"/>
      <c r="B355" s="6"/>
    </row>
    <row r="356" spans="1:2" x14ac:dyDescent="0.35">
      <c r="A356" s="5"/>
      <c r="B356" s="6"/>
    </row>
    <row r="357" spans="1:2" x14ac:dyDescent="0.35">
      <c r="A357" s="5"/>
      <c r="B357" s="6"/>
    </row>
    <row r="358" spans="1:2" x14ac:dyDescent="0.35">
      <c r="A358" s="5"/>
      <c r="B358" s="6"/>
    </row>
    <row r="359" spans="1:2" x14ac:dyDescent="0.35">
      <c r="A359" s="5"/>
      <c r="B359" s="6"/>
    </row>
    <row r="360" spans="1:2" x14ac:dyDescent="0.35">
      <c r="A360" s="5"/>
      <c r="B360" s="6"/>
    </row>
    <row r="361" spans="1:2" x14ac:dyDescent="0.35">
      <c r="A361" s="5"/>
      <c r="B361" s="6"/>
    </row>
    <row r="362" spans="1:2" x14ac:dyDescent="0.35">
      <c r="A362" s="5"/>
      <c r="B362" s="6"/>
    </row>
    <row r="363" spans="1:2" x14ac:dyDescent="0.35">
      <c r="A363" s="5"/>
      <c r="B363" s="6"/>
    </row>
    <row r="364" spans="1:2" x14ac:dyDescent="0.35">
      <c r="A364" s="5"/>
      <c r="B364" s="6"/>
    </row>
    <row r="365" spans="1:2" x14ac:dyDescent="0.35">
      <c r="A365" s="5"/>
      <c r="B365" s="6"/>
    </row>
    <row r="366" spans="1:2" x14ac:dyDescent="0.35">
      <c r="A366" s="5"/>
      <c r="B366" s="6"/>
    </row>
    <row r="367" spans="1:2" x14ac:dyDescent="0.35">
      <c r="A367" s="5"/>
      <c r="B367" s="6"/>
    </row>
    <row r="368" spans="1:2" x14ac:dyDescent="0.35">
      <c r="A368" s="5"/>
      <c r="B368" s="6"/>
    </row>
    <row r="369" spans="1:2" x14ac:dyDescent="0.35">
      <c r="A369" s="5"/>
      <c r="B369" s="6"/>
    </row>
    <row r="370" spans="1:2" x14ac:dyDescent="0.35">
      <c r="A370" s="5"/>
      <c r="B370" s="6"/>
    </row>
    <row r="371" spans="1:2" x14ac:dyDescent="0.35">
      <c r="A371" s="5"/>
      <c r="B371" s="6"/>
    </row>
    <row r="372" spans="1:2" x14ac:dyDescent="0.35">
      <c r="A372" s="5"/>
      <c r="B372" s="6"/>
    </row>
    <row r="373" spans="1:2" x14ac:dyDescent="0.35">
      <c r="A373" s="5"/>
      <c r="B373" s="6"/>
    </row>
    <row r="374" spans="1:2" x14ac:dyDescent="0.35">
      <c r="A374" s="5"/>
      <c r="B374" s="6"/>
    </row>
    <row r="375" spans="1:2" x14ac:dyDescent="0.35">
      <c r="A375" s="5"/>
      <c r="B375" s="6"/>
    </row>
    <row r="376" spans="1:2" x14ac:dyDescent="0.35">
      <c r="A376" s="5"/>
      <c r="B376" s="6"/>
    </row>
    <row r="377" spans="1:2" x14ac:dyDescent="0.35">
      <c r="A377" s="5"/>
      <c r="B377" s="6"/>
    </row>
    <row r="378" spans="1:2" x14ac:dyDescent="0.35">
      <c r="A378" s="5"/>
      <c r="B378" s="6"/>
    </row>
    <row r="379" spans="1:2" x14ac:dyDescent="0.35">
      <c r="A379" s="5"/>
      <c r="B379" s="6"/>
    </row>
    <row r="380" spans="1:2" x14ac:dyDescent="0.35">
      <c r="A380" s="5"/>
      <c r="B380" s="6"/>
    </row>
    <row r="381" spans="1:2" x14ac:dyDescent="0.35">
      <c r="A381" s="5"/>
      <c r="B381" s="6"/>
    </row>
    <row r="382" spans="1:2" x14ac:dyDescent="0.35">
      <c r="A382" s="5"/>
      <c r="B382" s="6"/>
    </row>
    <row r="383" spans="1:2" x14ac:dyDescent="0.35">
      <c r="A383" s="5"/>
      <c r="B383" s="6"/>
    </row>
    <row r="384" spans="1:2" x14ac:dyDescent="0.35">
      <c r="A384" s="5"/>
      <c r="B384" s="6"/>
    </row>
    <row r="385" spans="1:2" x14ac:dyDescent="0.35">
      <c r="A385" s="5"/>
      <c r="B385" s="6"/>
    </row>
    <row r="386" spans="1:2" x14ac:dyDescent="0.35">
      <c r="A386" s="5"/>
      <c r="B386" s="6"/>
    </row>
    <row r="387" spans="1:2" x14ac:dyDescent="0.35">
      <c r="A387" s="5"/>
      <c r="B387" s="6"/>
    </row>
    <row r="388" spans="1:2" x14ac:dyDescent="0.35">
      <c r="A388" s="5"/>
      <c r="B388" s="6"/>
    </row>
    <row r="389" spans="1:2" x14ac:dyDescent="0.35">
      <c r="A389" s="5"/>
      <c r="B389" s="6"/>
    </row>
    <row r="390" spans="1:2" x14ac:dyDescent="0.35">
      <c r="A390" s="5"/>
      <c r="B390" s="6"/>
    </row>
    <row r="391" spans="1:2" x14ac:dyDescent="0.35">
      <c r="A391" s="5"/>
      <c r="B391" s="6"/>
    </row>
    <row r="392" spans="1:2" x14ac:dyDescent="0.35">
      <c r="A392" s="5"/>
      <c r="B392" s="6"/>
    </row>
    <row r="393" spans="1:2" x14ac:dyDescent="0.35">
      <c r="A393" s="5"/>
      <c r="B393" s="6"/>
    </row>
    <row r="394" spans="1:2" x14ac:dyDescent="0.35">
      <c r="A394" s="5"/>
      <c r="B394" s="6"/>
    </row>
    <row r="395" spans="1:2" x14ac:dyDescent="0.35">
      <c r="A395" s="5"/>
      <c r="B395" s="6"/>
    </row>
    <row r="396" spans="1:2" x14ac:dyDescent="0.35">
      <c r="A396" s="5"/>
      <c r="B396" s="6"/>
    </row>
    <row r="397" spans="1:2" x14ac:dyDescent="0.35">
      <c r="A397" s="5"/>
      <c r="B397" s="6"/>
    </row>
    <row r="398" spans="1:2" x14ac:dyDescent="0.35">
      <c r="A398" s="5"/>
      <c r="B398" s="6"/>
    </row>
    <row r="399" spans="1:2" x14ac:dyDescent="0.35">
      <c r="A399" s="5"/>
      <c r="B399" s="6"/>
    </row>
    <row r="400" spans="1:2" x14ac:dyDescent="0.35">
      <c r="A400" s="5"/>
      <c r="B400" s="6"/>
    </row>
    <row r="401" spans="1:2" x14ac:dyDescent="0.35">
      <c r="A401" s="5"/>
      <c r="B401" s="6"/>
    </row>
    <row r="402" spans="1:2" x14ac:dyDescent="0.35">
      <c r="A402" s="5"/>
      <c r="B402" s="6"/>
    </row>
    <row r="403" spans="1:2" x14ac:dyDescent="0.35">
      <c r="A403" s="5"/>
      <c r="B403" s="6"/>
    </row>
    <row r="404" spans="1:2" x14ac:dyDescent="0.35">
      <c r="A404" s="5"/>
      <c r="B404" s="6"/>
    </row>
    <row r="405" spans="1:2" x14ac:dyDescent="0.35">
      <c r="A405" s="5"/>
      <c r="B405" s="6"/>
    </row>
    <row r="406" spans="1:2" x14ac:dyDescent="0.35">
      <c r="A406" s="5"/>
      <c r="B406" s="6"/>
    </row>
    <row r="407" spans="1:2" x14ac:dyDescent="0.35">
      <c r="A407" s="5"/>
      <c r="B407" s="6"/>
    </row>
    <row r="408" spans="1:2" x14ac:dyDescent="0.35">
      <c r="A408" s="5"/>
      <c r="B408" s="6"/>
    </row>
    <row r="409" spans="1:2" x14ac:dyDescent="0.35">
      <c r="A409" s="5"/>
      <c r="B409" s="6"/>
    </row>
    <row r="410" spans="1:2" x14ac:dyDescent="0.35">
      <c r="A410" s="5"/>
      <c r="B410" s="6"/>
    </row>
    <row r="411" spans="1:2" x14ac:dyDescent="0.35">
      <c r="A411" s="5"/>
      <c r="B411" s="6"/>
    </row>
    <row r="412" spans="1:2" x14ac:dyDescent="0.35">
      <c r="A412" s="5"/>
      <c r="B412" s="6"/>
    </row>
    <row r="413" spans="1:2" x14ac:dyDescent="0.35">
      <c r="A413" s="5"/>
      <c r="B413" s="6"/>
    </row>
    <row r="414" spans="1:2" x14ac:dyDescent="0.35">
      <c r="A414" s="5"/>
      <c r="B414" s="6"/>
    </row>
    <row r="415" spans="1:2" x14ac:dyDescent="0.35">
      <c r="A415" s="5"/>
      <c r="B415" s="6"/>
    </row>
    <row r="416" spans="1:2" x14ac:dyDescent="0.35">
      <c r="A416" s="5"/>
      <c r="B416" s="6"/>
    </row>
    <row r="417" spans="1:2" x14ac:dyDescent="0.35">
      <c r="A417" s="5"/>
      <c r="B417" s="6"/>
    </row>
    <row r="418" spans="1:2" x14ac:dyDescent="0.35">
      <c r="A418" s="5"/>
      <c r="B418" s="6"/>
    </row>
    <row r="419" spans="1:2" x14ac:dyDescent="0.35">
      <c r="A419" s="5"/>
      <c r="B419" s="6"/>
    </row>
    <row r="420" spans="1:2" x14ac:dyDescent="0.35">
      <c r="A420" s="5"/>
      <c r="B420" s="6"/>
    </row>
    <row r="421" spans="1:2" x14ac:dyDescent="0.35">
      <c r="A421" s="5"/>
      <c r="B421" s="6"/>
    </row>
    <row r="422" spans="1:2" x14ac:dyDescent="0.35">
      <c r="A422" s="5"/>
      <c r="B422" s="6"/>
    </row>
    <row r="423" spans="1:2" x14ac:dyDescent="0.35">
      <c r="A423" s="5"/>
      <c r="B423" s="6"/>
    </row>
    <row r="424" spans="1:2" x14ac:dyDescent="0.35">
      <c r="A424" s="5"/>
      <c r="B424" s="6"/>
    </row>
    <row r="425" spans="1:2" x14ac:dyDescent="0.35">
      <c r="A425" s="5"/>
      <c r="B425" s="6"/>
    </row>
    <row r="426" spans="1:2" x14ac:dyDescent="0.35">
      <c r="A426" s="5"/>
      <c r="B426" s="6"/>
    </row>
    <row r="427" spans="1:2" x14ac:dyDescent="0.35">
      <c r="A427" s="5"/>
      <c r="B427" s="6"/>
    </row>
    <row r="428" spans="1:2" x14ac:dyDescent="0.35">
      <c r="A428" s="5"/>
      <c r="B428" s="6"/>
    </row>
    <row r="429" spans="1:2" x14ac:dyDescent="0.35">
      <c r="A429" s="5"/>
      <c r="B429" s="6"/>
    </row>
    <row r="430" spans="1:2" x14ac:dyDescent="0.35">
      <c r="A430" s="5"/>
      <c r="B430" s="6"/>
    </row>
    <row r="431" spans="1:2" x14ac:dyDescent="0.35">
      <c r="A431" s="5"/>
      <c r="B431" s="6"/>
    </row>
    <row r="432" spans="1:2" x14ac:dyDescent="0.35">
      <c r="A432" s="5"/>
      <c r="B432" s="6"/>
    </row>
    <row r="433" spans="1:2" x14ac:dyDescent="0.35">
      <c r="A433" s="5"/>
      <c r="B433" s="6"/>
    </row>
    <row r="434" spans="1:2" x14ac:dyDescent="0.35">
      <c r="A434" s="5"/>
      <c r="B434" s="6"/>
    </row>
    <row r="435" spans="1:2" x14ac:dyDescent="0.35">
      <c r="A435" s="5"/>
      <c r="B435" s="6"/>
    </row>
    <row r="436" spans="1:2" x14ac:dyDescent="0.35">
      <c r="A436" s="5"/>
      <c r="B436" s="6"/>
    </row>
    <row r="437" spans="1:2" x14ac:dyDescent="0.35">
      <c r="A437" s="5"/>
      <c r="B437" s="6"/>
    </row>
    <row r="438" spans="1:2" x14ac:dyDescent="0.35">
      <c r="A438" s="5"/>
      <c r="B438" s="6"/>
    </row>
    <row r="439" spans="1:2" x14ac:dyDescent="0.35">
      <c r="A439" s="5"/>
      <c r="B439" s="6"/>
    </row>
    <row r="440" spans="1:2" x14ac:dyDescent="0.35">
      <c r="A440" s="5"/>
      <c r="B440" s="6"/>
    </row>
    <row r="441" spans="1:2" x14ac:dyDescent="0.35">
      <c r="A441" s="5"/>
      <c r="B441" s="6"/>
    </row>
    <row r="442" spans="1:2" x14ac:dyDescent="0.35">
      <c r="A442" s="5"/>
      <c r="B442" s="6"/>
    </row>
    <row r="443" spans="1:2" x14ac:dyDescent="0.35">
      <c r="A443" s="5"/>
      <c r="B443" s="6"/>
    </row>
    <row r="444" spans="1:2" x14ac:dyDescent="0.35">
      <c r="A444" s="5"/>
      <c r="B444" s="6"/>
    </row>
    <row r="445" spans="1:2" x14ac:dyDescent="0.35">
      <c r="A445" s="5"/>
      <c r="B445" s="6"/>
    </row>
    <row r="446" spans="1:2" x14ac:dyDescent="0.35">
      <c r="A446" s="5"/>
      <c r="B446" s="6"/>
    </row>
    <row r="447" spans="1:2" x14ac:dyDescent="0.35">
      <c r="A447" s="5"/>
      <c r="B447" s="6"/>
    </row>
    <row r="448" spans="1:2" x14ac:dyDescent="0.35">
      <c r="A448" s="5"/>
      <c r="B448" s="6"/>
    </row>
    <row r="449" spans="1:2" x14ac:dyDescent="0.35">
      <c r="A449" s="5"/>
      <c r="B449" s="6"/>
    </row>
    <row r="450" spans="1:2" x14ac:dyDescent="0.35">
      <c r="A450" s="5"/>
      <c r="B450" s="6"/>
    </row>
    <row r="451" spans="1:2" x14ac:dyDescent="0.35">
      <c r="A451" s="5"/>
      <c r="B451" s="6"/>
    </row>
    <row r="452" spans="1:2" x14ac:dyDescent="0.35">
      <c r="A452" s="5"/>
      <c r="B452" s="6"/>
    </row>
    <row r="453" spans="1:2" x14ac:dyDescent="0.35">
      <c r="A453" s="5"/>
      <c r="B453" s="6"/>
    </row>
    <row r="454" spans="1:2" x14ac:dyDescent="0.35">
      <c r="A454" s="5"/>
      <c r="B454" s="6"/>
    </row>
    <row r="455" spans="1:2" x14ac:dyDescent="0.35">
      <c r="A455" s="5"/>
      <c r="B455" s="6"/>
    </row>
    <row r="456" spans="1:2" x14ac:dyDescent="0.35">
      <c r="A456" s="5"/>
      <c r="B456" s="6"/>
    </row>
  </sheetData>
  <mergeCells count="3">
    <mergeCell ref="A1:D1"/>
    <mergeCell ref="F1:I1"/>
    <mergeCell ref="M1:P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6"/>
  <sheetViews>
    <sheetView topLeftCell="E1" workbookViewId="0">
      <selection activeCell="L6" sqref="L6"/>
    </sheetView>
  </sheetViews>
  <sheetFormatPr baseColWidth="10" defaultColWidth="11.453125" defaultRowHeight="14.5" x14ac:dyDescent="0.35"/>
  <cols>
    <col min="1" max="1" width="23" style="1" customWidth="1"/>
    <col min="2" max="3" width="22.453125" style="1" customWidth="1"/>
    <col min="4" max="4" width="22.7265625" style="1" customWidth="1"/>
    <col min="5" max="5" width="16.453125" style="1" customWidth="1"/>
    <col min="6" max="6" width="12.26953125" style="1" customWidth="1"/>
    <col min="7" max="7" width="11.453125" style="1"/>
    <col min="8" max="8" width="11.54296875" style="1" customWidth="1"/>
    <col min="9" max="9" width="11.7265625" style="1" bestFit="1" customWidth="1"/>
    <col min="10" max="11" width="11.54296875" style="1" bestFit="1" customWidth="1"/>
    <col min="12" max="12" width="12.453125" style="1" bestFit="1" customWidth="1"/>
    <col min="13" max="13" width="16.453125" style="1" bestFit="1" customWidth="1"/>
    <col min="14" max="15" width="15.54296875" style="1" bestFit="1" customWidth="1"/>
    <col min="16" max="16" width="16.453125" style="1" bestFit="1" customWidth="1"/>
    <col min="17" max="18" width="11.453125" style="1"/>
    <col min="19" max="19" width="12.54296875" style="1" bestFit="1" customWidth="1"/>
    <col min="20" max="16384" width="11.453125" style="1"/>
  </cols>
  <sheetData>
    <row r="1" spans="1:19" x14ac:dyDescent="0.35">
      <c r="A1" s="91" t="s">
        <v>10</v>
      </c>
      <c r="B1" s="92"/>
      <c r="C1" s="92"/>
      <c r="D1" s="92"/>
      <c r="F1" s="94" t="s">
        <v>14</v>
      </c>
      <c r="G1" s="95"/>
      <c r="H1" s="95"/>
      <c r="I1" s="95"/>
      <c r="J1" s="47" t="s">
        <v>11</v>
      </c>
      <c r="K1" s="29">
        <f>COUNT(I3:I266)</f>
        <v>264</v>
      </c>
      <c r="M1" s="96" t="s">
        <v>19</v>
      </c>
      <c r="N1" s="97"/>
      <c r="O1" s="97"/>
      <c r="P1" s="98"/>
    </row>
    <row r="2" spans="1:19" x14ac:dyDescent="0.35">
      <c r="A2" s="3" t="s">
        <v>6</v>
      </c>
      <c r="B2" s="3" t="s">
        <v>7</v>
      </c>
      <c r="C2" s="3" t="s">
        <v>8</v>
      </c>
      <c r="D2" s="3" t="s">
        <v>9</v>
      </c>
      <c r="F2" s="3" t="s">
        <v>18</v>
      </c>
      <c r="G2" s="3" t="s">
        <v>17</v>
      </c>
      <c r="H2" s="3" t="s">
        <v>15</v>
      </c>
      <c r="I2" s="3" t="s">
        <v>16</v>
      </c>
      <c r="J2" s="23"/>
      <c r="K2" s="23"/>
      <c r="L2" s="23"/>
      <c r="M2" s="25" t="s">
        <v>18</v>
      </c>
      <c r="N2" s="25" t="s">
        <v>17</v>
      </c>
      <c r="O2" s="25" t="s">
        <v>15</v>
      </c>
      <c r="P2" s="25" t="s">
        <v>16</v>
      </c>
    </row>
    <row r="3" spans="1:19" x14ac:dyDescent="0.35">
      <c r="A3" s="33">
        <v>1.2649356E-2</v>
      </c>
      <c r="B3" s="33">
        <v>-1.6956478000000001E-2</v>
      </c>
      <c r="C3" s="33">
        <v>3.0184737999999999E-2</v>
      </c>
      <c r="D3" s="33">
        <v>-0.13074471700000001</v>
      </c>
      <c r="F3" s="31">
        <f>A3-$A$268</f>
        <v>1.1697992507575758E-2</v>
      </c>
      <c r="G3" s="31">
        <f>B3-$B$268</f>
        <v>-1.7309355806818184E-2</v>
      </c>
      <c r="H3" s="31">
        <f>C3-$C$268</f>
        <v>2.9029233124999998E-2</v>
      </c>
      <c r="I3" s="32">
        <f>D3-$D$268</f>
        <v>-0.13052030551893939</v>
      </c>
      <c r="J3" s="21"/>
      <c r="K3" s="21"/>
      <c r="L3" s="26" t="s">
        <v>18</v>
      </c>
      <c r="M3" s="28">
        <f t="array" ref="M3:P6">MMULT(TRANSPOSE(F3:I266),F3:I266)/$K$1</f>
        <v>2.7703491221814982E-4</v>
      </c>
      <c r="N3" s="28">
        <v>4.2039913902548475E-5</v>
      </c>
      <c r="O3" s="28">
        <v>4.9325340060548215E-5</v>
      </c>
      <c r="P3" s="54">
        <v>-9.8314857254412368E-6</v>
      </c>
    </row>
    <row r="4" spans="1:19" x14ac:dyDescent="0.35">
      <c r="A4" s="33">
        <v>1.0409438E-2</v>
      </c>
      <c r="B4" s="33">
        <v>-8.4034049999999992E-3</v>
      </c>
      <c r="C4" s="33">
        <v>2.5258519999999999E-3</v>
      </c>
      <c r="D4" s="33">
        <v>-3.0319357000000002E-2</v>
      </c>
      <c r="F4" s="31">
        <f t="shared" ref="F4:F67" si="0">A4-$A$268</f>
        <v>9.4580745075757578E-3</v>
      </c>
      <c r="G4" s="31">
        <f t="shared" ref="G4:G67" si="1">B4-$B$268</f>
        <v>-8.7562828068181806E-3</v>
      </c>
      <c r="H4" s="31">
        <f t="shared" ref="H4:H67" si="2">C4-$C$268</f>
        <v>1.3703471249999998E-3</v>
      </c>
      <c r="I4" s="32">
        <f t="shared" ref="I4:I67" si="3">D4-$D$268</f>
        <v>-3.0094945518939396E-2</v>
      </c>
      <c r="J4" s="22"/>
      <c r="K4" s="22"/>
      <c r="L4" s="25" t="s">
        <v>17</v>
      </c>
      <c r="M4" s="28">
        <v>4.2039913902548475E-5</v>
      </c>
      <c r="N4" s="28">
        <v>5.2343175634855788E-4</v>
      </c>
      <c r="O4" s="28">
        <v>1.2545150898925163E-4</v>
      </c>
      <c r="P4" s="55">
        <v>8.1688931282529291E-5</v>
      </c>
    </row>
    <row r="5" spans="1:19" x14ac:dyDescent="0.35">
      <c r="A5" s="33">
        <v>8.6996569999999995E-3</v>
      </c>
      <c r="B5" s="33">
        <v>-2.9884032000000001E-2</v>
      </c>
      <c r="C5" s="33">
        <v>-1.6124956999999999E-2</v>
      </c>
      <c r="D5" s="33">
        <v>4.0836741000000003E-2</v>
      </c>
      <c r="F5" s="31">
        <f t="shared" si="0"/>
        <v>7.7482935075757573E-3</v>
      </c>
      <c r="G5" s="31">
        <f t="shared" si="1"/>
        <v>-3.0236909806818184E-2</v>
      </c>
      <c r="H5" s="31">
        <f t="shared" si="2"/>
        <v>-1.7280461875E-2</v>
      </c>
      <c r="I5" s="32">
        <f t="shared" si="3"/>
        <v>4.1061152481060612E-2</v>
      </c>
      <c r="J5" s="22"/>
      <c r="K5" s="22"/>
      <c r="L5" s="25" t="s">
        <v>15</v>
      </c>
      <c r="M5" s="28">
        <v>4.9325340060548215E-5</v>
      </c>
      <c r="N5" s="28">
        <v>1.2545150898925163E-4</v>
      </c>
      <c r="O5" s="28">
        <v>2.5186609027509144E-4</v>
      </c>
      <c r="P5" s="55">
        <v>3.5404693171764564E-5</v>
      </c>
    </row>
    <row r="6" spans="1:19" x14ac:dyDescent="0.35">
      <c r="A6" s="33">
        <v>-2.2700899999999999E-4</v>
      </c>
      <c r="B6" s="33">
        <v>-3.4022988999999997E-2</v>
      </c>
      <c r="C6" s="33">
        <v>-1.1011524E-2</v>
      </c>
      <c r="D6" s="33">
        <v>-1.0049198000000001E-2</v>
      </c>
      <c r="F6" s="31">
        <f t="shared" si="0"/>
        <v>-1.1783724924242425E-3</v>
      </c>
      <c r="G6" s="31">
        <f t="shared" si="1"/>
        <v>-3.437586680681818E-2</v>
      </c>
      <c r="H6" s="31">
        <f t="shared" si="2"/>
        <v>-1.2167028874999999E-2</v>
      </c>
      <c r="I6" s="32">
        <f t="shared" si="3"/>
        <v>-9.8247865189393952E-3</v>
      </c>
      <c r="J6" s="22"/>
      <c r="K6" s="22"/>
      <c r="L6" s="25" t="s">
        <v>16</v>
      </c>
      <c r="M6" s="53">
        <v>-9.8314857254412368E-6</v>
      </c>
      <c r="N6" s="53">
        <v>8.1688931282529291E-5</v>
      </c>
      <c r="O6" s="53">
        <v>3.5404693171764564E-5</v>
      </c>
      <c r="P6" s="53">
        <v>3.7571039475204444E-4</v>
      </c>
    </row>
    <row r="7" spans="1:19" x14ac:dyDescent="0.35">
      <c r="A7" s="33">
        <v>-1.135051E-3</v>
      </c>
      <c r="B7" s="33">
        <v>-4.75964E-4</v>
      </c>
      <c r="C7" s="33">
        <v>5.1787899999999995E-4</v>
      </c>
      <c r="D7" s="33">
        <v>-2.1598273000000001E-2</v>
      </c>
      <c r="F7" s="31">
        <f t="shared" si="0"/>
        <v>-2.0864144924242424E-3</v>
      </c>
      <c r="G7" s="31">
        <f t="shared" si="1"/>
        <v>-8.2884180681818157E-4</v>
      </c>
      <c r="H7" s="31">
        <f t="shared" si="2"/>
        <v>-6.3762587500000014E-4</v>
      </c>
      <c r="I7" s="32">
        <f t="shared" si="3"/>
        <v>-2.1373861518939396E-2</v>
      </c>
      <c r="J7" s="22"/>
      <c r="K7" s="22"/>
      <c r="L7" s="22"/>
    </row>
    <row r="8" spans="1:19" ht="18.5" x14ac:dyDescent="0.45">
      <c r="A8" s="33">
        <v>7.5000450000000003E-3</v>
      </c>
      <c r="B8" s="33">
        <v>-4.7619050000000003E-3</v>
      </c>
      <c r="C8" s="33">
        <v>1.0352006E-2</v>
      </c>
      <c r="D8" s="33">
        <v>2.2406182E-2</v>
      </c>
      <c r="F8" s="31">
        <f t="shared" si="0"/>
        <v>6.5486815075757581E-3</v>
      </c>
      <c r="G8" s="31">
        <f t="shared" si="1"/>
        <v>-5.1147828068181817E-3</v>
      </c>
      <c r="H8" s="31">
        <f t="shared" si="2"/>
        <v>9.196501125000001E-3</v>
      </c>
      <c r="I8" s="32">
        <f t="shared" si="3"/>
        <v>2.2630593481060605E-2</v>
      </c>
      <c r="L8" s="45" t="s">
        <v>20</v>
      </c>
      <c r="M8" s="45" t="s">
        <v>21</v>
      </c>
      <c r="N8" s="34">
        <f>L9</f>
        <v>0.25</v>
      </c>
      <c r="O8" s="34">
        <f>L10</f>
        <v>0.25</v>
      </c>
      <c r="P8" s="34">
        <f>L11</f>
        <v>0.25</v>
      </c>
      <c r="Q8" s="34">
        <f>L12</f>
        <v>0.25</v>
      </c>
    </row>
    <row r="9" spans="1:19" x14ac:dyDescent="0.35">
      <c r="A9" s="33">
        <v>6.3162419999999997E-3</v>
      </c>
      <c r="B9" s="33">
        <v>6.6986119999999996E-3</v>
      </c>
      <c r="C9" s="33">
        <v>-7.6850699999999998E-4</v>
      </c>
      <c r="D9" s="33">
        <v>8.9604019999999993E-3</v>
      </c>
      <c r="F9" s="31">
        <f t="shared" si="0"/>
        <v>5.3648785075757575E-3</v>
      </c>
      <c r="G9" s="31">
        <f t="shared" si="1"/>
        <v>6.3457341931818182E-3</v>
      </c>
      <c r="H9" s="31">
        <f t="shared" si="2"/>
        <v>-1.9240118750000002E-3</v>
      </c>
      <c r="I9" s="32">
        <f t="shared" si="3"/>
        <v>9.1848134810606046E-3</v>
      </c>
      <c r="K9" s="26" t="s">
        <v>18</v>
      </c>
      <c r="L9" s="34">
        <v>0.25</v>
      </c>
      <c r="M9" s="46"/>
      <c r="N9" s="46"/>
      <c r="O9" s="46"/>
      <c r="P9" s="46"/>
    </row>
    <row r="10" spans="1:19" x14ac:dyDescent="0.35">
      <c r="A10" s="33">
        <v>1.5019009E-2</v>
      </c>
      <c r="B10" s="33">
        <v>1.4733792000000001E-2</v>
      </c>
      <c r="C10" s="33">
        <v>2.2814740999999999E-2</v>
      </c>
      <c r="D10" s="33">
        <v>-7.9178040000000005E-3</v>
      </c>
      <c r="F10" s="31">
        <f t="shared" si="0"/>
        <v>1.4067645507575758E-2</v>
      </c>
      <c r="G10" s="31">
        <f t="shared" si="1"/>
        <v>1.4380914193181819E-2</v>
      </c>
      <c r="H10" s="31">
        <f t="shared" si="2"/>
        <v>2.1659236124999998E-2</v>
      </c>
      <c r="I10" s="32">
        <f t="shared" si="3"/>
        <v>-7.6933925189393943E-3</v>
      </c>
      <c r="K10" s="25" t="s">
        <v>17</v>
      </c>
      <c r="L10" s="34">
        <v>0.25</v>
      </c>
      <c r="M10" s="46"/>
      <c r="N10" s="46"/>
      <c r="O10" s="46"/>
      <c r="Q10" s="45" t="s">
        <v>27</v>
      </c>
      <c r="R10" s="45" t="s">
        <v>28</v>
      </c>
      <c r="S10" s="45" t="s">
        <v>29</v>
      </c>
    </row>
    <row r="11" spans="1:19" x14ac:dyDescent="0.35">
      <c r="A11" s="33">
        <v>-7.9505519999999996E-3</v>
      </c>
      <c r="B11" s="33">
        <v>1.686178E-2</v>
      </c>
      <c r="C11" s="33">
        <v>2.4561389999999999E-2</v>
      </c>
      <c r="D11" s="33">
        <v>-3.4728235000000003E-2</v>
      </c>
      <c r="F11" s="31">
        <f t="shared" si="0"/>
        <v>-8.9019154924242418E-3</v>
      </c>
      <c r="G11" s="31">
        <f t="shared" si="1"/>
        <v>1.6508902193181817E-2</v>
      </c>
      <c r="H11" s="31">
        <f t="shared" si="2"/>
        <v>2.3405885124999998E-2</v>
      </c>
      <c r="I11" s="32">
        <f t="shared" si="3"/>
        <v>-3.4503823518939394E-2</v>
      </c>
      <c r="K11" s="25" t="s">
        <v>15</v>
      </c>
      <c r="L11" s="34">
        <v>0.25</v>
      </c>
      <c r="M11" s="46"/>
      <c r="N11" s="46"/>
      <c r="O11" s="45" t="s">
        <v>25</v>
      </c>
      <c r="P11" s="43">
        <f>MMULT(A268:D268,B272:B275)</f>
        <v>5.5883367329545455E-4</v>
      </c>
      <c r="Q11" s="43">
        <v>5.5883367329545455E-4</v>
      </c>
      <c r="R11" s="43">
        <v>5.5883367329545455E-4</v>
      </c>
      <c r="S11" s="43">
        <v>5.5883367329545455E-4</v>
      </c>
    </row>
    <row r="12" spans="1:19" ht="18" x14ac:dyDescent="0.4">
      <c r="A12" s="33">
        <v>7.3464380000000003E-3</v>
      </c>
      <c r="B12" s="33">
        <v>5.5274529999999999E-3</v>
      </c>
      <c r="C12" s="33">
        <v>5.8707919999999997E-3</v>
      </c>
      <c r="D12" s="33">
        <v>-9.4971840000000005E-3</v>
      </c>
      <c r="F12" s="31">
        <f t="shared" si="0"/>
        <v>6.3950745075757581E-3</v>
      </c>
      <c r="G12" s="31">
        <f t="shared" si="1"/>
        <v>5.1745751931818185E-3</v>
      </c>
      <c r="H12" s="31">
        <f t="shared" si="2"/>
        <v>4.7152871249999994E-3</v>
      </c>
      <c r="I12" s="32">
        <f t="shared" si="3"/>
        <v>-9.2727725189393952E-3</v>
      </c>
      <c r="J12" s="16"/>
      <c r="K12" s="27" t="s">
        <v>16</v>
      </c>
      <c r="L12" s="34">
        <v>0.25</v>
      </c>
      <c r="M12" s="46"/>
      <c r="N12" s="46"/>
      <c r="O12" s="42" t="s">
        <v>26</v>
      </c>
      <c r="P12" s="43">
        <f>SQRT(M20)</f>
        <v>1.1391337051012288E-2</v>
      </c>
      <c r="Q12" s="43">
        <v>1.1391337051012288E-2</v>
      </c>
      <c r="R12" s="43">
        <v>1.1391337051012288E-2</v>
      </c>
      <c r="S12" s="43">
        <v>1.1391337051012288E-2</v>
      </c>
    </row>
    <row r="13" spans="1:19" ht="18.5" x14ac:dyDescent="0.45">
      <c r="A13" s="33">
        <v>-1.2375713E-2</v>
      </c>
      <c r="B13" s="33">
        <v>-1.5116812E-2</v>
      </c>
      <c r="C13" s="33">
        <v>-3.5748967E-2</v>
      </c>
      <c r="D13" s="33">
        <v>-4.8505359999999999E-3</v>
      </c>
      <c r="F13" s="31">
        <f t="shared" si="0"/>
        <v>-1.3327076492424242E-2</v>
      </c>
      <c r="G13" s="31">
        <f t="shared" si="1"/>
        <v>-1.5469689806818182E-2</v>
      </c>
      <c r="H13" s="31">
        <f t="shared" si="2"/>
        <v>-3.6904471874999997E-2</v>
      </c>
      <c r="I13" s="32">
        <f t="shared" si="3"/>
        <v>-4.6261245189393937E-3</v>
      </c>
      <c r="J13" s="5"/>
      <c r="K13" s="44" t="s">
        <v>13</v>
      </c>
      <c r="L13" s="17">
        <f>SUM(L9:L12)</f>
        <v>1</v>
      </c>
      <c r="M13" s="46"/>
      <c r="N13" s="46"/>
      <c r="O13" s="46"/>
      <c r="R13" s="45" t="s">
        <v>30</v>
      </c>
    </row>
    <row r="14" spans="1:19" x14ac:dyDescent="0.35">
      <c r="A14" s="33">
        <v>-3.5802189999999999E-3</v>
      </c>
      <c r="B14" s="33">
        <v>-1.3953442E-2</v>
      </c>
      <c r="C14" s="33">
        <v>6.8094949999999996E-3</v>
      </c>
      <c r="D14" s="33">
        <v>1.5869417E-2</v>
      </c>
      <c r="F14" s="31">
        <f t="shared" si="0"/>
        <v>-4.5315824924242422E-3</v>
      </c>
      <c r="G14" s="31">
        <f t="shared" si="1"/>
        <v>-1.4306319806818181E-2</v>
      </c>
      <c r="H14" s="31">
        <f t="shared" si="2"/>
        <v>5.6539901249999993E-3</v>
      </c>
      <c r="I14" s="32">
        <f t="shared" si="3"/>
        <v>1.6093828481060606E-2</v>
      </c>
      <c r="J14" s="5"/>
      <c r="K14" s="5" t="s">
        <v>31</v>
      </c>
      <c r="L14" s="5"/>
      <c r="M14" s="5"/>
      <c r="N14" s="46"/>
      <c r="O14" s="46"/>
      <c r="P14" s="26" t="s">
        <v>18</v>
      </c>
      <c r="Q14" s="34">
        <v>0.25</v>
      </c>
      <c r="R14" s="34">
        <v>0</v>
      </c>
      <c r="S14" s="34">
        <v>0.1</v>
      </c>
    </row>
    <row r="15" spans="1:19" ht="15.5" x14ac:dyDescent="0.35">
      <c r="A15" s="33">
        <v>6.9616219999999998E-3</v>
      </c>
      <c r="B15" s="33">
        <v>3.301839E-3</v>
      </c>
      <c r="C15" s="33">
        <v>2.2044114E-2</v>
      </c>
      <c r="D15" s="33">
        <v>-1.0711872000000001E-2</v>
      </c>
      <c r="F15" s="31">
        <f t="shared" si="0"/>
        <v>6.0102585075757576E-3</v>
      </c>
      <c r="G15" s="31">
        <f t="shared" si="1"/>
        <v>2.9489611931818186E-3</v>
      </c>
      <c r="H15" s="31">
        <f t="shared" si="2"/>
        <v>2.0888609124999999E-2</v>
      </c>
      <c r="I15" s="32">
        <f t="shared" si="3"/>
        <v>-1.0487460518939395E-2</v>
      </c>
      <c r="J15" s="5"/>
      <c r="K15" s="36" t="s">
        <v>22</v>
      </c>
      <c r="L15" s="40">
        <f t="array" ref="L15:L18">MMULT(M3:P6,L9:L12)</f>
        <v>8.964217011395132E-5</v>
      </c>
      <c r="M15" s="46"/>
      <c r="N15" s="46"/>
      <c r="O15" s="46"/>
      <c r="P15" s="25" t="s">
        <v>17</v>
      </c>
      <c r="Q15" s="34">
        <v>0.25</v>
      </c>
      <c r="R15" s="34">
        <v>0</v>
      </c>
      <c r="S15" s="34">
        <v>0.1</v>
      </c>
    </row>
    <row r="16" spans="1:19" x14ac:dyDescent="0.35">
      <c r="A16" s="33">
        <v>-6.9134920000000002E-3</v>
      </c>
      <c r="B16" s="33">
        <v>-1.6455101E-2</v>
      </c>
      <c r="C16" s="33">
        <v>-2.4509309999999999E-3</v>
      </c>
      <c r="D16" s="33">
        <v>-1.6016308999999999E-2</v>
      </c>
      <c r="F16" s="31">
        <f t="shared" si="0"/>
        <v>-7.8648554924242425E-3</v>
      </c>
      <c r="G16" s="31">
        <f t="shared" si="1"/>
        <v>-1.6807978806818183E-2</v>
      </c>
      <c r="H16" s="31">
        <f t="shared" si="2"/>
        <v>-3.6064358750000003E-3</v>
      </c>
      <c r="I16" s="32">
        <f t="shared" si="3"/>
        <v>-1.5791897518939394E-2</v>
      </c>
      <c r="J16" s="5"/>
      <c r="K16" s="5"/>
      <c r="L16" s="40">
        <v>1.9315302763072182E-4</v>
      </c>
      <c r="M16" s="46"/>
      <c r="N16" s="46"/>
      <c r="O16" s="46"/>
      <c r="P16" s="25" t="s">
        <v>15</v>
      </c>
      <c r="Q16" s="34">
        <v>0.25</v>
      </c>
      <c r="R16" s="34">
        <v>1</v>
      </c>
      <c r="S16" s="34">
        <v>0.7</v>
      </c>
    </row>
    <row r="17" spans="1:19" x14ac:dyDescent="0.35">
      <c r="A17" s="33">
        <v>-2.2232159000000001E-2</v>
      </c>
      <c r="B17" s="33">
        <v>-5.7361850000000004E-3</v>
      </c>
      <c r="C17" s="33">
        <v>-6.1425059999999998E-3</v>
      </c>
      <c r="D17" s="33">
        <v>-2.5676272999999999E-2</v>
      </c>
      <c r="F17" s="31">
        <f t="shared" si="0"/>
        <v>-2.3183522492424245E-2</v>
      </c>
      <c r="G17" s="31">
        <f t="shared" si="1"/>
        <v>-6.0890628068181818E-3</v>
      </c>
      <c r="H17" s="31">
        <f t="shared" si="2"/>
        <v>-7.2980108750000001E-3</v>
      </c>
      <c r="I17" s="32">
        <f t="shared" si="3"/>
        <v>-2.5451861518939394E-2</v>
      </c>
      <c r="J17" s="5"/>
      <c r="K17" s="5"/>
      <c r="L17" s="40">
        <v>1.1551190812416396E-4</v>
      </c>
      <c r="M17" s="46"/>
      <c r="N17" s="46"/>
      <c r="O17" s="46"/>
      <c r="P17" s="27" t="s">
        <v>16</v>
      </c>
      <c r="Q17" s="34">
        <v>0.25</v>
      </c>
      <c r="R17" s="34">
        <v>0</v>
      </c>
      <c r="S17" s="34">
        <v>0.1</v>
      </c>
    </row>
    <row r="18" spans="1:19" x14ac:dyDescent="0.35">
      <c r="A18" s="33">
        <v>3.6747820000000001E-3</v>
      </c>
      <c r="B18" s="33">
        <v>-1.8749953E-2</v>
      </c>
      <c r="C18" s="33">
        <v>-5.4388500000000003E-3</v>
      </c>
      <c r="D18" s="33">
        <v>-3.9999529999999997E-3</v>
      </c>
      <c r="F18" s="31">
        <f t="shared" si="0"/>
        <v>2.7234185075757575E-3</v>
      </c>
      <c r="G18" s="31">
        <f t="shared" si="1"/>
        <v>-1.9102830806818183E-2</v>
      </c>
      <c r="H18" s="31">
        <f t="shared" si="2"/>
        <v>-6.5943548750000006E-3</v>
      </c>
      <c r="I18" s="32">
        <f t="shared" si="3"/>
        <v>-3.7755415189393939E-3</v>
      </c>
      <c r="J18" s="46"/>
      <c r="K18" s="46"/>
      <c r="L18" s="40">
        <v>1.2074313337022427E-4</v>
      </c>
      <c r="M18" s="46"/>
      <c r="N18" s="46"/>
      <c r="O18" s="46"/>
    </row>
    <row r="19" spans="1:19" x14ac:dyDescent="0.35">
      <c r="A19" s="33">
        <v>-2.7459720000000002E-3</v>
      </c>
      <c r="B19" s="33">
        <v>4.8995600000000005E-4</v>
      </c>
      <c r="C19" s="33">
        <v>1.9139957999999999E-2</v>
      </c>
      <c r="D19" s="33">
        <v>2.2442E-3</v>
      </c>
      <c r="F19" s="31">
        <f t="shared" si="0"/>
        <v>-3.6973354924242424E-3</v>
      </c>
      <c r="G19" s="31">
        <f t="shared" si="1"/>
        <v>1.3707819318181853E-4</v>
      </c>
      <c r="H19" s="31">
        <f t="shared" si="2"/>
        <v>1.7984453124999997E-2</v>
      </c>
      <c r="I19" s="32">
        <f t="shared" si="3"/>
        <v>2.4686114810606057E-3</v>
      </c>
      <c r="J19" s="46"/>
      <c r="K19" s="46"/>
      <c r="L19" s="46"/>
      <c r="M19" s="46"/>
      <c r="N19" s="46"/>
      <c r="O19" s="46"/>
      <c r="Q19" s="45" t="s">
        <v>27</v>
      </c>
      <c r="R19" s="45" t="s">
        <v>28</v>
      </c>
      <c r="S19" s="45" t="s">
        <v>29</v>
      </c>
    </row>
    <row r="20" spans="1:19" x14ac:dyDescent="0.35">
      <c r="A20" s="33">
        <v>-9.6374939999999999E-3</v>
      </c>
      <c r="B20" s="33">
        <v>-3.3545495000000002E-2</v>
      </c>
      <c r="C20" s="33">
        <v>-3.1463439000000003E-2</v>
      </c>
      <c r="D20" s="33">
        <v>3.0642550000000001E-3</v>
      </c>
      <c r="F20" s="31">
        <f t="shared" si="0"/>
        <v>-1.0588857492424242E-2</v>
      </c>
      <c r="G20" s="31">
        <f t="shared" si="1"/>
        <v>-3.3898372806818185E-2</v>
      </c>
      <c r="H20" s="31">
        <f t="shared" si="2"/>
        <v>-3.2618943875E-2</v>
      </c>
      <c r="I20" s="32">
        <f t="shared" si="3"/>
        <v>3.2886664810606058E-3</v>
      </c>
      <c r="J20" s="46"/>
      <c r="K20" s="45" t="s">
        <v>23</v>
      </c>
      <c r="L20" s="41" t="s">
        <v>32</v>
      </c>
      <c r="M20" s="43">
        <f>MMULT(N8:Q8,L15:L18)</f>
        <v>1.2976255980976534E-4</v>
      </c>
      <c r="N20" s="46"/>
      <c r="O20" s="45" t="s">
        <v>25</v>
      </c>
      <c r="P20" s="43">
        <f>MMULT(A268:D268,B272:B275)</f>
        <v>5.5883367329545455E-4</v>
      </c>
      <c r="Q20" s="43">
        <v>5.5883367329545455E-4</v>
      </c>
      <c r="R20" s="43">
        <v>5.5883367329545455E-4</v>
      </c>
      <c r="S20" s="43">
        <v>5.5883367329545455E-4</v>
      </c>
    </row>
    <row r="21" spans="1:19" ht="18" x14ac:dyDescent="0.4">
      <c r="A21" s="33">
        <v>7.6460149999999999E-3</v>
      </c>
      <c r="B21" s="33">
        <v>-1.5708232999999999E-2</v>
      </c>
      <c r="C21" s="33">
        <v>1.5109920000000001E-3</v>
      </c>
      <c r="D21" s="33">
        <v>-1.5156856E-2</v>
      </c>
      <c r="F21" s="31">
        <f t="shared" si="0"/>
        <v>6.6946515075757577E-3</v>
      </c>
      <c r="G21" s="31">
        <f t="shared" si="1"/>
        <v>-1.6061110806818182E-2</v>
      </c>
      <c r="H21" s="31">
        <f t="shared" si="2"/>
        <v>3.5548712499999997E-4</v>
      </c>
      <c r="I21" s="32">
        <f t="shared" si="3"/>
        <v>-1.4932444518939395E-2</v>
      </c>
      <c r="J21" s="46"/>
      <c r="L21" s="46"/>
      <c r="M21" s="46"/>
      <c r="N21" s="46"/>
      <c r="O21" s="42" t="s">
        <v>26</v>
      </c>
      <c r="P21" s="43">
        <f>SQRT(M20)</f>
        <v>1.1391337051012288E-2</v>
      </c>
      <c r="Q21" s="43">
        <v>1.1391337051012288E-2</v>
      </c>
      <c r="R21" s="43">
        <v>1.0651205267117251E-2</v>
      </c>
      <c r="S21" s="43">
        <v>1.0666709638514699E-2</v>
      </c>
    </row>
    <row r="22" spans="1:19" ht="15.5" x14ac:dyDescent="0.35">
      <c r="A22" s="33">
        <v>-3.7709909E-2</v>
      </c>
      <c r="B22" s="33">
        <v>-4.0926642999999999E-2</v>
      </c>
      <c r="C22" s="33">
        <v>-3.7465462999999997E-2</v>
      </c>
      <c r="D22" s="33">
        <v>-2.875204E-2</v>
      </c>
      <c r="F22" s="31">
        <f t="shared" si="0"/>
        <v>-3.8661272492424244E-2</v>
      </c>
      <c r="G22" s="31">
        <f t="shared" si="1"/>
        <v>-4.1279520806818182E-2</v>
      </c>
      <c r="H22" s="31">
        <f t="shared" si="2"/>
        <v>-3.8620967874999995E-2</v>
      </c>
      <c r="I22" s="32">
        <f t="shared" si="3"/>
        <v>-2.8527628518939394E-2</v>
      </c>
      <c r="J22" s="46"/>
      <c r="K22" s="46"/>
      <c r="L22" s="46"/>
      <c r="M22" s="46"/>
      <c r="N22" s="46"/>
      <c r="O22" s="46"/>
      <c r="Q22" s="99" t="s">
        <v>34</v>
      </c>
      <c r="R22" s="99"/>
      <c r="S22" s="99"/>
    </row>
    <row r="23" spans="1:19" x14ac:dyDescent="0.35">
      <c r="A23" s="33">
        <v>3.5842296000000003E-2</v>
      </c>
      <c r="B23" s="33">
        <v>-1.610252E-3</v>
      </c>
      <c r="C23" s="33">
        <v>-5.2245820000000002E-3</v>
      </c>
      <c r="D23" s="33">
        <v>1.965311E-3</v>
      </c>
      <c r="F23" s="31">
        <f t="shared" si="0"/>
        <v>3.4890932507575759E-2</v>
      </c>
      <c r="G23" s="31">
        <f t="shared" si="1"/>
        <v>-1.9631298068181814E-3</v>
      </c>
      <c r="H23" s="31">
        <f t="shared" si="2"/>
        <v>-6.3800868750000005E-3</v>
      </c>
      <c r="I23" s="32">
        <f t="shared" si="3"/>
        <v>2.1897224810606057E-3</v>
      </c>
      <c r="J23" s="46"/>
      <c r="K23" s="46"/>
      <c r="L23" s="46"/>
      <c r="M23" s="46"/>
      <c r="N23" s="46"/>
      <c r="O23" s="46"/>
      <c r="P23" s="26" t="s">
        <v>18</v>
      </c>
      <c r="Q23" s="34">
        <v>0.25</v>
      </c>
      <c r="R23" s="34">
        <v>0.35312843409149647</v>
      </c>
      <c r="S23" s="34">
        <v>0.34823093307606939</v>
      </c>
    </row>
    <row r="24" spans="1:19" x14ac:dyDescent="0.35">
      <c r="A24" s="33">
        <v>-4.6126899999999999E-4</v>
      </c>
      <c r="B24" s="33">
        <v>1.0752634E-2</v>
      </c>
      <c r="C24" s="33">
        <v>-1.4705921E-2</v>
      </c>
      <c r="D24" s="33">
        <v>-1.0420473E-2</v>
      </c>
      <c r="F24" s="31">
        <f t="shared" si="0"/>
        <v>-1.4126324924242425E-3</v>
      </c>
      <c r="G24" s="31">
        <f t="shared" si="1"/>
        <v>1.0399756193181819E-2</v>
      </c>
      <c r="H24" s="31">
        <f t="shared" si="2"/>
        <v>-1.5861425875000001E-2</v>
      </c>
      <c r="I24" s="32">
        <f t="shared" si="3"/>
        <v>-1.0196061518939394E-2</v>
      </c>
      <c r="J24" s="46"/>
      <c r="K24" s="46"/>
      <c r="L24" s="46"/>
      <c r="M24" s="46"/>
      <c r="N24" s="46"/>
      <c r="O24" s="46"/>
      <c r="P24" s="25" t="s">
        <v>17</v>
      </c>
      <c r="Q24" s="34">
        <v>0.25</v>
      </c>
      <c r="R24" s="34">
        <v>7.3136340317776688E-2</v>
      </c>
      <c r="S24" s="34">
        <v>0.1</v>
      </c>
    </row>
    <row r="25" spans="1:19" x14ac:dyDescent="0.35">
      <c r="A25" s="33">
        <v>1.0616178E-2</v>
      </c>
      <c r="B25" s="33">
        <v>3.9893618999999998E-2</v>
      </c>
      <c r="C25" s="33">
        <v>2.3987209999999999E-3</v>
      </c>
      <c r="D25" s="33">
        <v>3.5802749000000002E-2</v>
      </c>
      <c r="F25" s="31">
        <f t="shared" si="0"/>
        <v>9.6648145075757582E-3</v>
      </c>
      <c r="G25" s="31">
        <f t="shared" si="1"/>
        <v>3.9540741193181815E-2</v>
      </c>
      <c r="H25" s="31">
        <f t="shared" si="2"/>
        <v>1.2432161249999998E-3</v>
      </c>
      <c r="I25" s="32">
        <f t="shared" si="3"/>
        <v>3.6027160481060611E-2</v>
      </c>
      <c r="J25" s="46"/>
      <c r="K25" s="46"/>
      <c r="L25" s="46"/>
      <c r="M25" s="46"/>
      <c r="N25" s="46"/>
      <c r="O25" s="46"/>
      <c r="P25" s="25" t="s">
        <v>15</v>
      </c>
      <c r="Q25" s="34">
        <v>0.25</v>
      </c>
      <c r="R25" s="34">
        <v>0.30740829150259685</v>
      </c>
      <c r="S25" s="34">
        <v>0.29239099827732318</v>
      </c>
    </row>
    <row r="26" spans="1:19" x14ac:dyDescent="0.35">
      <c r="A26" s="33">
        <v>9.3628679999999999E-3</v>
      </c>
      <c r="B26" s="33">
        <v>1.5345320000000001E-2</v>
      </c>
      <c r="C26" s="33">
        <v>3.7224010000000002E-3</v>
      </c>
      <c r="D26" s="33">
        <v>3.707667E-3</v>
      </c>
      <c r="F26" s="31">
        <f t="shared" si="0"/>
        <v>8.4115045075757577E-3</v>
      </c>
      <c r="G26" s="31">
        <f t="shared" si="1"/>
        <v>1.4992442193181819E-2</v>
      </c>
      <c r="H26" s="31">
        <f t="shared" si="2"/>
        <v>2.5668961249999999E-3</v>
      </c>
      <c r="I26" s="32">
        <f t="shared" si="3"/>
        <v>3.9320784810606057E-3</v>
      </c>
      <c r="J26" s="46"/>
      <c r="K26" s="46"/>
      <c r="L26" s="46"/>
      <c r="M26" s="46"/>
      <c r="N26" s="46"/>
      <c r="O26" s="46"/>
      <c r="P26" s="27" t="s">
        <v>16</v>
      </c>
      <c r="Q26" s="34">
        <v>0.25</v>
      </c>
      <c r="R26" s="34">
        <v>0.26632693408813002</v>
      </c>
      <c r="S26" s="34">
        <v>0.25937806864660745</v>
      </c>
    </row>
    <row r="27" spans="1:19" x14ac:dyDescent="0.35">
      <c r="A27" s="33">
        <v>4.7285067E-2</v>
      </c>
      <c r="B27" s="33">
        <v>-4.1057934999999997E-2</v>
      </c>
      <c r="C27" s="33">
        <v>2.9139033000000002E-2</v>
      </c>
      <c r="D27" s="33">
        <v>4.2659701000000001E-2</v>
      </c>
      <c r="F27" s="31">
        <f t="shared" si="0"/>
        <v>4.6333703507575756E-2</v>
      </c>
      <c r="G27" s="31">
        <f t="shared" si="1"/>
        <v>-4.141081280681818E-2</v>
      </c>
      <c r="H27" s="31">
        <f t="shared" si="2"/>
        <v>2.7983528125000001E-2</v>
      </c>
      <c r="I27" s="32">
        <f t="shared" si="3"/>
        <v>4.288411248106061E-2</v>
      </c>
      <c r="J27" s="46"/>
      <c r="K27" s="46"/>
      <c r="L27" s="46"/>
      <c r="M27" s="46"/>
      <c r="N27" s="46"/>
      <c r="O27" s="46"/>
    </row>
    <row r="28" spans="1:19" x14ac:dyDescent="0.35">
      <c r="A28" s="33">
        <v>4.3205899999999999E-4</v>
      </c>
      <c r="B28" s="33">
        <v>6.2253691E-2</v>
      </c>
      <c r="C28" s="33">
        <v>2.6769654E-2</v>
      </c>
      <c r="D28" s="33">
        <v>1.0285260000000001E-3</v>
      </c>
      <c r="F28" s="31">
        <f t="shared" si="0"/>
        <v>-5.1930449242424239E-4</v>
      </c>
      <c r="G28" s="31">
        <f t="shared" si="1"/>
        <v>6.1900813193181817E-2</v>
      </c>
      <c r="H28" s="31">
        <f t="shared" si="2"/>
        <v>2.5614149124999999E-2</v>
      </c>
      <c r="I28" s="32">
        <f t="shared" si="3"/>
        <v>1.252937481060606E-3</v>
      </c>
      <c r="J28" s="46"/>
      <c r="K28" s="46"/>
      <c r="L28" s="46"/>
      <c r="M28" s="46"/>
      <c r="N28" s="46"/>
      <c r="O28" s="46"/>
    </row>
    <row r="29" spans="1:19" x14ac:dyDescent="0.35">
      <c r="A29" s="33">
        <v>-1.511531E-3</v>
      </c>
      <c r="B29" s="33">
        <v>1.483729E-3</v>
      </c>
      <c r="C29" s="33">
        <v>1.504174E-3</v>
      </c>
      <c r="D29" s="33">
        <v>-2.3975317999999999E-2</v>
      </c>
      <c r="F29" s="31">
        <f t="shared" si="0"/>
        <v>-2.4628944924242422E-3</v>
      </c>
      <c r="G29" s="31">
        <f t="shared" si="1"/>
        <v>1.1308511931818186E-3</v>
      </c>
      <c r="H29" s="31">
        <f t="shared" si="2"/>
        <v>3.4866912499999995E-4</v>
      </c>
      <c r="I29" s="32">
        <f t="shared" si="3"/>
        <v>-2.3750906518939394E-2</v>
      </c>
      <c r="J29" s="46"/>
      <c r="K29" s="46"/>
      <c r="L29" s="46"/>
      <c r="M29" s="46"/>
      <c r="N29" s="46"/>
      <c r="O29" s="46"/>
    </row>
    <row r="30" spans="1:19" x14ac:dyDescent="0.35">
      <c r="A30" s="33">
        <v>-6.7474110000000004E-2</v>
      </c>
      <c r="B30" s="33">
        <v>4.5432098999999997E-2</v>
      </c>
      <c r="C30" s="33">
        <v>5.6320399E-2</v>
      </c>
      <c r="D30" s="33">
        <v>8.0243305000000001E-2</v>
      </c>
      <c r="F30" s="31">
        <f t="shared" si="0"/>
        <v>-6.8425473492424241E-2</v>
      </c>
      <c r="G30" s="31">
        <f t="shared" si="1"/>
        <v>4.5079221193181813E-2</v>
      </c>
      <c r="H30" s="31">
        <f t="shared" si="2"/>
        <v>5.5164894125000002E-2</v>
      </c>
      <c r="I30" s="32">
        <f t="shared" si="3"/>
        <v>8.0467716481060603E-2</v>
      </c>
      <c r="J30" s="46"/>
      <c r="K30" s="46"/>
      <c r="L30" s="46"/>
      <c r="M30" s="46"/>
      <c r="N30" s="46"/>
      <c r="O30" s="46"/>
    </row>
    <row r="31" spans="1:19" x14ac:dyDescent="0.35">
      <c r="A31" s="33">
        <v>-4.0816281000000003E-2</v>
      </c>
      <c r="B31" s="33">
        <v>-3.1648559E-2</v>
      </c>
      <c r="C31" s="33">
        <v>-5.4028505999999997E-2</v>
      </c>
      <c r="D31" s="33">
        <v>3.0644310000000001E-2</v>
      </c>
      <c r="F31" s="31">
        <f t="shared" si="0"/>
        <v>-4.1767644492424247E-2</v>
      </c>
      <c r="G31" s="31">
        <f t="shared" si="1"/>
        <v>-3.2001436806818183E-2</v>
      </c>
      <c r="H31" s="31">
        <f t="shared" si="2"/>
        <v>-5.5184010874999995E-2</v>
      </c>
      <c r="I31" s="32">
        <f t="shared" si="3"/>
        <v>3.0868721481060606E-2</v>
      </c>
      <c r="J31" s="46"/>
      <c r="K31" s="46"/>
      <c r="L31" s="46"/>
      <c r="M31" s="46"/>
      <c r="N31" s="46"/>
      <c r="O31" s="46"/>
    </row>
    <row r="32" spans="1:19" x14ac:dyDescent="0.35">
      <c r="A32" s="33">
        <v>5.1740787000000003E-2</v>
      </c>
      <c r="B32" s="33">
        <v>4.7317023999999999E-2</v>
      </c>
      <c r="C32" s="33">
        <v>4.2585670000000004E-3</v>
      </c>
      <c r="D32" s="33">
        <v>1.0611494000000001E-2</v>
      </c>
      <c r="F32" s="31">
        <f t="shared" si="0"/>
        <v>5.0789423507575759E-2</v>
      </c>
      <c r="G32" s="31">
        <f t="shared" si="1"/>
        <v>4.6964146193181816E-2</v>
      </c>
      <c r="H32" s="31">
        <f t="shared" si="2"/>
        <v>3.1030621250000001E-3</v>
      </c>
      <c r="I32" s="32">
        <f t="shared" si="3"/>
        <v>1.0835905481060606E-2</v>
      </c>
      <c r="J32" s="46"/>
      <c r="K32" s="46"/>
      <c r="L32" s="46"/>
      <c r="M32" s="46"/>
      <c r="N32" s="46"/>
      <c r="O32" s="46"/>
    </row>
    <row r="33" spans="1:15" x14ac:dyDescent="0.35">
      <c r="A33" s="33">
        <v>-1.4023011E-2</v>
      </c>
      <c r="B33" s="33">
        <v>3.4001025999999997E-2</v>
      </c>
      <c r="C33" s="33">
        <v>1.4467397999999999E-2</v>
      </c>
      <c r="D33" s="33">
        <v>-1.2995114E-2</v>
      </c>
      <c r="F33" s="31">
        <f t="shared" si="0"/>
        <v>-1.4974374492424242E-2</v>
      </c>
      <c r="G33" s="31">
        <f t="shared" si="1"/>
        <v>3.3648148193181814E-2</v>
      </c>
      <c r="H33" s="31">
        <f t="shared" si="2"/>
        <v>1.3311893125E-2</v>
      </c>
      <c r="I33" s="32">
        <f t="shared" si="3"/>
        <v>-1.2770702518939395E-2</v>
      </c>
      <c r="J33" s="46"/>
      <c r="K33" s="46"/>
      <c r="L33" s="46"/>
      <c r="M33" s="46"/>
      <c r="N33" s="46"/>
      <c r="O33" s="46"/>
    </row>
    <row r="34" spans="1:15" x14ac:dyDescent="0.35">
      <c r="A34" s="33">
        <v>-9.3261139999999999E-3</v>
      </c>
      <c r="B34" s="33">
        <v>3.0180179000000001E-2</v>
      </c>
      <c r="C34" s="33">
        <v>1.4015331000000001E-2</v>
      </c>
      <c r="D34" s="33">
        <v>4.6344639999999996E-3</v>
      </c>
      <c r="F34" s="31">
        <f t="shared" si="0"/>
        <v>-1.0277477492424242E-2</v>
      </c>
      <c r="G34" s="31">
        <f t="shared" si="1"/>
        <v>2.9827301193181818E-2</v>
      </c>
      <c r="H34" s="31">
        <f t="shared" si="2"/>
        <v>1.2859826125000001E-2</v>
      </c>
      <c r="I34" s="32">
        <f t="shared" si="3"/>
        <v>4.8588754810606058E-3</v>
      </c>
      <c r="J34" s="46"/>
      <c r="K34" s="46"/>
      <c r="L34" s="46"/>
      <c r="M34" s="46"/>
      <c r="N34" s="46"/>
      <c r="O34" s="46"/>
    </row>
    <row r="35" spans="1:15" x14ac:dyDescent="0.35">
      <c r="A35" s="33">
        <v>-4.0009436000000002E-2</v>
      </c>
      <c r="B35" s="33">
        <v>1.4429383E-2</v>
      </c>
      <c r="C35" s="33">
        <v>-2.9098570000000001E-3</v>
      </c>
      <c r="D35" s="33">
        <v>1.9920530000000001E-3</v>
      </c>
      <c r="F35" s="31">
        <f t="shared" si="0"/>
        <v>-4.0960799492424246E-2</v>
      </c>
      <c r="G35" s="31">
        <f t="shared" si="1"/>
        <v>1.4076505193181819E-2</v>
      </c>
      <c r="H35" s="31">
        <f t="shared" si="2"/>
        <v>-4.0653618750000004E-3</v>
      </c>
      <c r="I35" s="32">
        <f t="shared" si="3"/>
        <v>2.2164644810606059E-3</v>
      </c>
      <c r="J35" s="46"/>
      <c r="K35" s="46"/>
      <c r="L35" s="46"/>
      <c r="M35" s="46"/>
      <c r="N35" s="46"/>
      <c r="O35" s="46"/>
    </row>
    <row r="36" spans="1:15" x14ac:dyDescent="0.35">
      <c r="A36" s="33">
        <v>-2.4516300000000002E-3</v>
      </c>
      <c r="B36" s="33">
        <v>1.1637844E-2</v>
      </c>
      <c r="C36" s="33">
        <v>7.295696E-3</v>
      </c>
      <c r="D36" s="33">
        <v>-2.511227E-3</v>
      </c>
      <c r="F36" s="31">
        <f t="shared" si="0"/>
        <v>-3.4029934924242429E-3</v>
      </c>
      <c r="G36" s="31">
        <f t="shared" si="1"/>
        <v>1.1284966193181818E-2</v>
      </c>
      <c r="H36" s="31">
        <f t="shared" si="2"/>
        <v>6.1401911249999996E-3</v>
      </c>
      <c r="I36" s="32">
        <f t="shared" si="3"/>
        <v>-2.2868155189393943E-3</v>
      </c>
      <c r="J36" s="46"/>
      <c r="K36" s="46"/>
      <c r="L36" s="46"/>
      <c r="M36" s="46"/>
      <c r="N36" s="46"/>
      <c r="O36" s="46"/>
    </row>
    <row r="37" spans="1:15" x14ac:dyDescent="0.35">
      <c r="A37" s="33">
        <v>4.0796240999999997E-2</v>
      </c>
      <c r="B37" s="33">
        <v>1.7469109999999999E-2</v>
      </c>
      <c r="C37" s="33">
        <v>2.3901545999999999E-2</v>
      </c>
      <c r="D37" s="33">
        <v>-4.0910520000000004E-3</v>
      </c>
      <c r="F37" s="31">
        <f t="shared" si="0"/>
        <v>3.9844877507575753E-2</v>
      </c>
      <c r="G37" s="31">
        <f t="shared" si="1"/>
        <v>1.7116232193181816E-2</v>
      </c>
      <c r="H37" s="31">
        <f t="shared" si="2"/>
        <v>2.2746041124999998E-2</v>
      </c>
      <c r="I37" s="32">
        <f t="shared" si="3"/>
        <v>-3.8666405189393947E-3</v>
      </c>
      <c r="J37" s="46"/>
      <c r="K37" s="46"/>
      <c r="L37" s="46"/>
      <c r="M37" s="46"/>
      <c r="N37" s="46"/>
      <c r="O37" s="46"/>
    </row>
    <row r="38" spans="1:15" x14ac:dyDescent="0.35">
      <c r="A38" s="33">
        <v>3.0697049999999998E-3</v>
      </c>
      <c r="B38" s="33">
        <v>1.2981659E-2</v>
      </c>
      <c r="C38" s="33">
        <v>-1.013913E-2</v>
      </c>
      <c r="D38" s="33">
        <v>-2.2645901999999999E-2</v>
      </c>
      <c r="F38" s="31">
        <f t="shared" si="0"/>
        <v>2.1183415075757576E-3</v>
      </c>
      <c r="G38" s="31">
        <f t="shared" si="1"/>
        <v>1.2628781193181818E-2</v>
      </c>
      <c r="H38" s="31">
        <f t="shared" si="2"/>
        <v>-1.1294634874999999E-2</v>
      </c>
      <c r="I38" s="32">
        <f t="shared" si="3"/>
        <v>-2.2421490518939394E-2</v>
      </c>
      <c r="J38" s="46"/>
      <c r="K38" s="46"/>
      <c r="L38" s="46"/>
      <c r="M38" s="46"/>
      <c r="N38" s="46"/>
      <c r="O38" s="46"/>
    </row>
    <row r="39" spans="1:15" x14ac:dyDescent="0.35">
      <c r="A39" s="33">
        <v>3.2956449999999998E-3</v>
      </c>
      <c r="B39" s="33">
        <v>3.4311656000000003E-2</v>
      </c>
      <c r="C39" s="33">
        <v>7.860934E-3</v>
      </c>
      <c r="D39" s="33">
        <v>3.2331070000000003E-2</v>
      </c>
      <c r="F39" s="31">
        <f t="shared" si="0"/>
        <v>2.3442815075757576E-3</v>
      </c>
      <c r="G39" s="31">
        <f t="shared" si="1"/>
        <v>3.395877819318182E-2</v>
      </c>
      <c r="H39" s="31">
        <f t="shared" si="2"/>
        <v>6.7054291249999997E-3</v>
      </c>
      <c r="I39" s="32">
        <f t="shared" si="3"/>
        <v>3.2555481481060612E-2</v>
      </c>
      <c r="J39" s="46"/>
      <c r="K39" s="46"/>
      <c r="L39" s="46"/>
      <c r="M39" s="46"/>
      <c r="N39" s="46"/>
      <c r="O39" s="46"/>
    </row>
    <row r="40" spans="1:15" x14ac:dyDescent="0.35">
      <c r="A40" s="33">
        <v>-3.6133200999999997E-2</v>
      </c>
      <c r="B40" s="33">
        <v>1.9984009999999999E-3</v>
      </c>
      <c r="C40" s="33">
        <v>-3.0725829999999998E-3</v>
      </c>
      <c r="D40" s="33">
        <v>-5.9504960000000004E-3</v>
      </c>
      <c r="F40" s="31">
        <f t="shared" si="0"/>
        <v>-3.7084564492424241E-2</v>
      </c>
      <c r="G40" s="31">
        <f t="shared" si="1"/>
        <v>1.6455231931818185E-3</v>
      </c>
      <c r="H40" s="31">
        <f t="shared" si="2"/>
        <v>-4.2280878749999997E-3</v>
      </c>
      <c r="I40" s="32">
        <f t="shared" si="3"/>
        <v>-5.7260845189393943E-3</v>
      </c>
      <c r="J40" s="46"/>
      <c r="K40" s="46"/>
      <c r="L40" s="46"/>
      <c r="M40" s="46"/>
      <c r="N40" s="46"/>
      <c r="O40" s="46"/>
    </row>
    <row r="41" spans="1:15" x14ac:dyDescent="0.35">
      <c r="A41" s="33">
        <v>-2.2151995000000001E-2</v>
      </c>
      <c r="B41" s="33">
        <v>1.8747547E-2</v>
      </c>
      <c r="C41" s="33">
        <v>-2.275959E-2</v>
      </c>
      <c r="D41" s="33">
        <v>2.2579289999999998E-2</v>
      </c>
      <c r="F41" s="31">
        <f t="shared" si="0"/>
        <v>-2.3103358492424245E-2</v>
      </c>
      <c r="G41" s="31">
        <f t="shared" si="1"/>
        <v>1.8394669193181817E-2</v>
      </c>
      <c r="H41" s="31">
        <f t="shared" si="2"/>
        <v>-2.3915094875000001E-2</v>
      </c>
      <c r="I41" s="32">
        <f t="shared" si="3"/>
        <v>2.2803701481060604E-2</v>
      </c>
      <c r="J41" s="46"/>
      <c r="K41" s="46"/>
      <c r="L41" s="46"/>
      <c r="M41" s="46"/>
      <c r="N41" s="46"/>
      <c r="O41" s="46"/>
    </row>
    <row r="42" spans="1:15" x14ac:dyDescent="0.35">
      <c r="A42" s="33">
        <v>1.3691885000000001E-2</v>
      </c>
      <c r="B42" s="33">
        <v>-1.8794126000000001E-2</v>
      </c>
      <c r="C42" s="33">
        <v>-6.0650169999999998E-3</v>
      </c>
      <c r="D42" s="33">
        <v>9.4484749999999996E-3</v>
      </c>
      <c r="F42" s="31">
        <f t="shared" si="0"/>
        <v>1.2740521507575759E-2</v>
      </c>
      <c r="G42" s="31">
        <f t="shared" si="1"/>
        <v>-1.9147003806818184E-2</v>
      </c>
      <c r="H42" s="31">
        <f t="shared" si="2"/>
        <v>-7.2205218750000001E-3</v>
      </c>
      <c r="I42" s="32">
        <f t="shared" si="3"/>
        <v>9.6728864810606049E-3</v>
      </c>
      <c r="J42" s="46"/>
      <c r="K42" s="46"/>
      <c r="L42" s="46"/>
      <c r="M42" s="46"/>
      <c r="N42" s="46"/>
      <c r="O42" s="46"/>
    </row>
    <row r="43" spans="1:15" x14ac:dyDescent="0.35">
      <c r="A43" s="33">
        <v>6.876203E-3</v>
      </c>
      <c r="B43" s="33">
        <v>7.1828020000000003E-3</v>
      </c>
      <c r="C43" s="33">
        <v>2.1967409999999999E-3</v>
      </c>
      <c r="D43" s="33">
        <v>1.2209180000000001E-3</v>
      </c>
      <c r="F43" s="31">
        <f t="shared" si="0"/>
        <v>5.9248395075757578E-3</v>
      </c>
      <c r="G43" s="31">
        <f t="shared" si="1"/>
        <v>6.8299241931818189E-3</v>
      </c>
      <c r="H43" s="31">
        <f t="shared" si="2"/>
        <v>1.0412361249999998E-3</v>
      </c>
      <c r="I43" s="32">
        <f t="shared" si="3"/>
        <v>1.445329481060606E-3</v>
      </c>
      <c r="J43" s="46"/>
      <c r="K43" s="46"/>
      <c r="L43" s="46"/>
      <c r="M43" s="46"/>
      <c r="N43" s="46"/>
      <c r="O43" s="46"/>
    </row>
    <row r="44" spans="1:15" x14ac:dyDescent="0.35">
      <c r="A44" s="33">
        <v>0</v>
      </c>
      <c r="B44" s="33">
        <v>-1.2678287999999999E-2</v>
      </c>
      <c r="C44" s="33">
        <v>0</v>
      </c>
      <c r="D44" s="33">
        <v>6.1984759999999996E-3</v>
      </c>
      <c r="F44" s="31">
        <f t="shared" si="0"/>
        <v>-9.5136349242424243E-4</v>
      </c>
      <c r="G44" s="31">
        <f t="shared" si="1"/>
        <v>-1.3031165806818181E-2</v>
      </c>
      <c r="H44" s="31">
        <f t="shared" si="2"/>
        <v>-1.1555048750000001E-3</v>
      </c>
      <c r="I44" s="32">
        <f t="shared" si="3"/>
        <v>6.4228874810606058E-3</v>
      </c>
      <c r="J44" s="46"/>
      <c r="K44" s="46"/>
      <c r="L44" s="46"/>
      <c r="M44" s="46"/>
      <c r="N44" s="46"/>
      <c r="O44" s="46"/>
    </row>
    <row r="45" spans="1:15" x14ac:dyDescent="0.35">
      <c r="A45" s="33">
        <v>2.5365878000000001E-2</v>
      </c>
      <c r="B45" s="33">
        <v>-8.0256800000000003E-4</v>
      </c>
      <c r="C45" s="33">
        <v>1.5099829E-2</v>
      </c>
      <c r="D45" s="33">
        <v>-2.5045405999999999E-2</v>
      </c>
      <c r="F45" s="31">
        <f t="shared" si="0"/>
        <v>2.4414514507575757E-2</v>
      </c>
      <c r="G45" s="31">
        <f t="shared" si="1"/>
        <v>-1.1554458068181814E-3</v>
      </c>
      <c r="H45" s="31">
        <f t="shared" si="2"/>
        <v>1.3944324125000001E-2</v>
      </c>
      <c r="I45" s="32">
        <f t="shared" si="3"/>
        <v>-2.4820994518939394E-2</v>
      </c>
      <c r="J45" s="46"/>
      <c r="K45" s="46"/>
      <c r="L45" s="46"/>
      <c r="M45" s="46"/>
      <c r="N45" s="46"/>
      <c r="O45" s="46"/>
    </row>
    <row r="46" spans="1:15" x14ac:dyDescent="0.35">
      <c r="A46" s="33">
        <v>-2.3073287000000001E-2</v>
      </c>
      <c r="B46" s="33">
        <v>4.0160639999999997E-3</v>
      </c>
      <c r="C46" s="33">
        <v>1.4875204E-2</v>
      </c>
      <c r="D46" s="33">
        <v>8.3902839999999996E-3</v>
      </c>
      <c r="F46" s="31">
        <f t="shared" si="0"/>
        <v>-2.4024650492424245E-2</v>
      </c>
      <c r="G46" s="31">
        <f t="shared" si="1"/>
        <v>3.6631861931818183E-3</v>
      </c>
      <c r="H46" s="31">
        <f t="shared" si="2"/>
        <v>1.3719699125E-2</v>
      </c>
      <c r="I46" s="32">
        <f t="shared" si="3"/>
        <v>8.6146954810606049E-3</v>
      </c>
      <c r="J46" s="46"/>
      <c r="K46" s="46"/>
      <c r="L46" s="46"/>
      <c r="M46" s="46"/>
      <c r="N46" s="46"/>
      <c r="O46" s="46"/>
    </row>
    <row r="47" spans="1:15" x14ac:dyDescent="0.35">
      <c r="A47" s="33">
        <v>9.9829559999999994E-3</v>
      </c>
      <c r="B47" s="33">
        <v>-8.0000399999999999E-3</v>
      </c>
      <c r="C47" s="33">
        <v>-7.0918399999999996E-4</v>
      </c>
      <c r="D47" s="33">
        <v>-1.7462722E-2</v>
      </c>
      <c r="F47" s="31">
        <f t="shared" si="0"/>
        <v>9.0315925075757572E-3</v>
      </c>
      <c r="G47" s="31">
        <f t="shared" si="1"/>
        <v>-8.3529178068181813E-3</v>
      </c>
      <c r="H47" s="31">
        <f t="shared" si="2"/>
        <v>-1.8646888750000002E-3</v>
      </c>
      <c r="I47" s="32">
        <f t="shared" si="3"/>
        <v>-1.7238310518939395E-2</v>
      </c>
      <c r="J47" s="46"/>
      <c r="K47" s="46"/>
      <c r="L47" s="46"/>
      <c r="M47" s="46"/>
      <c r="N47" s="46"/>
      <c r="O47" s="46"/>
    </row>
    <row r="48" spans="1:15" x14ac:dyDescent="0.35">
      <c r="A48" s="33">
        <v>1.2536162E-2</v>
      </c>
      <c r="B48" s="33">
        <v>-1.2096734E-2</v>
      </c>
      <c r="C48" s="33">
        <v>3.0991281999999998E-2</v>
      </c>
      <c r="D48" s="33">
        <v>-1.6728069999999999E-3</v>
      </c>
      <c r="F48" s="31">
        <f t="shared" si="0"/>
        <v>1.1584798507575758E-2</v>
      </c>
      <c r="G48" s="31">
        <f t="shared" si="1"/>
        <v>-1.2449611806818181E-2</v>
      </c>
      <c r="H48" s="31">
        <f t="shared" si="2"/>
        <v>2.9835777124999997E-2</v>
      </c>
      <c r="I48" s="32">
        <f t="shared" si="3"/>
        <v>-1.448395518939394E-3</v>
      </c>
      <c r="J48" s="46"/>
      <c r="K48" s="46"/>
      <c r="L48" s="46"/>
      <c r="M48" s="46"/>
      <c r="N48" s="46"/>
      <c r="O48" s="46"/>
    </row>
    <row r="49" spans="1:15" x14ac:dyDescent="0.35">
      <c r="A49" s="33">
        <v>-4.2857140000000004E-3</v>
      </c>
      <c r="B49" s="33">
        <v>1.6326530999999998E-2</v>
      </c>
      <c r="C49" s="33">
        <v>-8.4902020000000005E-3</v>
      </c>
      <c r="D49" s="33">
        <v>7.3306100000000002E-4</v>
      </c>
      <c r="F49" s="31">
        <f t="shared" si="0"/>
        <v>-5.2370774924242426E-3</v>
      </c>
      <c r="G49" s="31">
        <f t="shared" si="1"/>
        <v>1.5973653193181815E-2</v>
      </c>
      <c r="H49" s="31">
        <f t="shared" si="2"/>
        <v>-9.645706875E-3</v>
      </c>
      <c r="I49" s="32">
        <f t="shared" si="3"/>
        <v>9.5747248106060597E-4</v>
      </c>
      <c r="J49" s="46"/>
      <c r="K49" s="46"/>
      <c r="L49" s="46"/>
      <c r="M49" s="46"/>
      <c r="N49" s="46"/>
      <c r="O49" s="46"/>
    </row>
    <row r="50" spans="1:15" x14ac:dyDescent="0.35">
      <c r="A50" s="33">
        <v>7.651817E-3</v>
      </c>
      <c r="B50" s="33">
        <v>2.8112450000000001E-2</v>
      </c>
      <c r="C50" s="33">
        <v>1.3191391E-2</v>
      </c>
      <c r="D50" s="33">
        <v>-1.2871453E-2</v>
      </c>
      <c r="F50" s="31">
        <f t="shared" si="0"/>
        <v>6.7004535075757578E-3</v>
      </c>
      <c r="G50" s="31">
        <f t="shared" si="1"/>
        <v>2.7759572193181817E-2</v>
      </c>
      <c r="H50" s="31">
        <f t="shared" si="2"/>
        <v>1.2035886125000001E-2</v>
      </c>
      <c r="I50" s="32">
        <f t="shared" si="3"/>
        <v>-1.2647041518939394E-2</v>
      </c>
      <c r="J50" s="46"/>
      <c r="K50" s="46"/>
      <c r="L50" s="46"/>
      <c r="M50" s="46"/>
      <c r="N50" s="46"/>
      <c r="O50" s="46"/>
    </row>
    <row r="51" spans="1:15" x14ac:dyDescent="0.35">
      <c r="A51" s="33">
        <v>1.1153346E-2</v>
      </c>
      <c r="B51" s="33">
        <v>3.1250000000000002E-3</v>
      </c>
      <c r="C51" s="33">
        <v>-6.3955920000000003E-3</v>
      </c>
      <c r="D51" s="33">
        <v>5.3001199999999995E-4</v>
      </c>
      <c r="F51" s="31">
        <f t="shared" si="0"/>
        <v>1.0201982507575758E-2</v>
      </c>
      <c r="G51" s="31">
        <f t="shared" si="1"/>
        <v>2.7721221931818188E-3</v>
      </c>
      <c r="H51" s="31">
        <f t="shared" si="2"/>
        <v>-7.5510968750000006E-3</v>
      </c>
      <c r="I51" s="32">
        <f t="shared" si="3"/>
        <v>7.544234810606059E-4</v>
      </c>
      <c r="J51" s="46"/>
      <c r="K51" s="46"/>
      <c r="L51" s="46"/>
      <c r="M51" s="46"/>
      <c r="N51" s="46"/>
      <c r="O51" s="46"/>
    </row>
    <row r="52" spans="1:15" x14ac:dyDescent="0.35">
      <c r="A52" s="33">
        <v>-1.1734334000000001E-2</v>
      </c>
      <c r="B52" s="33">
        <v>-2.7648013999999999E-2</v>
      </c>
      <c r="C52" s="33">
        <v>4.1379429999999998E-3</v>
      </c>
      <c r="D52" s="33">
        <v>5.2977329999999998E-3</v>
      </c>
      <c r="F52" s="31">
        <f t="shared" si="0"/>
        <v>-1.2685697492424243E-2</v>
      </c>
      <c r="G52" s="31">
        <f t="shared" si="1"/>
        <v>-2.8000891806818182E-2</v>
      </c>
      <c r="H52" s="31">
        <f t="shared" si="2"/>
        <v>2.9824381249999995E-3</v>
      </c>
      <c r="I52" s="32">
        <f t="shared" si="3"/>
        <v>5.5221444810606059E-3</v>
      </c>
      <c r="J52" s="46"/>
      <c r="K52" s="46"/>
      <c r="L52" s="46"/>
      <c r="M52" s="46"/>
      <c r="N52" s="46"/>
      <c r="O52" s="46"/>
    </row>
    <row r="53" spans="1:15" x14ac:dyDescent="0.35">
      <c r="A53" s="33">
        <v>9.4988599999999996E-3</v>
      </c>
      <c r="B53" s="33">
        <v>2.1225510999999999E-2</v>
      </c>
      <c r="C53" s="33">
        <v>-1.0073237000000001E-2</v>
      </c>
      <c r="D53" s="33">
        <v>-4.2160599999999999E-4</v>
      </c>
      <c r="F53" s="31">
        <f t="shared" si="0"/>
        <v>8.5474965075757574E-3</v>
      </c>
      <c r="G53" s="31">
        <f t="shared" si="1"/>
        <v>2.0872633193181816E-2</v>
      </c>
      <c r="H53" s="31">
        <f t="shared" si="2"/>
        <v>-1.1228741875E-2</v>
      </c>
      <c r="I53" s="32">
        <f t="shared" si="3"/>
        <v>-1.9719451893939407E-4</v>
      </c>
      <c r="J53" s="46"/>
      <c r="K53" s="46"/>
      <c r="L53" s="46"/>
      <c r="M53" s="46"/>
      <c r="N53" s="46"/>
      <c r="O53" s="46"/>
    </row>
    <row r="54" spans="1:15" x14ac:dyDescent="0.35">
      <c r="A54" s="33">
        <v>4.704799E-3</v>
      </c>
      <c r="B54" s="33">
        <v>-1.5686275E-2</v>
      </c>
      <c r="C54" s="33">
        <v>4.6246500000000001E-4</v>
      </c>
      <c r="D54" s="33">
        <v>-2.0560902999999998E-2</v>
      </c>
      <c r="F54" s="31">
        <f t="shared" si="0"/>
        <v>3.7534355075757577E-3</v>
      </c>
      <c r="G54" s="31">
        <f t="shared" si="1"/>
        <v>-1.6039152806818183E-2</v>
      </c>
      <c r="H54" s="31">
        <f t="shared" si="2"/>
        <v>-6.9303987500000008E-4</v>
      </c>
      <c r="I54" s="32">
        <f t="shared" si="3"/>
        <v>-2.0336491518939393E-2</v>
      </c>
      <c r="J54" s="46"/>
      <c r="K54" s="46"/>
      <c r="L54" s="46"/>
      <c r="M54" s="46"/>
      <c r="N54" s="46"/>
      <c r="O54" s="46"/>
    </row>
    <row r="55" spans="1:15" x14ac:dyDescent="0.35">
      <c r="A55" s="33">
        <v>2.3418399999999999E-4</v>
      </c>
      <c r="B55" s="33">
        <v>2.1912351E-2</v>
      </c>
      <c r="C55" s="33">
        <v>-2.4040626999999998E-2</v>
      </c>
      <c r="D55" s="33">
        <v>1.5394553E-2</v>
      </c>
      <c r="F55" s="31">
        <f t="shared" si="0"/>
        <v>-7.1717949242424241E-4</v>
      </c>
      <c r="G55" s="31">
        <f t="shared" si="1"/>
        <v>2.1559473193181817E-2</v>
      </c>
      <c r="H55" s="31">
        <f t="shared" si="2"/>
        <v>-2.5196131875E-2</v>
      </c>
      <c r="I55" s="32">
        <f t="shared" si="3"/>
        <v>1.5618964481060605E-2</v>
      </c>
      <c r="J55" s="46"/>
      <c r="K55" s="46"/>
      <c r="L55" s="46"/>
      <c r="M55" s="46"/>
      <c r="N55" s="46"/>
      <c r="O55" s="46"/>
    </row>
    <row r="56" spans="1:15" x14ac:dyDescent="0.35">
      <c r="A56" s="33">
        <v>-3.0430940000000001E-3</v>
      </c>
      <c r="B56" s="33">
        <v>5.0682649999999997E-3</v>
      </c>
      <c r="C56" s="33">
        <v>-3.079133E-3</v>
      </c>
      <c r="D56" s="33">
        <v>-7.4215399999999997E-4</v>
      </c>
      <c r="F56" s="31">
        <f t="shared" si="0"/>
        <v>-3.9944574924242427E-3</v>
      </c>
      <c r="G56" s="31">
        <f t="shared" si="1"/>
        <v>4.7153871931818183E-3</v>
      </c>
      <c r="H56" s="31">
        <f t="shared" si="2"/>
        <v>-4.2346378749999998E-3</v>
      </c>
      <c r="I56" s="32">
        <f t="shared" si="3"/>
        <v>-5.1774251893939402E-4</v>
      </c>
      <c r="J56" s="46"/>
      <c r="K56" s="46"/>
      <c r="L56" s="46"/>
      <c r="M56" s="46"/>
      <c r="N56" s="46"/>
      <c r="O56" s="46"/>
    </row>
    <row r="57" spans="1:15" x14ac:dyDescent="0.35">
      <c r="A57" s="33">
        <v>1.2209462000000001E-2</v>
      </c>
      <c r="B57" s="33">
        <v>1.5515864000000001E-2</v>
      </c>
      <c r="C57" s="33">
        <v>1.9482062000000001E-2</v>
      </c>
      <c r="D57" s="33">
        <v>4.6153825000000002E-2</v>
      </c>
      <c r="F57" s="31">
        <f t="shared" si="0"/>
        <v>1.1258098507575759E-2</v>
      </c>
      <c r="G57" s="31">
        <f t="shared" si="1"/>
        <v>1.5162986193181819E-2</v>
      </c>
      <c r="H57" s="31">
        <f t="shared" si="2"/>
        <v>1.8326557125E-2</v>
      </c>
      <c r="I57" s="32">
        <f t="shared" si="3"/>
        <v>4.6378236481060611E-2</v>
      </c>
      <c r="J57" s="46"/>
      <c r="K57" s="46"/>
      <c r="L57" s="46"/>
      <c r="M57" s="46"/>
      <c r="N57" s="46"/>
      <c r="O57" s="46"/>
    </row>
    <row r="58" spans="1:15" x14ac:dyDescent="0.35">
      <c r="A58" s="33">
        <v>1.0902366E-2</v>
      </c>
      <c r="B58" s="33">
        <v>-1.1459166999999999E-2</v>
      </c>
      <c r="C58" s="33">
        <v>3.0762048E-2</v>
      </c>
      <c r="D58" s="33">
        <v>-4.361055E-3</v>
      </c>
      <c r="F58" s="31">
        <f t="shared" si="0"/>
        <v>9.9510025075757579E-3</v>
      </c>
      <c r="G58" s="31">
        <f t="shared" si="1"/>
        <v>-1.1812044806818181E-2</v>
      </c>
      <c r="H58" s="31">
        <f t="shared" si="2"/>
        <v>2.9606543124999999E-2</v>
      </c>
      <c r="I58" s="32">
        <f t="shared" si="3"/>
        <v>-4.1366435189393938E-3</v>
      </c>
      <c r="J58" s="46"/>
      <c r="K58" s="46"/>
      <c r="L58" s="46"/>
      <c r="M58" s="46"/>
      <c r="N58" s="46"/>
      <c r="O58" s="46"/>
    </row>
    <row r="59" spans="1:15" x14ac:dyDescent="0.35">
      <c r="A59" s="33">
        <v>-1.5603486999999999E-2</v>
      </c>
      <c r="B59" s="33">
        <v>2.0865572999999998E-2</v>
      </c>
      <c r="C59" s="33">
        <v>1.1982794999999999E-2</v>
      </c>
      <c r="D59" s="33">
        <v>-7.13049E-4</v>
      </c>
      <c r="F59" s="31">
        <f t="shared" si="0"/>
        <v>-1.6554850492424243E-2</v>
      </c>
      <c r="G59" s="31">
        <f t="shared" si="1"/>
        <v>2.0512695193181815E-2</v>
      </c>
      <c r="H59" s="31">
        <f t="shared" si="2"/>
        <v>1.0827290125E-2</v>
      </c>
      <c r="I59" s="32">
        <f t="shared" si="3"/>
        <v>-4.8863751893939405E-4</v>
      </c>
      <c r="J59" s="46"/>
      <c r="K59" s="46"/>
      <c r="L59" s="46"/>
      <c r="M59" s="46"/>
      <c r="N59" s="46"/>
      <c r="O59" s="46"/>
    </row>
    <row r="60" spans="1:15" x14ac:dyDescent="0.35">
      <c r="A60" s="33">
        <v>-1.8181887000000001E-2</v>
      </c>
      <c r="B60" s="33">
        <v>-1.8168017000000002E-2</v>
      </c>
      <c r="C60" s="33">
        <v>-2.2117919E-2</v>
      </c>
      <c r="D60" s="33">
        <v>-4.5565750000000002E-2</v>
      </c>
      <c r="F60" s="31">
        <f t="shared" si="0"/>
        <v>-1.9133250492424245E-2</v>
      </c>
      <c r="G60" s="31">
        <f t="shared" si="1"/>
        <v>-1.8520894806818185E-2</v>
      </c>
      <c r="H60" s="31">
        <f t="shared" si="2"/>
        <v>-2.3273423875000001E-2</v>
      </c>
      <c r="I60" s="32">
        <f t="shared" si="3"/>
        <v>-4.5341338518939393E-2</v>
      </c>
      <c r="J60" s="46"/>
      <c r="K60" s="46"/>
      <c r="L60" s="46"/>
      <c r="M60" s="46"/>
      <c r="N60" s="46"/>
      <c r="O60" s="46"/>
    </row>
    <row r="61" spans="1:15" x14ac:dyDescent="0.35">
      <c r="A61" s="33">
        <v>6.1728870000000002E-3</v>
      </c>
      <c r="B61" s="33">
        <v>5.4741709999999999E-2</v>
      </c>
      <c r="C61" s="33">
        <v>2.8786806000000002E-2</v>
      </c>
      <c r="D61" s="33">
        <v>3.0439027E-2</v>
      </c>
      <c r="F61" s="31">
        <f t="shared" si="0"/>
        <v>5.2215235075757579E-3</v>
      </c>
      <c r="G61" s="31">
        <f t="shared" si="1"/>
        <v>5.4388832193181816E-2</v>
      </c>
      <c r="H61" s="31">
        <f t="shared" si="2"/>
        <v>2.7631301125E-2</v>
      </c>
      <c r="I61" s="32">
        <f t="shared" si="3"/>
        <v>3.0663438481060606E-2</v>
      </c>
      <c r="J61" s="46"/>
      <c r="K61" s="46"/>
      <c r="L61" s="46"/>
      <c r="M61" s="46"/>
      <c r="N61" s="46"/>
      <c r="O61" s="46"/>
    </row>
    <row r="62" spans="1:15" x14ac:dyDescent="0.35">
      <c r="A62" s="33">
        <v>4.7192309999999999E-3</v>
      </c>
      <c r="B62" s="33">
        <v>3.1067177000000001E-2</v>
      </c>
      <c r="C62" s="33">
        <v>4.8856539999999997E-3</v>
      </c>
      <c r="D62" s="33">
        <v>-1.243823E-3</v>
      </c>
      <c r="F62" s="31">
        <f t="shared" si="0"/>
        <v>3.7678675075757577E-3</v>
      </c>
      <c r="G62" s="31">
        <f t="shared" si="1"/>
        <v>3.0714299193181818E-2</v>
      </c>
      <c r="H62" s="31">
        <f t="shared" si="2"/>
        <v>3.7301491249999994E-3</v>
      </c>
      <c r="I62" s="32">
        <f t="shared" si="3"/>
        <v>-1.0194115189393941E-3</v>
      </c>
      <c r="J62" s="46"/>
      <c r="K62" s="46"/>
      <c r="L62" s="46"/>
      <c r="M62" s="46"/>
      <c r="N62" s="46"/>
      <c r="O62" s="46"/>
    </row>
    <row r="63" spans="1:15" x14ac:dyDescent="0.35">
      <c r="A63" s="33">
        <v>1.5735038999999999E-2</v>
      </c>
      <c r="B63" s="33">
        <v>5.3881640000000001E-2</v>
      </c>
      <c r="C63" s="33">
        <v>1.5911623999999999E-2</v>
      </c>
      <c r="D63" s="33">
        <v>8.3022419999999996E-3</v>
      </c>
      <c r="F63" s="31">
        <f t="shared" si="0"/>
        <v>1.4783675507575757E-2</v>
      </c>
      <c r="G63" s="31">
        <f t="shared" si="1"/>
        <v>5.3528762193181818E-2</v>
      </c>
      <c r="H63" s="31">
        <f t="shared" si="2"/>
        <v>1.4756119125E-2</v>
      </c>
      <c r="I63" s="32">
        <f t="shared" si="3"/>
        <v>8.5266534810606049E-3</v>
      </c>
      <c r="J63" s="46"/>
      <c r="K63" s="46"/>
      <c r="L63" s="46"/>
      <c r="M63" s="46"/>
      <c r="N63" s="46"/>
      <c r="O63" s="46"/>
    </row>
    <row r="64" spans="1:15" x14ac:dyDescent="0.35">
      <c r="A64" s="33">
        <v>7.3988439999999999E-3</v>
      </c>
      <c r="B64" s="33">
        <v>5.7181300000000001E-3</v>
      </c>
      <c r="C64" s="33">
        <v>-2.1757699999999999E-4</v>
      </c>
      <c r="D64" s="33">
        <v>-8.2340500000000004E-4</v>
      </c>
      <c r="F64" s="31">
        <f t="shared" si="0"/>
        <v>6.4474805075757577E-3</v>
      </c>
      <c r="G64" s="31">
        <f t="shared" si="1"/>
        <v>5.3652521931818187E-3</v>
      </c>
      <c r="H64" s="31">
        <f t="shared" si="2"/>
        <v>-1.3730818750000001E-3</v>
      </c>
      <c r="I64" s="32">
        <f t="shared" si="3"/>
        <v>-5.9899351893939409E-4</v>
      </c>
      <c r="J64" s="46"/>
      <c r="K64" s="46"/>
      <c r="L64" s="46"/>
      <c r="M64" s="46"/>
      <c r="N64" s="46"/>
      <c r="O64" s="46"/>
    </row>
    <row r="65" spans="1:15" x14ac:dyDescent="0.35">
      <c r="A65" s="33">
        <v>2.7541660000000002E-3</v>
      </c>
      <c r="B65" s="33">
        <v>3.3444820000000002E-3</v>
      </c>
      <c r="C65" s="33">
        <v>3.9164600000000001E-3</v>
      </c>
      <c r="D65" s="33">
        <v>-7.9316439999999998E-3</v>
      </c>
      <c r="F65" s="31">
        <f t="shared" si="0"/>
        <v>1.8028025075757577E-3</v>
      </c>
      <c r="G65" s="31">
        <f t="shared" si="1"/>
        <v>2.9916041931818188E-3</v>
      </c>
      <c r="H65" s="31">
        <f t="shared" si="2"/>
        <v>2.7609551249999998E-3</v>
      </c>
      <c r="I65" s="32">
        <f t="shared" si="3"/>
        <v>-7.7072325189393937E-3</v>
      </c>
      <c r="J65" s="46"/>
      <c r="K65" s="46"/>
      <c r="L65" s="46"/>
      <c r="M65" s="46"/>
      <c r="N65" s="46"/>
      <c r="O65" s="46"/>
    </row>
    <row r="66" spans="1:15" x14ac:dyDescent="0.35">
      <c r="A66" s="33">
        <v>-4.3487980000000001E-3</v>
      </c>
      <c r="B66" s="33">
        <v>4.3333E-3</v>
      </c>
      <c r="C66" s="33">
        <v>-9.7529480000000009E-3</v>
      </c>
      <c r="D66" s="33">
        <v>2.3569764999999999E-2</v>
      </c>
      <c r="F66" s="31">
        <f t="shared" si="0"/>
        <v>-5.3001614924242423E-3</v>
      </c>
      <c r="G66" s="31">
        <f t="shared" si="1"/>
        <v>3.9804221931818186E-3</v>
      </c>
      <c r="H66" s="31">
        <f t="shared" si="2"/>
        <v>-1.0908452875E-2</v>
      </c>
      <c r="I66" s="32">
        <f t="shared" si="3"/>
        <v>2.3794176481060605E-2</v>
      </c>
      <c r="J66" s="46"/>
      <c r="K66" s="46"/>
      <c r="L66" s="46"/>
      <c r="M66" s="46"/>
      <c r="N66" s="46"/>
      <c r="O66" s="46"/>
    </row>
    <row r="67" spans="1:15" x14ac:dyDescent="0.35">
      <c r="A67" s="33">
        <v>-5.747126E-3</v>
      </c>
      <c r="B67" s="33">
        <v>-1.3275470000000001E-3</v>
      </c>
      <c r="C67" s="33">
        <v>-1.2913111E-2</v>
      </c>
      <c r="D67" s="33">
        <v>3.7532360000000001E-3</v>
      </c>
      <c r="F67" s="31">
        <f t="shared" si="0"/>
        <v>-6.6984894924242422E-3</v>
      </c>
      <c r="G67" s="31">
        <f t="shared" si="1"/>
        <v>-1.6804248068181815E-3</v>
      </c>
      <c r="H67" s="31">
        <f t="shared" si="2"/>
        <v>-1.4068615874999999E-2</v>
      </c>
      <c r="I67" s="32">
        <f t="shared" si="3"/>
        <v>3.9776474810606062E-3</v>
      </c>
      <c r="J67" s="46"/>
      <c r="K67" s="46"/>
      <c r="L67" s="46"/>
      <c r="M67" s="46"/>
      <c r="N67" s="46"/>
      <c r="O67" s="46"/>
    </row>
    <row r="68" spans="1:15" x14ac:dyDescent="0.35">
      <c r="A68" s="33">
        <v>-3.8150335E-2</v>
      </c>
      <c r="B68" s="33">
        <v>2.1934196999999999E-2</v>
      </c>
      <c r="C68" s="33">
        <v>2.6608090000000001E-3</v>
      </c>
      <c r="D68" s="33">
        <v>3.9514949000000001E-2</v>
      </c>
      <c r="F68" s="31">
        <f t="shared" ref="F68:F131" si="4">A68-$A$268</f>
        <v>-3.9101698492424244E-2</v>
      </c>
      <c r="G68" s="31">
        <f t="shared" ref="G68:G131" si="5">B68-$B$268</f>
        <v>2.1581319193181816E-2</v>
      </c>
      <c r="H68" s="31">
        <f t="shared" ref="H68:H131" si="6">C68-$C$268</f>
        <v>1.505304125E-3</v>
      </c>
      <c r="I68" s="32">
        <f t="shared" ref="I68:I131" si="7">D68-$D$268</f>
        <v>3.9739360481060609E-2</v>
      </c>
      <c r="J68" s="46"/>
      <c r="K68" s="46"/>
      <c r="L68" s="46"/>
      <c r="M68" s="46"/>
      <c r="N68" s="46"/>
      <c r="O68" s="46"/>
    </row>
    <row r="69" spans="1:15" x14ac:dyDescent="0.35">
      <c r="A69" s="33">
        <v>2.4045699999999999E-4</v>
      </c>
      <c r="B69" s="33">
        <v>3.6097592999999997E-2</v>
      </c>
      <c r="C69" s="33">
        <v>-2.4325563000000001E-2</v>
      </c>
      <c r="D69" s="33">
        <v>1.7305075E-2</v>
      </c>
      <c r="F69" s="31">
        <f t="shared" si="4"/>
        <v>-7.1090649242424241E-4</v>
      </c>
      <c r="G69" s="31">
        <f t="shared" si="5"/>
        <v>3.5744715193181814E-2</v>
      </c>
      <c r="H69" s="31">
        <f t="shared" si="6"/>
        <v>-2.5481067875000003E-2</v>
      </c>
      <c r="I69" s="32">
        <f t="shared" si="7"/>
        <v>1.7529486481060605E-2</v>
      </c>
      <c r="J69" s="46"/>
      <c r="K69" s="46"/>
      <c r="L69" s="46"/>
      <c r="M69" s="46"/>
      <c r="N69" s="46"/>
      <c r="O69" s="46"/>
    </row>
    <row r="70" spans="1:15" x14ac:dyDescent="0.35">
      <c r="A70" s="33">
        <v>1.1055011E-2</v>
      </c>
      <c r="B70" s="33">
        <v>4.9278058999999999E-2</v>
      </c>
      <c r="C70" s="33">
        <v>4.079783E-3</v>
      </c>
      <c r="D70" s="33">
        <v>-1.5672782999999999E-2</v>
      </c>
      <c r="F70" s="31">
        <f t="shared" si="4"/>
        <v>1.0103647507575758E-2</v>
      </c>
      <c r="G70" s="31">
        <f t="shared" si="5"/>
        <v>4.8925181193181816E-2</v>
      </c>
      <c r="H70" s="31">
        <f t="shared" si="6"/>
        <v>2.9242781249999997E-3</v>
      </c>
      <c r="I70" s="32">
        <f t="shared" si="7"/>
        <v>-1.5448371518939394E-2</v>
      </c>
      <c r="J70" s="46"/>
      <c r="K70" s="46"/>
      <c r="L70" s="46"/>
      <c r="M70" s="46"/>
      <c r="N70" s="46"/>
      <c r="O70" s="46"/>
    </row>
    <row r="71" spans="1:15" x14ac:dyDescent="0.35">
      <c r="A71" s="33">
        <v>-4.5162589999999999E-3</v>
      </c>
      <c r="B71" s="33">
        <v>-3.888753E-3</v>
      </c>
      <c r="C71" s="33">
        <v>-7.9006319999999994E-3</v>
      </c>
      <c r="D71" s="33">
        <v>-9.9028740000000007E-3</v>
      </c>
      <c r="F71" s="31">
        <f t="shared" si="4"/>
        <v>-5.4676224924242421E-3</v>
      </c>
      <c r="G71" s="31">
        <f t="shared" si="5"/>
        <v>-4.2416308068181814E-3</v>
      </c>
      <c r="H71" s="31">
        <f t="shared" si="6"/>
        <v>-9.0561368749999989E-3</v>
      </c>
      <c r="I71" s="32">
        <f t="shared" si="7"/>
        <v>-9.6784625189393955E-3</v>
      </c>
      <c r="J71" s="46"/>
      <c r="K71" s="46"/>
      <c r="L71" s="46"/>
      <c r="M71" s="46"/>
      <c r="N71" s="46"/>
      <c r="O71" s="46"/>
    </row>
    <row r="72" spans="1:15" x14ac:dyDescent="0.35">
      <c r="A72" s="33">
        <v>-2.3639015999999999E-2</v>
      </c>
      <c r="B72" s="33">
        <v>-2.8528558999999998E-2</v>
      </c>
      <c r="C72" s="33">
        <v>-1.4789579000000001E-2</v>
      </c>
      <c r="D72" s="33">
        <v>-1.2747636E-2</v>
      </c>
      <c r="F72" s="31">
        <f t="shared" si="4"/>
        <v>-2.4590379492424243E-2</v>
      </c>
      <c r="G72" s="31">
        <f t="shared" si="5"/>
        <v>-2.8881436806818182E-2</v>
      </c>
      <c r="H72" s="31">
        <f t="shared" si="6"/>
        <v>-1.5945083875000002E-2</v>
      </c>
      <c r="I72" s="32">
        <f t="shared" si="7"/>
        <v>-1.2523224518939394E-2</v>
      </c>
      <c r="J72" s="46"/>
      <c r="K72" s="46"/>
      <c r="L72" s="46"/>
      <c r="M72" s="46"/>
      <c r="N72" s="46"/>
      <c r="O72" s="46"/>
    </row>
    <row r="73" spans="1:15" x14ac:dyDescent="0.35">
      <c r="A73" s="33">
        <v>1.5651749E-2</v>
      </c>
      <c r="B73" s="33">
        <v>4.1731162000000002E-2</v>
      </c>
      <c r="C73" s="33">
        <v>2.1016166999999999E-2</v>
      </c>
      <c r="D73" s="33">
        <v>4.4894676000000001E-2</v>
      </c>
      <c r="F73" s="31">
        <f t="shared" si="4"/>
        <v>1.4700385507575757E-2</v>
      </c>
      <c r="G73" s="31">
        <f t="shared" si="5"/>
        <v>4.1378284193181819E-2</v>
      </c>
      <c r="H73" s="31">
        <f t="shared" si="6"/>
        <v>1.9860662124999998E-2</v>
      </c>
      <c r="I73" s="32">
        <f t="shared" si="7"/>
        <v>4.511908748106061E-2</v>
      </c>
      <c r="J73" s="46"/>
      <c r="K73" s="46"/>
      <c r="L73" s="46"/>
      <c r="M73" s="46"/>
      <c r="N73" s="46"/>
      <c r="O73" s="46"/>
    </row>
    <row r="74" spans="1:15" x14ac:dyDescent="0.35">
      <c r="A74" s="33">
        <v>8.9092949999999994E-3</v>
      </c>
      <c r="B74" s="33">
        <v>-3.0267090999999999E-2</v>
      </c>
      <c r="C74" s="33">
        <v>8.1429659999999997E-3</v>
      </c>
      <c r="D74" s="33">
        <v>1.7110459999999999E-3</v>
      </c>
      <c r="F74" s="31">
        <f t="shared" si="4"/>
        <v>7.9579315075757572E-3</v>
      </c>
      <c r="G74" s="31">
        <f t="shared" si="5"/>
        <v>-3.0619968806818183E-2</v>
      </c>
      <c r="H74" s="31">
        <f t="shared" si="6"/>
        <v>6.9874611249999994E-3</v>
      </c>
      <c r="I74" s="32">
        <f t="shared" si="7"/>
        <v>1.9354574810606059E-3</v>
      </c>
      <c r="J74" s="46"/>
      <c r="K74" s="46"/>
      <c r="L74" s="46"/>
      <c r="M74" s="46"/>
      <c r="N74" s="46"/>
      <c r="O74" s="46"/>
    </row>
    <row r="75" spans="1:15" x14ac:dyDescent="0.35">
      <c r="A75" s="33">
        <v>-1.431988E-2</v>
      </c>
      <c r="B75" s="33">
        <v>-6.2729529000000006E-2</v>
      </c>
      <c r="C75" s="33">
        <v>-1.3461936000000001E-2</v>
      </c>
      <c r="D75" s="33">
        <v>-8.3507119999999997E-3</v>
      </c>
      <c r="F75" s="31">
        <f t="shared" si="4"/>
        <v>-1.5271243492424242E-2</v>
      </c>
      <c r="G75" s="31">
        <f t="shared" si="5"/>
        <v>-6.3082406806818189E-2</v>
      </c>
      <c r="H75" s="31">
        <f t="shared" si="6"/>
        <v>-1.4617440875E-2</v>
      </c>
      <c r="I75" s="32">
        <f t="shared" si="7"/>
        <v>-8.1263005189393944E-3</v>
      </c>
      <c r="J75" s="46"/>
      <c r="K75" s="46"/>
      <c r="L75" s="46"/>
      <c r="M75" s="46"/>
      <c r="N75" s="46"/>
      <c r="O75" s="46"/>
    </row>
    <row r="76" spans="1:15" x14ac:dyDescent="0.35">
      <c r="A76" s="33">
        <v>1.1864454999999999E-2</v>
      </c>
      <c r="B76" s="33">
        <v>3.3953674000000003E-2</v>
      </c>
      <c r="C76" s="33">
        <v>1.6602228E-2</v>
      </c>
      <c r="D76" s="33">
        <v>7.2727460000000001E-3</v>
      </c>
      <c r="F76" s="31">
        <f t="shared" si="4"/>
        <v>1.0913091507575757E-2</v>
      </c>
      <c r="G76" s="31">
        <f t="shared" si="5"/>
        <v>3.360079619318182E-2</v>
      </c>
      <c r="H76" s="31">
        <f t="shared" si="6"/>
        <v>1.5446723125000001E-2</v>
      </c>
      <c r="I76" s="32">
        <f t="shared" si="7"/>
        <v>7.4971574810606062E-3</v>
      </c>
      <c r="J76" s="46"/>
      <c r="K76" s="46"/>
      <c r="L76" s="46"/>
      <c r="M76" s="46"/>
      <c r="N76" s="46"/>
      <c r="O76" s="46"/>
    </row>
    <row r="77" spans="1:15" x14ac:dyDescent="0.35">
      <c r="A77" s="33">
        <v>5.9822920000000002E-3</v>
      </c>
      <c r="B77" s="33">
        <v>-5.3678559999999998E-3</v>
      </c>
      <c r="C77" s="33">
        <v>-3.5570480000000002E-2</v>
      </c>
      <c r="D77" s="33">
        <v>7.2201590000000003E-3</v>
      </c>
      <c r="F77" s="31">
        <f t="shared" si="4"/>
        <v>5.0309285075757579E-3</v>
      </c>
      <c r="G77" s="31">
        <f t="shared" si="5"/>
        <v>-5.7207338068181813E-3</v>
      </c>
      <c r="H77" s="31">
        <f t="shared" si="6"/>
        <v>-3.6725984874999999E-2</v>
      </c>
      <c r="I77" s="32">
        <f t="shared" si="7"/>
        <v>7.4445704810606065E-3</v>
      </c>
      <c r="J77" s="46"/>
      <c r="K77" s="46"/>
      <c r="L77" s="46"/>
      <c r="M77" s="46"/>
      <c r="N77" s="46"/>
      <c r="O77" s="46"/>
    </row>
    <row r="78" spans="1:15" x14ac:dyDescent="0.35">
      <c r="A78" s="33">
        <v>5.9467169999999998E-3</v>
      </c>
      <c r="B78" s="33">
        <v>1.9047300000000001E-3</v>
      </c>
      <c r="C78" s="33">
        <v>3.247495E-3</v>
      </c>
      <c r="D78" s="33">
        <v>1.3016468999999999E-2</v>
      </c>
      <c r="F78" s="31">
        <f t="shared" si="4"/>
        <v>4.9953535075757576E-3</v>
      </c>
      <c r="G78" s="31">
        <f t="shared" si="5"/>
        <v>1.5518521931818185E-3</v>
      </c>
      <c r="H78" s="31">
        <f t="shared" si="6"/>
        <v>2.0919901250000001E-3</v>
      </c>
      <c r="I78" s="32">
        <f t="shared" si="7"/>
        <v>1.3240880481060605E-2</v>
      </c>
      <c r="J78" s="46"/>
      <c r="K78" s="46"/>
      <c r="L78" s="46"/>
      <c r="M78" s="46"/>
      <c r="N78" s="46"/>
      <c r="O78" s="46"/>
    </row>
    <row r="79" spans="1:15" x14ac:dyDescent="0.35">
      <c r="A79" s="33">
        <v>-1.3951287999999999E-2</v>
      </c>
      <c r="B79" s="33">
        <v>1.8377694E-2</v>
      </c>
      <c r="C79" s="33">
        <v>1.3410451E-2</v>
      </c>
      <c r="D79" s="33">
        <v>-1.6014916000000001E-2</v>
      </c>
      <c r="F79" s="31">
        <f t="shared" si="4"/>
        <v>-1.4902651492424241E-2</v>
      </c>
      <c r="G79" s="31">
        <f t="shared" si="5"/>
        <v>1.8024816193181817E-2</v>
      </c>
      <c r="H79" s="31">
        <f t="shared" si="6"/>
        <v>1.2254946125000001E-2</v>
      </c>
      <c r="I79" s="32">
        <f t="shared" si="7"/>
        <v>-1.5790504518939395E-2</v>
      </c>
      <c r="J79" s="46"/>
      <c r="K79" s="46"/>
      <c r="L79" s="46"/>
      <c r="M79" s="46"/>
      <c r="N79" s="46"/>
      <c r="O79" s="46"/>
    </row>
    <row r="80" spans="1:15" x14ac:dyDescent="0.35">
      <c r="A80" s="33">
        <v>4.7961599999999998E-4</v>
      </c>
      <c r="B80" s="33">
        <v>-7.7784689999999997E-3</v>
      </c>
      <c r="C80" s="33">
        <v>-2.8747489000000001E-2</v>
      </c>
      <c r="D80" s="33">
        <v>-9.0840079999999993E-3</v>
      </c>
      <c r="F80" s="31">
        <f t="shared" si="4"/>
        <v>-4.7174749242424245E-4</v>
      </c>
      <c r="G80" s="31">
        <f t="shared" si="5"/>
        <v>-8.1313468068181811E-3</v>
      </c>
      <c r="H80" s="31">
        <f t="shared" si="6"/>
        <v>-2.9902993875000002E-2</v>
      </c>
      <c r="I80" s="32">
        <f t="shared" si="7"/>
        <v>-8.859596518939394E-3</v>
      </c>
      <c r="J80" s="46"/>
      <c r="K80" s="46"/>
      <c r="L80" s="46"/>
      <c r="M80" s="46"/>
      <c r="N80" s="46"/>
      <c r="O80" s="46"/>
    </row>
    <row r="81" spans="1:15" x14ac:dyDescent="0.35">
      <c r="A81" s="33">
        <v>5.5129430000000002E-3</v>
      </c>
      <c r="B81" s="33">
        <v>2.9789935E-2</v>
      </c>
      <c r="C81" s="33">
        <v>-1.8557681999999999E-2</v>
      </c>
      <c r="D81" s="33">
        <v>-1.6615718000000002E-2</v>
      </c>
      <c r="F81" s="31">
        <f t="shared" si="4"/>
        <v>4.561579507575758E-3</v>
      </c>
      <c r="G81" s="31">
        <f t="shared" si="5"/>
        <v>2.9437057193181817E-2</v>
      </c>
      <c r="H81" s="31">
        <f t="shared" si="6"/>
        <v>-1.9713186875E-2</v>
      </c>
      <c r="I81" s="32">
        <f t="shared" si="7"/>
        <v>-1.6391306518939396E-2</v>
      </c>
      <c r="J81" s="46"/>
      <c r="K81" s="46"/>
      <c r="L81" s="46"/>
      <c r="M81" s="46"/>
      <c r="N81" s="46"/>
      <c r="O81" s="46"/>
    </row>
    <row r="82" spans="1:15" x14ac:dyDescent="0.35">
      <c r="A82" s="33">
        <v>5.4826939999999998E-3</v>
      </c>
      <c r="B82" s="33">
        <v>-3.9586179999999997E-3</v>
      </c>
      <c r="C82" s="33">
        <v>-8.3771780000000007E-3</v>
      </c>
      <c r="D82" s="33">
        <v>6.4089719999999998E-3</v>
      </c>
      <c r="F82" s="31">
        <f t="shared" si="4"/>
        <v>4.5313305075757575E-3</v>
      </c>
      <c r="G82" s="31">
        <f t="shared" si="5"/>
        <v>-4.3114958068181811E-3</v>
      </c>
      <c r="H82" s="31">
        <f t="shared" si="6"/>
        <v>-9.5326828750000002E-3</v>
      </c>
      <c r="I82" s="32">
        <f t="shared" si="7"/>
        <v>6.6333834810606059E-3</v>
      </c>
      <c r="J82" s="46"/>
      <c r="K82" s="46"/>
      <c r="L82" s="46"/>
      <c r="M82" s="46"/>
      <c r="N82" s="46"/>
      <c r="O82" s="46"/>
    </row>
    <row r="83" spans="1:15" x14ac:dyDescent="0.35">
      <c r="A83" s="33">
        <v>-1.7543883E-2</v>
      </c>
      <c r="B83" s="33">
        <v>-3.4240263999999999E-2</v>
      </c>
      <c r="C83" s="33">
        <v>-2.9447296000000001E-2</v>
      </c>
      <c r="D83" s="33">
        <v>-3.3384794000000002E-2</v>
      </c>
      <c r="F83" s="31">
        <f t="shared" si="4"/>
        <v>-1.8495246492424244E-2</v>
      </c>
      <c r="G83" s="31">
        <f t="shared" si="5"/>
        <v>-3.4593141806818183E-2</v>
      </c>
      <c r="H83" s="31">
        <f t="shared" si="6"/>
        <v>-3.0602800875000002E-2</v>
      </c>
      <c r="I83" s="32">
        <f t="shared" si="7"/>
        <v>-3.3160382518939394E-2</v>
      </c>
      <c r="J83" s="46"/>
      <c r="K83" s="46"/>
      <c r="L83" s="46"/>
      <c r="M83" s="46"/>
      <c r="N83" s="46"/>
      <c r="O83" s="46"/>
    </row>
    <row r="84" spans="1:15" x14ac:dyDescent="0.35">
      <c r="A84" s="33">
        <v>-1.1824276E-2</v>
      </c>
      <c r="B84" s="33">
        <v>-9.4969900000000003E-4</v>
      </c>
      <c r="C84" s="33">
        <v>1.6911229E-2</v>
      </c>
      <c r="D84" s="33">
        <v>1.7169116000000002E-2</v>
      </c>
      <c r="F84" s="31">
        <f t="shared" si="4"/>
        <v>-1.2775639492424242E-2</v>
      </c>
      <c r="G84" s="31">
        <f t="shared" si="5"/>
        <v>-1.3025768068181814E-3</v>
      </c>
      <c r="H84" s="31">
        <f t="shared" si="6"/>
        <v>1.5755724124999999E-2</v>
      </c>
      <c r="I84" s="32">
        <f t="shared" si="7"/>
        <v>1.7393527481060607E-2</v>
      </c>
      <c r="J84" s="46"/>
      <c r="K84" s="46"/>
      <c r="L84" s="46"/>
      <c r="M84" s="46"/>
      <c r="N84" s="46"/>
      <c r="O84" s="46"/>
    </row>
    <row r="85" spans="1:15" x14ac:dyDescent="0.35">
      <c r="A85" s="33">
        <v>-1.7094020000000001E-3</v>
      </c>
      <c r="B85" s="33">
        <v>-3.1051934E-2</v>
      </c>
      <c r="C85" s="33">
        <v>-1.2227929E-2</v>
      </c>
      <c r="D85" s="33">
        <v>-2.0314032999999999E-2</v>
      </c>
      <c r="F85" s="31">
        <f t="shared" si="4"/>
        <v>-2.6607654924242427E-3</v>
      </c>
      <c r="G85" s="31">
        <f t="shared" si="5"/>
        <v>-3.1404811806818179E-2</v>
      </c>
      <c r="H85" s="31">
        <f t="shared" si="6"/>
        <v>-1.3383433875E-2</v>
      </c>
      <c r="I85" s="32">
        <f t="shared" si="7"/>
        <v>-2.0089621518939393E-2</v>
      </c>
      <c r="J85" s="46"/>
      <c r="K85" s="46"/>
      <c r="L85" s="46"/>
      <c r="M85" s="46"/>
      <c r="N85" s="46"/>
      <c r="O85" s="46"/>
    </row>
    <row r="86" spans="1:15" x14ac:dyDescent="0.35">
      <c r="A86" s="33">
        <v>3.4735762000000003E-2</v>
      </c>
      <c r="B86" s="33">
        <v>2.2236756E-2</v>
      </c>
      <c r="C86" s="33">
        <v>8.9131100000000001E-3</v>
      </c>
      <c r="D86" s="33">
        <v>1.1719904E-2</v>
      </c>
      <c r="F86" s="31">
        <f t="shared" si="4"/>
        <v>3.3784398507575759E-2</v>
      </c>
      <c r="G86" s="31">
        <f t="shared" si="5"/>
        <v>2.1883878193181817E-2</v>
      </c>
      <c r="H86" s="31">
        <f t="shared" si="6"/>
        <v>7.7576051249999998E-3</v>
      </c>
      <c r="I86" s="32">
        <f t="shared" si="7"/>
        <v>1.1944315481060605E-2</v>
      </c>
      <c r="J86" s="46"/>
      <c r="K86" s="46"/>
      <c r="L86" s="46"/>
      <c r="M86" s="46"/>
      <c r="N86" s="46"/>
      <c r="O86" s="46"/>
    </row>
    <row r="87" spans="1:15" x14ac:dyDescent="0.35">
      <c r="A87" s="33">
        <v>5.673806E-3</v>
      </c>
      <c r="B87" s="33">
        <v>-3.518874E-3</v>
      </c>
      <c r="C87" s="33">
        <v>2.0858859E-2</v>
      </c>
      <c r="D87" s="33">
        <v>1.5049465E-2</v>
      </c>
      <c r="F87" s="31">
        <f t="shared" si="4"/>
        <v>4.7224425075757578E-3</v>
      </c>
      <c r="G87" s="31">
        <f t="shared" si="5"/>
        <v>-3.8717518068181814E-3</v>
      </c>
      <c r="H87" s="31">
        <f t="shared" si="6"/>
        <v>1.9703354124999999E-2</v>
      </c>
      <c r="I87" s="32">
        <f t="shared" si="7"/>
        <v>1.5273876481060605E-2</v>
      </c>
      <c r="J87" s="46"/>
      <c r="K87" s="46"/>
      <c r="L87" s="46"/>
      <c r="M87" s="46"/>
      <c r="N87" s="46"/>
      <c r="O87" s="46"/>
    </row>
    <row r="88" spans="1:15" x14ac:dyDescent="0.35">
      <c r="A88" s="33">
        <v>-1.2223813E-2</v>
      </c>
      <c r="B88" s="33">
        <v>1.605169E-3</v>
      </c>
      <c r="C88" s="33">
        <v>-1.68268E-3</v>
      </c>
      <c r="D88" s="33">
        <v>5.0722199999999997E-3</v>
      </c>
      <c r="F88" s="31">
        <f t="shared" si="4"/>
        <v>-1.3175176492424242E-2</v>
      </c>
      <c r="G88" s="31">
        <f t="shared" si="5"/>
        <v>1.2522911931818186E-3</v>
      </c>
      <c r="H88" s="31">
        <f t="shared" si="6"/>
        <v>-2.8381848750000001E-3</v>
      </c>
      <c r="I88" s="32">
        <f t="shared" si="7"/>
        <v>5.2966314810606058E-3</v>
      </c>
      <c r="J88" s="46"/>
      <c r="K88" s="46"/>
      <c r="L88" s="46"/>
      <c r="M88" s="46"/>
      <c r="N88" s="46"/>
      <c r="O88" s="46"/>
    </row>
    <row r="89" spans="1:15" x14ac:dyDescent="0.35">
      <c r="A89" s="33">
        <v>-1.66585E-3</v>
      </c>
      <c r="B89" s="33">
        <v>-1.602596E-3</v>
      </c>
      <c r="C89" s="33">
        <v>6.9829159999999996E-3</v>
      </c>
      <c r="D89" s="33">
        <v>5.3183190999999998E-2</v>
      </c>
      <c r="F89" s="31">
        <f t="shared" si="4"/>
        <v>-2.6172134924242422E-3</v>
      </c>
      <c r="G89" s="31">
        <f t="shared" si="5"/>
        <v>-1.9554738068181814E-3</v>
      </c>
      <c r="H89" s="31">
        <f t="shared" si="6"/>
        <v>5.8274111249999993E-3</v>
      </c>
      <c r="I89" s="32">
        <f t="shared" si="7"/>
        <v>5.3407602481060606E-2</v>
      </c>
      <c r="J89" s="46"/>
      <c r="K89" s="46"/>
      <c r="L89" s="46"/>
      <c r="M89" s="46"/>
      <c r="N89" s="46"/>
      <c r="O89" s="46"/>
    </row>
    <row r="90" spans="1:15" x14ac:dyDescent="0.35">
      <c r="A90" s="33">
        <v>-1.2395733000000001E-2</v>
      </c>
      <c r="B90" s="33">
        <v>-5.7785229999999998E-3</v>
      </c>
      <c r="C90" s="33">
        <v>1.4825418999999999E-2</v>
      </c>
      <c r="D90" s="33">
        <v>2.8381884999999999E-2</v>
      </c>
      <c r="F90" s="31">
        <f t="shared" si="4"/>
        <v>-1.3347096492424243E-2</v>
      </c>
      <c r="G90" s="31">
        <f t="shared" si="5"/>
        <v>-6.1314008068181812E-3</v>
      </c>
      <c r="H90" s="31">
        <f t="shared" si="6"/>
        <v>1.3669914125E-2</v>
      </c>
      <c r="I90" s="32">
        <f t="shared" si="7"/>
        <v>2.8606296481060604E-2</v>
      </c>
      <c r="J90" s="46"/>
      <c r="K90" s="46"/>
      <c r="L90" s="46"/>
      <c r="M90" s="46"/>
      <c r="N90" s="46"/>
      <c r="O90" s="46"/>
    </row>
    <row r="91" spans="1:15" x14ac:dyDescent="0.35">
      <c r="A91" s="33">
        <v>-8.6893560000000005E-3</v>
      </c>
      <c r="B91" s="33">
        <v>2.7445949000000001E-2</v>
      </c>
      <c r="C91" s="33">
        <v>-1.0838808E-2</v>
      </c>
      <c r="D91" s="33">
        <v>-8.6021329999999997E-3</v>
      </c>
      <c r="F91" s="31">
        <f t="shared" si="4"/>
        <v>-9.6407194924242427E-3</v>
      </c>
      <c r="G91" s="31">
        <f t="shared" si="5"/>
        <v>2.7093071193181818E-2</v>
      </c>
      <c r="H91" s="31">
        <f t="shared" si="6"/>
        <v>-1.1994312875E-2</v>
      </c>
      <c r="I91" s="32">
        <f t="shared" si="7"/>
        <v>-8.3777215189393944E-3</v>
      </c>
      <c r="J91" s="46"/>
      <c r="K91" s="46"/>
      <c r="L91" s="46"/>
      <c r="M91" s="46"/>
      <c r="N91" s="46"/>
      <c r="O91" s="46"/>
    </row>
    <row r="92" spans="1:15" x14ac:dyDescent="0.35">
      <c r="A92" s="33">
        <v>8.521987E-3</v>
      </c>
      <c r="B92" s="33">
        <v>-2.0741671999999999E-2</v>
      </c>
      <c r="C92" s="33">
        <v>3.573166E-3</v>
      </c>
      <c r="D92" s="33">
        <v>-3.6153470000000001E-3</v>
      </c>
      <c r="F92" s="31">
        <f t="shared" si="4"/>
        <v>7.5706235075757577E-3</v>
      </c>
      <c r="G92" s="31">
        <f t="shared" si="5"/>
        <v>-2.1094549806818182E-2</v>
      </c>
      <c r="H92" s="31">
        <f t="shared" si="6"/>
        <v>2.4176611249999997E-3</v>
      </c>
      <c r="I92" s="32">
        <f t="shared" si="7"/>
        <v>-3.3909355189393944E-3</v>
      </c>
      <c r="J92" s="46"/>
      <c r="K92" s="46"/>
      <c r="L92" s="46"/>
      <c r="M92" s="46"/>
      <c r="N92" s="46"/>
      <c r="O92" s="46"/>
    </row>
    <row r="93" spans="1:15" x14ac:dyDescent="0.35">
      <c r="A93" s="33">
        <v>-7.0013760000000001E-3</v>
      </c>
      <c r="B93" s="33">
        <v>2.888318E-3</v>
      </c>
      <c r="C93" s="33">
        <v>-2.2549263999999999E-2</v>
      </c>
      <c r="D93" s="33">
        <v>-1.8505098000000001E-2</v>
      </c>
      <c r="F93" s="31">
        <f t="shared" si="4"/>
        <v>-7.9527394924242423E-3</v>
      </c>
      <c r="G93" s="31">
        <f t="shared" si="5"/>
        <v>2.5354401931818185E-3</v>
      </c>
      <c r="H93" s="31">
        <f t="shared" si="6"/>
        <v>-2.3704768875000001E-2</v>
      </c>
      <c r="I93" s="32">
        <f t="shared" si="7"/>
        <v>-1.8280686518939396E-2</v>
      </c>
      <c r="J93" s="46"/>
      <c r="K93" s="46"/>
      <c r="L93" s="46"/>
      <c r="M93" s="46"/>
      <c r="N93" s="46"/>
      <c r="O93" s="46"/>
    </row>
    <row r="94" spans="1:15" x14ac:dyDescent="0.35">
      <c r="A94" s="33">
        <v>6.5645759999999999E-3</v>
      </c>
      <c r="B94" s="33">
        <v>2.2719968E-2</v>
      </c>
      <c r="C94" s="33">
        <v>4.0068029999999998E-2</v>
      </c>
      <c r="D94" s="33">
        <v>-1.8483919999999999E-3</v>
      </c>
      <c r="F94" s="31">
        <f t="shared" si="4"/>
        <v>5.6132125075757577E-3</v>
      </c>
      <c r="G94" s="31">
        <f t="shared" si="5"/>
        <v>2.2367090193181817E-2</v>
      </c>
      <c r="H94" s="31">
        <f t="shared" si="6"/>
        <v>3.8912525125E-2</v>
      </c>
      <c r="I94" s="32">
        <f t="shared" si="7"/>
        <v>-1.623980518939394E-3</v>
      </c>
      <c r="J94" s="46"/>
      <c r="K94" s="46"/>
      <c r="L94" s="46"/>
      <c r="M94" s="46"/>
      <c r="N94" s="46"/>
      <c r="O94" s="46"/>
    </row>
    <row r="95" spans="1:15" x14ac:dyDescent="0.35">
      <c r="A95" s="33">
        <v>-3.140145E-3</v>
      </c>
      <c r="B95" s="33">
        <v>-2.0337923000000001E-2</v>
      </c>
      <c r="C95" s="33">
        <v>-2.3348700000000002E-3</v>
      </c>
      <c r="D95" s="33">
        <v>-9.2590700000000001E-4</v>
      </c>
      <c r="F95" s="31">
        <f t="shared" si="4"/>
        <v>-4.0915084924242427E-3</v>
      </c>
      <c r="G95" s="31">
        <f t="shared" si="5"/>
        <v>-2.0690800806818184E-2</v>
      </c>
      <c r="H95" s="31">
        <f t="shared" si="6"/>
        <v>-3.4903748750000005E-3</v>
      </c>
      <c r="I95" s="32">
        <f t="shared" si="7"/>
        <v>-7.0149551893939407E-4</v>
      </c>
      <c r="J95" s="46"/>
      <c r="K95" s="46"/>
      <c r="L95" s="46"/>
      <c r="M95" s="46"/>
      <c r="N95" s="46"/>
      <c r="O95" s="46"/>
    </row>
    <row r="96" spans="1:15" x14ac:dyDescent="0.35">
      <c r="A96" s="33">
        <v>2.1807850000000002E-3</v>
      </c>
      <c r="B96" s="33">
        <v>1.2456149E-2</v>
      </c>
      <c r="C96" s="33">
        <v>1.4041715999999999E-2</v>
      </c>
      <c r="D96" s="33">
        <v>1.5940685999999999E-2</v>
      </c>
      <c r="F96" s="31">
        <f t="shared" si="4"/>
        <v>1.2294215075757578E-3</v>
      </c>
      <c r="G96" s="31">
        <f t="shared" si="5"/>
        <v>1.2103271193181818E-2</v>
      </c>
      <c r="H96" s="31">
        <f t="shared" si="6"/>
        <v>1.2886211125E-2</v>
      </c>
      <c r="I96" s="32">
        <f t="shared" si="7"/>
        <v>1.6165097481060604E-2</v>
      </c>
      <c r="J96" s="46"/>
      <c r="K96" s="46"/>
      <c r="L96" s="46"/>
      <c r="M96" s="46"/>
      <c r="N96" s="46"/>
      <c r="O96" s="46"/>
    </row>
    <row r="97" spans="1:15" x14ac:dyDescent="0.35">
      <c r="A97" s="33">
        <v>-1.8133461999999999E-2</v>
      </c>
      <c r="B97" s="33">
        <v>3.8801229E-2</v>
      </c>
      <c r="C97" s="33">
        <v>-1.0385437000000001E-2</v>
      </c>
      <c r="D97" s="33">
        <v>-4.7436960000000004E-3</v>
      </c>
      <c r="F97" s="31">
        <f t="shared" si="4"/>
        <v>-1.9084825492424243E-2</v>
      </c>
      <c r="G97" s="31">
        <f t="shared" si="5"/>
        <v>3.8448351193181816E-2</v>
      </c>
      <c r="H97" s="31">
        <f t="shared" si="6"/>
        <v>-1.1540941875E-2</v>
      </c>
      <c r="I97" s="32">
        <f t="shared" si="7"/>
        <v>-4.5192845189393942E-3</v>
      </c>
      <c r="J97" s="46"/>
      <c r="K97" s="46"/>
      <c r="L97" s="46"/>
      <c r="M97" s="46"/>
      <c r="N97" s="46"/>
      <c r="O97" s="46"/>
    </row>
    <row r="98" spans="1:15" x14ac:dyDescent="0.35">
      <c r="A98" s="33">
        <v>-7.1411230000000001E-3</v>
      </c>
      <c r="B98" s="33">
        <v>5.1624050000000001E-3</v>
      </c>
      <c r="C98" s="33">
        <v>1.1660329999999999E-3</v>
      </c>
      <c r="D98" s="33">
        <v>-1.0449111000000001E-2</v>
      </c>
      <c r="F98" s="31">
        <f t="shared" si="4"/>
        <v>-8.0924864924242432E-3</v>
      </c>
      <c r="G98" s="31">
        <f t="shared" si="5"/>
        <v>4.8095271931818187E-3</v>
      </c>
      <c r="H98" s="31">
        <f t="shared" si="6"/>
        <v>1.0528124999999817E-5</v>
      </c>
      <c r="I98" s="32">
        <f t="shared" si="7"/>
        <v>-1.0224699518939395E-2</v>
      </c>
      <c r="J98" s="46"/>
      <c r="K98" s="46"/>
      <c r="L98" s="46"/>
      <c r="M98" s="46"/>
      <c r="N98" s="46"/>
      <c r="O98" s="46"/>
    </row>
    <row r="99" spans="1:15" x14ac:dyDescent="0.35">
      <c r="A99" s="33">
        <v>-3.720288E-3</v>
      </c>
      <c r="B99" s="33">
        <v>-1.7824774000000002E-2</v>
      </c>
      <c r="C99" s="33">
        <v>1.9100849999999999E-2</v>
      </c>
      <c r="D99" s="33">
        <v>-1.6117062000000001E-2</v>
      </c>
      <c r="F99" s="31">
        <f t="shared" si="4"/>
        <v>-4.6716514924242426E-3</v>
      </c>
      <c r="G99" s="31">
        <f t="shared" si="5"/>
        <v>-1.8177651806818185E-2</v>
      </c>
      <c r="H99" s="31">
        <f t="shared" si="6"/>
        <v>1.7945345124999998E-2</v>
      </c>
      <c r="I99" s="32">
        <f t="shared" si="7"/>
        <v>-1.5892650518939396E-2</v>
      </c>
      <c r="J99" s="46"/>
      <c r="K99" s="46"/>
      <c r="L99" s="46"/>
      <c r="M99" s="46"/>
      <c r="N99" s="46"/>
      <c r="O99" s="46"/>
    </row>
    <row r="100" spans="1:15" x14ac:dyDescent="0.35">
      <c r="A100" s="33">
        <v>-7.7171280000000002E-3</v>
      </c>
      <c r="B100" s="33">
        <v>-5.8442939999999999E-3</v>
      </c>
      <c r="C100" s="33">
        <v>1.7600010999999999E-2</v>
      </c>
      <c r="D100" s="33">
        <v>1.5063058000000001E-2</v>
      </c>
      <c r="F100" s="31">
        <f t="shared" si="4"/>
        <v>-8.6684914924242424E-3</v>
      </c>
      <c r="G100" s="31">
        <f t="shared" si="5"/>
        <v>-6.1971718068181813E-3</v>
      </c>
      <c r="H100" s="31">
        <f t="shared" si="6"/>
        <v>1.6444506124999998E-2</v>
      </c>
      <c r="I100" s="32">
        <f t="shared" si="7"/>
        <v>1.5287469481060606E-2</v>
      </c>
      <c r="J100" s="46"/>
      <c r="K100" s="46"/>
      <c r="L100" s="46"/>
      <c r="M100" s="46"/>
      <c r="N100" s="46"/>
      <c r="O100" s="46"/>
    </row>
    <row r="101" spans="1:15" x14ac:dyDescent="0.35">
      <c r="A101" s="33">
        <v>-2.7596840000000001E-3</v>
      </c>
      <c r="B101" s="33">
        <v>-2.7537129E-2</v>
      </c>
      <c r="C101" s="33">
        <v>-1.257865E-2</v>
      </c>
      <c r="D101" s="33">
        <v>-2.5969209999999999E-3</v>
      </c>
      <c r="F101" s="31">
        <f t="shared" si="4"/>
        <v>-3.7110474924242423E-3</v>
      </c>
      <c r="G101" s="31">
        <f t="shared" si="5"/>
        <v>-2.7890006806818184E-2</v>
      </c>
      <c r="H101" s="31">
        <f t="shared" si="6"/>
        <v>-1.3734154875E-2</v>
      </c>
      <c r="I101" s="32">
        <f t="shared" si="7"/>
        <v>-2.3725095189393941E-3</v>
      </c>
      <c r="J101" s="46"/>
      <c r="K101" s="46"/>
      <c r="L101" s="46"/>
      <c r="M101" s="46"/>
      <c r="N101" s="46"/>
      <c r="O101" s="46"/>
    </row>
    <row r="102" spans="1:15" x14ac:dyDescent="0.35">
      <c r="A102" s="33">
        <v>1.0063139999999999E-3</v>
      </c>
      <c r="B102" s="33">
        <v>-3.5316577000000002E-2</v>
      </c>
      <c r="C102" s="33">
        <v>-8.6441539999999994E-3</v>
      </c>
      <c r="D102" s="33">
        <v>-7.9970240000000001E-3</v>
      </c>
      <c r="F102" s="31">
        <f t="shared" si="4"/>
        <v>5.4950507575757474E-5</v>
      </c>
      <c r="G102" s="31">
        <f t="shared" si="5"/>
        <v>-3.5669454806818185E-2</v>
      </c>
      <c r="H102" s="31">
        <f t="shared" si="6"/>
        <v>-9.7996588749999988E-3</v>
      </c>
      <c r="I102" s="32">
        <f t="shared" si="7"/>
        <v>-7.772612518939394E-3</v>
      </c>
      <c r="J102" s="46"/>
      <c r="K102" s="46"/>
      <c r="L102" s="46"/>
      <c r="M102" s="46"/>
      <c r="N102" s="46"/>
      <c r="O102" s="46"/>
    </row>
    <row r="103" spans="1:15" x14ac:dyDescent="0.35">
      <c r="A103" s="33">
        <v>-1.2565971E-2</v>
      </c>
      <c r="B103" s="33">
        <v>2.3086740000000001E-3</v>
      </c>
      <c r="C103" s="33">
        <v>-2.0651709000000001E-2</v>
      </c>
      <c r="D103" s="33">
        <v>3.3183371000000003E-2</v>
      </c>
      <c r="F103" s="31">
        <f t="shared" si="4"/>
        <v>-1.3517334492424243E-2</v>
      </c>
      <c r="G103" s="31">
        <f t="shared" si="5"/>
        <v>1.9557961931818187E-3</v>
      </c>
      <c r="H103" s="31">
        <f t="shared" si="6"/>
        <v>-2.1807213875000002E-2</v>
      </c>
      <c r="I103" s="32">
        <f t="shared" si="7"/>
        <v>3.3407782481060612E-2</v>
      </c>
      <c r="J103" s="46"/>
      <c r="K103" s="46"/>
      <c r="L103" s="46"/>
      <c r="M103" s="46"/>
      <c r="N103" s="46"/>
      <c r="O103" s="46"/>
    </row>
    <row r="104" spans="1:15" x14ac:dyDescent="0.35">
      <c r="A104" s="33">
        <v>-5.5994139999999996E-3</v>
      </c>
      <c r="B104" s="33">
        <v>2.9615330000000001E-3</v>
      </c>
      <c r="C104" s="33">
        <v>3.9596964999999998E-2</v>
      </c>
      <c r="D104" s="33">
        <v>-6.3872271999999994E-2</v>
      </c>
      <c r="F104" s="31">
        <f t="shared" si="4"/>
        <v>-6.5507774924242418E-3</v>
      </c>
      <c r="G104" s="31">
        <f t="shared" si="5"/>
        <v>2.6086551931818187E-3</v>
      </c>
      <c r="H104" s="31">
        <f t="shared" si="6"/>
        <v>3.8441460125E-2</v>
      </c>
      <c r="I104" s="32">
        <f t="shared" si="7"/>
        <v>-6.3647860518939392E-2</v>
      </c>
      <c r="J104" s="46"/>
      <c r="K104" s="46"/>
      <c r="L104" s="46"/>
      <c r="M104" s="46"/>
      <c r="N104" s="46"/>
      <c r="O104" s="46"/>
    </row>
    <row r="105" spans="1:15" x14ac:dyDescent="0.35">
      <c r="A105" s="33">
        <v>-3.0713849999999998E-3</v>
      </c>
      <c r="B105" s="33">
        <v>2.5262467E-2</v>
      </c>
      <c r="C105" s="33">
        <v>-8.5642889999999992E-3</v>
      </c>
      <c r="D105" s="33">
        <v>-2.8493913999999999E-2</v>
      </c>
      <c r="F105" s="31">
        <f t="shared" si="4"/>
        <v>-4.0227484924242425E-3</v>
      </c>
      <c r="G105" s="31">
        <f t="shared" si="5"/>
        <v>2.4909589193181817E-2</v>
      </c>
      <c r="H105" s="31">
        <f t="shared" si="6"/>
        <v>-9.7197938749999987E-3</v>
      </c>
      <c r="I105" s="32">
        <f t="shared" si="7"/>
        <v>-2.8269502518939393E-2</v>
      </c>
      <c r="J105" s="46"/>
      <c r="K105" s="46"/>
      <c r="L105" s="46"/>
      <c r="M105" s="46"/>
      <c r="N105" s="46"/>
      <c r="O105" s="46"/>
    </row>
    <row r="106" spans="1:15" x14ac:dyDescent="0.35">
      <c r="A106" s="33">
        <v>8.9858279999999995E-3</v>
      </c>
      <c r="B106" s="33">
        <v>1.0880000000000001E-2</v>
      </c>
      <c r="C106" s="33">
        <v>8.63827E-3</v>
      </c>
      <c r="D106" s="33">
        <v>4.4293715999999997E-2</v>
      </c>
      <c r="F106" s="31">
        <f t="shared" si="4"/>
        <v>8.0344645075757573E-3</v>
      </c>
      <c r="G106" s="31">
        <f t="shared" si="5"/>
        <v>1.0527122193181819E-2</v>
      </c>
      <c r="H106" s="31">
        <f t="shared" si="6"/>
        <v>7.4827651249999997E-3</v>
      </c>
      <c r="I106" s="32">
        <f t="shared" si="7"/>
        <v>4.4518127481060606E-2</v>
      </c>
      <c r="J106" s="46"/>
      <c r="K106" s="46"/>
      <c r="L106" s="46"/>
      <c r="M106" s="46"/>
      <c r="N106" s="46"/>
      <c r="O106" s="46"/>
    </row>
    <row r="107" spans="1:15" x14ac:dyDescent="0.35">
      <c r="A107" s="33">
        <v>1.781171E-3</v>
      </c>
      <c r="B107" s="33">
        <v>-2.9439696000000001E-2</v>
      </c>
      <c r="C107" s="33">
        <v>-3.042593E-2</v>
      </c>
      <c r="D107" s="33">
        <v>-5.3496180000000004E-3</v>
      </c>
      <c r="F107" s="31">
        <f t="shared" si="4"/>
        <v>8.2980750757575758E-4</v>
      </c>
      <c r="G107" s="31">
        <f t="shared" si="5"/>
        <v>-2.9792573806818184E-2</v>
      </c>
      <c r="H107" s="31">
        <f t="shared" si="6"/>
        <v>-3.1581434875000002E-2</v>
      </c>
      <c r="I107" s="32">
        <f t="shared" si="7"/>
        <v>-5.1252065189393943E-3</v>
      </c>
      <c r="J107" s="46"/>
      <c r="K107" s="46"/>
      <c r="L107" s="46"/>
      <c r="M107" s="46"/>
      <c r="N107" s="46"/>
      <c r="O107" s="46"/>
    </row>
    <row r="108" spans="1:15" x14ac:dyDescent="0.35">
      <c r="A108" s="33">
        <v>-1.8034010999999999E-2</v>
      </c>
      <c r="B108" s="33">
        <v>-1.9895662000000001E-2</v>
      </c>
      <c r="C108" s="33">
        <v>5.3463390000000003E-3</v>
      </c>
      <c r="D108" s="33">
        <v>-8.4518249999999996E-3</v>
      </c>
      <c r="F108" s="31">
        <f t="shared" si="4"/>
        <v>-1.8985374492424243E-2</v>
      </c>
      <c r="G108" s="31">
        <f t="shared" si="5"/>
        <v>-2.0248539806818185E-2</v>
      </c>
      <c r="H108" s="31">
        <f t="shared" si="6"/>
        <v>4.190834125E-3</v>
      </c>
      <c r="I108" s="32">
        <f t="shared" si="7"/>
        <v>-8.2274135189393943E-3</v>
      </c>
      <c r="J108" s="46"/>
      <c r="K108" s="46"/>
      <c r="L108" s="46"/>
      <c r="M108" s="46"/>
      <c r="N108" s="46"/>
      <c r="O108" s="46"/>
    </row>
    <row r="109" spans="1:15" x14ac:dyDescent="0.35">
      <c r="A109" s="33">
        <v>6.9839630000000002E-3</v>
      </c>
      <c r="B109" s="33">
        <v>-2.4625625000000002E-2</v>
      </c>
      <c r="C109" s="33">
        <v>-2.0578023000000001E-2</v>
      </c>
      <c r="D109" s="33">
        <v>4.2619329999999999E-3</v>
      </c>
      <c r="F109" s="31">
        <f t="shared" si="4"/>
        <v>6.0325995075757579E-3</v>
      </c>
      <c r="G109" s="31">
        <f t="shared" si="5"/>
        <v>-2.4978502806818185E-2</v>
      </c>
      <c r="H109" s="31">
        <f t="shared" si="6"/>
        <v>-2.1733527875000002E-2</v>
      </c>
      <c r="I109" s="32">
        <f t="shared" si="7"/>
        <v>4.486344481060606E-3</v>
      </c>
      <c r="J109" s="46"/>
      <c r="K109" s="46"/>
      <c r="L109" s="46"/>
      <c r="M109" s="46"/>
      <c r="N109" s="46"/>
      <c r="O109" s="46"/>
    </row>
    <row r="110" spans="1:15" x14ac:dyDescent="0.35">
      <c r="A110" s="33">
        <v>-1.8494759999999999E-2</v>
      </c>
      <c r="B110" s="33">
        <v>-2.7635586E-2</v>
      </c>
      <c r="C110" s="33">
        <v>-1.2511768E-2</v>
      </c>
      <c r="D110" s="33">
        <v>-4.8225309999999997E-3</v>
      </c>
      <c r="F110" s="31">
        <f t="shared" si="4"/>
        <v>-1.9446123492424243E-2</v>
      </c>
      <c r="G110" s="31">
        <f t="shared" si="5"/>
        <v>-2.7988463806818183E-2</v>
      </c>
      <c r="H110" s="31">
        <f t="shared" si="6"/>
        <v>-1.3667272874999999E-2</v>
      </c>
      <c r="I110" s="32">
        <f t="shared" si="7"/>
        <v>-4.5981195189393935E-3</v>
      </c>
      <c r="J110" s="46"/>
      <c r="K110" s="46"/>
      <c r="L110" s="46"/>
      <c r="M110" s="46"/>
      <c r="N110" s="46"/>
      <c r="O110" s="46"/>
    </row>
    <row r="111" spans="1:15" x14ac:dyDescent="0.35">
      <c r="A111" s="33">
        <v>1.4655876E-2</v>
      </c>
      <c r="B111" s="33">
        <v>3.9298280999999997E-2</v>
      </c>
      <c r="C111" s="33">
        <v>1.2192158E-2</v>
      </c>
      <c r="D111" s="33">
        <v>3.0238457E-2</v>
      </c>
      <c r="F111" s="31">
        <f t="shared" si="4"/>
        <v>1.3704512507575758E-2</v>
      </c>
      <c r="G111" s="31">
        <f t="shared" si="5"/>
        <v>3.8945403193181814E-2</v>
      </c>
      <c r="H111" s="31">
        <f t="shared" si="6"/>
        <v>1.1036653125E-2</v>
      </c>
      <c r="I111" s="32">
        <f t="shared" si="7"/>
        <v>3.0462868481060605E-2</v>
      </c>
      <c r="J111" s="46"/>
      <c r="K111" s="46"/>
      <c r="L111" s="46"/>
      <c r="M111" s="46"/>
      <c r="N111" s="46"/>
      <c r="O111" s="46"/>
    </row>
    <row r="112" spans="1:15" x14ac:dyDescent="0.35">
      <c r="A112" s="33">
        <v>-6.1903790000000002E-3</v>
      </c>
      <c r="B112" s="33">
        <v>5.1654251999999998E-2</v>
      </c>
      <c r="C112" s="33">
        <v>2.4563084999999998E-2</v>
      </c>
      <c r="D112" s="33">
        <v>-1.8815240000000001E-3</v>
      </c>
      <c r="F112" s="31">
        <f t="shared" si="4"/>
        <v>-7.1417424924242424E-3</v>
      </c>
      <c r="G112" s="31">
        <f t="shared" si="5"/>
        <v>5.1301374193181815E-2</v>
      </c>
      <c r="H112" s="31">
        <f t="shared" si="6"/>
        <v>2.3407580124999997E-2</v>
      </c>
      <c r="I112" s="32">
        <f t="shared" si="7"/>
        <v>-1.6571125189393941E-3</v>
      </c>
      <c r="J112" s="46"/>
      <c r="K112" s="46"/>
      <c r="L112" s="46"/>
      <c r="M112" s="46"/>
      <c r="N112" s="46"/>
      <c r="O112" s="46"/>
    </row>
    <row r="113" spans="1:15" x14ac:dyDescent="0.35">
      <c r="A113" s="33">
        <v>7.7862189999999996E-3</v>
      </c>
      <c r="B113" s="33">
        <v>-2.5682180000000002E-3</v>
      </c>
      <c r="C113" s="33">
        <v>1.8441219999999999E-3</v>
      </c>
      <c r="D113" s="33">
        <v>2.65787E-2</v>
      </c>
      <c r="F113" s="31">
        <f t="shared" si="4"/>
        <v>6.8348555075757574E-3</v>
      </c>
      <c r="G113" s="31">
        <f t="shared" si="5"/>
        <v>-2.9210958068181816E-3</v>
      </c>
      <c r="H113" s="31">
        <f t="shared" si="6"/>
        <v>6.8861712499999981E-4</v>
      </c>
      <c r="I113" s="32">
        <f t="shared" si="7"/>
        <v>2.6803111481060606E-2</v>
      </c>
      <c r="J113" s="46"/>
      <c r="K113" s="46"/>
      <c r="L113" s="46"/>
      <c r="M113" s="46"/>
      <c r="N113" s="46"/>
      <c r="O113" s="46"/>
    </row>
    <row r="114" spans="1:15" x14ac:dyDescent="0.35">
      <c r="A114" s="33">
        <v>4.1205249999999999E-3</v>
      </c>
      <c r="B114" s="33">
        <v>4.2806629999999998E-2</v>
      </c>
      <c r="C114" s="33">
        <v>2.3009664999999999E-2</v>
      </c>
      <c r="D114" s="33">
        <v>-3.7275046999999999E-2</v>
      </c>
      <c r="F114" s="31">
        <f t="shared" si="4"/>
        <v>3.1691615075757577E-3</v>
      </c>
      <c r="G114" s="31">
        <f t="shared" si="5"/>
        <v>4.2453752193181815E-2</v>
      </c>
      <c r="H114" s="31">
        <f t="shared" si="6"/>
        <v>2.1854160124999997E-2</v>
      </c>
      <c r="I114" s="32">
        <f t="shared" si="7"/>
        <v>-3.705063551893939E-2</v>
      </c>
      <c r="J114" s="46"/>
      <c r="K114" s="46"/>
      <c r="L114" s="46"/>
      <c r="M114" s="46"/>
      <c r="N114" s="46"/>
      <c r="O114" s="46"/>
    </row>
    <row r="115" spans="1:15" x14ac:dyDescent="0.35">
      <c r="A115" s="33">
        <v>-5.8990509999999998E-3</v>
      </c>
      <c r="B115" s="33">
        <v>-6.1728699999999996E-3</v>
      </c>
      <c r="C115" s="33">
        <v>-9.2217730000000008E-3</v>
      </c>
      <c r="D115" s="33">
        <v>9.9180050000000006E-3</v>
      </c>
      <c r="F115" s="31">
        <f t="shared" si="4"/>
        <v>-6.850414492424242E-3</v>
      </c>
      <c r="G115" s="31">
        <f t="shared" si="5"/>
        <v>-6.525747806818181E-3</v>
      </c>
      <c r="H115" s="31">
        <f t="shared" si="6"/>
        <v>-1.0377277875E-2</v>
      </c>
      <c r="I115" s="32">
        <f t="shared" si="7"/>
        <v>1.0142416481060606E-2</v>
      </c>
      <c r="J115" s="46"/>
      <c r="K115" s="46"/>
      <c r="L115" s="46"/>
      <c r="M115" s="46"/>
      <c r="N115" s="46"/>
      <c r="O115" s="46"/>
    </row>
    <row r="116" spans="1:15" x14ac:dyDescent="0.35">
      <c r="A116" s="33">
        <v>4.9020380000000001E-3</v>
      </c>
      <c r="B116" s="33">
        <v>7.7639750000000002E-3</v>
      </c>
      <c r="C116" s="33">
        <v>-1.5890920000000001E-3</v>
      </c>
      <c r="D116" s="33">
        <v>7.5544900000000005E-4</v>
      </c>
      <c r="F116" s="31">
        <f t="shared" si="4"/>
        <v>3.9506745075757578E-3</v>
      </c>
      <c r="G116" s="31">
        <f t="shared" si="5"/>
        <v>7.4110971931818188E-3</v>
      </c>
      <c r="H116" s="31">
        <f t="shared" si="6"/>
        <v>-2.7445968750000002E-3</v>
      </c>
      <c r="I116" s="32">
        <f t="shared" si="7"/>
        <v>9.79860481060606E-4</v>
      </c>
      <c r="J116" s="46"/>
      <c r="K116" s="46"/>
      <c r="L116" s="46"/>
      <c r="M116" s="46"/>
      <c r="N116" s="46"/>
      <c r="O116" s="46"/>
    </row>
    <row r="117" spans="1:15" x14ac:dyDescent="0.35">
      <c r="A117" s="33">
        <v>2.0539127000000001E-2</v>
      </c>
      <c r="B117" s="33">
        <v>-3.1433004E-2</v>
      </c>
      <c r="C117" s="33">
        <v>1.2733095E-2</v>
      </c>
      <c r="D117" s="33">
        <v>-1.509757E-3</v>
      </c>
      <c r="F117" s="31">
        <f t="shared" si="4"/>
        <v>1.9587763507575757E-2</v>
      </c>
      <c r="G117" s="31">
        <f t="shared" si="5"/>
        <v>-3.1785881806818184E-2</v>
      </c>
      <c r="H117" s="31">
        <f t="shared" si="6"/>
        <v>1.1577590125E-2</v>
      </c>
      <c r="I117" s="32">
        <f t="shared" si="7"/>
        <v>-1.2853455189393941E-3</v>
      </c>
      <c r="J117" s="46"/>
      <c r="K117" s="46"/>
      <c r="L117" s="46"/>
      <c r="M117" s="46"/>
      <c r="N117" s="46"/>
      <c r="O117" s="46"/>
    </row>
    <row r="118" spans="1:15" x14ac:dyDescent="0.35">
      <c r="A118" s="33">
        <v>-1.1320780000000001E-2</v>
      </c>
      <c r="B118" s="33">
        <v>-3.2134902999999999E-2</v>
      </c>
      <c r="C118" s="33">
        <v>-2.020656E-3</v>
      </c>
      <c r="D118" s="33">
        <v>-1.889983E-3</v>
      </c>
      <c r="F118" s="31">
        <f t="shared" si="4"/>
        <v>-1.2272143492424243E-2</v>
      </c>
      <c r="G118" s="31">
        <f t="shared" si="5"/>
        <v>-3.2487780806818183E-2</v>
      </c>
      <c r="H118" s="31">
        <f t="shared" si="6"/>
        <v>-3.1761608750000003E-3</v>
      </c>
      <c r="I118" s="32">
        <f t="shared" si="7"/>
        <v>-1.6655715189393941E-3</v>
      </c>
      <c r="J118" s="46"/>
      <c r="K118" s="46"/>
      <c r="L118" s="46"/>
      <c r="M118" s="46"/>
      <c r="N118" s="46"/>
      <c r="O118" s="46"/>
    </row>
    <row r="119" spans="1:15" x14ac:dyDescent="0.35">
      <c r="A119" s="33">
        <v>-2.7989820000000002E-3</v>
      </c>
      <c r="B119" s="33">
        <v>1.0519395000000001E-2</v>
      </c>
      <c r="C119" s="33">
        <v>1.3048324E-2</v>
      </c>
      <c r="D119" s="33">
        <v>1.8178356E-2</v>
      </c>
      <c r="F119" s="31">
        <f t="shared" si="4"/>
        <v>-3.7503454924242424E-3</v>
      </c>
      <c r="G119" s="31">
        <f t="shared" si="5"/>
        <v>1.0166517193181819E-2</v>
      </c>
      <c r="H119" s="31">
        <f t="shared" si="6"/>
        <v>1.1892819125000001E-2</v>
      </c>
      <c r="I119" s="32">
        <f t="shared" si="7"/>
        <v>1.8402767481060605E-2</v>
      </c>
      <c r="J119" s="46"/>
      <c r="K119" s="46"/>
      <c r="L119" s="46"/>
      <c r="M119" s="46"/>
      <c r="N119" s="46"/>
      <c r="O119" s="46"/>
    </row>
    <row r="120" spans="1:15" x14ac:dyDescent="0.35">
      <c r="A120" s="33">
        <v>2.7813218000000001E-2</v>
      </c>
      <c r="B120" s="33">
        <v>-2.6024690999999999E-2</v>
      </c>
      <c r="C120" s="33">
        <v>-2.087495E-2</v>
      </c>
      <c r="D120" s="33">
        <v>-6.8811230000000003E-3</v>
      </c>
      <c r="F120" s="31">
        <f t="shared" si="4"/>
        <v>2.6861854507575757E-2</v>
      </c>
      <c r="G120" s="31">
        <f t="shared" si="5"/>
        <v>-2.6377568806818182E-2</v>
      </c>
      <c r="H120" s="31">
        <f t="shared" si="6"/>
        <v>-2.2030454875000001E-2</v>
      </c>
      <c r="I120" s="32">
        <f t="shared" si="7"/>
        <v>-6.6567115189393941E-3</v>
      </c>
      <c r="J120" s="46"/>
      <c r="K120" s="46"/>
      <c r="L120" s="46"/>
      <c r="M120" s="46"/>
      <c r="N120" s="46"/>
      <c r="O120" s="46"/>
    </row>
    <row r="121" spans="1:15" x14ac:dyDescent="0.35">
      <c r="A121" s="33">
        <v>-2.7309090000000001E-3</v>
      </c>
      <c r="B121" s="33">
        <v>-8.0160319999999993E-3</v>
      </c>
      <c r="C121" s="33">
        <v>-2.0866454999999999E-2</v>
      </c>
      <c r="D121" s="33">
        <v>-2.247247E-3</v>
      </c>
      <c r="F121" s="31">
        <f t="shared" si="4"/>
        <v>-3.6822724924242423E-3</v>
      </c>
      <c r="G121" s="31">
        <f t="shared" si="5"/>
        <v>-8.3689098068181807E-3</v>
      </c>
      <c r="H121" s="31">
        <f t="shared" si="6"/>
        <v>-2.2021959875E-2</v>
      </c>
      <c r="I121" s="32">
        <f t="shared" si="7"/>
        <v>-2.0228355189393942E-3</v>
      </c>
      <c r="J121" s="46"/>
      <c r="K121" s="46"/>
      <c r="L121" s="46"/>
      <c r="M121" s="46"/>
      <c r="N121" s="46"/>
      <c r="O121" s="46"/>
    </row>
    <row r="122" spans="1:15" x14ac:dyDescent="0.35">
      <c r="A122" s="33">
        <v>2.9624174E-2</v>
      </c>
      <c r="B122" s="33">
        <v>1.1111111E-2</v>
      </c>
      <c r="C122" s="33">
        <v>-9.7289330000000004E-3</v>
      </c>
      <c r="D122" s="33">
        <v>1.6328885000000001E-2</v>
      </c>
      <c r="F122" s="31">
        <f t="shared" si="4"/>
        <v>2.8672810507575756E-2</v>
      </c>
      <c r="G122" s="31">
        <f t="shared" si="5"/>
        <v>1.0758233193181818E-2</v>
      </c>
      <c r="H122" s="31">
        <f t="shared" si="6"/>
        <v>-1.0884437875E-2</v>
      </c>
      <c r="I122" s="32">
        <f t="shared" si="7"/>
        <v>1.6553296481060607E-2</v>
      </c>
      <c r="J122" s="46"/>
      <c r="K122" s="46"/>
      <c r="L122" s="46"/>
      <c r="M122" s="46"/>
      <c r="N122" s="46"/>
      <c r="O122" s="46"/>
    </row>
    <row r="123" spans="1:15" x14ac:dyDescent="0.35">
      <c r="A123" s="33">
        <v>-2.2969076000000001E-2</v>
      </c>
      <c r="B123" s="33">
        <v>-2.1645088E-2</v>
      </c>
      <c r="C123" s="33">
        <v>-1.7309977000000001E-2</v>
      </c>
      <c r="D123" s="33">
        <v>-9.2336099999999997E-3</v>
      </c>
      <c r="F123" s="31">
        <f t="shared" si="4"/>
        <v>-2.3920439492424245E-2</v>
      </c>
      <c r="G123" s="31">
        <f t="shared" si="5"/>
        <v>-2.1997965806818183E-2</v>
      </c>
      <c r="H123" s="31">
        <f t="shared" si="6"/>
        <v>-1.8465481875000002E-2</v>
      </c>
      <c r="I123" s="32">
        <f t="shared" si="7"/>
        <v>-9.0091985189393944E-3</v>
      </c>
      <c r="J123" s="46"/>
      <c r="K123" s="46"/>
      <c r="L123" s="46"/>
      <c r="M123" s="46"/>
      <c r="N123" s="46"/>
      <c r="O123" s="46"/>
    </row>
    <row r="124" spans="1:15" x14ac:dyDescent="0.35">
      <c r="A124" s="33">
        <v>-3.6377158999999999E-2</v>
      </c>
      <c r="B124" s="33">
        <v>-3.7440099999999999E-3</v>
      </c>
      <c r="C124" s="33">
        <v>-3.1659081999999998E-2</v>
      </c>
      <c r="D124" s="33">
        <v>-8.2013599999999996E-3</v>
      </c>
      <c r="F124" s="31">
        <f t="shared" si="4"/>
        <v>-3.7328522492424243E-2</v>
      </c>
      <c r="G124" s="31">
        <f t="shared" si="5"/>
        <v>-4.0968878068181813E-3</v>
      </c>
      <c r="H124" s="31">
        <f t="shared" si="6"/>
        <v>-3.2814586874999996E-2</v>
      </c>
      <c r="I124" s="32">
        <f t="shared" si="7"/>
        <v>-7.9769485189393943E-3</v>
      </c>
      <c r="J124" s="46"/>
      <c r="K124" s="46"/>
      <c r="L124" s="46"/>
      <c r="M124" s="46"/>
      <c r="N124" s="46"/>
      <c r="O124" s="46"/>
    </row>
    <row r="125" spans="1:15" x14ac:dyDescent="0.35">
      <c r="A125" s="33">
        <v>3.8777658999999999E-2</v>
      </c>
      <c r="B125" s="33">
        <v>2.8015031999999999E-2</v>
      </c>
      <c r="C125" s="33">
        <v>1.1553613000000001E-2</v>
      </c>
      <c r="D125" s="33">
        <v>0</v>
      </c>
      <c r="F125" s="31">
        <f t="shared" si="4"/>
        <v>3.7826295507575755E-2</v>
      </c>
      <c r="G125" s="31">
        <f t="shared" si="5"/>
        <v>2.7662154193181816E-2</v>
      </c>
      <c r="H125" s="31">
        <f t="shared" si="6"/>
        <v>1.0398108125000001E-2</v>
      </c>
      <c r="I125" s="32">
        <f t="shared" si="7"/>
        <v>2.2441148106060592E-4</v>
      </c>
      <c r="J125" s="46"/>
      <c r="K125" s="46"/>
      <c r="L125" s="46"/>
      <c r="M125" s="46"/>
      <c r="N125" s="46"/>
      <c r="O125" s="46"/>
    </row>
    <row r="126" spans="1:15" x14ac:dyDescent="0.35">
      <c r="A126" s="33">
        <v>-2.4474709000000001E-2</v>
      </c>
      <c r="B126" s="33">
        <v>-3.6557E-3</v>
      </c>
      <c r="C126" s="33">
        <v>-1.2150668E-2</v>
      </c>
      <c r="D126" s="33">
        <v>2.8190569999999998E-3</v>
      </c>
      <c r="F126" s="31">
        <f t="shared" si="4"/>
        <v>-2.5426072492424245E-2</v>
      </c>
      <c r="G126" s="31">
        <f t="shared" si="5"/>
        <v>-4.0085778068181819E-3</v>
      </c>
      <c r="H126" s="31">
        <f t="shared" si="6"/>
        <v>-1.3306172874999999E-2</v>
      </c>
      <c r="I126" s="32">
        <f t="shared" si="7"/>
        <v>3.0434684810606055E-3</v>
      </c>
      <c r="J126" s="46"/>
      <c r="K126" s="46"/>
      <c r="L126" s="46"/>
      <c r="M126" s="46"/>
      <c r="N126" s="46"/>
      <c r="O126" s="46"/>
    </row>
    <row r="127" spans="1:15" x14ac:dyDescent="0.35">
      <c r="A127" s="33">
        <v>4.5615810000000003E-3</v>
      </c>
      <c r="B127" s="33">
        <v>1.2008005E-2</v>
      </c>
      <c r="C127" s="33">
        <v>1.2546088E-2</v>
      </c>
      <c r="D127" s="33">
        <v>7.3088270000000004E-3</v>
      </c>
      <c r="F127" s="31">
        <f t="shared" si="4"/>
        <v>3.6102175075757581E-3</v>
      </c>
      <c r="G127" s="31">
        <f t="shared" si="5"/>
        <v>1.1655127193181819E-2</v>
      </c>
      <c r="H127" s="31">
        <f t="shared" si="6"/>
        <v>1.1390583125000001E-2</v>
      </c>
      <c r="I127" s="32">
        <f t="shared" si="7"/>
        <v>7.5332384810606065E-3</v>
      </c>
      <c r="J127" s="46"/>
      <c r="K127" s="46"/>
      <c r="L127" s="46"/>
      <c r="M127" s="46"/>
      <c r="N127" s="46"/>
      <c r="O127" s="46"/>
    </row>
    <row r="128" spans="1:15" x14ac:dyDescent="0.35">
      <c r="A128" s="33">
        <v>3.5317859999999999E-3</v>
      </c>
      <c r="B128" s="33">
        <v>8.899176E-3</v>
      </c>
      <c r="C128" s="33">
        <v>1.4820226000000001E-2</v>
      </c>
      <c r="D128" s="33">
        <v>3.9069580000000003E-3</v>
      </c>
      <c r="F128" s="31">
        <f t="shared" si="4"/>
        <v>2.5804225075757572E-3</v>
      </c>
      <c r="G128" s="31">
        <f t="shared" si="5"/>
        <v>8.5462981931818185E-3</v>
      </c>
      <c r="H128" s="31">
        <f t="shared" si="6"/>
        <v>1.3664721125000001E-2</v>
      </c>
      <c r="I128" s="32">
        <f t="shared" si="7"/>
        <v>4.1313694810606065E-3</v>
      </c>
      <c r="J128" s="46"/>
      <c r="K128" s="46"/>
      <c r="L128" s="46"/>
      <c r="M128" s="46"/>
      <c r="N128" s="46"/>
      <c r="O128" s="46"/>
    </row>
    <row r="129" spans="1:15" x14ac:dyDescent="0.35">
      <c r="A129" s="33">
        <v>2.1870363E-2</v>
      </c>
      <c r="B129" s="33">
        <v>1.6007806999999999E-2</v>
      </c>
      <c r="C129" s="33">
        <v>1.6518997000000001E-2</v>
      </c>
      <c r="D129" s="33">
        <v>-1.3528521E-2</v>
      </c>
      <c r="F129" s="31">
        <f t="shared" si="4"/>
        <v>2.0918999507575756E-2</v>
      </c>
      <c r="G129" s="31">
        <f t="shared" si="5"/>
        <v>1.5654929193181816E-2</v>
      </c>
      <c r="H129" s="31">
        <f t="shared" si="6"/>
        <v>1.5363492125000001E-2</v>
      </c>
      <c r="I129" s="32">
        <f t="shared" si="7"/>
        <v>-1.3304109518939395E-2</v>
      </c>
      <c r="J129" s="46"/>
      <c r="K129" s="46"/>
      <c r="L129" s="46"/>
      <c r="M129" s="46"/>
      <c r="N129" s="46"/>
      <c r="O129" s="46"/>
    </row>
    <row r="130" spans="1:15" x14ac:dyDescent="0.35">
      <c r="A130" s="33">
        <v>4.4280439999999999E-3</v>
      </c>
      <c r="B130" s="33">
        <v>-3.4083569000000001E-2</v>
      </c>
      <c r="C130" s="33">
        <v>2.1902979999999999E-2</v>
      </c>
      <c r="D130" s="33">
        <v>1.03325E-2</v>
      </c>
      <c r="F130" s="31">
        <f t="shared" si="4"/>
        <v>3.4766805075757577E-3</v>
      </c>
      <c r="G130" s="31">
        <f t="shared" si="5"/>
        <v>-3.4436446806818184E-2</v>
      </c>
      <c r="H130" s="31">
        <f t="shared" si="6"/>
        <v>2.0747475124999998E-2</v>
      </c>
      <c r="I130" s="32">
        <f t="shared" si="7"/>
        <v>1.0556911481060605E-2</v>
      </c>
      <c r="J130" s="46"/>
      <c r="K130" s="46"/>
      <c r="L130" s="46"/>
      <c r="M130" s="46"/>
      <c r="N130" s="46"/>
      <c r="O130" s="46"/>
    </row>
    <row r="131" spans="1:15" x14ac:dyDescent="0.35">
      <c r="A131" s="33">
        <v>1.8368846000000001E-2</v>
      </c>
      <c r="B131" s="33">
        <v>6.3248669999999996E-3</v>
      </c>
      <c r="C131" s="33">
        <v>-3.6874859999999998E-3</v>
      </c>
      <c r="D131" s="33">
        <v>-5.0204719999999998E-3</v>
      </c>
      <c r="F131" s="31">
        <f t="shared" si="4"/>
        <v>1.7417482507575757E-2</v>
      </c>
      <c r="G131" s="31">
        <f t="shared" si="5"/>
        <v>5.9719891931818182E-3</v>
      </c>
      <c r="H131" s="31">
        <f t="shared" si="6"/>
        <v>-4.8429908749999997E-3</v>
      </c>
      <c r="I131" s="32">
        <f t="shared" si="7"/>
        <v>-4.7960605189393936E-3</v>
      </c>
      <c r="J131" s="46"/>
      <c r="K131" s="46"/>
      <c r="L131" s="46"/>
      <c r="M131" s="46"/>
      <c r="N131" s="46"/>
      <c r="O131" s="46"/>
    </row>
    <row r="132" spans="1:15" x14ac:dyDescent="0.35">
      <c r="A132" s="33">
        <v>1.4910990000000001E-2</v>
      </c>
      <c r="B132" s="33">
        <v>1.323189E-3</v>
      </c>
      <c r="C132" s="33">
        <v>4.3025688999999999E-2</v>
      </c>
      <c r="D132" s="33">
        <v>-2.803158E-3</v>
      </c>
      <c r="F132" s="31">
        <f t="shared" ref="F132:F195" si="8">A132-$A$268</f>
        <v>1.3959626507575758E-2</v>
      </c>
      <c r="G132" s="31">
        <f t="shared" ref="G132:G195" si="9">B132-$B$268</f>
        <v>9.7031119318181848E-4</v>
      </c>
      <c r="H132" s="31">
        <f t="shared" ref="H132:H195" si="10">C132-$C$268</f>
        <v>4.1870184125000001E-2</v>
      </c>
      <c r="I132" s="32">
        <f t="shared" ref="I132:I195" si="11">D132-$D$268</f>
        <v>-2.5787465189393943E-3</v>
      </c>
      <c r="J132" s="46"/>
      <c r="K132" s="46"/>
      <c r="L132" s="46"/>
      <c r="M132" s="46"/>
      <c r="N132" s="46"/>
      <c r="O132" s="46"/>
    </row>
    <row r="133" spans="1:15" x14ac:dyDescent="0.35">
      <c r="A133" s="33">
        <v>-1.6587701E-2</v>
      </c>
      <c r="B133" s="33">
        <v>3.9642879999999998E-3</v>
      </c>
      <c r="C133" s="33">
        <v>2.3508571999999998E-2</v>
      </c>
      <c r="D133" s="33">
        <v>-3.74831E-4</v>
      </c>
      <c r="F133" s="31">
        <f t="shared" si="8"/>
        <v>-1.7539064492424244E-2</v>
      </c>
      <c r="G133" s="31">
        <f t="shared" si="9"/>
        <v>3.6114101931818184E-3</v>
      </c>
      <c r="H133" s="31">
        <f t="shared" si="10"/>
        <v>2.2353067124999997E-2</v>
      </c>
      <c r="I133" s="32">
        <f t="shared" si="11"/>
        <v>-1.5041951893939409E-4</v>
      </c>
      <c r="J133" s="46"/>
      <c r="K133" s="46"/>
      <c r="L133" s="46"/>
      <c r="M133" s="46"/>
      <c r="N133" s="46"/>
      <c r="O133" s="46"/>
    </row>
    <row r="134" spans="1:15" x14ac:dyDescent="0.35">
      <c r="A134" s="33">
        <v>1.4458069999999999E-3</v>
      </c>
      <c r="B134" s="33">
        <v>-2.8298718E-2</v>
      </c>
      <c r="C134" s="33">
        <v>-6.2838779999999997E-3</v>
      </c>
      <c r="D134" s="33">
        <v>-7.4990810000000003E-3</v>
      </c>
      <c r="F134" s="31">
        <f t="shared" si="8"/>
        <v>4.9444350757575748E-4</v>
      </c>
      <c r="G134" s="31">
        <f t="shared" si="9"/>
        <v>-2.8651595806818184E-2</v>
      </c>
      <c r="H134" s="31">
        <f t="shared" si="10"/>
        <v>-7.439382875E-3</v>
      </c>
      <c r="I134" s="32">
        <f t="shared" si="11"/>
        <v>-7.2746695189393942E-3</v>
      </c>
      <c r="J134" s="46"/>
      <c r="K134" s="46"/>
      <c r="L134" s="46"/>
      <c r="M134" s="46"/>
      <c r="N134" s="46"/>
      <c r="O134" s="46"/>
    </row>
    <row r="135" spans="1:15" x14ac:dyDescent="0.35">
      <c r="A135" s="33">
        <v>1.6843046E-2</v>
      </c>
      <c r="B135" s="33">
        <v>-1.0159500000000001E-3</v>
      </c>
      <c r="C135" s="33">
        <v>3.052758E-3</v>
      </c>
      <c r="D135" s="33">
        <v>1.8893100000000001E-4</v>
      </c>
      <c r="F135" s="31">
        <f t="shared" si="8"/>
        <v>1.5891682507575756E-2</v>
      </c>
      <c r="G135" s="31">
        <f t="shared" si="9"/>
        <v>-1.3688278068181817E-3</v>
      </c>
      <c r="H135" s="31">
        <f t="shared" si="10"/>
        <v>1.8972531249999999E-3</v>
      </c>
      <c r="I135" s="32">
        <f t="shared" si="11"/>
        <v>4.1334248106060593E-4</v>
      </c>
      <c r="J135" s="46"/>
      <c r="K135" s="46"/>
      <c r="L135" s="46"/>
      <c r="M135" s="46"/>
      <c r="N135" s="46"/>
      <c r="O135" s="46"/>
    </row>
    <row r="136" spans="1:15" x14ac:dyDescent="0.35">
      <c r="A136" s="33">
        <v>2.9342216000000001E-2</v>
      </c>
      <c r="B136" s="33">
        <v>2.4067762999999999E-2</v>
      </c>
      <c r="C136" s="33">
        <v>-7.6086629999999999E-3</v>
      </c>
      <c r="D136" s="33">
        <v>-9.4426799999999995E-4</v>
      </c>
      <c r="F136" s="31">
        <f t="shared" si="8"/>
        <v>2.8390852507575757E-2</v>
      </c>
      <c r="G136" s="31">
        <f t="shared" si="9"/>
        <v>2.3714885193181816E-2</v>
      </c>
      <c r="H136" s="31">
        <f t="shared" si="10"/>
        <v>-8.7641678749999993E-3</v>
      </c>
      <c r="I136" s="32">
        <f t="shared" si="11"/>
        <v>-7.1985651893939401E-4</v>
      </c>
      <c r="J136" s="46"/>
      <c r="K136" s="46"/>
      <c r="L136" s="46"/>
      <c r="M136" s="46"/>
      <c r="N136" s="46"/>
      <c r="O136" s="46"/>
    </row>
    <row r="137" spans="1:15" x14ac:dyDescent="0.35">
      <c r="A137" s="33">
        <v>2.528731E-2</v>
      </c>
      <c r="B137" s="33">
        <v>-2.3502118999999998E-2</v>
      </c>
      <c r="C137" s="33">
        <v>1.3800602E-2</v>
      </c>
      <c r="D137" s="33">
        <v>-3.78091E-4</v>
      </c>
      <c r="F137" s="31">
        <f t="shared" si="8"/>
        <v>2.4335946507575756E-2</v>
      </c>
      <c r="G137" s="31">
        <f t="shared" si="9"/>
        <v>-2.3854996806818182E-2</v>
      </c>
      <c r="H137" s="31">
        <f t="shared" si="10"/>
        <v>1.2645097125000001E-2</v>
      </c>
      <c r="I137" s="32">
        <f t="shared" si="11"/>
        <v>-1.5367951893939408E-4</v>
      </c>
      <c r="J137" s="46"/>
      <c r="K137" s="46"/>
      <c r="L137" s="46"/>
      <c r="M137" s="46"/>
      <c r="N137" s="46"/>
      <c r="O137" s="46"/>
    </row>
    <row r="138" spans="1:15" x14ac:dyDescent="0.35">
      <c r="A138" s="33">
        <v>1.1883476E-2</v>
      </c>
      <c r="B138" s="33">
        <v>0</v>
      </c>
      <c r="C138" s="33">
        <v>-8.6429990000000002E-3</v>
      </c>
      <c r="D138" s="33">
        <v>2.1180010999999999E-2</v>
      </c>
      <c r="F138" s="31">
        <f t="shared" si="8"/>
        <v>1.0932112507575758E-2</v>
      </c>
      <c r="G138" s="31">
        <f t="shared" si="9"/>
        <v>-3.5287780681818152E-4</v>
      </c>
      <c r="H138" s="31">
        <f t="shared" si="10"/>
        <v>-9.7985038749999996E-3</v>
      </c>
      <c r="I138" s="32">
        <f t="shared" si="11"/>
        <v>2.1404422481060604E-2</v>
      </c>
      <c r="J138" s="46"/>
      <c r="K138" s="46"/>
      <c r="L138" s="46"/>
      <c r="M138" s="46"/>
      <c r="N138" s="46"/>
      <c r="O138" s="46"/>
    </row>
    <row r="139" spans="1:15" x14ac:dyDescent="0.35">
      <c r="A139" s="33">
        <v>2.2153799999999999E-4</v>
      </c>
      <c r="B139" s="33">
        <v>-2.5084746000000002E-2</v>
      </c>
      <c r="C139" s="33">
        <v>-6.9747059999999998E-3</v>
      </c>
      <c r="D139" s="33">
        <v>1.7777759000000001E-2</v>
      </c>
      <c r="F139" s="31">
        <f t="shared" si="8"/>
        <v>-7.2982549242424247E-4</v>
      </c>
      <c r="G139" s="31">
        <f t="shared" si="9"/>
        <v>-2.5437623806818185E-2</v>
      </c>
      <c r="H139" s="31">
        <f t="shared" si="10"/>
        <v>-8.1302108750000001E-3</v>
      </c>
      <c r="I139" s="32">
        <f t="shared" si="11"/>
        <v>1.8002170481060606E-2</v>
      </c>
      <c r="J139" s="46"/>
      <c r="K139" s="46"/>
      <c r="L139" s="46"/>
      <c r="M139" s="46"/>
      <c r="N139" s="46"/>
      <c r="O139" s="46"/>
    </row>
    <row r="140" spans="1:15" x14ac:dyDescent="0.35">
      <c r="A140" s="33">
        <v>1.6393487000000002E-2</v>
      </c>
      <c r="B140" s="33">
        <v>-3.0250381999999999E-2</v>
      </c>
      <c r="C140" s="33">
        <v>-2.3266055000000001E-2</v>
      </c>
      <c r="D140" s="33">
        <v>-1.4919942E-2</v>
      </c>
      <c r="F140" s="31">
        <f t="shared" si="8"/>
        <v>1.544212350757576E-2</v>
      </c>
      <c r="G140" s="31">
        <f t="shared" si="9"/>
        <v>-3.0603259806818182E-2</v>
      </c>
      <c r="H140" s="31">
        <f t="shared" si="10"/>
        <v>-2.4421559875000002E-2</v>
      </c>
      <c r="I140" s="32">
        <f t="shared" si="11"/>
        <v>-1.4695530518939395E-2</v>
      </c>
      <c r="J140" s="46"/>
      <c r="K140" s="46"/>
      <c r="L140" s="46"/>
      <c r="M140" s="46"/>
      <c r="N140" s="46"/>
      <c r="O140" s="46"/>
    </row>
    <row r="141" spans="1:15" x14ac:dyDescent="0.35">
      <c r="A141" s="33">
        <v>-2.8335000000000001E-3</v>
      </c>
      <c r="B141" s="33">
        <v>1.3266439999999999E-2</v>
      </c>
      <c r="C141" s="33">
        <v>1.5056135E-2</v>
      </c>
      <c r="D141" s="33">
        <v>3.1584762000000002E-2</v>
      </c>
      <c r="F141" s="31">
        <f t="shared" si="8"/>
        <v>-3.7848634924242423E-3</v>
      </c>
      <c r="G141" s="31">
        <f t="shared" si="9"/>
        <v>1.2913562193181818E-2</v>
      </c>
      <c r="H141" s="31">
        <f t="shared" si="10"/>
        <v>1.3900630125000001E-2</v>
      </c>
      <c r="I141" s="32">
        <f t="shared" si="11"/>
        <v>3.1809173481060611E-2</v>
      </c>
      <c r="J141" s="46"/>
      <c r="K141" s="46"/>
      <c r="L141" s="46"/>
      <c r="M141" s="46"/>
      <c r="N141" s="46"/>
      <c r="O141" s="46"/>
    </row>
    <row r="142" spans="1:15" x14ac:dyDescent="0.35">
      <c r="A142" s="33">
        <v>1.6611977999999999E-2</v>
      </c>
      <c r="B142" s="33">
        <v>2.9016277E-2</v>
      </c>
      <c r="C142" s="33">
        <v>3.0994799999999999E-3</v>
      </c>
      <c r="D142" s="33">
        <v>-2.8647989999999999E-3</v>
      </c>
      <c r="F142" s="31">
        <f t="shared" si="8"/>
        <v>1.5660614507575756E-2</v>
      </c>
      <c r="G142" s="31">
        <f t="shared" si="9"/>
        <v>2.8663399193181817E-2</v>
      </c>
      <c r="H142" s="31">
        <f t="shared" si="10"/>
        <v>1.9439751249999998E-3</v>
      </c>
      <c r="I142" s="32">
        <f t="shared" si="11"/>
        <v>-2.6403875189393942E-3</v>
      </c>
      <c r="J142" s="46"/>
      <c r="K142" s="46"/>
      <c r="L142" s="46"/>
      <c r="M142" s="46"/>
      <c r="N142" s="46"/>
      <c r="O142" s="46"/>
    </row>
    <row r="143" spans="1:15" x14ac:dyDescent="0.35">
      <c r="A143" s="33">
        <v>-2.3435820999999999E-2</v>
      </c>
      <c r="B143" s="33">
        <v>2.407153E-3</v>
      </c>
      <c r="C143" s="33">
        <v>-8.3866909999999999E-3</v>
      </c>
      <c r="D143" s="33">
        <v>-2.0829593E-2</v>
      </c>
      <c r="F143" s="31">
        <f t="shared" si="8"/>
        <v>-2.4387184492424243E-2</v>
      </c>
      <c r="G143" s="31">
        <f t="shared" si="9"/>
        <v>2.0542751931818186E-3</v>
      </c>
      <c r="H143" s="31">
        <f t="shared" si="10"/>
        <v>-9.5421958749999994E-3</v>
      </c>
      <c r="I143" s="32">
        <f t="shared" si="11"/>
        <v>-2.0605181518939395E-2</v>
      </c>
      <c r="J143" s="46"/>
      <c r="K143" s="46"/>
      <c r="L143" s="46"/>
      <c r="M143" s="46"/>
      <c r="N143" s="46"/>
      <c r="O143" s="46"/>
    </row>
    <row r="144" spans="1:15" x14ac:dyDescent="0.35">
      <c r="A144" s="33">
        <v>-3.5226770000000001E-3</v>
      </c>
      <c r="B144" s="33">
        <v>-8.2332759999999994E-3</v>
      </c>
      <c r="C144" s="33">
        <v>1.4689506E-2</v>
      </c>
      <c r="D144" s="33">
        <v>5.5016140000000002E-3</v>
      </c>
      <c r="F144" s="31">
        <f t="shared" si="8"/>
        <v>-4.4740404924242423E-3</v>
      </c>
      <c r="G144" s="31">
        <f t="shared" si="9"/>
        <v>-8.5861538068181809E-3</v>
      </c>
      <c r="H144" s="31">
        <f t="shared" si="10"/>
        <v>1.3534001125E-2</v>
      </c>
      <c r="I144" s="32">
        <f t="shared" si="11"/>
        <v>5.7260254810606063E-3</v>
      </c>
      <c r="J144" s="46"/>
      <c r="K144" s="46"/>
      <c r="L144" s="46"/>
      <c r="M144" s="46"/>
      <c r="N144" s="46"/>
      <c r="O144" s="46"/>
    </row>
    <row r="145" spans="1:15" x14ac:dyDescent="0.35">
      <c r="A145" s="33">
        <v>2.6514139999999999E-3</v>
      </c>
      <c r="B145" s="33">
        <v>1.0377380000000001E-3</v>
      </c>
      <c r="C145" s="33">
        <v>6.7997700000000001E-3</v>
      </c>
      <c r="D145" s="33">
        <v>-1.0031059E-2</v>
      </c>
      <c r="F145" s="31">
        <f t="shared" si="8"/>
        <v>1.7000505075757575E-3</v>
      </c>
      <c r="G145" s="31">
        <f t="shared" si="9"/>
        <v>6.8486019318181855E-4</v>
      </c>
      <c r="H145" s="31">
        <f t="shared" si="10"/>
        <v>5.6442651249999998E-3</v>
      </c>
      <c r="I145" s="32">
        <f t="shared" si="11"/>
        <v>-9.8066475189393949E-3</v>
      </c>
      <c r="J145" s="46"/>
      <c r="K145" s="46"/>
      <c r="L145" s="46"/>
      <c r="M145" s="46"/>
      <c r="N145" s="46"/>
      <c r="O145" s="46"/>
    </row>
    <row r="146" spans="1:15" x14ac:dyDescent="0.35">
      <c r="A146" s="33">
        <v>-1.762935E-3</v>
      </c>
      <c r="B146" s="33">
        <v>-6.5653420000000001E-3</v>
      </c>
      <c r="C146" s="33">
        <v>-3.5947743999999997E-2</v>
      </c>
      <c r="D146" s="33">
        <v>-1.5291047E-2</v>
      </c>
      <c r="F146" s="31">
        <f t="shared" si="8"/>
        <v>-2.7142984924242424E-3</v>
      </c>
      <c r="G146" s="31">
        <f t="shared" si="9"/>
        <v>-6.9182198068181815E-3</v>
      </c>
      <c r="H146" s="31">
        <f t="shared" si="10"/>
        <v>-3.7103248874999994E-2</v>
      </c>
      <c r="I146" s="32">
        <f t="shared" si="11"/>
        <v>-1.5066635518939395E-2</v>
      </c>
      <c r="J146" s="46"/>
      <c r="K146" s="46"/>
      <c r="L146" s="46"/>
      <c r="M146" s="46"/>
      <c r="N146" s="46"/>
      <c r="O146" s="46"/>
    </row>
    <row r="147" spans="1:15" x14ac:dyDescent="0.35">
      <c r="A147" s="33">
        <v>-6.4017880000000003E-3</v>
      </c>
      <c r="B147" s="33">
        <v>-2.4695617E-2</v>
      </c>
      <c r="C147" s="33">
        <v>1.3559659999999999E-3</v>
      </c>
      <c r="D147" s="33">
        <v>-5.6127030000000001E-3</v>
      </c>
      <c r="F147" s="31">
        <f t="shared" si="8"/>
        <v>-7.3531514924242425E-3</v>
      </c>
      <c r="G147" s="31">
        <f t="shared" si="9"/>
        <v>-2.5048494806818183E-2</v>
      </c>
      <c r="H147" s="31">
        <f t="shared" si="10"/>
        <v>2.004611249999998E-4</v>
      </c>
      <c r="I147" s="32">
        <f t="shared" si="11"/>
        <v>-5.388291518939394E-3</v>
      </c>
      <c r="J147" s="46"/>
      <c r="K147" s="46"/>
      <c r="L147" s="46"/>
      <c r="M147" s="46"/>
      <c r="N147" s="46"/>
      <c r="O147" s="46"/>
    </row>
    <row r="148" spans="1:15" x14ac:dyDescent="0.35">
      <c r="A148" s="33">
        <v>-2.2212800000000001E-4</v>
      </c>
      <c r="B148" s="33">
        <v>-8.5592719999999997E-3</v>
      </c>
      <c r="C148" s="33">
        <v>-1.0155743E-2</v>
      </c>
      <c r="D148" s="33">
        <v>1.2605794E-2</v>
      </c>
      <c r="F148" s="31">
        <f t="shared" si="8"/>
        <v>-1.1734914924242425E-3</v>
      </c>
      <c r="G148" s="31">
        <f t="shared" si="9"/>
        <v>-8.9121498068181811E-3</v>
      </c>
      <c r="H148" s="31">
        <f t="shared" si="10"/>
        <v>-1.1311247875E-2</v>
      </c>
      <c r="I148" s="32">
        <f t="shared" si="11"/>
        <v>1.2830205481060605E-2</v>
      </c>
      <c r="J148" s="46"/>
      <c r="K148" s="46"/>
      <c r="L148" s="46"/>
      <c r="M148" s="46"/>
      <c r="N148" s="46"/>
      <c r="O148" s="46"/>
    </row>
    <row r="149" spans="1:15" x14ac:dyDescent="0.35">
      <c r="A149" s="33">
        <v>1.4000022000000001E-2</v>
      </c>
      <c r="B149" s="33">
        <v>8.2734539999999995E-3</v>
      </c>
      <c r="C149" s="33">
        <v>1.2767841E-2</v>
      </c>
      <c r="D149" s="33">
        <v>-4.6451130000000002E-3</v>
      </c>
      <c r="F149" s="31">
        <f t="shared" si="8"/>
        <v>1.3048658507575759E-2</v>
      </c>
      <c r="G149" s="31">
        <f t="shared" si="9"/>
        <v>7.9205761931818181E-3</v>
      </c>
      <c r="H149" s="31">
        <f t="shared" si="10"/>
        <v>1.1612336125000001E-2</v>
      </c>
      <c r="I149" s="32">
        <f t="shared" si="11"/>
        <v>-4.420701518939394E-3</v>
      </c>
      <c r="J149" s="46"/>
      <c r="K149" s="46"/>
      <c r="L149" s="46"/>
      <c r="M149" s="46"/>
      <c r="N149" s="46"/>
      <c r="O149" s="46"/>
    </row>
    <row r="150" spans="1:15" x14ac:dyDescent="0.35">
      <c r="A150" s="33">
        <v>-2.8490005999999998E-2</v>
      </c>
      <c r="B150" s="33">
        <v>-3.8886904999999999E-2</v>
      </c>
      <c r="C150" s="33">
        <v>-2.6114353E-2</v>
      </c>
      <c r="D150" s="33">
        <v>-2.2213907000000001E-2</v>
      </c>
      <c r="F150" s="31">
        <f t="shared" si="8"/>
        <v>-2.9441369492424242E-2</v>
      </c>
      <c r="G150" s="31">
        <f t="shared" si="9"/>
        <v>-3.9239782806818183E-2</v>
      </c>
      <c r="H150" s="31">
        <f t="shared" si="10"/>
        <v>-2.7269857875000001E-2</v>
      </c>
      <c r="I150" s="32">
        <f t="shared" si="11"/>
        <v>-2.1989495518939396E-2</v>
      </c>
    </row>
    <row r="151" spans="1:15" x14ac:dyDescent="0.35">
      <c r="A151" s="33">
        <v>-4.5118399999999998E-4</v>
      </c>
      <c r="B151" s="33">
        <v>1.187821E-2</v>
      </c>
      <c r="C151" s="33">
        <v>1.5950128000000001E-2</v>
      </c>
      <c r="D151" s="33">
        <v>2.1191313E-2</v>
      </c>
      <c r="F151" s="31">
        <f t="shared" si="8"/>
        <v>-1.4025474924242425E-3</v>
      </c>
      <c r="G151" s="31">
        <f t="shared" si="9"/>
        <v>1.1525332193181819E-2</v>
      </c>
      <c r="H151" s="31">
        <f t="shared" si="10"/>
        <v>1.4794623125000001E-2</v>
      </c>
      <c r="I151" s="32">
        <f t="shared" si="11"/>
        <v>2.1415724481060605E-2</v>
      </c>
    </row>
    <row r="152" spans="1:15" x14ac:dyDescent="0.35">
      <c r="A152" s="33">
        <v>-2.6404918999999999E-2</v>
      </c>
      <c r="B152" s="33">
        <v>-4.6221569999999997E-2</v>
      </c>
      <c r="C152" s="33">
        <v>-1.3879430999999999E-2</v>
      </c>
      <c r="D152" s="33">
        <v>7.851897E-3</v>
      </c>
      <c r="F152" s="31">
        <f t="shared" si="8"/>
        <v>-2.7356282492424243E-2</v>
      </c>
      <c r="G152" s="31">
        <f t="shared" si="9"/>
        <v>-4.657444780681818E-2</v>
      </c>
      <c r="H152" s="31">
        <f t="shared" si="10"/>
        <v>-1.5034935874999999E-2</v>
      </c>
      <c r="I152" s="32">
        <f t="shared" si="11"/>
        <v>8.0763084810606053E-3</v>
      </c>
    </row>
    <row r="153" spans="1:15" x14ac:dyDescent="0.35">
      <c r="A153" s="33">
        <v>9.2723700000000003E-4</v>
      </c>
      <c r="B153" s="33">
        <v>8.8461540000000002E-3</v>
      </c>
      <c r="C153" s="33">
        <v>3.6225196000000001E-2</v>
      </c>
      <c r="D153" s="33">
        <v>4.0808939999999998E-3</v>
      </c>
      <c r="F153" s="31">
        <f t="shared" si="8"/>
        <v>-2.4126492424242406E-5</v>
      </c>
      <c r="G153" s="31">
        <f t="shared" si="9"/>
        <v>8.4932761931818188E-3</v>
      </c>
      <c r="H153" s="31">
        <f t="shared" si="10"/>
        <v>3.5069691125000003E-2</v>
      </c>
      <c r="I153" s="32">
        <f t="shared" si="11"/>
        <v>4.305305481060606E-3</v>
      </c>
    </row>
    <row r="154" spans="1:15" x14ac:dyDescent="0.35">
      <c r="A154" s="33">
        <v>4.631797E-3</v>
      </c>
      <c r="B154" s="33">
        <v>-2.0968357E-2</v>
      </c>
      <c r="C154" s="33">
        <v>-9.3520040000000006E-3</v>
      </c>
      <c r="D154" s="33">
        <v>4.4337339999999999E-3</v>
      </c>
      <c r="F154" s="31">
        <f t="shared" si="8"/>
        <v>3.6804335075757578E-3</v>
      </c>
      <c r="G154" s="31">
        <f t="shared" si="9"/>
        <v>-2.1321234806818183E-2</v>
      </c>
      <c r="H154" s="31">
        <f t="shared" si="10"/>
        <v>-1.0507508875E-2</v>
      </c>
      <c r="I154" s="32">
        <f t="shared" si="11"/>
        <v>4.6581454810606061E-3</v>
      </c>
    </row>
    <row r="155" spans="1:15" x14ac:dyDescent="0.35">
      <c r="A155" s="33">
        <v>-2.4204679E-2</v>
      </c>
      <c r="B155" s="33">
        <v>-2.5700935000000001E-2</v>
      </c>
      <c r="C155" s="33">
        <v>-5.3945039999999996E-3</v>
      </c>
      <c r="D155" s="33">
        <v>-1.7288927999999999E-2</v>
      </c>
      <c r="F155" s="31">
        <f t="shared" si="8"/>
        <v>-2.5156042492424244E-2</v>
      </c>
      <c r="G155" s="31">
        <f t="shared" si="9"/>
        <v>-2.6053812806818184E-2</v>
      </c>
      <c r="H155" s="31">
        <f t="shared" si="10"/>
        <v>-6.5500088749999999E-3</v>
      </c>
      <c r="I155" s="32">
        <f t="shared" si="11"/>
        <v>-1.7064516518939393E-2</v>
      </c>
    </row>
    <row r="156" spans="1:15" x14ac:dyDescent="0.35">
      <c r="A156" s="33">
        <v>4.0160170000000002E-3</v>
      </c>
      <c r="B156" s="33">
        <v>-1.7985612000000002E-2</v>
      </c>
      <c r="C156" s="33">
        <v>7.6836159999999999E-3</v>
      </c>
      <c r="D156" s="33">
        <v>7.2431200000000001E-2</v>
      </c>
      <c r="F156" s="31">
        <f t="shared" si="8"/>
        <v>3.064653507575758E-3</v>
      </c>
      <c r="G156" s="31">
        <f t="shared" si="9"/>
        <v>-1.8338489806818185E-2</v>
      </c>
      <c r="H156" s="31">
        <f t="shared" si="10"/>
        <v>6.5281111249999996E-3</v>
      </c>
      <c r="I156" s="32">
        <f t="shared" si="11"/>
        <v>7.2655611481060603E-2</v>
      </c>
    </row>
    <row r="157" spans="1:15" x14ac:dyDescent="0.35">
      <c r="A157" s="33">
        <v>-1.411788E-3</v>
      </c>
      <c r="B157" s="33">
        <v>-1.2617013E-2</v>
      </c>
      <c r="C157" s="33">
        <v>8.9706549999999993E-3</v>
      </c>
      <c r="D157" s="33">
        <v>-3.8393889999999999E-3</v>
      </c>
      <c r="F157" s="31">
        <f t="shared" si="8"/>
        <v>-2.3631514924242424E-3</v>
      </c>
      <c r="G157" s="31">
        <f t="shared" si="9"/>
        <v>-1.2969890806818181E-2</v>
      </c>
      <c r="H157" s="31">
        <f t="shared" si="10"/>
        <v>7.8151501249999998E-3</v>
      </c>
      <c r="I157" s="32">
        <f t="shared" si="11"/>
        <v>-3.6149775189393942E-3</v>
      </c>
    </row>
    <row r="158" spans="1:15" x14ac:dyDescent="0.35">
      <c r="A158" s="33">
        <v>1.7672007999999999E-2</v>
      </c>
      <c r="B158" s="33">
        <v>3.8746950000000002E-2</v>
      </c>
      <c r="C158" s="33">
        <v>2.4449210000000001E-3</v>
      </c>
      <c r="D158" s="33">
        <v>-3.50403E-4</v>
      </c>
      <c r="F158" s="31">
        <f t="shared" si="8"/>
        <v>1.6720644507575756E-2</v>
      </c>
      <c r="G158" s="31">
        <f t="shared" si="9"/>
        <v>3.8394072193181819E-2</v>
      </c>
      <c r="H158" s="31">
        <f t="shared" si="10"/>
        <v>1.289416125E-3</v>
      </c>
      <c r="I158" s="32">
        <f t="shared" si="11"/>
        <v>-1.2599151893939408E-4</v>
      </c>
    </row>
    <row r="159" spans="1:15" x14ac:dyDescent="0.35">
      <c r="A159" s="33">
        <v>1.0882172000000001E-2</v>
      </c>
      <c r="B159" s="33">
        <v>-2.5793729000000001E-2</v>
      </c>
      <c r="C159" s="33">
        <v>5.5432370000000003E-3</v>
      </c>
      <c r="D159" s="33">
        <v>-5.0823869999999998E-3</v>
      </c>
      <c r="F159" s="31">
        <f t="shared" si="8"/>
        <v>9.9308085075757585E-3</v>
      </c>
      <c r="G159" s="31">
        <f t="shared" si="9"/>
        <v>-2.6146606806818184E-2</v>
      </c>
      <c r="H159" s="31">
        <f t="shared" si="10"/>
        <v>4.387732125E-3</v>
      </c>
      <c r="I159" s="32">
        <f t="shared" si="11"/>
        <v>-4.8579755189393937E-3</v>
      </c>
    </row>
    <row r="160" spans="1:15" x14ac:dyDescent="0.35">
      <c r="A160" s="33">
        <v>4.2143839000000002E-2</v>
      </c>
      <c r="B160" s="33">
        <v>2.1181304000000001E-2</v>
      </c>
      <c r="C160" s="33">
        <v>5.9537050000000001E-3</v>
      </c>
      <c r="D160" s="33">
        <v>-7.9267220000000006E-3</v>
      </c>
      <c r="F160" s="31">
        <f t="shared" si="8"/>
        <v>4.1192475507575758E-2</v>
      </c>
      <c r="G160" s="31">
        <f t="shared" si="9"/>
        <v>2.0828426193181818E-2</v>
      </c>
      <c r="H160" s="31">
        <f t="shared" si="10"/>
        <v>4.7982001249999998E-3</v>
      </c>
      <c r="I160" s="32">
        <f t="shared" si="11"/>
        <v>-7.7023105189393945E-3</v>
      </c>
    </row>
    <row r="161" spans="1:9" x14ac:dyDescent="0.35">
      <c r="A161" s="33">
        <v>-1.6923077000000002E-2</v>
      </c>
      <c r="B161" s="33">
        <v>-1.2764259999999999E-2</v>
      </c>
      <c r="C161" s="33">
        <v>-3.2879879999999999E-3</v>
      </c>
      <c r="D161" s="33">
        <v>-1.1541229E-2</v>
      </c>
      <c r="F161" s="31">
        <f t="shared" si="8"/>
        <v>-1.7874440492424246E-2</v>
      </c>
      <c r="G161" s="31">
        <f t="shared" si="9"/>
        <v>-1.3117137806818181E-2</v>
      </c>
      <c r="H161" s="31">
        <f t="shared" si="10"/>
        <v>-4.4434928749999998E-3</v>
      </c>
      <c r="I161" s="32">
        <f t="shared" si="11"/>
        <v>-1.1316817518939395E-2</v>
      </c>
    </row>
    <row r="162" spans="1:9" x14ac:dyDescent="0.35">
      <c r="A162" s="33">
        <v>8.7189580000000006E-3</v>
      </c>
      <c r="B162" s="33">
        <v>3.1515191999999997E-2</v>
      </c>
      <c r="C162" s="33">
        <v>8.7964599999999999E-4</v>
      </c>
      <c r="D162" s="33">
        <v>8.9820399999999999E-4</v>
      </c>
      <c r="F162" s="31">
        <f t="shared" si="8"/>
        <v>7.7675945075757584E-3</v>
      </c>
      <c r="G162" s="31">
        <f t="shared" si="9"/>
        <v>3.1162314193181814E-2</v>
      </c>
      <c r="H162" s="31">
        <f t="shared" si="10"/>
        <v>-2.7585887500000011E-4</v>
      </c>
      <c r="I162" s="32">
        <f t="shared" si="11"/>
        <v>1.1226154810606058E-3</v>
      </c>
    </row>
    <row r="163" spans="1:9" x14ac:dyDescent="0.35">
      <c r="A163" s="33">
        <v>-2.881139E-3</v>
      </c>
      <c r="B163" s="33">
        <v>1.5276105999999999E-2</v>
      </c>
      <c r="C163" s="33">
        <v>1.4282609E-2</v>
      </c>
      <c r="D163" s="33">
        <v>4.8456749999999998E-3</v>
      </c>
      <c r="F163" s="31">
        <f t="shared" si="8"/>
        <v>-3.8325024924242427E-3</v>
      </c>
      <c r="G163" s="31">
        <f t="shared" si="9"/>
        <v>1.4923228193181818E-2</v>
      </c>
      <c r="H163" s="31">
        <f t="shared" si="10"/>
        <v>1.3127104125E-2</v>
      </c>
      <c r="I163" s="32">
        <f t="shared" si="11"/>
        <v>5.070086481060606E-3</v>
      </c>
    </row>
    <row r="164" spans="1:9" x14ac:dyDescent="0.35">
      <c r="A164" s="33">
        <v>0.15714600300000001</v>
      </c>
      <c r="B164" s="33">
        <v>-6.1728399999999998E-3</v>
      </c>
      <c r="C164" s="33">
        <v>1.0181997E-2</v>
      </c>
      <c r="D164" s="33">
        <v>-1.3038113E-2</v>
      </c>
      <c r="F164" s="31">
        <f t="shared" si="8"/>
        <v>0.15619463950757576</v>
      </c>
      <c r="G164" s="31">
        <f t="shared" si="9"/>
        <v>-6.5257178068181812E-3</v>
      </c>
      <c r="H164" s="31">
        <f t="shared" si="10"/>
        <v>9.0264921250000005E-3</v>
      </c>
      <c r="I164" s="32">
        <f t="shared" si="11"/>
        <v>-1.2813701518939395E-2</v>
      </c>
    </row>
    <row r="165" spans="1:9" x14ac:dyDescent="0.35">
      <c r="A165" s="33">
        <v>1.152478E-3</v>
      </c>
      <c r="B165" s="33">
        <v>1.164635E-3</v>
      </c>
      <c r="C165" s="33">
        <v>3.6456790000000002E-3</v>
      </c>
      <c r="D165" s="33">
        <v>-5.247865E-3</v>
      </c>
      <c r="F165" s="31">
        <f t="shared" si="8"/>
        <v>2.0111450757575753E-4</v>
      </c>
      <c r="G165" s="31">
        <f t="shared" si="9"/>
        <v>8.117571931818185E-4</v>
      </c>
      <c r="H165" s="31">
        <f t="shared" si="10"/>
        <v>2.4901741250000003E-3</v>
      </c>
      <c r="I165" s="32">
        <f t="shared" si="11"/>
        <v>-5.0234535189393938E-3</v>
      </c>
    </row>
    <row r="166" spans="1:9" x14ac:dyDescent="0.35">
      <c r="A166" s="33">
        <v>2.6860899999999999E-3</v>
      </c>
      <c r="B166" s="33">
        <v>2.7142300000000002E-3</v>
      </c>
      <c r="C166" s="33">
        <v>-6.4102350000000002E-3</v>
      </c>
      <c r="D166" s="33">
        <v>-5.0391121999999997E-2</v>
      </c>
      <c r="F166" s="31">
        <f t="shared" si="8"/>
        <v>1.7347265075757575E-3</v>
      </c>
      <c r="G166" s="31">
        <f t="shared" si="9"/>
        <v>2.3613521931818188E-3</v>
      </c>
      <c r="H166" s="31">
        <f t="shared" si="10"/>
        <v>-7.5657398750000006E-3</v>
      </c>
      <c r="I166" s="32">
        <f t="shared" si="11"/>
        <v>-5.0166710518939388E-2</v>
      </c>
    </row>
    <row r="167" spans="1:9" x14ac:dyDescent="0.35">
      <c r="A167" s="33">
        <v>-3.8262499999999999E-4</v>
      </c>
      <c r="B167" s="33">
        <v>1.0054136999999999E-2</v>
      </c>
      <c r="C167" s="33">
        <v>8.8172040000000004E-3</v>
      </c>
      <c r="D167" s="33">
        <v>7.6630299999999997E-4</v>
      </c>
      <c r="F167" s="31">
        <f t="shared" si="8"/>
        <v>-1.3339884924242424E-3</v>
      </c>
      <c r="G167" s="31">
        <f t="shared" si="9"/>
        <v>9.701259193181818E-3</v>
      </c>
      <c r="H167" s="31">
        <f t="shared" si="10"/>
        <v>7.661699125E-3</v>
      </c>
      <c r="I167" s="32">
        <f t="shared" si="11"/>
        <v>9.9071448106060581E-4</v>
      </c>
    </row>
    <row r="168" spans="1:9" x14ac:dyDescent="0.35">
      <c r="A168" s="33">
        <v>-7.6571600000000005E-4</v>
      </c>
      <c r="B168" s="33">
        <v>-4.5942190000000001E-3</v>
      </c>
      <c r="C168" s="33">
        <v>0</v>
      </c>
      <c r="D168" s="33">
        <v>-1.4548277E-2</v>
      </c>
      <c r="F168" s="31">
        <f t="shared" si="8"/>
        <v>-1.7170794924242425E-3</v>
      </c>
      <c r="G168" s="31">
        <f t="shared" si="9"/>
        <v>-4.9470968068181815E-3</v>
      </c>
      <c r="H168" s="31">
        <f t="shared" si="10"/>
        <v>-1.1555048750000001E-3</v>
      </c>
      <c r="I168" s="32">
        <f t="shared" si="11"/>
        <v>-1.4323865518939395E-2</v>
      </c>
    </row>
    <row r="169" spans="1:9" x14ac:dyDescent="0.35">
      <c r="A169" s="33">
        <v>0</v>
      </c>
      <c r="B169" s="33">
        <v>1.6923114999999999E-2</v>
      </c>
      <c r="C169" s="33">
        <v>-1.5988062000000001E-2</v>
      </c>
      <c r="D169" s="33">
        <v>-1.94231E-4</v>
      </c>
      <c r="F169" s="31">
        <f t="shared" si="8"/>
        <v>-9.5136349242424243E-4</v>
      </c>
      <c r="G169" s="31">
        <f t="shared" si="9"/>
        <v>1.6570237193181816E-2</v>
      </c>
      <c r="H169" s="31">
        <f t="shared" si="10"/>
        <v>-1.7143566875000002E-2</v>
      </c>
      <c r="I169" s="32">
        <f t="shared" si="11"/>
        <v>3.0180481060605914E-5</v>
      </c>
    </row>
    <row r="170" spans="1:9" x14ac:dyDescent="0.35">
      <c r="A170" s="33">
        <v>-1.9923389999999999E-2</v>
      </c>
      <c r="B170" s="33">
        <v>-3.3661193999999998E-2</v>
      </c>
      <c r="C170" s="33">
        <v>5.4159450000000001E-3</v>
      </c>
      <c r="D170" s="33">
        <v>1.1074412E-2</v>
      </c>
      <c r="F170" s="31">
        <f t="shared" si="8"/>
        <v>-2.0874753492424243E-2</v>
      </c>
      <c r="G170" s="31">
        <f t="shared" si="9"/>
        <v>-3.4014071806818182E-2</v>
      </c>
      <c r="H170" s="31">
        <f t="shared" si="10"/>
        <v>4.2604401249999998E-3</v>
      </c>
      <c r="I170" s="32">
        <f t="shared" si="11"/>
        <v>1.1298823481060606E-2</v>
      </c>
    </row>
    <row r="171" spans="1:9" x14ac:dyDescent="0.35">
      <c r="A171" s="33">
        <v>-7.8187999999999999E-4</v>
      </c>
      <c r="B171" s="33">
        <v>-3.522505E-3</v>
      </c>
      <c r="C171" s="33">
        <v>-2.1543800000000001E-4</v>
      </c>
      <c r="D171" s="33">
        <v>5.7647769999999996E-3</v>
      </c>
      <c r="F171" s="31">
        <f t="shared" si="8"/>
        <v>-1.7332434924242424E-3</v>
      </c>
      <c r="G171" s="31">
        <f t="shared" si="9"/>
        <v>-3.8753828068181814E-3</v>
      </c>
      <c r="H171" s="31">
        <f t="shared" si="10"/>
        <v>-1.3709428750000002E-3</v>
      </c>
      <c r="I171" s="32">
        <f t="shared" si="11"/>
        <v>5.9891884810606057E-3</v>
      </c>
    </row>
    <row r="172" spans="1:9" x14ac:dyDescent="0.35">
      <c r="A172" s="33">
        <v>2.7386350000000001E-3</v>
      </c>
      <c r="B172" s="33">
        <v>-2.7494110000000002E-3</v>
      </c>
      <c r="C172" s="33">
        <v>-2.5862609999999999E-3</v>
      </c>
      <c r="D172" s="33">
        <v>6.1138709999999999E-3</v>
      </c>
      <c r="F172" s="31">
        <f t="shared" si="8"/>
        <v>1.7872715075757577E-3</v>
      </c>
      <c r="G172" s="31">
        <f t="shared" si="9"/>
        <v>-3.1022888068181816E-3</v>
      </c>
      <c r="H172" s="31">
        <f t="shared" si="10"/>
        <v>-3.7417658749999997E-3</v>
      </c>
      <c r="I172" s="32">
        <f t="shared" si="11"/>
        <v>6.3382824810606061E-3</v>
      </c>
    </row>
    <row r="173" spans="1:9" x14ac:dyDescent="0.35">
      <c r="A173" s="33">
        <v>7.8035500000000005E-4</v>
      </c>
      <c r="B173" s="33">
        <v>-1.1421781000000001E-2</v>
      </c>
      <c r="C173" s="33">
        <v>1.0155597000000001E-2</v>
      </c>
      <c r="D173" s="33">
        <v>5.5070450000000003E-3</v>
      </c>
      <c r="F173" s="31">
        <f t="shared" si="8"/>
        <v>-1.7100849242424239E-4</v>
      </c>
      <c r="G173" s="31">
        <f t="shared" si="9"/>
        <v>-1.1774658806818182E-2</v>
      </c>
      <c r="H173" s="31">
        <f t="shared" si="10"/>
        <v>9.0000921250000011E-3</v>
      </c>
      <c r="I173" s="32">
        <f t="shared" si="11"/>
        <v>5.7314564810606065E-3</v>
      </c>
    </row>
    <row r="174" spans="1:9" x14ac:dyDescent="0.35">
      <c r="A174" s="33">
        <v>-3.1189080000000001E-3</v>
      </c>
      <c r="B174" s="33">
        <v>7.1713549999999999E-3</v>
      </c>
      <c r="C174" s="33">
        <v>-3.2085880000000001E-3</v>
      </c>
      <c r="D174" s="33">
        <v>-3.9659869999999998E-3</v>
      </c>
      <c r="F174" s="31">
        <f t="shared" si="8"/>
        <v>-4.0702714924242423E-3</v>
      </c>
      <c r="G174" s="31">
        <f t="shared" si="9"/>
        <v>6.8184771931818185E-3</v>
      </c>
      <c r="H174" s="31">
        <f t="shared" si="10"/>
        <v>-4.3640928750000004E-3</v>
      </c>
      <c r="I174" s="32">
        <f t="shared" si="11"/>
        <v>-3.7415755189393941E-3</v>
      </c>
    </row>
    <row r="175" spans="1:9" x14ac:dyDescent="0.35">
      <c r="A175" s="33">
        <v>1.1732890000000001E-3</v>
      </c>
      <c r="B175" s="33">
        <v>1.9778080000000002E-3</v>
      </c>
      <c r="C175" s="33">
        <v>-5.3648070000000001E-3</v>
      </c>
      <c r="D175" s="33">
        <v>5.1193779999999999E-3</v>
      </c>
      <c r="F175" s="31">
        <f t="shared" si="8"/>
        <v>2.2192550757575767E-4</v>
      </c>
      <c r="G175" s="31">
        <f t="shared" si="9"/>
        <v>1.6249301931818188E-3</v>
      </c>
      <c r="H175" s="31">
        <f t="shared" si="10"/>
        <v>-6.5203118750000004E-3</v>
      </c>
      <c r="I175" s="32">
        <f t="shared" si="11"/>
        <v>5.3437894810606061E-3</v>
      </c>
    </row>
    <row r="176" spans="1:9" x14ac:dyDescent="0.35">
      <c r="A176" s="33">
        <v>6.6406249999999998E-3</v>
      </c>
      <c r="B176" s="33">
        <v>-2.3687327000000001E-2</v>
      </c>
      <c r="C176" s="33">
        <v>-1.0355977000000001E-2</v>
      </c>
      <c r="D176" s="33">
        <v>2.075099E-3</v>
      </c>
      <c r="F176" s="31">
        <f t="shared" si="8"/>
        <v>5.6892615075757576E-3</v>
      </c>
      <c r="G176" s="31">
        <f t="shared" si="9"/>
        <v>-2.4040204806818184E-2</v>
      </c>
      <c r="H176" s="31">
        <f t="shared" si="10"/>
        <v>-1.1511481875E-2</v>
      </c>
      <c r="I176" s="32">
        <f t="shared" si="11"/>
        <v>2.2995104810606057E-3</v>
      </c>
    </row>
    <row r="177" spans="1:9" x14ac:dyDescent="0.35">
      <c r="A177" s="33">
        <v>3.1043849999999999E-3</v>
      </c>
      <c r="B177" s="33">
        <v>-1.3748524E-2</v>
      </c>
      <c r="C177" s="33">
        <v>1.6786582000000001E-2</v>
      </c>
      <c r="D177" s="33">
        <v>6.5888930000000002E-3</v>
      </c>
      <c r="F177" s="31">
        <f t="shared" si="8"/>
        <v>2.1530215075757572E-3</v>
      </c>
      <c r="G177" s="31">
        <f t="shared" si="9"/>
        <v>-1.4101401806818181E-2</v>
      </c>
      <c r="H177" s="31">
        <f t="shared" si="10"/>
        <v>1.5631077125E-2</v>
      </c>
      <c r="I177" s="32">
        <f t="shared" si="11"/>
        <v>6.8133044810606063E-3</v>
      </c>
    </row>
    <row r="178" spans="1:9" x14ac:dyDescent="0.35">
      <c r="A178" s="33">
        <v>1.160484E-3</v>
      </c>
      <c r="B178" s="33">
        <v>4.2640469E-2</v>
      </c>
      <c r="C178" s="33">
        <v>-2.1437600000000001E-4</v>
      </c>
      <c r="D178" s="33">
        <v>-4.8625769999999999E-3</v>
      </c>
      <c r="F178" s="31">
        <f t="shared" si="8"/>
        <v>2.0912050757575761E-4</v>
      </c>
      <c r="G178" s="31">
        <f t="shared" si="9"/>
        <v>4.2287591193181817E-2</v>
      </c>
      <c r="H178" s="31">
        <f t="shared" si="10"/>
        <v>-1.3698808750000002E-3</v>
      </c>
      <c r="I178" s="32">
        <f t="shared" si="11"/>
        <v>-4.6381655189393937E-3</v>
      </c>
    </row>
    <row r="179" spans="1:9" x14ac:dyDescent="0.35">
      <c r="A179" s="33">
        <v>7.7281699999999997E-4</v>
      </c>
      <c r="B179" s="33">
        <v>8.651199E-3</v>
      </c>
      <c r="C179" s="33">
        <v>-2.3590070000000002E-3</v>
      </c>
      <c r="D179" s="33">
        <v>7.5174220000000002E-3</v>
      </c>
      <c r="F179" s="31">
        <f t="shared" si="8"/>
        <v>-1.7854649242424246E-4</v>
      </c>
      <c r="G179" s="31">
        <f t="shared" si="9"/>
        <v>8.2983211931818186E-3</v>
      </c>
      <c r="H179" s="31">
        <f t="shared" si="10"/>
        <v>-3.5145118750000001E-3</v>
      </c>
      <c r="I179" s="32">
        <f t="shared" si="11"/>
        <v>7.7418334810606063E-3</v>
      </c>
    </row>
    <row r="180" spans="1:9" x14ac:dyDescent="0.35">
      <c r="A180" s="33">
        <v>1.93056E-3</v>
      </c>
      <c r="B180" s="33">
        <v>2.3001949000000001E-2</v>
      </c>
      <c r="C180" s="33">
        <v>2.3430782000000001E-2</v>
      </c>
      <c r="D180" s="33">
        <v>-6.5286889999999998E-3</v>
      </c>
      <c r="F180" s="31">
        <f t="shared" si="8"/>
        <v>9.7919650757575757E-4</v>
      </c>
      <c r="G180" s="31">
        <f t="shared" si="9"/>
        <v>2.2649071193181818E-2</v>
      </c>
      <c r="H180" s="31">
        <f t="shared" si="10"/>
        <v>2.2275277125E-2</v>
      </c>
      <c r="I180" s="32">
        <f t="shared" si="11"/>
        <v>-6.3042775189393937E-3</v>
      </c>
    </row>
    <row r="181" spans="1:9" x14ac:dyDescent="0.35">
      <c r="A181" s="33">
        <v>-3.8535840000000002E-3</v>
      </c>
      <c r="B181" s="33">
        <v>-1.3338453E-2</v>
      </c>
      <c r="C181" s="33">
        <v>9.0317260000000003E-3</v>
      </c>
      <c r="D181" s="33">
        <v>3.9429779999999998E-3</v>
      </c>
      <c r="F181" s="31">
        <f t="shared" si="8"/>
        <v>-4.8049474924242424E-3</v>
      </c>
      <c r="G181" s="31">
        <f t="shared" si="9"/>
        <v>-1.3691330806818182E-2</v>
      </c>
      <c r="H181" s="31">
        <f t="shared" si="10"/>
        <v>7.8762211250000009E-3</v>
      </c>
      <c r="I181" s="32">
        <f t="shared" si="11"/>
        <v>4.1673894810606059E-3</v>
      </c>
    </row>
    <row r="182" spans="1:9" x14ac:dyDescent="0.35">
      <c r="A182" s="33">
        <v>-4.255338E-3</v>
      </c>
      <c r="B182" s="33">
        <v>-1.2746235E-2</v>
      </c>
      <c r="C182" s="33">
        <v>-1.2489643999999999E-2</v>
      </c>
      <c r="D182" s="33">
        <v>-1.3465513E-2</v>
      </c>
      <c r="F182" s="31">
        <f t="shared" si="8"/>
        <v>-5.2067014924242422E-3</v>
      </c>
      <c r="G182" s="31">
        <f t="shared" si="9"/>
        <v>-1.3099112806818181E-2</v>
      </c>
      <c r="H182" s="31">
        <f t="shared" si="10"/>
        <v>-1.3645148874999999E-2</v>
      </c>
      <c r="I182" s="32">
        <f t="shared" si="11"/>
        <v>-1.3241101518939395E-2</v>
      </c>
    </row>
    <row r="183" spans="1:9" x14ac:dyDescent="0.35">
      <c r="A183" s="33">
        <v>3.1079839999999998E-3</v>
      </c>
      <c r="B183" s="33">
        <v>-5.0860330000000002E-3</v>
      </c>
      <c r="C183" s="33">
        <v>1.3069203999999999E-2</v>
      </c>
      <c r="D183" s="33">
        <v>-1.0616133E-2</v>
      </c>
      <c r="F183" s="31">
        <f t="shared" si="8"/>
        <v>2.1566205075757572E-3</v>
      </c>
      <c r="G183" s="31">
        <f t="shared" si="9"/>
        <v>-5.4389108068181816E-3</v>
      </c>
      <c r="H183" s="31">
        <f t="shared" si="10"/>
        <v>1.1913699125E-2</v>
      </c>
      <c r="I183" s="32">
        <f t="shared" si="11"/>
        <v>-1.0391721518939395E-2</v>
      </c>
    </row>
    <row r="184" spans="1:9" x14ac:dyDescent="0.35">
      <c r="A184" s="33">
        <v>-2.3237610000000001E-3</v>
      </c>
      <c r="B184" s="33">
        <v>-1.0224145E-2</v>
      </c>
      <c r="C184" s="33">
        <v>2.4968579999999998E-3</v>
      </c>
      <c r="D184" s="33">
        <v>-1.7053076E-2</v>
      </c>
      <c r="F184" s="31">
        <f t="shared" si="8"/>
        <v>-3.2751244924242428E-3</v>
      </c>
      <c r="G184" s="31">
        <f t="shared" si="9"/>
        <v>-1.0577022806818182E-2</v>
      </c>
      <c r="H184" s="31">
        <f t="shared" si="10"/>
        <v>1.3413531249999997E-3</v>
      </c>
      <c r="I184" s="32">
        <f t="shared" si="11"/>
        <v>-1.6828664518939395E-2</v>
      </c>
    </row>
    <row r="185" spans="1:9" x14ac:dyDescent="0.35">
      <c r="A185" s="33">
        <v>0</v>
      </c>
      <c r="B185" s="33">
        <v>-1.0727056E-2</v>
      </c>
      <c r="C185" s="33">
        <v>-6.22644E-4</v>
      </c>
      <c r="D185" s="33">
        <v>-1.4619883E-2</v>
      </c>
      <c r="F185" s="31">
        <f t="shared" si="8"/>
        <v>-9.5136349242424243E-4</v>
      </c>
      <c r="G185" s="31">
        <f t="shared" si="9"/>
        <v>-1.1079933806818182E-2</v>
      </c>
      <c r="H185" s="31">
        <f t="shared" si="10"/>
        <v>-1.7781488750000002E-3</v>
      </c>
      <c r="I185" s="32">
        <f t="shared" si="11"/>
        <v>-1.4395471518939395E-2</v>
      </c>
    </row>
    <row r="186" spans="1:9" x14ac:dyDescent="0.35">
      <c r="A186" s="33">
        <v>-3.8819899999999999E-4</v>
      </c>
      <c r="B186" s="33">
        <v>2.4497992E-2</v>
      </c>
      <c r="C186" s="33">
        <v>3.9459710000000004E-3</v>
      </c>
      <c r="D186" s="33">
        <v>1.4836795999999999E-2</v>
      </c>
      <c r="F186" s="31">
        <f t="shared" si="8"/>
        <v>-1.3395624924242423E-3</v>
      </c>
      <c r="G186" s="31">
        <f t="shared" si="9"/>
        <v>2.4145114193181817E-2</v>
      </c>
      <c r="H186" s="31">
        <f t="shared" si="10"/>
        <v>2.7904661250000001E-3</v>
      </c>
      <c r="I186" s="32">
        <f t="shared" si="11"/>
        <v>1.5061207481060605E-2</v>
      </c>
    </row>
    <row r="187" spans="1:9" x14ac:dyDescent="0.35">
      <c r="A187" s="33">
        <v>-3.8834999999999998E-4</v>
      </c>
      <c r="B187" s="33">
        <v>-5.4880049999999998E-3</v>
      </c>
      <c r="C187" s="33">
        <v>2.0273055000000002E-2</v>
      </c>
      <c r="D187" s="33">
        <v>9.5516960000000001E-3</v>
      </c>
      <c r="F187" s="31">
        <f t="shared" si="8"/>
        <v>-1.3397134924242424E-3</v>
      </c>
      <c r="G187" s="31">
        <f t="shared" si="9"/>
        <v>-5.8408828068181812E-3</v>
      </c>
      <c r="H187" s="31">
        <f t="shared" si="10"/>
        <v>1.9117550125E-2</v>
      </c>
      <c r="I187" s="32">
        <f t="shared" si="11"/>
        <v>9.7761074810606054E-3</v>
      </c>
    </row>
    <row r="188" spans="1:9" x14ac:dyDescent="0.35">
      <c r="A188" s="33">
        <v>1.1655210000000001E-3</v>
      </c>
      <c r="B188" s="33">
        <v>-7.8837199999999997E-4</v>
      </c>
      <c r="C188" s="33">
        <v>3.649645E-3</v>
      </c>
      <c r="D188" s="33">
        <v>-5.4065069999999996E-3</v>
      </c>
      <c r="F188" s="31">
        <f t="shared" si="8"/>
        <v>2.1415750757575766E-4</v>
      </c>
      <c r="G188" s="31">
        <f t="shared" si="9"/>
        <v>-1.1412498068181815E-3</v>
      </c>
      <c r="H188" s="31">
        <f t="shared" si="10"/>
        <v>2.4941401249999997E-3</v>
      </c>
      <c r="I188" s="32">
        <f t="shared" si="11"/>
        <v>-5.1820955189393935E-3</v>
      </c>
    </row>
    <row r="189" spans="1:9" x14ac:dyDescent="0.35">
      <c r="A189" s="33">
        <v>1.552154E-3</v>
      </c>
      <c r="B189" s="33">
        <v>3.5897435999999998E-2</v>
      </c>
      <c r="C189" s="33">
        <v>2.1212101000000001E-2</v>
      </c>
      <c r="D189" s="33">
        <v>2.3297029999999998E-3</v>
      </c>
      <c r="F189" s="31">
        <f t="shared" si="8"/>
        <v>6.007905075757576E-4</v>
      </c>
      <c r="G189" s="31">
        <f t="shared" si="9"/>
        <v>3.5544558193181815E-2</v>
      </c>
      <c r="H189" s="31">
        <f t="shared" si="10"/>
        <v>2.0056596124999999E-2</v>
      </c>
      <c r="I189" s="32">
        <f t="shared" si="11"/>
        <v>2.5541144810606055E-3</v>
      </c>
    </row>
    <row r="190" spans="1:9" x14ac:dyDescent="0.35">
      <c r="A190" s="33">
        <v>-7.7483499999999998E-4</v>
      </c>
      <c r="B190" s="33">
        <v>-3.1987814000000003E-2</v>
      </c>
      <c r="C190" s="33">
        <v>-5.4401090000000003E-3</v>
      </c>
      <c r="D190" s="33">
        <v>-8.1348440000000004E-3</v>
      </c>
      <c r="F190" s="31">
        <f t="shared" si="8"/>
        <v>-1.7261984924242424E-3</v>
      </c>
      <c r="G190" s="31">
        <f t="shared" si="9"/>
        <v>-3.2340691806818186E-2</v>
      </c>
      <c r="H190" s="31">
        <f t="shared" si="10"/>
        <v>-6.5956138750000006E-3</v>
      </c>
      <c r="I190" s="32">
        <f t="shared" si="11"/>
        <v>-7.9104325189393952E-3</v>
      </c>
    </row>
    <row r="191" spans="1:9" x14ac:dyDescent="0.35">
      <c r="A191" s="33">
        <v>-1.16328E-3</v>
      </c>
      <c r="B191" s="33">
        <v>1.7702636000000001E-2</v>
      </c>
      <c r="C191" s="33">
        <v>-6.066643E-3</v>
      </c>
      <c r="D191" s="33">
        <v>1.4059774000000001E-2</v>
      </c>
      <c r="F191" s="31">
        <f t="shared" si="8"/>
        <v>-2.1146434924242423E-3</v>
      </c>
      <c r="G191" s="31">
        <f t="shared" si="9"/>
        <v>1.7349758193181818E-2</v>
      </c>
      <c r="H191" s="31">
        <f t="shared" si="10"/>
        <v>-7.2221478750000003E-3</v>
      </c>
      <c r="I191" s="32">
        <f t="shared" si="11"/>
        <v>1.4284185481060606E-2</v>
      </c>
    </row>
    <row r="192" spans="1:9" x14ac:dyDescent="0.35">
      <c r="A192" s="33">
        <v>3.4938080000000002E-3</v>
      </c>
      <c r="B192" s="33">
        <v>5.4116349999999997E-3</v>
      </c>
      <c r="C192" s="33">
        <v>1.4608764999999999E-2</v>
      </c>
      <c r="D192" s="33">
        <v>-8.8580589999999997E-3</v>
      </c>
      <c r="F192" s="31">
        <f t="shared" si="8"/>
        <v>2.5424445075757579E-3</v>
      </c>
      <c r="G192" s="31">
        <f t="shared" si="9"/>
        <v>5.0587571931818183E-3</v>
      </c>
      <c r="H192" s="31">
        <f t="shared" si="10"/>
        <v>1.3453260125E-2</v>
      </c>
      <c r="I192" s="32">
        <f t="shared" si="11"/>
        <v>-8.6336475189393944E-3</v>
      </c>
    </row>
    <row r="193" spans="1:9" x14ac:dyDescent="0.35">
      <c r="A193" s="33">
        <v>-2.3210639999999999E-3</v>
      </c>
      <c r="B193" s="33">
        <v>9.9961549999999996E-3</v>
      </c>
      <c r="C193" s="33">
        <v>4.9304700000000004E-4</v>
      </c>
      <c r="D193" s="33">
        <v>-7.77171E-4</v>
      </c>
      <c r="F193" s="31">
        <f t="shared" si="8"/>
        <v>-3.2724274924242425E-3</v>
      </c>
      <c r="G193" s="31">
        <f t="shared" si="9"/>
        <v>9.6432771931818182E-3</v>
      </c>
      <c r="H193" s="31">
        <f t="shared" si="10"/>
        <v>-6.6245787500000006E-4</v>
      </c>
      <c r="I193" s="32">
        <f t="shared" si="11"/>
        <v>-5.5275951893939406E-4</v>
      </c>
    </row>
    <row r="194" spans="1:9" x14ac:dyDescent="0.35">
      <c r="A194" s="33">
        <v>3.1019770000000001E-3</v>
      </c>
      <c r="B194" s="33">
        <v>2.9311039000000001E-2</v>
      </c>
      <c r="C194" s="33">
        <v>7.8856880000000001E-3</v>
      </c>
      <c r="D194" s="33">
        <v>-1.4582928E-2</v>
      </c>
      <c r="F194" s="31">
        <f t="shared" si="8"/>
        <v>2.1506135075757575E-3</v>
      </c>
      <c r="G194" s="31">
        <f t="shared" si="9"/>
        <v>2.8958161193181817E-2</v>
      </c>
      <c r="H194" s="31">
        <f t="shared" si="10"/>
        <v>6.7301831249999998E-3</v>
      </c>
      <c r="I194" s="32">
        <f t="shared" si="11"/>
        <v>-1.4358516518939395E-2</v>
      </c>
    </row>
    <row r="195" spans="1:9" x14ac:dyDescent="0.35">
      <c r="A195" s="33">
        <v>-1.1596829999999999E-3</v>
      </c>
      <c r="B195" s="33">
        <v>-1.4053291000000001E-2</v>
      </c>
      <c r="C195" s="33">
        <v>1.7114913999999998E-2</v>
      </c>
      <c r="D195" s="33">
        <v>5.7221980000000004E-3</v>
      </c>
      <c r="F195" s="31">
        <f t="shared" si="8"/>
        <v>-2.1110464924242421E-3</v>
      </c>
      <c r="G195" s="31">
        <f t="shared" si="9"/>
        <v>-1.4406168806818182E-2</v>
      </c>
      <c r="H195" s="31">
        <f t="shared" si="10"/>
        <v>1.5959409124999997E-2</v>
      </c>
      <c r="I195" s="32">
        <f t="shared" si="11"/>
        <v>5.9466094810606066E-3</v>
      </c>
    </row>
    <row r="196" spans="1:9" x14ac:dyDescent="0.35">
      <c r="A196" s="33">
        <v>-2.3219619999999999E-3</v>
      </c>
      <c r="B196" s="33">
        <v>-1.8004500999999999E-2</v>
      </c>
      <c r="C196" s="33">
        <v>-2.2596135E-2</v>
      </c>
      <c r="D196" s="33">
        <v>-7.2592309999999997E-3</v>
      </c>
      <c r="F196" s="31">
        <f t="shared" ref="F196:F259" si="12">A196-$A$268</f>
        <v>-3.2733254924242425E-3</v>
      </c>
      <c r="G196" s="31">
        <f t="shared" ref="G196:G259" si="13">B196-$B$268</f>
        <v>-1.8357378806818182E-2</v>
      </c>
      <c r="H196" s="31">
        <f t="shared" ref="H196:H259" si="14">C196-$C$268</f>
        <v>-2.3751639875000001E-2</v>
      </c>
      <c r="I196" s="32">
        <f t="shared" ref="I196:I259" si="15">D196-$D$268</f>
        <v>-7.0348195189393935E-3</v>
      </c>
    </row>
    <row r="197" spans="1:9" x14ac:dyDescent="0.35">
      <c r="A197" s="33">
        <v>3.8791699999999999E-4</v>
      </c>
      <c r="B197" s="33">
        <v>-1.1459166999999999E-2</v>
      </c>
      <c r="C197" s="33">
        <v>1.2297097999999999E-2</v>
      </c>
      <c r="D197" s="33">
        <v>4.5455340000000004E-3</v>
      </c>
      <c r="F197" s="31">
        <f t="shared" si="12"/>
        <v>-5.6344649242424244E-4</v>
      </c>
      <c r="G197" s="31">
        <f t="shared" si="13"/>
        <v>-1.1812044806818181E-2</v>
      </c>
      <c r="H197" s="31">
        <f t="shared" si="14"/>
        <v>1.1141593125E-2</v>
      </c>
      <c r="I197" s="32">
        <f t="shared" si="15"/>
        <v>4.7699454810606065E-3</v>
      </c>
    </row>
    <row r="198" spans="1:9" x14ac:dyDescent="0.35">
      <c r="A198" s="33">
        <v>-3.8776700000000002E-4</v>
      </c>
      <c r="B198" s="33">
        <v>1.1592002000000001E-2</v>
      </c>
      <c r="C198" s="33">
        <v>2.4295430000000002E-3</v>
      </c>
      <c r="D198" s="33">
        <v>-3.1478259999999998E-3</v>
      </c>
      <c r="F198" s="31">
        <f t="shared" si="12"/>
        <v>-1.3391304924242424E-3</v>
      </c>
      <c r="G198" s="31">
        <f t="shared" si="13"/>
        <v>1.1239124193181819E-2</v>
      </c>
      <c r="H198" s="31">
        <f t="shared" si="14"/>
        <v>1.2740381250000001E-3</v>
      </c>
      <c r="I198" s="32">
        <f t="shared" si="15"/>
        <v>-2.9234145189393941E-3</v>
      </c>
    </row>
    <row r="199" spans="1:9" x14ac:dyDescent="0.35">
      <c r="A199" s="33">
        <v>-5.4306049999999998E-3</v>
      </c>
      <c r="B199" s="33">
        <v>2.2918259999999998E-3</v>
      </c>
      <c r="C199" s="33">
        <v>4.8473099999999996E-3</v>
      </c>
      <c r="D199" s="33">
        <v>-3.9463200000000001E-4</v>
      </c>
      <c r="F199" s="31">
        <f t="shared" si="12"/>
        <v>-6.381968492424242E-3</v>
      </c>
      <c r="G199" s="31">
        <f t="shared" si="13"/>
        <v>1.9389481931818184E-3</v>
      </c>
      <c r="H199" s="31">
        <f t="shared" si="14"/>
        <v>3.6918051249999993E-3</v>
      </c>
      <c r="I199" s="32">
        <f t="shared" si="15"/>
        <v>-1.7022051893939409E-4</v>
      </c>
    </row>
    <row r="200" spans="1:9" x14ac:dyDescent="0.35">
      <c r="A200" s="33">
        <v>5.8502930000000003E-3</v>
      </c>
      <c r="B200" s="33">
        <v>-1.753045E-2</v>
      </c>
      <c r="C200" s="33">
        <v>-9.6477599999999998E-4</v>
      </c>
      <c r="D200" s="33">
        <v>6.9101279999999998E-3</v>
      </c>
      <c r="F200" s="31">
        <f t="shared" si="12"/>
        <v>4.8989295075757581E-3</v>
      </c>
      <c r="G200" s="31">
        <f t="shared" si="13"/>
        <v>-1.7883327806818183E-2</v>
      </c>
      <c r="H200" s="31">
        <f t="shared" si="14"/>
        <v>-2.120280875E-3</v>
      </c>
      <c r="I200" s="32">
        <f t="shared" si="15"/>
        <v>7.1345394810606059E-3</v>
      </c>
    </row>
    <row r="201" spans="1:9" x14ac:dyDescent="0.35">
      <c r="A201" s="33">
        <v>1.9386970000000001E-3</v>
      </c>
      <c r="B201" s="33">
        <v>-0.110938747</v>
      </c>
      <c r="C201" s="33">
        <v>-1.8348633E-2</v>
      </c>
      <c r="D201" s="33">
        <v>-9.2157060000000006E-3</v>
      </c>
      <c r="F201" s="31">
        <f t="shared" si="12"/>
        <v>9.8733350757575764E-4</v>
      </c>
      <c r="G201" s="31">
        <f t="shared" si="13"/>
        <v>-0.11129162480681819</v>
      </c>
      <c r="H201" s="31">
        <f t="shared" si="14"/>
        <v>-1.9504137875000001E-2</v>
      </c>
      <c r="I201" s="32">
        <f t="shared" si="15"/>
        <v>-8.9912945189393953E-3</v>
      </c>
    </row>
    <row r="202" spans="1:9" x14ac:dyDescent="0.35">
      <c r="A202" s="33">
        <v>7.7401300000000004E-4</v>
      </c>
      <c r="B202" s="33">
        <v>-9.5985600000000008E-3</v>
      </c>
      <c r="C202" s="33">
        <v>-2.4594199999999999E-3</v>
      </c>
      <c r="D202" s="33">
        <v>2.770612E-3</v>
      </c>
      <c r="F202" s="31">
        <f t="shared" si="12"/>
        <v>-1.7735049242424239E-4</v>
      </c>
      <c r="G202" s="31">
        <f t="shared" si="13"/>
        <v>-9.9514378068181822E-3</v>
      </c>
      <c r="H202" s="31">
        <f t="shared" si="14"/>
        <v>-3.6149248749999998E-3</v>
      </c>
      <c r="I202" s="32">
        <f t="shared" si="15"/>
        <v>2.9950234810606057E-3</v>
      </c>
    </row>
    <row r="203" spans="1:9" x14ac:dyDescent="0.35">
      <c r="A203" s="33">
        <v>-1.160112E-3</v>
      </c>
      <c r="B203" s="33">
        <v>-2.7312817999999999E-2</v>
      </c>
      <c r="C203" s="33">
        <v>-7.3964499999999997E-3</v>
      </c>
      <c r="D203" s="33">
        <v>-2.5162779999999999E-2</v>
      </c>
      <c r="F203" s="31">
        <f t="shared" si="12"/>
        <v>-2.1114754924242427E-3</v>
      </c>
      <c r="G203" s="31">
        <f t="shared" si="13"/>
        <v>-2.7665695806818182E-2</v>
      </c>
      <c r="H203" s="31">
        <f t="shared" si="14"/>
        <v>-8.551954875E-3</v>
      </c>
      <c r="I203" s="32">
        <f t="shared" si="15"/>
        <v>-2.4938368518939394E-2</v>
      </c>
    </row>
    <row r="204" spans="1:9" x14ac:dyDescent="0.35">
      <c r="A204" s="33">
        <v>0</v>
      </c>
      <c r="B204" s="33">
        <v>-5.8876359999999999E-3</v>
      </c>
      <c r="C204" s="33">
        <v>4.4708990000000004E-3</v>
      </c>
      <c r="D204" s="33">
        <v>1.6499625E-2</v>
      </c>
      <c r="F204" s="31">
        <f t="shared" si="12"/>
        <v>-9.5136349242424243E-4</v>
      </c>
      <c r="G204" s="31">
        <f t="shared" si="13"/>
        <v>-6.2405138068181813E-3</v>
      </c>
      <c r="H204" s="31">
        <f t="shared" si="14"/>
        <v>3.3153941250000001E-3</v>
      </c>
      <c r="I204" s="32">
        <f t="shared" si="15"/>
        <v>1.6724036481060606E-2</v>
      </c>
    </row>
    <row r="205" spans="1:9" x14ac:dyDescent="0.35">
      <c r="A205" s="33">
        <v>-5.0328689999999997E-3</v>
      </c>
      <c r="B205" s="33">
        <v>4.9202731E-2</v>
      </c>
      <c r="C205" s="33">
        <v>1.8298704999999998E-2</v>
      </c>
      <c r="D205" s="33">
        <v>1.6928939E-2</v>
      </c>
      <c r="F205" s="31">
        <f t="shared" si="12"/>
        <v>-5.9842324924242419E-3</v>
      </c>
      <c r="G205" s="31">
        <f t="shared" si="13"/>
        <v>4.8849853193181816E-2</v>
      </c>
      <c r="H205" s="31">
        <f t="shared" si="14"/>
        <v>1.7143200124999997E-2</v>
      </c>
      <c r="I205" s="32">
        <f t="shared" si="15"/>
        <v>1.7153350481060606E-2</v>
      </c>
    </row>
    <row r="206" spans="1:9" x14ac:dyDescent="0.35">
      <c r="A206" s="33">
        <v>-9.3385989999999995E-3</v>
      </c>
      <c r="B206" s="33">
        <v>2.605254E-3</v>
      </c>
      <c r="C206" s="33">
        <v>1.6512919000000001E-2</v>
      </c>
      <c r="D206" s="33">
        <v>1.3709359999999999E-3</v>
      </c>
      <c r="F206" s="31">
        <f t="shared" si="12"/>
        <v>-1.0289962492424242E-2</v>
      </c>
      <c r="G206" s="31">
        <f t="shared" si="13"/>
        <v>2.2523761931818186E-3</v>
      </c>
      <c r="H206" s="31">
        <f t="shared" si="14"/>
        <v>1.5357414125000001E-2</v>
      </c>
      <c r="I206" s="32">
        <f t="shared" si="15"/>
        <v>1.5953474810606058E-3</v>
      </c>
    </row>
    <row r="207" spans="1:9" x14ac:dyDescent="0.35">
      <c r="A207" s="33">
        <v>3.9277499999999998E-3</v>
      </c>
      <c r="B207" s="33">
        <v>-1.5591165000000001E-2</v>
      </c>
      <c r="C207" s="33">
        <v>1.1466756E-2</v>
      </c>
      <c r="D207" s="33">
        <v>1.3690589999999999E-3</v>
      </c>
      <c r="F207" s="31">
        <f t="shared" si="12"/>
        <v>2.9763865075757576E-3</v>
      </c>
      <c r="G207" s="31">
        <f t="shared" si="13"/>
        <v>-1.5944042806818184E-2</v>
      </c>
      <c r="H207" s="31">
        <f t="shared" si="14"/>
        <v>1.0311251125E-2</v>
      </c>
      <c r="I207" s="32">
        <f t="shared" si="15"/>
        <v>1.5934704810606059E-3</v>
      </c>
    </row>
    <row r="208" spans="1:9" x14ac:dyDescent="0.35">
      <c r="A208" s="33">
        <v>1.1737129000000001E-2</v>
      </c>
      <c r="B208" s="33">
        <v>2.1997800000000001E-3</v>
      </c>
      <c r="C208" s="33">
        <v>-7.085498E-3</v>
      </c>
      <c r="D208" s="33">
        <v>3.3202729999999999E-3</v>
      </c>
      <c r="F208" s="31">
        <f t="shared" si="12"/>
        <v>1.0785765507575758E-2</v>
      </c>
      <c r="G208" s="31">
        <f t="shared" si="13"/>
        <v>1.8469021931818187E-3</v>
      </c>
      <c r="H208" s="31">
        <f t="shared" si="14"/>
        <v>-8.2410028750000003E-3</v>
      </c>
      <c r="I208" s="32">
        <f t="shared" si="15"/>
        <v>3.5446844810606056E-3</v>
      </c>
    </row>
    <row r="209" spans="1:9" x14ac:dyDescent="0.35">
      <c r="A209" s="33">
        <v>2.3201659999999998E-3</v>
      </c>
      <c r="B209" s="33">
        <v>-1.0535556999999999E-2</v>
      </c>
      <c r="C209" s="33">
        <v>-9.0389730000000005E-3</v>
      </c>
      <c r="D209" s="33">
        <v>-1.7909247E-2</v>
      </c>
      <c r="F209" s="31">
        <f t="shared" si="12"/>
        <v>1.3688025075757574E-3</v>
      </c>
      <c r="G209" s="31">
        <f t="shared" si="13"/>
        <v>-1.0888434806818181E-2</v>
      </c>
      <c r="H209" s="31">
        <f t="shared" si="14"/>
        <v>-1.0194477875E-2</v>
      </c>
      <c r="I209" s="32">
        <f t="shared" si="15"/>
        <v>-1.7684835518939394E-2</v>
      </c>
    </row>
    <row r="210" spans="1:9" x14ac:dyDescent="0.35">
      <c r="A210" s="33">
        <v>1.6589525000000001E-2</v>
      </c>
      <c r="B210" s="33">
        <v>3.1943166000000002E-2</v>
      </c>
      <c r="C210" s="33">
        <v>-1.9203549999999999E-3</v>
      </c>
      <c r="D210" s="33">
        <v>1.3874930000000001E-3</v>
      </c>
      <c r="F210" s="31">
        <f t="shared" si="12"/>
        <v>1.5638161507575757E-2</v>
      </c>
      <c r="G210" s="31">
        <f t="shared" si="13"/>
        <v>3.1590288193181819E-2</v>
      </c>
      <c r="H210" s="31">
        <f t="shared" si="14"/>
        <v>-3.0758598749999998E-3</v>
      </c>
      <c r="I210" s="32">
        <f t="shared" si="15"/>
        <v>1.611904481060606E-3</v>
      </c>
    </row>
    <row r="211" spans="1:9" x14ac:dyDescent="0.35">
      <c r="A211" s="33">
        <v>-1.89759E-3</v>
      </c>
      <c r="B211" s="33">
        <v>-7.3086840000000002E-3</v>
      </c>
      <c r="C211" s="33">
        <v>1.9240500000000001E-3</v>
      </c>
      <c r="D211" s="33">
        <v>1.2668250000000001E-2</v>
      </c>
      <c r="F211" s="31">
        <f t="shared" si="12"/>
        <v>-2.8489534924242424E-3</v>
      </c>
      <c r="G211" s="31">
        <f t="shared" si="13"/>
        <v>-7.6615618068181816E-3</v>
      </c>
      <c r="H211" s="31">
        <f t="shared" si="14"/>
        <v>7.6854512499999997E-4</v>
      </c>
      <c r="I211" s="32">
        <f t="shared" si="15"/>
        <v>1.2892661481060606E-2</v>
      </c>
    </row>
    <row r="212" spans="1:9" x14ac:dyDescent="0.35">
      <c r="A212" s="33">
        <v>7.6047500000000004E-4</v>
      </c>
      <c r="B212" s="33">
        <v>-6.4962750000000001E-3</v>
      </c>
      <c r="C212" s="33">
        <v>-6.2410180000000001E-3</v>
      </c>
      <c r="D212" s="33">
        <v>-1.7005453E-2</v>
      </c>
      <c r="F212" s="31">
        <f t="shared" si="12"/>
        <v>-1.9088849242424239E-4</v>
      </c>
      <c r="G212" s="31">
        <f t="shared" si="13"/>
        <v>-6.8491528068181816E-3</v>
      </c>
      <c r="H212" s="31">
        <f t="shared" si="14"/>
        <v>-7.3965228750000004E-3</v>
      </c>
      <c r="I212" s="32">
        <f t="shared" si="15"/>
        <v>-1.6781041518939395E-2</v>
      </c>
    </row>
    <row r="213" spans="1:9" x14ac:dyDescent="0.35">
      <c r="A213" s="33">
        <v>3.0395140000000001E-3</v>
      </c>
      <c r="B213" s="33">
        <v>1.5693024999999999E-2</v>
      </c>
      <c r="C213" s="33">
        <v>1.111113E-2</v>
      </c>
      <c r="D213" s="33">
        <v>4.3745670000000002E-3</v>
      </c>
      <c r="F213" s="31">
        <f t="shared" si="12"/>
        <v>2.0881505075757579E-3</v>
      </c>
      <c r="G213" s="31">
        <f t="shared" si="13"/>
        <v>1.5340147193181818E-2</v>
      </c>
      <c r="H213" s="31">
        <f t="shared" si="14"/>
        <v>9.9556251250000009E-3</v>
      </c>
      <c r="I213" s="32">
        <f t="shared" si="15"/>
        <v>4.5989784810606064E-3</v>
      </c>
    </row>
    <row r="214" spans="1:9" x14ac:dyDescent="0.35">
      <c r="A214" s="33">
        <v>3.7880699999999999E-4</v>
      </c>
      <c r="B214" s="33">
        <v>1.1588026E-2</v>
      </c>
      <c r="C214" s="33">
        <v>1.3377936E-2</v>
      </c>
      <c r="D214" s="33">
        <v>-7.9191650000000006E-3</v>
      </c>
      <c r="F214" s="31">
        <f t="shared" si="12"/>
        <v>-5.7255649242424244E-4</v>
      </c>
      <c r="G214" s="31">
        <f t="shared" si="13"/>
        <v>1.1235148193181818E-2</v>
      </c>
      <c r="H214" s="31">
        <f t="shared" si="14"/>
        <v>1.2222431125000001E-2</v>
      </c>
      <c r="I214" s="32">
        <f t="shared" si="15"/>
        <v>-7.6947535189393944E-3</v>
      </c>
    </row>
    <row r="215" spans="1:9" x14ac:dyDescent="0.35">
      <c r="A215" s="33">
        <v>0</v>
      </c>
      <c r="B215" s="33">
        <v>-2.7577429000000001E-2</v>
      </c>
      <c r="C215" s="33">
        <v>2.5459659999999999E-2</v>
      </c>
      <c r="D215" s="33">
        <v>-5.6874869999999998E-3</v>
      </c>
      <c r="F215" s="31">
        <f t="shared" si="12"/>
        <v>-9.5136349242424243E-4</v>
      </c>
      <c r="G215" s="31">
        <f t="shared" si="13"/>
        <v>-2.7930306806818184E-2</v>
      </c>
      <c r="H215" s="31">
        <f t="shared" si="14"/>
        <v>2.4304155124999997E-2</v>
      </c>
      <c r="I215" s="32">
        <f t="shared" si="15"/>
        <v>-5.4630755189393936E-3</v>
      </c>
    </row>
    <row r="216" spans="1:9" x14ac:dyDescent="0.35">
      <c r="A216" s="33">
        <v>1.135952E-3</v>
      </c>
      <c r="B216" s="33">
        <v>1.0907504E-2</v>
      </c>
      <c r="C216" s="33">
        <v>-1.1494252999999999E-2</v>
      </c>
      <c r="D216" s="33">
        <v>-7.5965879E-2</v>
      </c>
      <c r="F216" s="31">
        <f t="shared" si="12"/>
        <v>1.8458850757575754E-4</v>
      </c>
      <c r="G216" s="31">
        <f t="shared" si="13"/>
        <v>1.0554626193181819E-2</v>
      </c>
      <c r="H216" s="31">
        <f t="shared" si="14"/>
        <v>-1.2649757874999999E-2</v>
      </c>
      <c r="I216" s="32">
        <f t="shared" si="15"/>
        <v>-7.5741467518939398E-2</v>
      </c>
    </row>
    <row r="217" spans="1:9" x14ac:dyDescent="0.35">
      <c r="A217" s="33">
        <v>-7.5644899999999997E-4</v>
      </c>
      <c r="B217" s="33">
        <v>2.0284808000000001E-2</v>
      </c>
      <c r="C217" s="33">
        <v>-6.5116000000000002E-3</v>
      </c>
      <c r="D217" s="33">
        <v>2.1285815999999999E-2</v>
      </c>
      <c r="F217" s="31">
        <f t="shared" si="12"/>
        <v>-1.7078124924242424E-3</v>
      </c>
      <c r="G217" s="31">
        <f t="shared" si="13"/>
        <v>1.9931930193181818E-2</v>
      </c>
      <c r="H217" s="31">
        <f t="shared" si="14"/>
        <v>-7.6671048750000005E-3</v>
      </c>
      <c r="I217" s="32">
        <f t="shared" si="15"/>
        <v>2.1510227481060604E-2</v>
      </c>
    </row>
    <row r="218" spans="1:9" x14ac:dyDescent="0.35">
      <c r="A218" s="33">
        <v>0</v>
      </c>
      <c r="B218" s="33">
        <v>1.2267386E-2</v>
      </c>
      <c r="C218" s="33">
        <v>1.404438E-3</v>
      </c>
      <c r="D218" s="33">
        <v>3.9345379999999996E-3</v>
      </c>
      <c r="F218" s="31">
        <f t="shared" si="12"/>
        <v>-9.5136349242424243E-4</v>
      </c>
      <c r="G218" s="31">
        <f t="shared" si="13"/>
        <v>1.1914508193181819E-2</v>
      </c>
      <c r="H218" s="31">
        <f t="shared" si="14"/>
        <v>2.4893312499999994E-4</v>
      </c>
      <c r="I218" s="32">
        <f t="shared" si="15"/>
        <v>4.1589494810606057E-3</v>
      </c>
    </row>
    <row r="219" spans="1:9" x14ac:dyDescent="0.35">
      <c r="A219" s="33">
        <v>0</v>
      </c>
      <c r="B219" s="33">
        <v>-5.0146679999999999E-3</v>
      </c>
      <c r="C219" s="33">
        <v>3.2726130000000002E-3</v>
      </c>
      <c r="D219" s="33">
        <v>1.8006350000000001E-3</v>
      </c>
      <c r="F219" s="31">
        <f t="shared" si="12"/>
        <v>-9.5136349242424243E-4</v>
      </c>
      <c r="G219" s="31">
        <f t="shared" si="13"/>
        <v>-5.3675458068181813E-3</v>
      </c>
      <c r="H219" s="31">
        <f t="shared" si="14"/>
        <v>2.1171081250000003E-3</v>
      </c>
      <c r="I219" s="32">
        <f t="shared" si="15"/>
        <v>2.0250464810606058E-3</v>
      </c>
    </row>
    <row r="220" spans="1:9" x14ac:dyDescent="0.35">
      <c r="A220" s="33">
        <v>-7.5702099999999997E-4</v>
      </c>
      <c r="B220" s="33">
        <v>-1.1759680999999999E-2</v>
      </c>
      <c r="C220" s="33">
        <v>-3.2619379999999998E-3</v>
      </c>
      <c r="D220" s="33">
        <v>1.05667E-4</v>
      </c>
      <c r="F220" s="31">
        <f t="shared" si="12"/>
        <v>-1.7083844924242423E-3</v>
      </c>
      <c r="G220" s="31">
        <f t="shared" si="13"/>
        <v>-1.2112558806818181E-2</v>
      </c>
      <c r="H220" s="31">
        <f t="shared" si="14"/>
        <v>-4.4174428750000001E-3</v>
      </c>
      <c r="I220" s="32">
        <f t="shared" si="15"/>
        <v>3.3007848106060593E-4</v>
      </c>
    </row>
    <row r="221" spans="1:9" x14ac:dyDescent="0.35">
      <c r="A221" s="33">
        <v>1.1364019999999999E-3</v>
      </c>
      <c r="B221" s="33">
        <v>2.9748830000000002E-3</v>
      </c>
      <c r="C221" s="33">
        <v>3.7400749999999998E-3</v>
      </c>
      <c r="D221" s="33">
        <v>1.4166445E-2</v>
      </c>
      <c r="F221" s="31">
        <f t="shared" si="12"/>
        <v>1.8503850757575747E-4</v>
      </c>
      <c r="G221" s="31">
        <f t="shared" si="13"/>
        <v>2.6220051931818188E-3</v>
      </c>
      <c r="H221" s="31">
        <f t="shared" si="14"/>
        <v>2.5845701249999995E-3</v>
      </c>
      <c r="I221" s="32">
        <f t="shared" si="15"/>
        <v>1.4390856481060605E-2</v>
      </c>
    </row>
    <row r="222" spans="1:9" x14ac:dyDescent="0.35">
      <c r="A222" s="33">
        <v>1.1350170000000001E-3</v>
      </c>
      <c r="B222" s="33">
        <v>1.2288093E-2</v>
      </c>
      <c r="C222" s="33">
        <v>1.0712641E-2</v>
      </c>
      <c r="D222" s="33">
        <v>-3.6484730000000002E-3</v>
      </c>
      <c r="F222" s="31">
        <f t="shared" si="12"/>
        <v>1.8365350757575767E-4</v>
      </c>
      <c r="G222" s="31">
        <f t="shared" si="13"/>
        <v>1.1935215193181819E-2</v>
      </c>
      <c r="H222" s="31">
        <f t="shared" si="14"/>
        <v>9.5571361250000007E-3</v>
      </c>
      <c r="I222" s="32">
        <f t="shared" si="15"/>
        <v>-3.4240615189393944E-3</v>
      </c>
    </row>
    <row r="223" spans="1:9" x14ac:dyDescent="0.35">
      <c r="A223" s="33">
        <v>3.7794800000000002E-4</v>
      </c>
      <c r="B223" s="33">
        <v>-1.2976099E-2</v>
      </c>
      <c r="C223" s="33">
        <v>-5.9908019999999999E-3</v>
      </c>
      <c r="D223" s="33">
        <v>-7.32371E-4</v>
      </c>
      <c r="F223" s="31">
        <f t="shared" si="12"/>
        <v>-5.7341549242424241E-4</v>
      </c>
      <c r="G223" s="31">
        <f t="shared" si="13"/>
        <v>-1.3328976806818181E-2</v>
      </c>
      <c r="H223" s="31">
        <f t="shared" si="14"/>
        <v>-7.1463068750000002E-3</v>
      </c>
      <c r="I223" s="32">
        <f t="shared" si="15"/>
        <v>-5.0795951893939405E-4</v>
      </c>
    </row>
    <row r="224" spans="1:9" x14ac:dyDescent="0.35">
      <c r="A224" s="33">
        <v>-3.7780499999999999E-4</v>
      </c>
      <c r="B224" s="33">
        <v>-1.2722604E-2</v>
      </c>
      <c r="C224" s="33">
        <v>4.1725080000000001E-3</v>
      </c>
      <c r="D224" s="33">
        <v>2.1987230000000001E-3</v>
      </c>
      <c r="F224" s="31">
        <f t="shared" si="12"/>
        <v>-1.3291684924242424E-3</v>
      </c>
      <c r="G224" s="31">
        <f t="shared" si="13"/>
        <v>-1.3075481806818182E-2</v>
      </c>
      <c r="H224" s="31">
        <f t="shared" si="14"/>
        <v>3.0170031249999998E-3</v>
      </c>
      <c r="I224" s="32">
        <f t="shared" si="15"/>
        <v>2.4231344810606058E-3</v>
      </c>
    </row>
    <row r="225" spans="1:9" x14ac:dyDescent="0.35">
      <c r="A225" s="33">
        <v>-3.7785299999999999E-4</v>
      </c>
      <c r="B225" s="33">
        <v>2.4054939000000001E-2</v>
      </c>
      <c r="C225" s="33">
        <v>-2.770111E-3</v>
      </c>
      <c r="D225" s="33">
        <v>1.1491850000000001E-3</v>
      </c>
      <c r="F225" s="31">
        <f t="shared" si="12"/>
        <v>-1.3292164924242425E-3</v>
      </c>
      <c r="G225" s="31">
        <f t="shared" si="13"/>
        <v>2.3702061193181818E-2</v>
      </c>
      <c r="H225" s="31">
        <f t="shared" si="14"/>
        <v>-3.9256158749999999E-3</v>
      </c>
      <c r="I225" s="32">
        <f t="shared" si="15"/>
        <v>1.373596481060606E-3</v>
      </c>
    </row>
    <row r="226" spans="1:9" x14ac:dyDescent="0.35">
      <c r="A226" s="33">
        <v>3.7799600000000002E-4</v>
      </c>
      <c r="B226" s="33">
        <v>-2.0972730000000002E-3</v>
      </c>
      <c r="C226" s="33">
        <v>-1.8055528000000001E-2</v>
      </c>
      <c r="D226" s="33">
        <v>-5.6349989999999999E-3</v>
      </c>
      <c r="F226" s="31">
        <f t="shared" si="12"/>
        <v>-5.7336749242424241E-4</v>
      </c>
      <c r="G226" s="31">
        <f t="shared" si="13"/>
        <v>-2.4501508068181816E-3</v>
      </c>
      <c r="H226" s="31">
        <f t="shared" si="14"/>
        <v>-1.9211032875000002E-2</v>
      </c>
      <c r="I226" s="32">
        <f t="shared" si="15"/>
        <v>-5.4105875189393937E-3</v>
      </c>
    </row>
    <row r="227" spans="1:9" x14ac:dyDescent="0.35">
      <c r="A227" s="33">
        <v>-3.7785299999999999E-4</v>
      </c>
      <c r="B227" s="33">
        <v>-9.6680110000000007E-3</v>
      </c>
      <c r="C227" s="33">
        <v>2.3573790000000002E-3</v>
      </c>
      <c r="D227" s="33">
        <v>-4.9323120000000003E-3</v>
      </c>
      <c r="F227" s="31">
        <f t="shared" si="12"/>
        <v>-1.3292164924242425E-3</v>
      </c>
      <c r="G227" s="31">
        <f t="shared" si="13"/>
        <v>-1.0020888806818182E-2</v>
      </c>
      <c r="H227" s="31">
        <f t="shared" si="14"/>
        <v>1.2018741250000001E-3</v>
      </c>
      <c r="I227" s="32">
        <f t="shared" si="15"/>
        <v>-4.7079005189393942E-3</v>
      </c>
    </row>
    <row r="228" spans="1:9" x14ac:dyDescent="0.35">
      <c r="A228" s="33">
        <v>-3.7807370000000002E-3</v>
      </c>
      <c r="B228" s="33">
        <v>4.2445249999999999E-3</v>
      </c>
      <c r="C228" s="33">
        <v>6.5851080000000001E-3</v>
      </c>
      <c r="D228" s="33">
        <v>8.0152079999999994E-3</v>
      </c>
      <c r="F228" s="31">
        <f t="shared" si="12"/>
        <v>-4.7321004924242424E-3</v>
      </c>
      <c r="G228" s="31">
        <f t="shared" si="13"/>
        <v>3.8916471931818184E-3</v>
      </c>
      <c r="H228" s="31">
        <f t="shared" si="14"/>
        <v>5.4296031249999998E-3</v>
      </c>
      <c r="I228" s="32">
        <f t="shared" si="15"/>
        <v>8.2396194810606047E-3</v>
      </c>
    </row>
    <row r="229" spans="1:9" x14ac:dyDescent="0.35">
      <c r="A229" s="33">
        <v>-1.89759E-3</v>
      </c>
      <c r="B229" s="33">
        <v>2.4936601999999999E-2</v>
      </c>
      <c r="C229" s="33">
        <v>-4.2055790000000001E-3</v>
      </c>
      <c r="D229" s="33">
        <v>5.4404270000000003E-3</v>
      </c>
      <c r="F229" s="31">
        <f t="shared" si="12"/>
        <v>-2.8489534924242424E-3</v>
      </c>
      <c r="G229" s="31">
        <f t="shared" si="13"/>
        <v>2.4583724193181816E-2</v>
      </c>
      <c r="H229" s="31">
        <f t="shared" si="14"/>
        <v>-5.3610838750000004E-3</v>
      </c>
      <c r="I229" s="32">
        <f t="shared" si="15"/>
        <v>5.6648384810606064E-3</v>
      </c>
    </row>
    <row r="230" spans="1:9" x14ac:dyDescent="0.35">
      <c r="A230" s="33">
        <v>-2.6615779999999999E-3</v>
      </c>
      <c r="B230" s="33">
        <v>2.4741860000000002E-3</v>
      </c>
      <c r="C230" s="33">
        <v>1.0323782E-2</v>
      </c>
      <c r="D230" s="33">
        <v>-5.8272430000000002E-3</v>
      </c>
      <c r="F230" s="31">
        <f t="shared" si="12"/>
        <v>-3.6129414924242426E-3</v>
      </c>
      <c r="G230" s="31">
        <f t="shared" si="13"/>
        <v>2.1213081931818188E-3</v>
      </c>
      <c r="H230" s="31">
        <f t="shared" si="14"/>
        <v>9.1682771250000007E-3</v>
      </c>
      <c r="I230" s="32">
        <f t="shared" si="15"/>
        <v>-5.602831518939394E-3</v>
      </c>
    </row>
    <row r="231" spans="1:9" x14ac:dyDescent="0.35">
      <c r="A231" s="33">
        <v>1.906252E-3</v>
      </c>
      <c r="B231" s="33">
        <v>4.11395E-4</v>
      </c>
      <c r="C231" s="33">
        <v>-2.4152336E-2</v>
      </c>
      <c r="D231" s="33">
        <v>-9.0014650000000002E-3</v>
      </c>
      <c r="F231" s="31">
        <f t="shared" si="12"/>
        <v>9.5488850757575756E-4</v>
      </c>
      <c r="G231" s="31">
        <f t="shared" si="13"/>
        <v>5.8517193181818479E-5</v>
      </c>
      <c r="H231" s="31">
        <f t="shared" si="14"/>
        <v>-2.5307840875000001E-2</v>
      </c>
      <c r="I231" s="32">
        <f t="shared" si="15"/>
        <v>-8.7770535189393949E-3</v>
      </c>
    </row>
    <row r="232" spans="1:9" x14ac:dyDescent="0.35">
      <c r="A232" s="33">
        <v>-1.5220889999999999E-3</v>
      </c>
      <c r="B232" s="33">
        <v>-1.644696E-3</v>
      </c>
      <c r="C232" s="33">
        <v>4.75916E-4</v>
      </c>
      <c r="D232" s="33">
        <v>-6.3369200000000004E-4</v>
      </c>
      <c r="F232" s="31">
        <f t="shared" si="12"/>
        <v>-2.4734524924242421E-3</v>
      </c>
      <c r="G232" s="31">
        <f t="shared" si="13"/>
        <v>-1.9975738068181816E-3</v>
      </c>
      <c r="H232" s="31">
        <f t="shared" si="14"/>
        <v>-6.7958887500000004E-4</v>
      </c>
      <c r="I232" s="32">
        <f t="shared" si="15"/>
        <v>-4.092805189393941E-4</v>
      </c>
    </row>
    <row r="233" spans="1:9" x14ac:dyDescent="0.35">
      <c r="A233" s="33">
        <v>7.6219500000000002E-4</v>
      </c>
      <c r="B233" s="33">
        <v>1.8121828E-2</v>
      </c>
      <c r="C233" s="33">
        <v>-5.2330639999999999E-3</v>
      </c>
      <c r="D233" s="33">
        <v>-3.593363E-3</v>
      </c>
      <c r="F233" s="31">
        <f t="shared" si="12"/>
        <v>-1.8916849242424242E-4</v>
      </c>
      <c r="G233" s="31">
        <f t="shared" si="13"/>
        <v>1.7768950193181816E-2</v>
      </c>
      <c r="H233" s="31">
        <f t="shared" si="14"/>
        <v>-6.3885688750000003E-3</v>
      </c>
      <c r="I233" s="32">
        <f t="shared" si="15"/>
        <v>-3.3689515189393943E-3</v>
      </c>
    </row>
    <row r="234" spans="1:9" x14ac:dyDescent="0.35">
      <c r="A234" s="33">
        <v>7.6163399999999997E-4</v>
      </c>
      <c r="B234" s="33">
        <v>-5.6633899999999999E-3</v>
      </c>
      <c r="C234" s="33">
        <v>-1.6738401999999999E-2</v>
      </c>
      <c r="D234" s="33">
        <v>1.06088E-4</v>
      </c>
      <c r="F234" s="31">
        <f t="shared" si="12"/>
        <v>-1.8972949242424247E-4</v>
      </c>
      <c r="G234" s="31">
        <f t="shared" si="13"/>
        <v>-6.0162678068181813E-3</v>
      </c>
      <c r="H234" s="31">
        <f t="shared" si="14"/>
        <v>-1.7893906875000001E-2</v>
      </c>
      <c r="I234" s="32">
        <f t="shared" si="15"/>
        <v>3.304994810606059E-4</v>
      </c>
    </row>
    <row r="235" spans="1:9" x14ac:dyDescent="0.35">
      <c r="A235" s="33">
        <v>-2.2831430000000001E-3</v>
      </c>
      <c r="B235" s="33">
        <v>2.0748576000000001E-2</v>
      </c>
      <c r="C235" s="33">
        <v>1.0213959E-2</v>
      </c>
      <c r="D235" s="33">
        <v>2.651395E-3</v>
      </c>
      <c r="F235" s="31">
        <f t="shared" si="12"/>
        <v>-3.2345064924242427E-3</v>
      </c>
      <c r="G235" s="31">
        <f t="shared" si="13"/>
        <v>2.0395698193181818E-2</v>
      </c>
      <c r="H235" s="31">
        <f t="shared" si="14"/>
        <v>9.0584541250000004E-3</v>
      </c>
      <c r="I235" s="32">
        <f t="shared" si="15"/>
        <v>2.8758064810606057E-3</v>
      </c>
    </row>
    <row r="236" spans="1:9" x14ac:dyDescent="0.35">
      <c r="A236" s="33">
        <v>7.6279600000000005E-4</v>
      </c>
      <c r="B236" s="33">
        <v>3.9856919999999999E-3</v>
      </c>
      <c r="C236" s="33">
        <v>-4.8141600000000003E-4</v>
      </c>
      <c r="D236" s="33">
        <v>8.8851069999999997E-3</v>
      </c>
      <c r="F236" s="31">
        <f t="shared" si="12"/>
        <v>-1.8856749242424239E-4</v>
      </c>
      <c r="G236" s="31">
        <f t="shared" si="13"/>
        <v>3.6328141931818185E-3</v>
      </c>
      <c r="H236" s="31">
        <f t="shared" si="14"/>
        <v>-1.636920875E-3</v>
      </c>
      <c r="I236" s="32">
        <f t="shared" si="15"/>
        <v>9.109518481060605E-3</v>
      </c>
    </row>
    <row r="237" spans="1:9" x14ac:dyDescent="0.35">
      <c r="A237" s="33">
        <v>-2.6676830000000001E-3</v>
      </c>
      <c r="B237" s="33">
        <v>3.5728460000000002E-3</v>
      </c>
      <c r="C237" s="33">
        <v>-1.2042389000000001E-2</v>
      </c>
      <c r="D237" s="33">
        <v>-4.5083040000000003E-3</v>
      </c>
      <c r="F237" s="31">
        <f t="shared" si="12"/>
        <v>-3.6190464924242428E-3</v>
      </c>
      <c r="G237" s="31">
        <f t="shared" si="13"/>
        <v>3.2199681931818188E-3</v>
      </c>
      <c r="H237" s="31">
        <f t="shared" si="14"/>
        <v>-1.3197893875E-2</v>
      </c>
      <c r="I237" s="32">
        <f t="shared" si="15"/>
        <v>-4.2838925189393941E-3</v>
      </c>
    </row>
    <row r="238" spans="1:9" x14ac:dyDescent="0.35">
      <c r="A238" s="33">
        <v>7.64253E-4</v>
      </c>
      <c r="B238" s="33">
        <v>-1.0680419E-2</v>
      </c>
      <c r="C238" s="33">
        <v>1.1213983E-2</v>
      </c>
      <c r="D238" s="33">
        <v>5.6872249999999997E-3</v>
      </c>
      <c r="F238" s="31">
        <f t="shared" si="12"/>
        <v>-1.8711049242424243E-4</v>
      </c>
      <c r="G238" s="31">
        <f t="shared" si="13"/>
        <v>-1.1033296806818181E-2</v>
      </c>
      <c r="H238" s="31">
        <f t="shared" si="14"/>
        <v>1.0058478125000001E-2</v>
      </c>
      <c r="I238" s="32">
        <f t="shared" si="15"/>
        <v>5.9116364810606059E-3</v>
      </c>
    </row>
    <row r="239" spans="1:9" x14ac:dyDescent="0.35">
      <c r="A239" s="33">
        <v>0</v>
      </c>
      <c r="B239" s="33">
        <v>-1.9992399999999998E-3</v>
      </c>
      <c r="C239" s="33">
        <v>7.2324010000000003E-3</v>
      </c>
      <c r="D239" s="33">
        <v>-7.435334E-3</v>
      </c>
      <c r="F239" s="31">
        <f t="shared" si="12"/>
        <v>-9.5136349242424243E-4</v>
      </c>
      <c r="G239" s="31">
        <f t="shared" si="13"/>
        <v>-2.3521178068181812E-3</v>
      </c>
      <c r="H239" s="31">
        <f t="shared" si="14"/>
        <v>6.076896125E-3</v>
      </c>
      <c r="I239" s="32">
        <f t="shared" si="15"/>
        <v>-7.2109225189393939E-3</v>
      </c>
    </row>
    <row r="240" spans="1:9" x14ac:dyDescent="0.35">
      <c r="A240" s="33">
        <v>7.6359300000000002E-4</v>
      </c>
      <c r="B240" s="33">
        <v>-8.0929409999999993E-2</v>
      </c>
      <c r="C240" s="33">
        <v>-3.350876E-3</v>
      </c>
      <c r="D240" s="33">
        <v>-1.8780313E-2</v>
      </c>
      <c r="F240" s="31">
        <f t="shared" si="12"/>
        <v>-1.8777049242424241E-4</v>
      </c>
      <c r="G240" s="31">
        <f t="shared" si="13"/>
        <v>-8.1282287806818176E-2</v>
      </c>
      <c r="H240" s="31">
        <f t="shared" si="14"/>
        <v>-4.5063808750000003E-3</v>
      </c>
      <c r="I240" s="32">
        <f t="shared" si="15"/>
        <v>-1.8555901518939395E-2</v>
      </c>
    </row>
    <row r="241" spans="1:9" x14ac:dyDescent="0.35">
      <c r="A241" s="33">
        <v>5.3415299999999997E-3</v>
      </c>
      <c r="B241" s="33">
        <v>-8.7188299999999995E-4</v>
      </c>
      <c r="C241" s="33">
        <v>8.6455530000000003E-3</v>
      </c>
      <c r="D241" s="33">
        <v>-2.0752687999999998E-2</v>
      </c>
      <c r="F241" s="31">
        <f t="shared" si="12"/>
        <v>4.3901665075757575E-3</v>
      </c>
      <c r="G241" s="31">
        <f t="shared" si="13"/>
        <v>-1.2247608068181814E-3</v>
      </c>
      <c r="H241" s="31">
        <f t="shared" si="14"/>
        <v>7.490048125E-3</v>
      </c>
      <c r="I241" s="32">
        <f t="shared" si="15"/>
        <v>-2.0528276518939393E-2</v>
      </c>
    </row>
    <row r="242" spans="1:9" x14ac:dyDescent="0.35">
      <c r="A242" s="33">
        <v>-1.518064E-3</v>
      </c>
      <c r="B242" s="33">
        <v>-6.1081590000000002E-3</v>
      </c>
      <c r="C242" s="33">
        <v>1.3809495E-2</v>
      </c>
      <c r="D242" s="33">
        <v>5.2707149999999996E-3</v>
      </c>
      <c r="F242" s="31">
        <f t="shared" si="12"/>
        <v>-2.4694274924242426E-3</v>
      </c>
      <c r="G242" s="31">
        <f t="shared" si="13"/>
        <v>-6.4610368068181816E-3</v>
      </c>
      <c r="H242" s="31">
        <f t="shared" si="14"/>
        <v>1.2653990125E-2</v>
      </c>
      <c r="I242" s="32">
        <f t="shared" si="15"/>
        <v>5.4951264810606058E-3</v>
      </c>
    </row>
    <row r="243" spans="1:9" x14ac:dyDescent="0.35">
      <c r="A243" s="33">
        <v>3.8008399999999999E-4</v>
      </c>
      <c r="B243" s="33">
        <v>2.1510052000000002E-2</v>
      </c>
      <c r="C243" s="33">
        <v>-2.7712514000000001E-2</v>
      </c>
      <c r="D243" s="33">
        <v>3.2768319999999999E-3</v>
      </c>
      <c r="F243" s="31">
        <f t="shared" si="12"/>
        <v>-5.712794924242425E-4</v>
      </c>
      <c r="G243" s="31">
        <f t="shared" si="13"/>
        <v>2.1157174193181819E-2</v>
      </c>
      <c r="H243" s="31">
        <f t="shared" si="14"/>
        <v>-2.8868018875000002E-2</v>
      </c>
      <c r="I243" s="32">
        <f t="shared" si="15"/>
        <v>3.5012434810606057E-3</v>
      </c>
    </row>
    <row r="244" spans="1:9" x14ac:dyDescent="0.35">
      <c r="A244" s="33">
        <v>6.838925E-3</v>
      </c>
      <c r="B244" s="33">
        <v>-9.0245380000000004E-3</v>
      </c>
      <c r="C244" s="33">
        <v>3.3816229999999998E-3</v>
      </c>
      <c r="D244" s="33">
        <v>-6.5321699999999999E-4</v>
      </c>
      <c r="F244" s="31">
        <f t="shared" si="12"/>
        <v>5.8875615075757578E-3</v>
      </c>
      <c r="G244" s="31">
        <f t="shared" si="13"/>
        <v>-9.3774158068181818E-3</v>
      </c>
      <c r="H244" s="31">
        <f t="shared" si="14"/>
        <v>2.226118125E-3</v>
      </c>
      <c r="I244" s="32">
        <f t="shared" si="15"/>
        <v>-4.2880551893939405E-4</v>
      </c>
    </row>
    <row r="245" spans="1:9" x14ac:dyDescent="0.35">
      <c r="A245" s="33">
        <v>0</v>
      </c>
      <c r="B245" s="33">
        <v>-2.4284433000000001E-2</v>
      </c>
      <c r="C245" s="33">
        <v>-3.7072682000000003E-2</v>
      </c>
      <c r="D245" s="33">
        <v>-1.05676E-2</v>
      </c>
      <c r="F245" s="31">
        <f t="shared" si="12"/>
        <v>-9.5136349242424243E-4</v>
      </c>
      <c r="G245" s="31">
        <f t="shared" si="13"/>
        <v>-2.4637310806818184E-2</v>
      </c>
      <c r="H245" s="31">
        <f t="shared" si="14"/>
        <v>-3.8228186875E-2</v>
      </c>
      <c r="I245" s="32">
        <f t="shared" si="15"/>
        <v>-1.0343188518939395E-2</v>
      </c>
    </row>
    <row r="246" spans="1:9" x14ac:dyDescent="0.35">
      <c r="A246" s="33">
        <v>-7.5473599999999999E-4</v>
      </c>
      <c r="B246" s="33">
        <v>1.3333289E-2</v>
      </c>
      <c r="C246" s="33">
        <v>1.349998E-2</v>
      </c>
      <c r="D246" s="33">
        <v>5.0649420000000002E-3</v>
      </c>
      <c r="F246" s="31">
        <f t="shared" si="12"/>
        <v>-1.7060994924242424E-3</v>
      </c>
      <c r="G246" s="31">
        <f t="shared" si="13"/>
        <v>1.2980411193181818E-2</v>
      </c>
      <c r="H246" s="31">
        <f t="shared" si="14"/>
        <v>1.2344475125000001E-2</v>
      </c>
      <c r="I246" s="32">
        <f t="shared" si="15"/>
        <v>5.2893534810606064E-3</v>
      </c>
    </row>
    <row r="247" spans="1:9" x14ac:dyDescent="0.35">
      <c r="A247" s="33">
        <v>-4.1540220000000003E-3</v>
      </c>
      <c r="B247" s="33">
        <v>4.3860089999999997E-3</v>
      </c>
      <c r="C247" s="33">
        <v>-5.9200590000000001E-3</v>
      </c>
      <c r="D247" s="33">
        <v>-9.4215600000000007E-3</v>
      </c>
      <c r="F247" s="31">
        <f t="shared" si="12"/>
        <v>-5.1053854924242425E-3</v>
      </c>
      <c r="G247" s="31">
        <f t="shared" si="13"/>
        <v>4.0331311931818183E-3</v>
      </c>
      <c r="H247" s="31">
        <f t="shared" si="14"/>
        <v>-7.0755638750000004E-3</v>
      </c>
      <c r="I247" s="32">
        <f t="shared" si="15"/>
        <v>-9.1971485189393954E-3</v>
      </c>
    </row>
    <row r="248" spans="1:9" x14ac:dyDescent="0.35">
      <c r="A248" s="33">
        <v>3.4128930000000002E-3</v>
      </c>
      <c r="B248" s="33">
        <v>-2.0524016999999999E-2</v>
      </c>
      <c r="C248" s="33">
        <v>-1.5384645000000001E-2</v>
      </c>
      <c r="D248" s="33">
        <v>1.327162E-3</v>
      </c>
      <c r="F248" s="31">
        <f t="shared" si="12"/>
        <v>2.461529507575758E-3</v>
      </c>
      <c r="G248" s="31">
        <f t="shared" si="13"/>
        <v>-2.0876894806818182E-2</v>
      </c>
      <c r="H248" s="31">
        <f t="shared" si="14"/>
        <v>-1.6540149875E-2</v>
      </c>
      <c r="I248" s="32">
        <f t="shared" si="15"/>
        <v>1.5515734810606059E-3</v>
      </c>
    </row>
    <row r="249" spans="1:9" x14ac:dyDescent="0.35">
      <c r="A249" s="33">
        <v>0</v>
      </c>
      <c r="B249" s="33">
        <v>2.0508202999999999E-2</v>
      </c>
      <c r="C249" s="33">
        <v>8.5686089999999996E-3</v>
      </c>
      <c r="D249" s="33">
        <v>1.2038856000000001E-2</v>
      </c>
      <c r="F249" s="31">
        <f t="shared" si="12"/>
        <v>-9.5136349242424243E-4</v>
      </c>
      <c r="G249" s="31">
        <f t="shared" si="13"/>
        <v>2.0155325193181816E-2</v>
      </c>
      <c r="H249" s="31">
        <f t="shared" si="14"/>
        <v>7.4131041249999993E-3</v>
      </c>
      <c r="I249" s="32">
        <f t="shared" si="15"/>
        <v>1.2263267481060606E-2</v>
      </c>
    </row>
    <row r="250" spans="1:9" x14ac:dyDescent="0.35">
      <c r="A250" s="33">
        <v>0</v>
      </c>
      <c r="B250" s="33">
        <v>2.5338577000000001E-2</v>
      </c>
      <c r="C250" s="33">
        <v>5.4972010000000002E-3</v>
      </c>
      <c r="D250" s="33">
        <v>1.6261094E-2</v>
      </c>
      <c r="F250" s="31">
        <f t="shared" si="12"/>
        <v>-9.5136349242424243E-4</v>
      </c>
      <c r="G250" s="31">
        <f t="shared" si="13"/>
        <v>2.4985699193181818E-2</v>
      </c>
      <c r="H250" s="31">
        <f t="shared" si="14"/>
        <v>4.3416961249999999E-3</v>
      </c>
      <c r="I250" s="32">
        <f t="shared" si="15"/>
        <v>1.6485505481060606E-2</v>
      </c>
    </row>
    <row r="251" spans="1:9" x14ac:dyDescent="0.35">
      <c r="A251" s="33">
        <v>0</v>
      </c>
      <c r="B251" s="33">
        <v>2.2582062999999999E-2</v>
      </c>
      <c r="C251" s="33">
        <v>1.4910537E-2</v>
      </c>
      <c r="D251" s="33">
        <v>-1.0739479999999999E-3</v>
      </c>
      <c r="F251" s="31">
        <f t="shared" si="12"/>
        <v>-9.5136349242424243E-4</v>
      </c>
      <c r="G251" s="31">
        <f t="shared" si="13"/>
        <v>2.2229185193181816E-2</v>
      </c>
      <c r="H251" s="31">
        <f t="shared" si="14"/>
        <v>1.3755032125E-2</v>
      </c>
      <c r="I251" s="32">
        <f t="shared" si="15"/>
        <v>-8.4953651893939397E-4</v>
      </c>
    </row>
    <row r="252" spans="1:9" x14ac:dyDescent="0.35">
      <c r="A252" s="33">
        <v>-3.7785299999999999E-4</v>
      </c>
      <c r="B252" s="33">
        <v>-2.9166708E-2</v>
      </c>
      <c r="C252" s="33">
        <v>-3.0558228E-2</v>
      </c>
      <c r="D252" s="33">
        <v>-3.2248999999999998E-4</v>
      </c>
      <c r="F252" s="31">
        <f t="shared" si="12"/>
        <v>-1.3292164924242425E-3</v>
      </c>
      <c r="G252" s="31">
        <f t="shared" si="13"/>
        <v>-2.9519585806818183E-2</v>
      </c>
      <c r="H252" s="31">
        <f t="shared" si="14"/>
        <v>-3.1713732874999997E-2</v>
      </c>
      <c r="I252" s="32">
        <f t="shared" si="15"/>
        <v>-9.8078518939394066E-5</v>
      </c>
    </row>
    <row r="253" spans="1:9" x14ac:dyDescent="0.35">
      <c r="A253" s="33">
        <v>1.134159E-3</v>
      </c>
      <c r="B253" s="33">
        <v>3.3047254999999998E-2</v>
      </c>
      <c r="C253" s="33">
        <v>-9.0927560000000004E-3</v>
      </c>
      <c r="D253" s="33">
        <v>1.720613E-2</v>
      </c>
      <c r="F253" s="31">
        <f t="shared" si="12"/>
        <v>1.827955075757576E-4</v>
      </c>
      <c r="G253" s="31">
        <f t="shared" si="13"/>
        <v>3.2694377193181814E-2</v>
      </c>
      <c r="H253" s="31">
        <f t="shared" si="14"/>
        <v>-1.0248260875E-2</v>
      </c>
      <c r="I253" s="32">
        <f t="shared" si="15"/>
        <v>1.7430541481060605E-2</v>
      </c>
    </row>
    <row r="254" spans="1:9" x14ac:dyDescent="0.35">
      <c r="A254" s="33">
        <v>3.7766200000000002E-4</v>
      </c>
      <c r="B254" s="33">
        <v>-1.6202741999999999E-2</v>
      </c>
      <c r="C254" s="33">
        <v>-2.5693351999999999E-2</v>
      </c>
      <c r="D254" s="33">
        <v>-8.0346129999999995E-3</v>
      </c>
      <c r="F254" s="31">
        <f t="shared" si="12"/>
        <v>-5.7370149242424247E-4</v>
      </c>
      <c r="G254" s="31">
        <f t="shared" si="13"/>
        <v>-1.6555619806818182E-2</v>
      </c>
      <c r="H254" s="31">
        <f t="shared" si="14"/>
        <v>-2.6848856875E-2</v>
      </c>
      <c r="I254" s="32">
        <f t="shared" si="15"/>
        <v>-7.8102015189393933E-3</v>
      </c>
    </row>
    <row r="255" spans="1:9" x14ac:dyDescent="0.35">
      <c r="A255" s="33">
        <v>0</v>
      </c>
      <c r="B255" s="33">
        <v>-3.8006759999999998E-3</v>
      </c>
      <c r="C255" s="33">
        <v>1.883633E-3</v>
      </c>
      <c r="D255" s="33">
        <v>1.0764084E-2</v>
      </c>
      <c r="F255" s="31">
        <f t="shared" si="12"/>
        <v>-9.5136349242424243E-4</v>
      </c>
      <c r="G255" s="31">
        <f t="shared" si="13"/>
        <v>-4.1535538068181816E-3</v>
      </c>
      <c r="H255" s="31">
        <f t="shared" si="14"/>
        <v>7.2812812499999991E-4</v>
      </c>
      <c r="I255" s="32">
        <f t="shared" si="15"/>
        <v>1.0988495481060605E-2</v>
      </c>
    </row>
    <row r="256" spans="1:9" x14ac:dyDescent="0.35">
      <c r="A256" s="33">
        <v>-1.1325409999999999E-3</v>
      </c>
      <c r="B256" s="33">
        <v>-1.5260704E-2</v>
      </c>
      <c r="C256" s="33">
        <v>7.1025699999999999E-3</v>
      </c>
      <c r="D256" s="33">
        <v>-8.7515189999999993E-3</v>
      </c>
      <c r="F256" s="31">
        <f t="shared" si="12"/>
        <v>-2.0839044924242421E-3</v>
      </c>
      <c r="G256" s="31">
        <f t="shared" si="13"/>
        <v>-1.5613581806818181E-2</v>
      </c>
      <c r="H256" s="31">
        <f t="shared" si="14"/>
        <v>5.9470651249999996E-3</v>
      </c>
      <c r="I256" s="32">
        <f t="shared" si="15"/>
        <v>-8.527107518939394E-3</v>
      </c>
    </row>
    <row r="257" spans="1:9" x14ac:dyDescent="0.35">
      <c r="A257" s="33">
        <v>1.133825E-3</v>
      </c>
      <c r="B257" s="33">
        <v>-2.2384890000000001E-2</v>
      </c>
      <c r="C257" s="33">
        <v>9.7490460000000008E-3</v>
      </c>
      <c r="D257" s="33">
        <v>-9.8925639999999995E-3</v>
      </c>
      <c r="F257" s="31">
        <f t="shared" si="12"/>
        <v>1.8246150757575755E-4</v>
      </c>
      <c r="G257" s="31">
        <f t="shared" si="13"/>
        <v>-2.2737767806818184E-2</v>
      </c>
      <c r="H257" s="31">
        <f t="shared" si="14"/>
        <v>8.5935411250000013E-3</v>
      </c>
      <c r="I257" s="32">
        <f t="shared" si="15"/>
        <v>-9.6681525189393942E-3</v>
      </c>
    </row>
    <row r="258" spans="1:9" x14ac:dyDescent="0.35">
      <c r="A258" s="33">
        <v>-1.1325409999999999E-3</v>
      </c>
      <c r="B258" s="33">
        <v>-1.9815016000000001E-2</v>
      </c>
      <c r="C258" s="33">
        <v>1.027095E-3</v>
      </c>
      <c r="D258" s="33">
        <v>1.5040819999999999E-3</v>
      </c>
      <c r="F258" s="31">
        <f t="shared" si="12"/>
        <v>-2.0839044924242421E-3</v>
      </c>
      <c r="G258" s="31">
        <f t="shared" si="13"/>
        <v>-2.0167893806818184E-2</v>
      </c>
      <c r="H258" s="31">
        <f t="shared" si="14"/>
        <v>-1.2840987500000009E-4</v>
      </c>
      <c r="I258" s="32">
        <f t="shared" si="15"/>
        <v>1.7284934810606058E-3</v>
      </c>
    </row>
    <row r="259" spans="1:9" x14ac:dyDescent="0.35">
      <c r="A259" s="33">
        <v>1.133825E-3</v>
      </c>
      <c r="B259" s="33">
        <v>-2.246226E-3</v>
      </c>
      <c r="C259" s="33">
        <v>1.5185748000000001E-2</v>
      </c>
      <c r="D259" s="33">
        <v>-9.5473069999999997E-3</v>
      </c>
      <c r="F259" s="31">
        <f t="shared" si="12"/>
        <v>1.8246150757575755E-4</v>
      </c>
      <c r="G259" s="31">
        <f t="shared" si="13"/>
        <v>-2.5991038068181815E-3</v>
      </c>
      <c r="H259" s="31">
        <f t="shared" si="14"/>
        <v>1.4030243125000001E-2</v>
      </c>
      <c r="I259" s="32">
        <f t="shared" si="15"/>
        <v>-9.3228955189393944E-3</v>
      </c>
    </row>
    <row r="260" spans="1:9" x14ac:dyDescent="0.35">
      <c r="A260" s="33">
        <v>-3.7752E-4</v>
      </c>
      <c r="B260" s="33">
        <v>-2.5664116000000001E-2</v>
      </c>
      <c r="C260" s="33">
        <v>-1.6575692E-2</v>
      </c>
      <c r="D260" s="33">
        <v>3.6824000000000002E-3</v>
      </c>
      <c r="F260" s="31">
        <f t="shared" ref="F260:F266" si="16">A260-$A$268</f>
        <v>-1.3288834924242423E-3</v>
      </c>
      <c r="G260" s="31">
        <f t="shared" ref="G260:G266" si="17">B260-$B$268</f>
        <v>-2.6016993806818184E-2</v>
      </c>
      <c r="H260" s="31">
        <f t="shared" ref="H260:H266" si="18">C260-$C$268</f>
        <v>-1.7731196875000001E-2</v>
      </c>
      <c r="I260" s="32">
        <f t="shared" ref="I260:I266" si="19">D260-$D$268</f>
        <v>3.9068114810606059E-3</v>
      </c>
    </row>
    <row r="261" spans="1:9" x14ac:dyDescent="0.35">
      <c r="A261" s="33">
        <v>3.7766200000000002E-4</v>
      </c>
      <c r="B261" s="33">
        <v>2.4029622E-2</v>
      </c>
      <c r="C261" s="33">
        <v>3.1346299000000001E-2</v>
      </c>
      <c r="D261" s="33">
        <v>2.212155E-2</v>
      </c>
      <c r="F261" s="31">
        <f t="shared" si="16"/>
        <v>-5.7370149242424247E-4</v>
      </c>
      <c r="G261" s="31">
        <f t="shared" si="17"/>
        <v>2.3676744193181817E-2</v>
      </c>
      <c r="H261" s="31">
        <f t="shared" si="18"/>
        <v>3.0190794125E-2</v>
      </c>
      <c r="I261" s="32">
        <f t="shared" si="19"/>
        <v>2.2345961481060606E-2</v>
      </c>
    </row>
    <row r="262" spans="1:9" x14ac:dyDescent="0.35">
      <c r="A262" s="33">
        <v>-1.1325409999999999E-3</v>
      </c>
      <c r="B262" s="33">
        <v>-6.7689530000000003E-3</v>
      </c>
      <c r="C262" s="33">
        <v>-1.8435455999999999E-2</v>
      </c>
      <c r="D262" s="33">
        <v>8.2347759999999992E-3</v>
      </c>
      <c r="F262" s="31">
        <f t="shared" si="16"/>
        <v>-2.0839044924242421E-3</v>
      </c>
      <c r="G262" s="31">
        <f t="shared" si="17"/>
        <v>-7.1218308068181817E-3</v>
      </c>
      <c r="H262" s="31">
        <f t="shared" si="18"/>
        <v>-1.9590960875000001E-2</v>
      </c>
      <c r="I262" s="32">
        <f t="shared" si="19"/>
        <v>8.4591874810606045E-3</v>
      </c>
    </row>
    <row r="263" spans="1:9" x14ac:dyDescent="0.35">
      <c r="A263" s="33">
        <v>-3.7785299999999999E-4</v>
      </c>
      <c r="B263" s="33">
        <v>2.4080008999999999E-2</v>
      </c>
      <c r="C263" s="33">
        <v>-1.5634528000000002E-2</v>
      </c>
      <c r="D263" s="33">
        <v>1.8115224999999999E-2</v>
      </c>
      <c r="F263" s="31">
        <f t="shared" si="16"/>
        <v>-1.3292164924242425E-3</v>
      </c>
      <c r="G263" s="31">
        <f t="shared" si="17"/>
        <v>2.3727131193181816E-2</v>
      </c>
      <c r="H263" s="31">
        <f t="shared" si="18"/>
        <v>-1.6790032875000003E-2</v>
      </c>
      <c r="I263" s="32">
        <f t="shared" si="19"/>
        <v>1.8339636481060604E-2</v>
      </c>
    </row>
    <row r="264" spans="1:9" x14ac:dyDescent="0.35">
      <c r="A264" s="33">
        <v>7.5608700000000001E-4</v>
      </c>
      <c r="B264" s="33">
        <v>1.7302528000000001E-2</v>
      </c>
      <c r="C264" s="33">
        <v>4.5379849999999996E-3</v>
      </c>
      <c r="D264" s="33">
        <v>-1.8512845E-2</v>
      </c>
      <c r="F264" s="31">
        <f t="shared" si="16"/>
        <v>-1.9527649242424242E-4</v>
      </c>
      <c r="G264" s="31">
        <f t="shared" si="17"/>
        <v>1.6949650193181818E-2</v>
      </c>
      <c r="H264" s="31">
        <f t="shared" si="18"/>
        <v>3.3824801249999993E-3</v>
      </c>
      <c r="I264" s="32">
        <f t="shared" si="19"/>
        <v>-1.8288433518939395E-2</v>
      </c>
    </row>
    <row r="265" spans="1:9" x14ac:dyDescent="0.35">
      <c r="A265" s="33">
        <v>0</v>
      </c>
      <c r="B265" s="33">
        <v>2.1369385000000001E-2</v>
      </c>
      <c r="C265" s="33">
        <v>2.1149866E-2</v>
      </c>
      <c r="D265" s="33">
        <v>-1.3203416000000001E-2</v>
      </c>
      <c r="F265" s="31">
        <f t="shared" si="16"/>
        <v>-9.5136349242424243E-4</v>
      </c>
      <c r="G265" s="31">
        <f t="shared" si="17"/>
        <v>2.1016507193181818E-2</v>
      </c>
      <c r="H265" s="31">
        <f t="shared" si="18"/>
        <v>1.9994361124999999E-2</v>
      </c>
      <c r="I265" s="32">
        <f t="shared" si="19"/>
        <v>-1.2979004518939396E-2</v>
      </c>
    </row>
    <row r="266" spans="1:9" x14ac:dyDescent="0.35">
      <c r="A266" s="33">
        <v>3.7778600000000002E-4</v>
      </c>
      <c r="B266" s="33">
        <v>5.5507689999999997E-3</v>
      </c>
      <c r="C266" s="33">
        <v>1.3975458E-2</v>
      </c>
      <c r="D266" s="33">
        <v>1.4760540000000001E-2</v>
      </c>
      <c r="F266" s="31">
        <f t="shared" si="16"/>
        <v>-5.7357749242424247E-4</v>
      </c>
      <c r="G266" s="31">
        <f t="shared" si="17"/>
        <v>5.1978911931818183E-3</v>
      </c>
      <c r="H266" s="31">
        <f t="shared" si="18"/>
        <v>1.2819953125E-2</v>
      </c>
      <c r="I266" s="32">
        <f t="shared" si="19"/>
        <v>1.4984951481060606E-2</v>
      </c>
    </row>
    <row r="267" spans="1:9" ht="15" thickBot="1" x14ac:dyDescent="0.4">
      <c r="A267" s="5"/>
      <c r="B267" s="6"/>
    </row>
    <row r="268" spans="1:9" ht="16.5" customHeight="1" thickTop="1" thickBot="1" x14ac:dyDescent="0.4">
      <c r="A268" s="48">
        <f>AVERAGE(A3:A266)</f>
        <v>9.5136349242424243E-4</v>
      </c>
      <c r="B268" s="48">
        <f>AVERAGE(B3:B266)</f>
        <v>3.5287780681818152E-4</v>
      </c>
      <c r="C268" s="48">
        <f>AVERAGE(C3:C266)</f>
        <v>1.1555048750000001E-3</v>
      </c>
      <c r="D268" s="48">
        <f>AVERAGE(D3:D266)</f>
        <v>-2.2441148106060592E-4</v>
      </c>
      <c r="E268" s="49" t="s">
        <v>12</v>
      </c>
    </row>
    <row r="269" spans="1:9" ht="15.5" thickTop="1" thickBot="1" x14ac:dyDescent="0.4">
      <c r="A269" s="50">
        <f>STDEV(A3:A266)</f>
        <v>1.6675979038826772E-2</v>
      </c>
      <c r="B269" s="50">
        <f>STDEV(B3:B266)</f>
        <v>2.2922085227212015E-2</v>
      </c>
      <c r="C269" s="50">
        <f>STDEV(C3:C266)</f>
        <v>1.5900432573284991E-2</v>
      </c>
      <c r="D269" s="50">
        <f>STDEV(D3:D266)</f>
        <v>1.9420065689540873E-2</v>
      </c>
      <c r="E269" s="51" t="s">
        <v>33</v>
      </c>
    </row>
    <row r="270" spans="1:9" ht="15" thickTop="1" x14ac:dyDescent="0.35"/>
    <row r="271" spans="1:9" x14ac:dyDescent="0.35">
      <c r="A271" s="8" t="s">
        <v>2</v>
      </c>
      <c r="B271" s="46"/>
    </row>
    <row r="272" spans="1:9" x14ac:dyDescent="0.35">
      <c r="A272" s="8" t="s">
        <v>3</v>
      </c>
      <c r="B272" s="2">
        <v>0.25</v>
      </c>
    </row>
    <row r="273" spans="1:2" x14ac:dyDescent="0.35">
      <c r="A273" s="8" t="s">
        <v>4</v>
      </c>
      <c r="B273" s="2">
        <v>0.25</v>
      </c>
    </row>
    <row r="274" spans="1:2" x14ac:dyDescent="0.35">
      <c r="A274" s="9" t="s">
        <v>5</v>
      </c>
      <c r="B274" s="2">
        <v>0.25</v>
      </c>
    </row>
    <row r="275" spans="1:2" x14ac:dyDescent="0.35">
      <c r="A275" s="9" t="s">
        <v>0</v>
      </c>
      <c r="B275" s="2">
        <v>0.25</v>
      </c>
    </row>
    <row r="276" spans="1:2" x14ac:dyDescent="0.35">
      <c r="A276" s="9" t="s">
        <v>1</v>
      </c>
      <c r="B276" s="2">
        <f>SUM(B271:B275)</f>
        <v>1</v>
      </c>
    </row>
    <row r="278" spans="1:2" x14ac:dyDescent="0.35">
      <c r="A278" s="10"/>
      <c r="B278" s="11">
        <f>MMULT(A268:D268,B272:B275)</f>
        <v>5.5883367329545455E-4</v>
      </c>
    </row>
    <row r="279" spans="1:2" x14ac:dyDescent="0.35">
      <c r="A279" s="5"/>
      <c r="B279" s="6"/>
    </row>
    <row r="280" spans="1:2" x14ac:dyDescent="0.35">
      <c r="A280" s="5"/>
      <c r="B280" s="6"/>
    </row>
    <row r="281" spans="1:2" x14ac:dyDescent="0.35">
      <c r="A281" s="5"/>
      <c r="B281" s="6"/>
    </row>
    <row r="282" spans="1:2" x14ac:dyDescent="0.35">
      <c r="A282" s="5"/>
      <c r="B282" s="6"/>
    </row>
    <row r="283" spans="1:2" x14ac:dyDescent="0.35">
      <c r="A283" s="5"/>
      <c r="B283" s="6"/>
    </row>
    <row r="284" spans="1:2" x14ac:dyDescent="0.35">
      <c r="A284" s="5"/>
      <c r="B284" s="6"/>
    </row>
    <row r="285" spans="1:2" x14ac:dyDescent="0.35">
      <c r="A285" s="5"/>
      <c r="B285" s="6"/>
    </row>
    <row r="286" spans="1:2" x14ac:dyDescent="0.35">
      <c r="A286" s="5"/>
      <c r="B286" s="6"/>
    </row>
    <row r="287" spans="1:2" x14ac:dyDescent="0.35">
      <c r="A287" s="5"/>
      <c r="B287" s="6"/>
    </row>
    <row r="288" spans="1:2" x14ac:dyDescent="0.35">
      <c r="A288" s="5"/>
      <c r="B288" s="6"/>
    </row>
    <row r="289" spans="1:2" x14ac:dyDescent="0.35">
      <c r="A289" s="5"/>
      <c r="B289" s="6"/>
    </row>
    <row r="290" spans="1:2" x14ac:dyDescent="0.35">
      <c r="A290" s="5"/>
      <c r="B290" s="6"/>
    </row>
    <row r="291" spans="1:2" x14ac:dyDescent="0.35">
      <c r="A291" s="5"/>
      <c r="B291" s="6"/>
    </row>
    <row r="292" spans="1:2" x14ac:dyDescent="0.35">
      <c r="A292" s="5"/>
      <c r="B292" s="6"/>
    </row>
    <row r="293" spans="1:2" x14ac:dyDescent="0.35">
      <c r="A293" s="5"/>
      <c r="B293" s="6"/>
    </row>
    <row r="294" spans="1:2" x14ac:dyDescent="0.35">
      <c r="A294" s="5"/>
      <c r="B294" s="6"/>
    </row>
    <row r="295" spans="1:2" x14ac:dyDescent="0.35">
      <c r="A295" s="5"/>
      <c r="B295" s="6"/>
    </row>
    <row r="296" spans="1:2" x14ac:dyDescent="0.35">
      <c r="A296" s="5"/>
      <c r="B296" s="6"/>
    </row>
    <row r="297" spans="1:2" x14ac:dyDescent="0.35">
      <c r="A297" s="5"/>
      <c r="B297" s="6"/>
    </row>
    <row r="298" spans="1:2" x14ac:dyDescent="0.35">
      <c r="A298" s="5"/>
      <c r="B298" s="6"/>
    </row>
    <row r="299" spans="1:2" x14ac:dyDescent="0.35">
      <c r="A299" s="5"/>
      <c r="B299" s="6"/>
    </row>
    <row r="300" spans="1:2" x14ac:dyDescent="0.35">
      <c r="A300" s="5"/>
      <c r="B300" s="6"/>
    </row>
    <row r="301" spans="1:2" x14ac:dyDescent="0.35">
      <c r="A301" s="5"/>
      <c r="B301" s="6"/>
    </row>
    <row r="302" spans="1:2" x14ac:dyDescent="0.35">
      <c r="A302" s="5"/>
      <c r="B302" s="6"/>
    </row>
    <row r="303" spans="1:2" x14ac:dyDescent="0.35">
      <c r="A303" s="5"/>
      <c r="B303" s="6"/>
    </row>
    <row r="304" spans="1:2" x14ac:dyDescent="0.35">
      <c r="A304" s="5"/>
      <c r="B304" s="6"/>
    </row>
    <row r="305" spans="1:2" x14ac:dyDescent="0.35">
      <c r="A305" s="5"/>
      <c r="B305" s="6"/>
    </row>
    <row r="306" spans="1:2" x14ac:dyDescent="0.35">
      <c r="A306" s="5"/>
      <c r="B306" s="6"/>
    </row>
    <row r="307" spans="1:2" x14ac:dyDescent="0.35">
      <c r="A307" s="5"/>
      <c r="B307" s="6"/>
    </row>
    <row r="308" spans="1:2" x14ac:dyDescent="0.35">
      <c r="A308" s="5"/>
      <c r="B308" s="6"/>
    </row>
    <row r="309" spans="1:2" x14ac:dyDescent="0.35">
      <c r="A309" s="5"/>
      <c r="B309" s="6"/>
    </row>
    <row r="310" spans="1:2" x14ac:dyDescent="0.35">
      <c r="A310" s="5"/>
      <c r="B310" s="6"/>
    </row>
    <row r="311" spans="1:2" x14ac:dyDescent="0.35">
      <c r="A311" s="5"/>
      <c r="B311" s="6"/>
    </row>
    <row r="312" spans="1:2" x14ac:dyDescent="0.35">
      <c r="A312" s="5"/>
      <c r="B312" s="6"/>
    </row>
    <row r="313" spans="1:2" x14ac:dyDescent="0.35">
      <c r="A313" s="5"/>
      <c r="B313" s="6"/>
    </row>
    <row r="314" spans="1:2" x14ac:dyDescent="0.35">
      <c r="A314" s="5"/>
      <c r="B314" s="6"/>
    </row>
    <row r="315" spans="1:2" x14ac:dyDescent="0.35">
      <c r="A315" s="5"/>
      <c r="B315" s="6"/>
    </row>
    <row r="316" spans="1:2" x14ac:dyDescent="0.35">
      <c r="A316" s="5"/>
      <c r="B316" s="6"/>
    </row>
    <row r="317" spans="1:2" x14ac:dyDescent="0.35">
      <c r="A317" s="5"/>
      <c r="B317" s="6"/>
    </row>
    <row r="318" spans="1:2" x14ac:dyDescent="0.35">
      <c r="A318" s="5"/>
      <c r="B318" s="6"/>
    </row>
    <row r="319" spans="1:2" x14ac:dyDescent="0.35">
      <c r="A319" s="5"/>
      <c r="B319" s="6"/>
    </row>
    <row r="320" spans="1:2" x14ac:dyDescent="0.35">
      <c r="A320" s="5"/>
      <c r="B320" s="6"/>
    </row>
    <row r="321" spans="1:2" x14ac:dyDescent="0.35">
      <c r="A321" s="5"/>
      <c r="B321" s="6"/>
    </row>
    <row r="322" spans="1:2" x14ac:dyDescent="0.35">
      <c r="A322" s="5"/>
      <c r="B322" s="6"/>
    </row>
    <row r="323" spans="1:2" x14ac:dyDescent="0.35">
      <c r="A323" s="5"/>
      <c r="B323" s="6"/>
    </row>
    <row r="324" spans="1:2" x14ac:dyDescent="0.35">
      <c r="A324" s="5"/>
      <c r="B324" s="6"/>
    </row>
    <row r="325" spans="1:2" x14ac:dyDescent="0.35">
      <c r="A325" s="5"/>
      <c r="B325" s="6"/>
    </row>
    <row r="326" spans="1:2" x14ac:dyDescent="0.35">
      <c r="A326" s="5"/>
      <c r="B326" s="6"/>
    </row>
    <row r="327" spans="1:2" x14ac:dyDescent="0.35">
      <c r="A327" s="5"/>
      <c r="B327" s="6"/>
    </row>
    <row r="328" spans="1:2" x14ac:dyDescent="0.35">
      <c r="A328" s="5"/>
      <c r="B328" s="6"/>
    </row>
    <row r="329" spans="1:2" x14ac:dyDescent="0.35">
      <c r="A329" s="5"/>
      <c r="B329" s="6"/>
    </row>
    <row r="330" spans="1:2" x14ac:dyDescent="0.35">
      <c r="A330" s="5"/>
      <c r="B330" s="6"/>
    </row>
    <row r="331" spans="1:2" x14ac:dyDescent="0.35">
      <c r="A331" s="5"/>
      <c r="B331" s="6"/>
    </row>
    <row r="332" spans="1:2" x14ac:dyDescent="0.35">
      <c r="A332" s="5"/>
      <c r="B332" s="6"/>
    </row>
    <row r="333" spans="1:2" x14ac:dyDescent="0.35">
      <c r="A333" s="5"/>
      <c r="B333" s="6"/>
    </row>
    <row r="334" spans="1:2" x14ac:dyDescent="0.35">
      <c r="A334" s="5"/>
      <c r="B334" s="6"/>
    </row>
    <row r="335" spans="1:2" x14ac:dyDescent="0.35">
      <c r="A335" s="5"/>
      <c r="B335" s="6"/>
    </row>
    <row r="336" spans="1:2" x14ac:dyDescent="0.35">
      <c r="A336" s="5"/>
      <c r="B336" s="6"/>
    </row>
    <row r="337" spans="1:2" x14ac:dyDescent="0.35">
      <c r="A337" s="5"/>
      <c r="B337" s="6"/>
    </row>
    <row r="338" spans="1:2" x14ac:dyDescent="0.35">
      <c r="A338" s="5"/>
      <c r="B338" s="6"/>
    </row>
    <row r="339" spans="1:2" x14ac:dyDescent="0.35">
      <c r="A339" s="5"/>
      <c r="B339" s="6"/>
    </row>
    <row r="340" spans="1:2" x14ac:dyDescent="0.35">
      <c r="A340" s="5"/>
      <c r="B340" s="6"/>
    </row>
    <row r="341" spans="1:2" x14ac:dyDescent="0.35">
      <c r="A341" s="5"/>
      <c r="B341" s="6"/>
    </row>
    <row r="342" spans="1:2" x14ac:dyDescent="0.35">
      <c r="A342" s="5"/>
      <c r="B342" s="6"/>
    </row>
    <row r="343" spans="1:2" x14ac:dyDescent="0.35">
      <c r="A343" s="5"/>
      <c r="B343" s="6"/>
    </row>
    <row r="344" spans="1:2" x14ac:dyDescent="0.35">
      <c r="A344" s="5"/>
      <c r="B344" s="6"/>
    </row>
    <row r="345" spans="1:2" x14ac:dyDescent="0.35">
      <c r="A345" s="5"/>
      <c r="B345" s="6"/>
    </row>
    <row r="346" spans="1:2" x14ac:dyDescent="0.35">
      <c r="A346" s="5"/>
      <c r="B346" s="6"/>
    </row>
    <row r="347" spans="1:2" x14ac:dyDescent="0.35">
      <c r="A347" s="5"/>
      <c r="B347" s="6"/>
    </row>
    <row r="348" spans="1:2" x14ac:dyDescent="0.35">
      <c r="A348" s="5"/>
      <c r="B348" s="6"/>
    </row>
    <row r="349" spans="1:2" x14ac:dyDescent="0.35">
      <c r="A349" s="5"/>
      <c r="B349" s="6"/>
    </row>
    <row r="350" spans="1:2" x14ac:dyDescent="0.35">
      <c r="A350" s="5"/>
      <c r="B350" s="6"/>
    </row>
    <row r="351" spans="1:2" x14ac:dyDescent="0.35">
      <c r="A351" s="5"/>
      <c r="B351" s="6"/>
    </row>
    <row r="352" spans="1:2" x14ac:dyDescent="0.35">
      <c r="A352" s="5"/>
      <c r="B352" s="6"/>
    </row>
    <row r="353" spans="1:2" x14ac:dyDescent="0.35">
      <c r="A353" s="5"/>
      <c r="B353" s="6"/>
    </row>
    <row r="354" spans="1:2" x14ac:dyDescent="0.35">
      <c r="A354" s="5"/>
      <c r="B354" s="6"/>
    </row>
    <row r="355" spans="1:2" x14ac:dyDescent="0.35">
      <c r="A355" s="5"/>
      <c r="B355" s="6"/>
    </row>
    <row r="356" spans="1:2" x14ac:dyDescent="0.35">
      <c r="A356" s="5"/>
      <c r="B356" s="6"/>
    </row>
    <row r="357" spans="1:2" x14ac:dyDescent="0.35">
      <c r="A357" s="5"/>
      <c r="B357" s="6"/>
    </row>
    <row r="358" spans="1:2" x14ac:dyDescent="0.35">
      <c r="A358" s="5"/>
      <c r="B358" s="6"/>
    </row>
    <row r="359" spans="1:2" x14ac:dyDescent="0.35">
      <c r="A359" s="5"/>
      <c r="B359" s="6"/>
    </row>
    <row r="360" spans="1:2" x14ac:dyDescent="0.35">
      <c r="A360" s="5"/>
      <c r="B360" s="6"/>
    </row>
    <row r="361" spans="1:2" x14ac:dyDescent="0.35">
      <c r="A361" s="5"/>
      <c r="B361" s="6"/>
    </row>
    <row r="362" spans="1:2" x14ac:dyDescent="0.35">
      <c r="A362" s="5"/>
      <c r="B362" s="6"/>
    </row>
    <row r="363" spans="1:2" x14ac:dyDescent="0.35">
      <c r="A363" s="5"/>
      <c r="B363" s="6"/>
    </row>
    <row r="364" spans="1:2" x14ac:dyDescent="0.35">
      <c r="A364" s="5"/>
      <c r="B364" s="6"/>
    </row>
    <row r="365" spans="1:2" x14ac:dyDescent="0.35">
      <c r="A365" s="5"/>
      <c r="B365" s="6"/>
    </row>
    <row r="366" spans="1:2" x14ac:dyDescent="0.35">
      <c r="A366" s="5"/>
      <c r="B366" s="6"/>
    </row>
    <row r="367" spans="1:2" x14ac:dyDescent="0.35">
      <c r="A367" s="5"/>
      <c r="B367" s="6"/>
    </row>
    <row r="368" spans="1:2" x14ac:dyDescent="0.35">
      <c r="A368" s="5"/>
      <c r="B368" s="6"/>
    </row>
    <row r="369" spans="1:2" x14ac:dyDescent="0.35">
      <c r="A369" s="5"/>
      <c r="B369" s="6"/>
    </row>
    <row r="370" spans="1:2" x14ac:dyDescent="0.35">
      <c r="A370" s="5"/>
      <c r="B370" s="6"/>
    </row>
    <row r="371" spans="1:2" x14ac:dyDescent="0.35">
      <c r="A371" s="5"/>
      <c r="B371" s="6"/>
    </row>
    <row r="372" spans="1:2" x14ac:dyDescent="0.35">
      <c r="A372" s="5"/>
      <c r="B372" s="6"/>
    </row>
    <row r="373" spans="1:2" x14ac:dyDescent="0.35">
      <c r="A373" s="5"/>
      <c r="B373" s="6"/>
    </row>
    <row r="374" spans="1:2" x14ac:dyDescent="0.35">
      <c r="A374" s="5"/>
      <c r="B374" s="6"/>
    </row>
    <row r="375" spans="1:2" x14ac:dyDescent="0.35">
      <c r="A375" s="5"/>
      <c r="B375" s="6"/>
    </row>
    <row r="376" spans="1:2" x14ac:dyDescent="0.35">
      <c r="A376" s="5"/>
      <c r="B376" s="6"/>
    </row>
    <row r="377" spans="1:2" x14ac:dyDescent="0.35">
      <c r="A377" s="5"/>
      <c r="B377" s="6"/>
    </row>
    <row r="378" spans="1:2" x14ac:dyDescent="0.35">
      <c r="A378" s="5"/>
      <c r="B378" s="6"/>
    </row>
    <row r="379" spans="1:2" x14ac:dyDescent="0.35">
      <c r="A379" s="5"/>
      <c r="B379" s="6"/>
    </row>
    <row r="380" spans="1:2" x14ac:dyDescent="0.35">
      <c r="A380" s="5"/>
      <c r="B380" s="6"/>
    </row>
    <row r="381" spans="1:2" x14ac:dyDescent="0.35">
      <c r="A381" s="5"/>
      <c r="B381" s="6"/>
    </row>
    <row r="382" spans="1:2" x14ac:dyDescent="0.35">
      <c r="A382" s="5"/>
      <c r="B382" s="6"/>
    </row>
    <row r="383" spans="1:2" x14ac:dyDescent="0.35">
      <c r="A383" s="5"/>
      <c r="B383" s="6"/>
    </row>
    <row r="384" spans="1:2" x14ac:dyDescent="0.35">
      <c r="A384" s="5"/>
      <c r="B384" s="6"/>
    </row>
    <row r="385" spans="1:2" x14ac:dyDescent="0.35">
      <c r="A385" s="5"/>
      <c r="B385" s="6"/>
    </row>
    <row r="386" spans="1:2" x14ac:dyDescent="0.35">
      <c r="A386" s="5"/>
      <c r="B386" s="6"/>
    </row>
    <row r="387" spans="1:2" x14ac:dyDescent="0.35">
      <c r="A387" s="5"/>
      <c r="B387" s="6"/>
    </row>
    <row r="388" spans="1:2" x14ac:dyDescent="0.35">
      <c r="A388" s="5"/>
      <c r="B388" s="6"/>
    </row>
    <row r="389" spans="1:2" x14ac:dyDescent="0.35">
      <c r="A389" s="5"/>
      <c r="B389" s="6"/>
    </row>
    <row r="390" spans="1:2" x14ac:dyDescent="0.35">
      <c r="A390" s="5"/>
      <c r="B390" s="6"/>
    </row>
    <row r="391" spans="1:2" x14ac:dyDescent="0.35">
      <c r="A391" s="5"/>
      <c r="B391" s="6"/>
    </row>
    <row r="392" spans="1:2" x14ac:dyDescent="0.35">
      <c r="A392" s="5"/>
      <c r="B392" s="6"/>
    </row>
    <row r="393" spans="1:2" x14ac:dyDescent="0.35">
      <c r="A393" s="5"/>
      <c r="B393" s="6"/>
    </row>
    <row r="394" spans="1:2" x14ac:dyDescent="0.35">
      <c r="A394" s="5"/>
      <c r="B394" s="6"/>
    </row>
    <row r="395" spans="1:2" x14ac:dyDescent="0.35">
      <c r="A395" s="5"/>
      <c r="B395" s="6"/>
    </row>
    <row r="396" spans="1:2" x14ac:dyDescent="0.35">
      <c r="A396" s="5"/>
      <c r="B396" s="6"/>
    </row>
    <row r="397" spans="1:2" x14ac:dyDescent="0.35">
      <c r="A397" s="5"/>
      <c r="B397" s="6"/>
    </row>
    <row r="398" spans="1:2" x14ac:dyDescent="0.35">
      <c r="A398" s="5"/>
      <c r="B398" s="6"/>
    </row>
    <row r="399" spans="1:2" x14ac:dyDescent="0.35">
      <c r="A399" s="5"/>
      <c r="B399" s="6"/>
    </row>
    <row r="400" spans="1:2" x14ac:dyDescent="0.35">
      <c r="A400" s="5"/>
      <c r="B400" s="6"/>
    </row>
    <row r="401" spans="1:2" x14ac:dyDescent="0.35">
      <c r="A401" s="5"/>
      <c r="B401" s="6"/>
    </row>
    <row r="402" spans="1:2" x14ac:dyDescent="0.35">
      <c r="A402" s="5"/>
      <c r="B402" s="6"/>
    </row>
    <row r="403" spans="1:2" x14ac:dyDescent="0.35">
      <c r="A403" s="5"/>
      <c r="B403" s="6"/>
    </row>
    <row r="404" spans="1:2" x14ac:dyDescent="0.35">
      <c r="A404" s="5"/>
      <c r="B404" s="6"/>
    </row>
    <row r="405" spans="1:2" x14ac:dyDescent="0.35">
      <c r="A405" s="5"/>
      <c r="B405" s="6"/>
    </row>
    <row r="406" spans="1:2" x14ac:dyDescent="0.35">
      <c r="A406" s="5"/>
      <c r="B406" s="6"/>
    </row>
    <row r="407" spans="1:2" x14ac:dyDescent="0.35">
      <c r="A407" s="5"/>
      <c r="B407" s="6"/>
    </row>
    <row r="408" spans="1:2" x14ac:dyDescent="0.35">
      <c r="A408" s="5"/>
      <c r="B408" s="6"/>
    </row>
    <row r="409" spans="1:2" x14ac:dyDescent="0.35">
      <c r="A409" s="5"/>
      <c r="B409" s="6"/>
    </row>
    <row r="410" spans="1:2" x14ac:dyDescent="0.35">
      <c r="A410" s="5"/>
      <c r="B410" s="6"/>
    </row>
    <row r="411" spans="1:2" x14ac:dyDescent="0.35">
      <c r="A411" s="5"/>
      <c r="B411" s="6"/>
    </row>
    <row r="412" spans="1:2" x14ac:dyDescent="0.35">
      <c r="A412" s="5"/>
      <c r="B412" s="6"/>
    </row>
    <row r="413" spans="1:2" x14ac:dyDescent="0.35">
      <c r="A413" s="5"/>
      <c r="B413" s="6"/>
    </row>
    <row r="414" spans="1:2" x14ac:dyDescent="0.35">
      <c r="A414" s="5"/>
      <c r="B414" s="6"/>
    </row>
    <row r="415" spans="1:2" x14ac:dyDescent="0.35">
      <c r="A415" s="5"/>
      <c r="B415" s="6"/>
    </row>
    <row r="416" spans="1:2" x14ac:dyDescent="0.35">
      <c r="A416" s="5"/>
      <c r="B416" s="6"/>
    </row>
    <row r="417" spans="1:2" x14ac:dyDescent="0.35">
      <c r="A417" s="5"/>
      <c r="B417" s="6"/>
    </row>
    <row r="418" spans="1:2" x14ac:dyDescent="0.35">
      <c r="A418" s="5"/>
      <c r="B418" s="6"/>
    </row>
    <row r="419" spans="1:2" x14ac:dyDescent="0.35">
      <c r="A419" s="5"/>
      <c r="B419" s="6"/>
    </row>
    <row r="420" spans="1:2" x14ac:dyDescent="0.35">
      <c r="A420" s="5"/>
      <c r="B420" s="6"/>
    </row>
    <row r="421" spans="1:2" x14ac:dyDescent="0.35">
      <c r="A421" s="5"/>
      <c r="B421" s="6"/>
    </row>
    <row r="422" spans="1:2" x14ac:dyDescent="0.35">
      <c r="A422" s="5"/>
      <c r="B422" s="6"/>
    </row>
    <row r="423" spans="1:2" x14ac:dyDescent="0.35">
      <c r="A423" s="5"/>
      <c r="B423" s="6"/>
    </row>
    <row r="424" spans="1:2" x14ac:dyDescent="0.35">
      <c r="A424" s="5"/>
      <c r="B424" s="6"/>
    </row>
    <row r="425" spans="1:2" x14ac:dyDescent="0.35">
      <c r="A425" s="5"/>
      <c r="B425" s="6"/>
    </row>
    <row r="426" spans="1:2" x14ac:dyDescent="0.35">
      <c r="A426" s="5"/>
      <c r="B426" s="6"/>
    </row>
    <row r="427" spans="1:2" x14ac:dyDescent="0.35">
      <c r="A427" s="5"/>
      <c r="B427" s="6"/>
    </row>
    <row r="428" spans="1:2" x14ac:dyDescent="0.35">
      <c r="A428" s="5"/>
      <c r="B428" s="6"/>
    </row>
    <row r="429" spans="1:2" x14ac:dyDescent="0.35">
      <c r="A429" s="5"/>
      <c r="B429" s="6"/>
    </row>
    <row r="430" spans="1:2" x14ac:dyDescent="0.35">
      <c r="A430" s="5"/>
      <c r="B430" s="6"/>
    </row>
    <row r="431" spans="1:2" x14ac:dyDescent="0.35">
      <c r="A431" s="5"/>
      <c r="B431" s="6"/>
    </row>
    <row r="432" spans="1:2" x14ac:dyDescent="0.35">
      <c r="A432" s="5"/>
      <c r="B432" s="6"/>
    </row>
    <row r="433" spans="1:2" x14ac:dyDescent="0.35">
      <c r="A433" s="5"/>
      <c r="B433" s="6"/>
    </row>
    <row r="434" spans="1:2" x14ac:dyDescent="0.35">
      <c r="A434" s="5"/>
      <c r="B434" s="6"/>
    </row>
    <row r="435" spans="1:2" x14ac:dyDescent="0.35">
      <c r="A435" s="5"/>
      <c r="B435" s="6"/>
    </row>
    <row r="436" spans="1:2" x14ac:dyDescent="0.35">
      <c r="A436" s="5"/>
      <c r="B436" s="6"/>
    </row>
    <row r="437" spans="1:2" x14ac:dyDescent="0.35">
      <c r="A437" s="5"/>
      <c r="B437" s="6"/>
    </row>
    <row r="438" spans="1:2" x14ac:dyDescent="0.35">
      <c r="A438" s="5"/>
      <c r="B438" s="6"/>
    </row>
    <row r="439" spans="1:2" x14ac:dyDescent="0.35">
      <c r="A439" s="5"/>
      <c r="B439" s="6"/>
    </row>
    <row r="440" spans="1:2" x14ac:dyDescent="0.35">
      <c r="A440" s="5"/>
      <c r="B440" s="6"/>
    </row>
    <row r="441" spans="1:2" x14ac:dyDescent="0.35">
      <c r="A441" s="5"/>
      <c r="B441" s="6"/>
    </row>
    <row r="442" spans="1:2" x14ac:dyDescent="0.35">
      <c r="A442" s="5"/>
      <c r="B442" s="6"/>
    </row>
    <row r="443" spans="1:2" x14ac:dyDescent="0.35">
      <c r="A443" s="5"/>
      <c r="B443" s="6"/>
    </row>
    <row r="444" spans="1:2" x14ac:dyDescent="0.35">
      <c r="A444" s="5"/>
      <c r="B444" s="6"/>
    </row>
    <row r="445" spans="1:2" x14ac:dyDescent="0.35">
      <c r="A445" s="5"/>
      <c r="B445" s="6"/>
    </row>
    <row r="446" spans="1:2" x14ac:dyDescent="0.35">
      <c r="A446" s="5"/>
      <c r="B446" s="6"/>
    </row>
    <row r="447" spans="1:2" x14ac:dyDescent="0.35">
      <c r="A447" s="5"/>
      <c r="B447" s="6"/>
    </row>
    <row r="448" spans="1:2" x14ac:dyDescent="0.35">
      <c r="A448" s="5"/>
      <c r="B448" s="6"/>
    </row>
    <row r="449" spans="1:2" x14ac:dyDescent="0.35">
      <c r="A449" s="5"/>
      <c r="B449" s="6"/>
    </row>
    <row r="450" spans="1:2" x14ac:dyDescent="0.35">
      <c r="A450" s="5"/>
      <c r="B450" s="6"/>
    </row>
    <row r="451" spans="1:2" x14ac:dyDescent="0.35">
      <c r="A451" s="5"/>
      <c r="B451" s="6"/>
    </row>
    <row r="452" spans="1:2" x14ac:dyDescent="0.35">
      <c r="A452" s="5"/>
      <c r="B452" s="6"/>
    </row>
    <row r="453" spans="1:2" x14ac:dyDescent="0.35">
      <c r="A453" s="5"/>
      <c r="B453" s="6"/>
    </row>
    <row r="454" spans="1:2" x14ac:dyDescent="0.35">
      <c r="A454" s="5"/>
      <c r="B454" s="6"/>
    </row>
    <row r="455" spans="1:2" x14ac:dyDescent="0.35">
      <c r="A455" s="5"/>
      <c r="B455" s="6"/>
    </row>
    <row r="456" spans="1:2" x14ac:dyDescent="0.35">
      <c r="A456" s="5"/>
      <c r="B456" s="6"/>
    </row>
  </sheetData>
  <mergeCells count="4">
    <mergeCell ref="A1:D1"/>
    <mergeCell ref="F1:I1"/>
    <mergeCell ref="M1:P1"/>
    <mergeCell ref="Q22:S22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workbookViewId="0">
      <selection activeCell="D6" sqref="D6"/>
    </sheetView>
  </sheetViews>
  <sheetFormatPr baseColWidth="10" defaultRowHeight="14.5" x14ac:dyDescent="0.35"/>
  <cols>
    <col min="1" max="1" width="16.1796875" customWidth="1"/>
    <col min="2" max="2" width="16.26953125" customWidth="1"/>
    <col min="5" max="5" width="12.81640625" customWidth="1"/>
    <col min="7" max="7" width="11" customWidth="1"/>
    <col min="8" max="8" width="13" customWidth="1"/>
    <col min="10" max="10" width="14.81640625" customWidth="1"/>
    <col min="11" max="11" width="22.26953125" customWidth="1"/>
    <col min="12" max="12" width="21" customWidth="1"/>
  </cols>
  <sheetData>
    <row r="1" spans="1:8" x14ac:dyDescent="0.35">
      <c r="A1" s="1"/>
      <c r="B1" s="1"/>
      <c r="C1" s="1"/>
      <c r="D1" s="1"/>
      <c r="E1" s="100" t="s">
        <v>1</v>
      </c>
      <c r="F1" s="100"/>
      <c r="G1" s="100"/>
      <c r="H1" s="100"/>
    </row>
    <row r="2" spans="1:8" x14ac:dyDescent="0.35">
      <c r="A2" s="1"/>
      <c r="B2" s="1"/>
      <c r="C2" s="1"/>
      <c r="D2" s="1"/>
      <c r="E2" s="25" t="s">
        <v>18</v>
      </c>
      <c r="F2" s="25" t="s">
        <v>17</v>
      </c>
      <c r="G2" s="25" t="s">
        <v>15</v>
      </c>
      <c r="H2" s="25" t="s">
        <v>16</v>
      </c>
    </row>
    <row r="3" spans="1:8" x14ac:dyDescent="0.35">
      <c r="A3" s="101" t="s">
        <v>35</v>
      </c>
      <c r="B3" s="29">
        <v>9.5136349242424243E-4</v>
      </c>
      <c r="C3" s="1"/>
      <c r="D3" s="26" t="s">
        <v>18</v>
      </c>
      <c r="E3" s="28">
        <v>2.7703491221814982E-4</v>
      </c>
      <c r="F3" s="28">
        <v>4.2039913902548475E-5</v>
      </c>
      <c r="G3" s="28">
        <v>4.9325340060548215E-5</v>
      </c>
      <c r="H3" s="54">
        <v>-9.8314857254412368E-6</v>
      </c>
    </row>
    <row r="4" spans="1:8" x14ac:dyDescent="0.35">
      <c r="A4" s="102"/>
      <c r="B4" s="29">
        <v>3.5287780681818152E-4</v>
      </c>
      <c r="C4" s="1"/>
      <c r="D4" s="25" t="s">
        <v>17</v>
      </c>
      <c r="E4" s="28">
        <v>4.2039913902548475E-5</v>
      </c>
      <c r="F4" s="28">
        <v>5.2343175634855788E-4</v>
      </c>
      <c r="G4" s="28">
        <v>1.2545150898925163E-4</v>
      </c>
      <c r="H4" s="55">
        <v>8.1688931282529291E-5</v>
      </c>
    </row>
    <row r="5" spans="1:8" x14ac:dyDescent="0.35">
      <c r="A5" s="102"/>
      <c r="B5" s="29">
        <v>1.1555048750000001E-3</v>
      </c>
      <c r="C5" s="1"/>
      <c r="D5" s="25" t="s">
        <v>15</v>
      </c>
      <c r="E5" s="28">
        <v>4.9325340060548215E-5</v>
      </c>
      <c r="F5" s="28">
        <v>1.2545150898925163E-4</v>
      </c>
      <c r="G5" s="28">
        <v>2.5186609027509144E-4</v>
      </c>
      <c r="H5" s="55">
        <v>3.5404693171764564E-5</v>
      </c>
    </row>
    <row r="6" spans="1:8" x14ac:dyDescent="0.35">
      <c r="A6" s="102"/>
      <c r="B6" s="29">
        <v>-2.2441148106060592E-4</v>
      </c>
      <c r="C6" s="1"/>
      <c r="D6" s="105" t="s">
        <v>16</v>
      </c>
      <c r="E6" s="53">
        <v>-9.8314857254412368E-6</v>
      </c>
      <c r="F6" s="53">
        <v>8.1688931282529291E-5</v>
      </c>
      <c r="G6" s="53">
        <v>3.5404693171764564E-5</v>
      </c>
      <c r="H6" s="53">
        <v>3.7571039475204444E-4</v>
      </c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00" t="s">
        <v>36</v>
      </c>
      <c r="F8" s="100"/>
      <c r="G8" s="100"/>
      <c r="H8" s="100"/>
    </row>
    <row r="9" spans="1:8" x14ac:dyDescent="0.35">
      <c r="A9" s="1"/>
      <c r="B9" s="1"/>
      <c r="C9" s="1"/>
      <c r="D9" s="1"/>
      <c r="E9" s="25" t="s">
        <v>18</v>
      </c>
      <c r="F9" s="25" t="s">
        <v>17</v>
      </c>
      <c r="G9" s="25" t="s">
        <v>15</v>
      </c>
      <c r="H9" s="25" t="s">
        <v>16</v>
      </c>
    </row>
    <row r="10" spans="1:8" x14ac:dyDescent="0.35">
      <c r="A10" s="102" t="s">
        <v>37</v>
      </c>
      <c r="B10" s="56">
        <v>1</v>
      </c>
      <c r="C10" s="1"/>
      <c r="D10" s="26" t="s">
        <v>18</v>
      </c>
      <c r="E10" s="1">
        <f t="array" ref="E10:H13">MINVERSE(E3:H6)</f>
        <v>3763.7175639982015</v>
      </c>
      <c r="F10" s="1">
        <v>-170.40162319220903</v>
      </c>
      <c r="G10" s="1">
        <v>-680.27333994137894</v>
      </c>
      <c r="H10" s="1">
        <v>199.64241584393497</v>
      </c>
    </row>
    <row r="11" spans="1:8" x14ac:dyDescent="0.35">
      <c r="A11" s="102"/>
      <c r="B11" s="56">
        <v>1</v>
      </c>
      <c r="C11" s="1"/>
      <c r="D11" s="25" t="s">
        <v>17</v>
      </c>
      <c r="E11" s="1">
        <v>-170.40162319220903</v>
      </c>
      <c r="F11" s="1">
        <v>2230.5361144669855</v>
      </c>
      <c r="G11" s="1">
        <v>-1022.3755134609908</v>
      </c>
      <c r="H11" s="1">
        <v>-393.09138955539743</v>
      </c>
    </row>
    <row r="12" spans="1:8" x14ac:dyDescent="0.35">
      <c r="A12" s="102"/>
      <c r="B12" s="56">
        <v>1</v>
      </c>
      <c r="C12" s="1"/>
      <c r="D12" s="25" t="s">
        <v>15</v>
      </c>
      <c r="E12" s="1">
        <v>-680.27333994137905</v>
      </c>
      <c r="F12" s="1">
        <v>-1022.3755134609908</v>
      </c>
      <c r="G12" s="1">
        <v>4645.6141579135419</v>
      </c>
      <c r="H12" s="1">
        <v>-233.28574254687661</v>
      </c>
    </row>
    <row r="13" spans="1:8" x14ac:dyDescent="0.35">
      <c r="A13" s="102"/>
      <c r="B13" s="56">
        <v>1</v>
      </c>
      <c r="C13" s="1"/>
      <c r="D13" s="27" t="s">
        <v>16</v>
      </c>
      <c r="E13" s="1">
        <v>199.64241584393503</v>
      </c>
      <c r="F13" s="1">
        <v>-393.09138955539743</v>
      </c>
      <c r="G13" s="1">
        <v>-233.28574254687661</v>
      </c>
      <c r="H13" s="1">
        <v>2774.300157159159</v>
      </c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01" t="s">
        <v>38</v>
      </c>
      <c r="E15" s="1">
        <f t="array" ref="E15:E18">MMULT(E10:H13,B10:B13)</f>
        <v>3112.6850167085486</v>
      </c>
      <c r="F15" s="1"/>
      <c r="G15" s="101" t="s">
        <v>39</v>
      </c>
      <c r="H15" s="1">
        <f t="array" ref="H15:H18">MMULT(E10:H13,B3:B6)</f>
        <v>2.6896713242566164</v>
      </c>
    </row>
    <row r="16" spans="1:8" x14ac:dyDescent="0.35">
      <c r="A16" s="1"/>
      <c r="B16" s="1"/>
      <c r="C16" s="1"/>
      <c r="D16" s="102"/>
      <c r="E16" s="1">
        <v>644.66758825838815</v>
      </c>
      <c r="F16" s="1"/>
      <c r="G16" s="102"/>
      <c r="H16" s="1">
        <v>-0.46815286021554625</v>
      </c>
    </row>
    <row r="17" spans="1:8" x14ac:dyDescent="0.35">
      <c r="A17" s="1"/>
      <c r="B17" s="1"/>
      <c r="C17" s="1"/>
      <c r="D17" s="102"/>
      <c r="E17" s="1">
        <v>2709.6795619642958</v>
      </c>
      <c r="F17" s="1"/>
      <c r="G17" s="102"/>
      <c r="H17" s="1">
        <v>4.4124209564089245</v>
      </c>
    </row>
    <row r="18" spans="1:8" x14ac:dyDescent="0.35">
      <c r="A18" s="1"/>
      <c r="B18" s="1"/>
      <c r="C18" s="1"/>
      <c r="D18" s="102"/>
      <c r="E18" s="1">
        <v>2347.5654409008198</v>
      </c>
      <c r="F18" s="1"/>
      <c r="G18" s="102"/>
      <c r="H18" s="1">
        <v>-0.8409283414077906</v>
      </c>
    </row>
    <row r="20" spans="1:8" x14ac:dyDescent="0.35">
      <c r="A20" s="59" t="s">
        <v>57</v>
      </c>
      <c r="B20" s="58">
        <f t="array" ref="B20">MMULT(TRANSPOSE(B10:B13),E15:E18)</f>
        <v>8814.5976078320527</v>
      </c>
      <c r="C20" s="52"/>
    </row>
    <row r="21" spans="1:8" x14ac:dyDescent="0.35">
      <c r="A21" s="59" t="s">
        <v>58</v>
      </c>
      <c r="B21" s="58">
        <f t="array" ref="B21">MMULT(TRANSPOSE(B10:B13),H15:H18)</f>
        <v>5.7930110790422038</v>
      </c>
      <c r="C21" s="52"/>
    </row>
    <row r="22" spans="1:8" x14ac:dyDescent="0.35">
      <c r="A22" s="59" t="s">
        <v>59</v>
      </c>
      <c r="B22" s="58">
        <f t="array" ref="B22">MMULT(TRANSPOSE(B3:B6),H15:H18)</f>
        <v>7.6809422501934264E-3</v>
      </c>
      <c r="C22" s="52"/>
    </row>
    <row r="23" spans="1:8" x14ac:dyDescent="0.35">
      <c r="A23" s="59" t="s">
        <v>40</v>
      </c>
      <c r="B23" s="58">
        <f>(B22*B20)-(B21^2)</f>
        <v>34.145437822545404</v>
      </c>
      <c r="C23" s="52"/>
    </row>
    <row r="24" spans="1:8" x14ac:dyDescent="0.35">
      <c r="A24" s="52"/>
      <c r="B24" s="52"/>
      <c r="C24" s="52"/>
    </row>
    <row r="25" spans="1:8" x14ac:dyDescent="0.35">
      <c r="A25" s="59" t="s">
        <v>41</v>
      </c>
      <c r="B25" s="58">
        <f>B20/$B$23</f>
        <v>258.148618671745</v>
      </c>
      <c r="C25" s="59" t="s">
        <v>47</v>
      </c>
    </row>
    <row r="26" spans="1:8" x14ac:dyDescent="0.35">
      <c r="A26" s="59" t="s">
        <v>42</v>
      </c>
      <c r="B26" s="58">
        <f>B21/$B$23</f>
        <v>0.16965695707721221</v>
      </c>
      <c r="C26" s="59" t="s">
        <v>46</v>
      </c>
    </row>
    <row r="27" spans="1:8" x14ac:dyDescent="0.35">
      <c r="A27" s="59" t="s">
        <v>43</v>
      </c>
      <c r="B27" s="58">
        <f>B22/$B$23</f>
        <v>2.2494783315157513E-4</v>
      </c>
      <c r="C27" s="59" t="s">
        <v>45</v>
      </c>
    </row>
    <row r="28" spans="1:8" x14ac:dyDescent="0.35">
      <c r="A28" s="1"/>
    </row>
    <row r="29" spans="1:8" x14ac:dyDescent="0.35">
      <c r="A29" s="59" t="s">
        <v>44</v>
      </c>
      <c r="B29" s="58">
        <f>B21/B20</f>
        <v>6.572065268067288E-4</v>
      </c>
    </row>
    <row r="30" spans="1:8" x14ac:dyDescent="0.35">
      <c r="A30" s="1"/>
    </row>
    <row r="31" spans="1:8" x14ac:dyDescent="0.35">
      <c r="A31" s="42" t="s">
        <v>60</v>
      </c>
      <c r="B31" s="45" t="s">
        <v>47</v>
      </c>
      <c r="C31" s="45" t="s">
        <v>53</v>
      </c>
      <c r="D31" s="45" t="s">
        <v>48</v>
      </c>
      <c r="E31" s="45" t="s">
        <v>46</v>
      </c>
      <c r="F31" s="45" t="s">
        <v>49</v>
      </c>
      <c r="G31" s="45" t="s">
        <v>50</v>
      </c>
      <c r="H31" s="45" t="s">
        <v>51</v>
      </c>
    </row>
    <row r="32" spans="1:8" x14ac:dyDescent="0.35">
      <c r="A32" s="45"/>
      <c r="B32" s="45"/>
      <c r="C32" s="45"/>
      <c r="D32" s="45"/>
      <c r="E32" s="45"/>
      <c r="F32" s="45"/>
      <c r="G32" s="45"/>
      <c r="H32" s="45"/>
    </row>
    <row r="33" spans="1:12" x14ac:dyDescent="0.35">
      <c r="A33" s="42" t="s">
        <v>60</v>
      </c>
      <c r="B33" s="61">
        <f>B25</f>
        <v>258.148618671745</v>
      </c>
      <c r="C33" s="45" t="s">
        <v>53</v>
      </c>
      <c r="D33" s="57" t="s">
        <v>52</v>
      </c>
      <c r="E33" s="61">
        <f>B26</f>
        <v>0.16965695707721221</v>
      </c>
      <c r="F33" s="45" t="s">
        <v>49</v>
      </c>
      <c r="G33" s="45" t="s">
        <v>50</v>
      </c>
      <c r="H33" s="61">
        <f>B27</f>
        <v>2.2494783315157513E-4</v>
      </c>
    </row>
    <row r="34" spans="1:12" x14ac:dyDescent="0.35">
      <c r="J34" s="45" t="s">
        <v>54</v>
      </c>
      <c r="K34" s="45" t="s">
        <v>55</v>
      </c>
      <c r="L34" s="45" t="s">
        <v>56</v>
      </c>
    </row>
    <row r="35" spans="1:12" x14ac:dyDescent="0.35">
      <c r="J35" s="46">
        <f>($B$33*K35^2)-($E$33*K35)+$H$33</f>
        <v>2.2494783315157513E-4</v>
      </c>
      <c r="K35" s="46">
        <f>B29</f>
        <v>6.572065268067288E-4</v>
      </c>
      <c r="L35" s="60">
        <f>(2*$B$29)-K35</f>
        <v>6.572065268067288E-4</v>
      </c>
    </row>
    <row r="36" spans="1:12" x14ac:dyDescent="0.35">
      <c r="J36" s="46">
        <f t="shared" ref="J36:J99" si="0">($B$33*K36^2)-($E$33*K36)+$H$33</f>
        <v>2.3407605255211506E-4</v>
      </c>
      <c r="K36" s="46">
        <f>K35+0.00005</f>
        <v>7.0720652680672882E-4</v>
      </c>
      <c r="L36" s="60">
        <f t="shared" ref="L36:L99" si="1">(2*$B$29)-K36</f>
        <v>6.0720652680672877E-4</v>
      </c>
    </row>
    <row r="37" spans="1:12" x14ac:dyDescent="0.35">
      <c r="J37" s="46">
        <f t="shared" si="0"/>
        <v>2.4449501504601382E-4</v>
      </c>
      <c r="K37" s="46">
        <f t="shared" ref="K37:K100" si="2">K36+0.00005</f>
        <v>7.5720652680672884E-4</v>
      </c>
      <c r="L37" s="60">
        <f t="shared" si="1"/>
        <v>5.5720652680672875E-4</v>
      </c>
    </row>
    <row r="38" spans="1:12" x14ac:dyDescent="0.35">
      <c r="J38" s="46">
        <f t="shared" si="0"/>
        <v>2.5620472063327121E-4</v>
      </c>
      <c r="K38" s="46">
        <f t="shared" si="2"/>
        <v>8.0720652680672886E-4</v>
      </c>
      <c r="L38" s="60">
        <f t="shared" si="1"/>
        <v>5.0720652680672873E-4</v>
      </c>
    </row>
    <row r="39" spans="1:12" x14ac:dyDescent="0.35">
      <c r="J39" s="46">
        <f t="shared" si="0"/>
        <v>2.6920516931388735E-4</v>
      </c>
      <c r="K39" s="46">
        <f t="shared" si="2"/>
        <v>8.5720652680672889E-4</v>
      </c>
      <c r="L39" s="60">
        <f t="shared" si="1"/>
        <v>4.5720652680672871E-4</v>
      </c>
    </row>
    <row r="40" spans="1:12" x14ac:dyDescent="0.35">
      <c r="J40" s="46">
        <f t="shared" si="0"/>
        <v>2.8349636108786224E-4</v>
      </c>
      <c r="K40" s="46">
        <f t="shared" si="2"/>
        <v>9.0720652680672891E-4</v>
      </c>
      <c r="L40" s="60">
        <f t="shared" si="1"/>
        <v>4.0720652680672868E-4</v>
      </c>
    </row>
    <row r="41" spans="1:12" x14ac:dyDescent="0.35">
      <c r="J41" s="46">
        <f t="shared" si="0"/>
        <v>2.9907829595519583E-4</v>
      </c>
      <c r="K41" s="46">
        <f t="shared" si="2"/>
        <v>9.5720652680672893E-4</v>
      </c>
      <c r="L41" s="60">
        <f t="shared" si="1"/>
        <v>3.5720652680672866E-4</v>
      </c>
    </row>
    <row r="42" spans="1:12" x14ac:dyDescent="0.35">
      <c r="J42" s="46">
        <f t="shared" si="0"/>
        <v>3.1595097391588821E-4</v>
      </c>
      <c r="K42" s="46">
        <f t="shared" si="2"/>
        <v>1.007206526806729E-3</v>
      </c>
      <c r="L42" s="60">
        <f t="shared" si="1"/>
        <v>3.0720652680672864E-4</v>
      </c>
    </row>
    <row r="43" spans="1:12" x14ac:dyDescent="0.35">
      <c r="J43" s="46">
        <f t="shared" si="0"/>
        <v>3.3411439496993918E-4</v>
      </c>
      <c r="K43" s="46">
        <f t="shared" si="2"/>
        <v>1.0572065268067289E-3</v>
      </c>
      <c r="L43" s="60">
        <f t="shared" si="1"/>
        <v>2.5720652680672872E-4</v>
      </c>
    </row>
    <row r="44" spans="1:12" x14ac:dyDescent="0.35">
      <c r="J44" s="46">
        <f t="shared" si="0"/>
        <v>3.53568559117349E-4</v>
      </c>
      <c r="K44" s="46">
        <f t="shared" si="2"/>
        <v>1.1072065268067288E-3</v>
      </c>
      <c r="L44" s="60">
        <f t="shared" si="1"/>
        <v>2.0720652680672881E-4</v>
      </c>
    </row>
    <row r="45" spans="1:12" x14ac:dyDescent="0.35">
      <c r="J45" s="46">
        <f t="shared" si="0"/>
        <v>3.7431346635811736E-4</v>
      </c>
      <c r="K45" s="46">
        <f t="shared" si="2"/>
        <v>1.1572065268067287E-3</v>
      </c>
      <c r="L45" s="60">
        <f t="shared" si="1"/>
        <v>1.5720652680672889E-4</v>
      </c>
    </row>
    <row r="46" spans="1:12" x14ac:dyDescent="0.35">
      <c r="J46" s="46">
        <f t="shared" si="0"/>
        <v>3.9634911669224457E-4</v>
      </c>
      <c r="K46" s="46">
        <f t="shared" si="2"/>
        <v>1.2072065268067286E-3</v>
      </c>
      <c r="L46" s="60">
        <f t="shared" si="1"/>
        <v>1.0720652680672898E-4</v>
      </c>
    </row>
    <row r="47" spans="1:12" x14ac:dyDescent="0.35">
      <c r="J47" s="46">
        <f t="shared" si="0"/>
        <v>4.1967551011973052E-4</v>
      </c>
      <c r="K47" s="46">
        <f t="shared" si="2"/>
        <v>1.2572065268067285E-3</v>
      </c>
      <c r="L47" s="60">
        <f t="shared" si="1"/>
        <v>5.7206526806729066E-5</v>
      </c>
    </row>
    <row r="48" spans="1:12" x14ac:dyDescent="0.35">
      <c r="J48" s="46">
        <f t="shared" si="0"/>
        <v>4.4429264664057512E-4</v>
      </c>
      <c r="K48" s="46">
        <f t="shared" si="2"/>
        <v>1.3072065268067284E-3</v>
      </c>
      <c r="L48" s="60">
        <f t="shared" si="1"/>
        <v>7.2065268067291518E-6</v>
      </c>
    </row>
    <row r="49" spans="10:12" x14ac:dyDescent="0.35">
      <c r="J49" s="46">
        <f t="shared" si="0"/>
        <v>4.7020052625477851E-4</v>
      </c>
      <c r="K49" s="46">
        <f t="shared" si="2"/>
        <v>1.3572065268067284E-3</v>
      </c>
      <c r="L49" s="60">
        <f t="shared" si="1"/>
        <v>-4.2793473193270763E-5</v>
      </c>
    </row>
    <row r="50" spans="10:12" x14ac:dyDescent="0.35">
      <c r="J50" s="46">
        <f t="shared" si="0"/>
        <v>4.9739914896234055E-4</v>
      </c>
      <c r="K50" s="46">
        <f t="shared" si="2"/>
        <v>1.4072065268067283E-3</v>
      </c>
      <c r="L50" s="60">
        <f t="shared" si="1"/>
        <v>-9.2793473193270677E-5</v>
      </c>
    </row>
    <row r="51" spans="10:12" x14ac:dyDescent="0.35">
      <c r="J51" s="46">
        <f t="shared" si="0"/>
        <v>5.2588851476326117E-4</v>
      </c>
      <c r="K51" s="46">
        <f t="shared" si="2"/>
        <v>1.4572065268067282E-3</v>
      </c>
      <c r="L51" s="60">
        <f t="shared" si="1"/>
        <v>-1.4279347319327059E-4</v>
      </c>
    </row>
    <row r="52" spans="10:12" x14ac:dyDescent="0.35">
      <c r="J52" s="46">
        <f t="shared" si="0"/>
        <v>5.5566862365754081E-4</v>
      </c>
      <c r="K52" s="46">
        <f t="shared" si="2"/>
        <v>1.5072065268067281E-3</v>
      </c>
      <c r="L52" s="60">
        <f t="shared" si="1"/>
        <v>-1.9279347319327051E-4</v>
      </c>
    </row>
    <row r="53" spans="10:12" x14ac:dyDescent="0.35">
      <c r="J53" s="46">
        <f t="shared" si="0"/>
        <v>5.8673947564517903E-4</v>
      </c>
      <c r="K53" s="46">
        <f t="shared" si="2"/>
        <v>1.557206526806728E-3</v>
      </c>
      <c r="L53" s="60">
        <f t="shared" si="1"/>
        <v>-2.4279347319327042E-4</v>
      </c>
    </row>
    <row r="54" spans="10:12" x14ac:dyDescent="0.35">
      <c r="J54" s="46">
        <f t="shared" si="0"/>
        <v>6.1910107072617594E-4</v>
      </c>
      <c r="K54" s="46">
        <f t="shared" si="2"/>
        <v>1.6072065268067279E-3</v>
      </c>
      <c r="L54" s="60">
        <f t="shared" si="1"/>
        <v>-2.9279347319327033E-4</v>
      </c>
    </row>
    <row r="55" spans="10:12" x14ac:dyDescent="0.35">
      <c r="J55" s="46">
        <f t="shared" si="0"/>
        <v>6.5275340890053166E-4</v>
      </c>
      <c r="K55" s="46">
        <f t="shared" si="2"/>
        <v>1.6572065268067278E-3</v>
      </c>
      <c r="L55" s="60">
        <f t="shared" si="1"/>
        <v>-3.4279347319327025E-4</v>
      </c>
    </row>
    <row r="56" spans="10:12" x14ac:dyDescent="0.35">
      <c r="J56" s="46">
        <f t="shared" si="0"/>
        <v>6.8769649016824606E-4</v>
      </c>
      <c r="K56" s="46">
        <f t="shared" si="2"/>
        <v>1.7072065268067278E-3</v>
      </c>
      <c r="L56" s="60">
        <f t="shared" si="1"/>
        <v>-3.9279347319327016E-4</v>
      </c>
    </row>
    <row r="57" spans="10:12" x14ac:dyDescent="0.35">
      <c r="J57" s="46">
        <f t="shared" si="0"/>
        <v>7.2393031452931906E-4</v>
      </c>
      <c r="K57" s="46">
        <f t="shared" si="2"/>
        <v>1.7572065268067277E-3</v>
      </c>
      <c r="L57" s="60">
        <f t="shared" si="1"/>
        <v>-4.4279347319327008E-4</v>
      </c>
    </row>
    <row r="58" spans="10:12" x14ac:dyDescent="0.35">
      <c r="J58" s="46">
        <f t="shared" si="0"/>
        <v>7.6145488198375096E-4</v>
      </c>
      <c r="K58" s="46">
        <f t="shared" si="2"/>
        <v>1.8072065268067276E-3</v>
      </c>
      <c r="L58" s="60">
        <f t="shared" si="1"/>
        <v>-4.9279347319326999E-4</v>
      </c>
    </row>
    <row r="59" spans="10:12" x14ac:dyDescent="0.35">
      <c r="J59" s="46">
        <f t="shared" si="0"/>
        <v>8.0027019253154155E-4</v>
      </c>
      <c r="K59" s="46">
        <f t="shared" si="2"/>
        <v>1.8572065268067275E-3</v>
      </c>
      <c r="L59" s="60">
        <f t="shared" si="1"/>
        <v>-5.4279347319326991E-4</v>
      </c>
    </row>
    <row r="60" spans="10:12" x14ac:dyDescent="0.35">
      <c r="J60" s="46">
        <f t="shared" si="0"/>
        <v>8.4037624617269084E-4</v>
      </c>
      <c r="K60" s="46">
        <f t="shared" si="2"/>
        <v>1.9072065268067274E-3</v>
      </c>
      <c r="L60" s="60">
        <f t="shared" si="1"/>
        <v>-5.9279347319326982E-4</v>
      </c>
    </row>
    <row r="61" spans="10:12" x14ac:dyDescent="0.35">
      <c r="J61" s="46">
        <f t="shared" si="0"/>
        <v>8.8177304290719904E-4</v>
      </c>
      <c r="K61" s="46">
        <f t="shared" si="2"/>
        <v>1.9572065268067275E-3</v>
      </c>
      <c r="L61" s="60">
        <f t="shared" si="1"/>
        <v>-6.4279347319326995E-4</v>
      </c>
    </row>
    <row r="62" spans="10:12" x14ac:dyDescent="0.35">
      <c r="J62" s="46">
        <f t="shared" si="0"/>
        <v>9.2446058273506593E-4</v>
      </c>
      <c r="K62" s="46">
        <f t="shared" si="2"/>
        <v>2.0072065268067277E-3</v>
      </c>
      <c r="L62" s="60">
        <f t="shared" si="1"/>
        <v>-6.9279347319327008E-4</v>
      </c>
    </row>
    <row r="63" spans="10:12" x14ac:dyDescent="0.35">
      <c r="J63" s="46">
        <f t="shared" si="0"/>
        <v>9.6843886565629151E-4</v>
      </c>
      <c r="K63" s="46">
        <f t="shared" si="2"/>
        <v>2.0572065268067278E-3</v>
      </c>
      <c r="L63" s="60">
        <f t="shared" si="1"/>
        <v>-7.4279347319327021E-4</v>
      </c>
    </row>
    <row r="64" spans="10:12" x14ac:dyDescent="0.35">
      <c r="J64" s="46">
        <f t="shared" si="0"/>
        <v>1.0137078916708758E-3</v>
      </c>
      <c r="K64" s="46">
        <f t="shared" si="2"/>
        <v>2.1072065268067279E-3</v>
      </c>
      <c r="L64" s="60">
        <f t="shared" si="1"/>
        <v>-7.9279347319327034E-4</v>
      </c>
    </row>
    <row r="65" spans="10:12" x14ac:dyDescent="0.35">
      <c r="J65" s="46">
        <f t="shared" si="0"/>
        <v>1.060267660778819E-3</v>
      </c>
      <c r="K65" s="46">
        <f t="shared" si="2"/>
        <v>2.1572065268067281E-3</v>
      </c>
      <c r="L65" s="60">
        <f t="shared" si="1"/>
        <v>-8.4279347319327048E-4</v>
      </c>
    </row>
    <row r="66" spans="10:12" x14ac:dyDescent="0.35">
      <c r="J66" s="46">
        <f t="shared" si="0"/>
        <v>1.1081181729801206E-3</v>
      </c>
      <c r="K66" s="46">
        <f t="shared" si="2"/>
        <v>2.2072065268067282E-3</v>
      </c>
      <c r="L66" s="60">
        <f t="shared" si="1"/>
        <v>-8.9279347319327061E-4</v>
      </c>
    </row>
    <row r="67" spans="10:12" x14ac:dyDescent="0.35">
      <c r="J67" s="46">
        <f t="shared" si="0"/>
        <v>1.1572594282747814E-3</v>
      </c>
      <c r="K67" s="46">
        <f t="shared" si="2"/>
        <v>2.2572065268067283E-3</v>
      </c>
      <c r="L67" s="60">
        <f t="shared" si="1"/>
        <v>-9.4279347319327074E-4</v>
      </c>
    </row>
    <row r="68" spans="10:12" x14ac:dyDescent="0.35">
      <c r="J68" s="46">
        <f t="shared" si="0"/>
        <v>1.2076914266628007E-3</v>
      </c>
      <c r="K68" s="46">
        <f t="shared" si="2"/>
        <v>2.3072065268067285E-3</v>
      </c>
      <c r="L68" s="60">
        <f t="shared" si="1"/>
        <v>-9.9279347319327087E-4</v>
      </c>
    </row>
    <row r="69" spans="10:12" x14ac:dyDescent="0.35">
      <c r="J69" s="46">
        <f t="shared" si="0"/>
        <v>1.2594141681441786E-3</v>
      </c>
      <c r="K69" s="46">
        <f t="shared" si="2"/>
        <v>2.3572065268067286E-3</v>
      </c>
      <c r="L69" s="60">
        <f t="shared" si="1"/>
        <v>-1.042793473193271E-3</v>
      </c>
    </row>
    <row r="70" spans="10:12" x14ac:dyDescent="0.35">
      <c r="J70" s="46">
        <f t="shared" si="0"/>
        <v>1.3124276527189153E-3</v>
      </c>
      <c r="K70" s="46">
        <f t="shared" si="2"/>
        <v>2.4072065268067287E-3</v>
      </c>
      <c r="L70" s="60">
        <f t="shared" si="1"/>
        <v>-1.0927934731932711E-3</v>
      </c>
    </row>
    <row r="71" spans="10:12" x14ac:dyDescent="0.35">
      <c r="J71" s="46">
        <f t="shared" si="0"/>
        <v>1.3667318803870108E-3</v>
      </c>
      <c r="K71" s="46">
        <f t="shared" si="2"/>
        <v>2.4572065268067289E-3</v>
      </c>
      <c r="L71" s="60">
        <f t="shared" si="1"/>
        <v>-1.1427934731932713E-3</v>
      </c>
    </row>
    <row r="72" spans="10:12" x14ac:dyDescent="0.35">
      <c r="J72" s="46">
        <f t="shared" si="0"/>
        <v>1.4223268511484653E-3</v>
      </c>
      <c r="K72" s="46">
        <f t="shared" si="2"/>
        <v>2.507206526806729E-3</v>
      </c>
      <c r="L72" s="60">
        <f t="shared" si="1"/>
        <v>-1.1927934731932714E-3</v>
      </c>
    </row>
    <row r="73" spans="10:12" x14ac:dyDescent="0.35">
      <c r="J73" s="46">
        <f t="shared" si="0"/>
        <v>1.4792125650032778E-3</v>
      </c>
      <c r="K73" s="46">
        <f t="shared" si="2"/>
        <v>2.5572065268067291E-3</v>
      </c>
      <c r="L73" s="60">
        <f t="shared" si="1"/>
        <v>-1.2427934731932715E-3</v>
      </c>
    </row>
    <row r="74" spans="10:12" x14ac:dyDescent="0.35">
      <c r="J74" s="46">
        <f t="shared" si="0"/>
        <v>1.5373890219514497E-3</v>
      </c>
      <c r="K74" s="46">
        <f t="shared" si="2"/>
        <v>2.6072065268067292E-3</v>
      </c>
      <c r="L74" s="60">
        <f t="shared" si="1"/>
        <v>-1.2927934731932717E-3</v>
      </c>
    </row>
    <row r="75" spans="10:12" x14ac:dyDescent="0.35">
      <c r="J75" s="46">
        <f t="shared" si="0"/>
        <v>1.5968562219929802E-3</v>
      </c>
      <c r="K75" s="46">
        <f t="shared" si="2"/>
        <v>2.6572065268067294E-3</v>
      </c>
      <c r="L75" s="60">
        <f t="shared" si="1"/>
        <v>-1.3427934731932718E-3</v>
      </c>
    </row>
    <row r="76" spans="10:12" x14ac:dyDescent="0.35">
      <c r="J76" s="46">
        <f t="shared" si="0"/>
        <v>1.6576141651278692E-3</v>
      </c>
      <c r="K76" s="46">
        <f t="shared" si="2"/>
        <v>2.7072065268067295E-3</v>
      </c>
      <c r="L76" s="60">
        <f t="shared" si="1"/>
        <v>-1.3927934731932719E-3</v>
      </c>
    </row>
    <row r="77" spans="10:12" x14ac:dyDescent="0.35">
      <c r="J77" s="46">
        <f t="shared" si="0"/>
        <v>1.7196628513561172E-3</v>
      </c>
      <c r="K77" s="46">
        <f t="shared" si="2"/>
        <v>2.7572065268067296E-3</v>
      </c>
      <c r="L77" s="60">
        <f t="shared" si="1"/>
        <v>-1.442793473193272E-3</v>
      </c>
    </row>
    <row r="78" spans="10:12" x14ac:dyDescent="0.35">
      <c r="J78" s="46">
        <f t="shared" si="0"/>
        <v>1.7830022806777236E-3</v>
      </c>
      <c r="K78" s="46">
        <f t="shared" si="2"/>
        <v>2.8072065268067298E-3</v>
      </c>
      <c r="L78" s="60">
        <f t="shared" si="1"/>
        <v>-1.4927934731932722E-3</v>
      </c>
    </row>
    <row r="79" spans="10:12" x14ac:dyDescent="0.35">
      <c r="J79" s="46">
        <f t="shared" si="0"/>
        <v>1.8476324530926893E-3</v>
      </c>
      <c r="K79" s="46">
        <f t="shared" si="2"/>
        <v>2.8572065268067299E-3</v>
      </c>
      <c r="L79" s="60">
        <f t="shared" si="1"/>
        <v>-1.5427934731932723E-3</v>
      </c>
    </row>
    <row r="80" spans="10:12" x14ac:dyDescent="0.35">
      <c r="J80" s="46">
        <f t="shared" si="0"/>
        <v>1.9135533686010131E-3</v>
      </c>
      <c r="K80" s="46">
        <f t="shared" si="2"/>
        <v>2.90720652680673E-3</v>
      </c>
      <c r="L80" s="60">
        <f t="shared" si="1"/>
        <v>-1.5927934731932724E-3</v>
      </c>
    </row>
    <row r="81" spans="10:12" x14ac:dyDescent="0.35">
      <c r="J81" s="46">
        <f t="shared" si="0"/>
        <v>1.980765027202696E-3</v>
      </c>
      <c r="K81" s="46">
        <f t="shared" si="2"/>
        <v>2.9572065268067302E-3</v>
      </c>
      <c r="L81" s="60">
        <f t="shared" si="1"/>
        <v>-1.6427934731932726E-3</v>
      </c>
    </row>
    <row r="82" spans="10:12" x14ac:dyDescent="0.35">
      <c r="J82" s="46">
        <f t="shared" si="0"/>
        <v>2.0492674288977377E-3</v>
      </c>
      <c r="K82" s="46">
        <f t="shared" si="2"/>
        <v>3.0072065268067303E-3</v>
      </c>
      <c r="L82" s="60">
        <f t="shared" si="1"/>
        <v>-1.6927934731932727E-3</v>
      </c>
    </row>
    <row r="83" spans="10:12" x14ac:dyDescent="0.35">
      <c r="J83" s="46">
        <f t="shared" si="0"/>
        <v>2.119060573686138E-3</v>
      </c>
      <c r="K83" s="46">
        <f t="shared" si="2"/>
        <v>3.0572065268067304E-3</v>
      </c>
      <c r="L83" s="60">
        <f t="shared" si="1"/>
        <v>-1.7427934731932728E-3</v>
      </c>
    </row>
    <row r="84" spans="10:12" x14ac:dyDescent="0.35">
      <c r="J84" s="46">
        <f t="shared" si="0"/>
        <v>2.190144461567897E-3</v>
      </c>
      <c r="K84" s="46">
        <f t="shared" si="2"/>
        <v>3.1072065268067306E-3</v>
      </c>
      <c r="L84" s="60">
        <f t="shared" si="1"/>
        <v>-1.792793473193273E-3</v>
      </c>
    </row>
    <row r="85" spans="10:12" x14ac:dyDescent="0.35">
      <c r="J85" s="46">
        <f t="shared" si="0"/>
        <v>2.2625190925430142E-3</v>
      </c>
      <c r="K85" s="46">
        <f t="shared" si="2"/>
        <v>3.1572065268067307E-3</v>
      </c>
      <c r="L85" s="60">
        <f t="shared" si="1"/>
        <v>-1.8427934731932731E-3</v>
      </c>
    </row>
    <row r="86" spans="10:12" x14ac:dyDescent="0.35">
      <c r="J86" s="46">
        <f t="shared" si="0"/>
        <v>2.336184466611491E-3</v>
      </c>
      <c r="K86" s="46">
        <f t="shared" si="2"/>
        <v>3.2072065268067308E-3</v>
      </c>
      <c r="L86" s="60">
        <f t="shared" si="1"/>
        <v>-1.8927934731932732E-3</v>
      </c>
    </row>
    <row r="87" spans="10:12" x14ac:dyDescent="0.35">
      <c r="J87" s="46">
        <f t="shared" si="0"/>
        <v>2.4111405837733261E-3</v>
      </c>
      <c r="K87" s="46">
        <f t="shared" si="2"/>
        <v>3.257206526806731E-3</v>
      </c>
      <c r="L87" s="60">
        <f t="shared" si="1"/>
        <v>-1.9427934731932734E-3</v>
      </c>
    </row>
    <row r="88" spans="10:12" x14ac:dyDescent="0.35">
      <c r="J88" s="46">
        <f t="shared" si="0"/>
        <v>2.4873874440285203E-3</v>
      </c>
      <c r="K88" s="46">
        <f t="shared" si="2"/>
        <v>3.3072065268067311E-3</v>
      </c>
      <c r="L88" s="60">
        <f t="shared" si="1"/>
        <v>-1.9927934731932733E-3</v>
      </c>
    </row>
    <row r="89" spans="10:12" x14ac:dyDescent="0.35">
      <c r="J89" s="46">
        <f t="shared" si="0"/>
        <v>2.5649250473770728E-3</v>
      </c>
      <c r="K89" s="46">
        <f t="shared" si="2"/>
        <v>3.3572065268067312E-3</v>
      </c>
      <c r="L89" s="60">
        <f t="shared" si="1"/>
        <v>-2.0427934731932738E-3</v>
      </c>
    </row>
    <row r="90" spans="10:12" x14ac:dyDescent="0.35">
      <c r="J90" s="46">
        <f t="shared" si="0"/>
        <v>2.6437533938189839E-3</v>
      </c>
      <c r="K90" s="46">
        <f t="shared" si="2"/>
        <v>3.4072065268067313E-3</v>
      </c>
      <c r="L90" s="60">
        <f t="shared" si="1"/>
        <v>-2.0927934731932735E-3</v>
      </c>
    </row>
    <row r="91" spans="10:12" x14ac:dyDescent="0.35">
      <c r="J91" s="46">
        <f t="shared" si="0"/>
        <v>2.7238724833542546E-3</v>
      </c>
      <c r="K91" s="46">
        <f t="shared" si="2"/>
        <v>3.4572065268067315E-3</v>
      </c>
      <c r="L91" s="60">
        <f t="shared" si="1"/>
        <v>-2.1427934731932741E-3</v>
      </c>
    </row>
    <row r="92" spans="10:12" x14ac:dyDescent="0.35">
      <c r="J92" s="46">
        <f t="shared" si="0"/>
        <v>2.8052823159828832E-3</v>
      </c>
      <c r="K92" s="46">
        <f t="shared" si="2"/>
        <v>3.5072065268067316E-3</v>
      </c>
      <c r="L92" s="60">
        <f t="shared" si="1"/>
        <v>-2.1927934731932738E-3</v>
      </c>
    </row>
    <row r="93" spans="10:12" x14ac:dyDescent="0.35">
      <c r="J93" s="46">
        <f t="shared" si="0"/>
        <v>2.8879828917048708E-3</v>
      </c>
      <c r="K93" s="46">
        <f t="shared" si="2"/>
        <v>3.5572065268067317E-3</v>
      </c>
      <c r="L93" s="60">
        <f t="shared" si="1"/>
        <v>-2.2427934731932744E-3</v>
      </c>
    </row>
    <row r="94" spans="10:12" x14ac:dyDescent="0.35">
      <c r="J94" s="46">
        <f t="shared" si="0"/>
        <v>2.9719742105202172E-3</v>
      </c>
      <c r="K94" s="46">
        <f t="shared" si="2"/>
        <v>3.6072065268067319E-3</v>
      </c>
      <c r="L94" s="60">
        <f t="shared" si="1"/>
        <v>-2.2927934731932741E-3</v>
      </c>
    </row>
    <row r="95" spans="10:12" x14ac:dyDescent="0.35">
      <c r="J95" s="46">
        <f t="shared" si="0"/>
        <v>3.0572562724289223E-3</v>
      </c>
      <c r="K95" s="46">
        <f t="shared" si="2"/>
        <v>3.657206526806732E-3</v>
      </c>
      <c r="L95" s="60">
        <f t="shared" si="1"/>
        <v>-2.3427934731932746E-3</v>
      </c>
    </row>
    <row r="96" spans="10:12" x14ac:dyDescent="0.35">
      <c r="J96" s="46">
        <f t="shared" si="0"/>
        <v>3.143829077430986E-3</v>
      </c>
      <c r="K96" s="46">
        <f t="shared" si="2"/>
        <v>3.7072065268067321E-3</v>
      </c>
      <c r="L96" s="60">
        <f t="shared" si="1"/>
        <v>-2.3927934731932743E-3</v>
      </c>
    </row>
    <row r="97" spans="10:12" x14ac:dyDescent="0.35">
      <c r="J97" s="46">
        <f t="shared" si="0"/>
        <v>3.2316926255264084E-3</v>
      </c>
      <c r="K97" s="46">
        <f t="shared" si="2"/>
        <v>3.7572065268067323E-3</v>
      </c>
      <c r="L97" s="60">
        <f t="shared" si="1"/>
        <v>-2.4427934731932749E-3</v>
      </c>
    </row>
    <row r="98" spans="10:12" x14ac:dyDescent="0.35">
      <c r="J98" s="46">
        <f t="shared" si="0"/>
        <v>3.3208469167151896E-3</v>
      </c>
      <c r="K98" s="46">
        <f t="shared" si="2"/>
        <v>3.8072065268067324E-3</v>
      </c>
      <c r="L98" s="60">
        <f t="shared" si="1"/>
        <v>-2.4927934731932746E-3</v>
      </c>
    </row>
    <row r="99" spans="10:12" x14ac:dyDescent="0.35">
      <c r="J99" s="46">
        <f t="shared" si="0"/>
        <v>3.4112919509973294E-3</v>
      </c>
      <c r="K99" s="46">
        <f t="shared" si="2"/>
        <v>3.8572065268067325E-3</v>
      </c>
      <c r="L99" s="60">
        <f t="shared" si="1"/>
        <v>-2.5427934731932752E-3</v>
      </c>
    </row>
    <row r="100" spans="10:12" x14ac:dyDescent="0.35">
      <c r="J100" s="46">
        <f t="shared" ref="J100:J135" si="3">($B$33*K100^2)-($E$33*K100)+$H$33</f>
        <v>3.5030277283728288E-3</v>
      </c>
      <c r="K100" s="46">
        <f t="shared" si="2"/>
        <v>3.9072065268067327E-3</v>
      </c>
      <c r="L100" s="60">
        <f t="shared" ref="L100:L135" si="4">(2*$B$29)-K100</f>
        <v>-2.5927934731932748E-3</v>
      </c>
    </row>
    <row r="101" spans="10:12" x14ac:dyDescent="0.35">
      <c r="J101" s="46">
        <f t="shared" si="3"/>
        <v>3.5960542488416847E-3</v>
      </c>
      <c r="K101" s="46">
        <f t="shared" ref="K101:K135" si="5">K100+0.00005</f>
        <v>3.9572065268067324E-3</v>
      </c>
      <c r="L101" s="60">
        <f t="shared" si="4"/>
        <v>-2.6427934731932745E-3</v>
      </c>
    </row>
    <row r="102" spans="10:12" x14ac:dyDescent="0.35">
      <c r="J102" s="46">
        <f t="shared" si="3"/>
        <v>3.6903715124039006E-3</v>
      </c>
      <c r="K102" s="46">
        <f t="shared" si="5"/>
        <v>4.0072065268067321E-3</v>
      </c>
      <c r="L102" s="60">
        <f t="shared" si="4"/>
        <v>-2.6927934731932742E-3</v>
      </c>
    </row>
    <row r="103" spans="10:12" x14ac:dyDescent="0.35">
      <c r="J103" s="46">
        <f t="shared" si="3"/>
        <v>3.7859795190594747E-3</v>
      </c>
      <c r="K103" s="46">
        <f t="shared" si="5"/>
        <v>4.0572065268067318E-3</v>
      </c>
      <c r="L103" s="60">
        <f t="shared" si="4"/>
        <v>-2.7427934731932739E-3</v>
      </c>
    </row>
    <row r="104" spans="10:12" x14ac:dyDescent="0.35">
      <c r="J104" s="46">
        <f t="shared" si="3"/>
        <v>3.8828782688084076E-3</v>
      </c>
      <c r="K104" s="46">
        <f t="shared" si="5"/>
        <v>4.1072065268067314E-3</v>
      </c>
      <c r="L104" s="60">
        <f t="shared" si="4"/>
        <v>-2.7927934731932736E-3</v>
      </c>
    </row>
    <row r="105" spans="10:12" x14ac:dyDescent="0.35">
      <c r="J105" s="46">
        <f t="shared" si="3"/>
        <v>3.9810677616506987E-3</v>
      </c>
      <c r="K105" s="46">
        <f t="shared" si="5"/>
        <v>4.1572065268067311E-3</v>
      </c>
      <c r="L105" s="60">
        <f t="shared" si="4"/>
        <v>-2.8427934731932733E-3</v>
      </c>
    </row>
    <row r="106" spans="10:12" x14ac:dyDescent="0.35">
      <c r="J106" s="46">
        <f t="shared" si="3"/>
        <v>4.0805479975863489E-3</v>
      </c>
      <c r="K106" s="46">
        <f t="shared" si="5"/>
        <v>4.2072065268067308E-3</v>
      </c>
      <c r="L106" s="60">
        <f t="shared" si="4"/>
        <v>-2.892793473193273E-3</v>
      </c>
    </row>
    <row r="107" spans="10:12" x14ac:dyDescent="0.35">
      <c r="J107" s="46">
        <f t="shared" si="3"/>
        <v>4.1813189766153579E-3</v>
      </c>
      <c r="K107" s="46">
        <f t="shared" si="5"/>
        <v>4.2572065268067305E-3</v>
      </c>
      <c r="L107" s="60">
        <f t="shared" si="4"/>
        <v>-2.9427934731932727E-3</v>
      </c>
    </row>
    <row r="108" spans="10:12" x14ac:dyDescent="0.35">
      <c r="J108" s="46">
        <f t="shared" si="3"/>
        <v>4.2833806987377255E-3</v>
      </c>
      <c r="K108" s="46">
        <f t="shared" si="5"/>
        <v>4.3072065268067302E-3</v>
      </c>
      <c r="L108" s="60">
        <f t="shared" si="4"/>
        <v>-2.9927934731932724E-3</v>
      </c>
    </row>
    <row r="109" spans="10:12" x14ac:dyDescent="0.35">
      <c r="J109" s="46">
        <f t="shared" si="3"/>
        <v>4.3867331639534518E-3</v>
      </c>
      <c r="K109" s="46">
        <f t="shared" si="5"/>
        <v>4.3572065268067299E-3</v>
      </c>
      <c r="L109" s="60">
        <f t="shared" si="4"/>
        <v>-3.0427934731932721E-3</v>
      </c>
    </row>
    <row r="110" spans="10:12" x14ac:dyDescent="0.35">
      <c r="J110" s="46">
        <f t="shared" si="3"/>
        <v>4.491376372262536E-3</v>
      </c>
      <c r="K110" s="46">
        <f t="shared" si="5"/>
        <v>4.4072065268067296E-3</v>
      </c>
      <c r="L110" s="60">
        <f t="shared" si="4"/>
        <v>-3.0927934731932718E-3</v>
      </c>
    </row>
    <row r="111" spans="10:12" x14ac:dyDescent="0.35">
      <c r="J111" s="46">
        <f t="shared" si="3"/>
        <v>4.5973103236649805E-3</v>
      </c>
      <c r="K111" s="46">
        <f t="shared" si="5"/>
        <v>4.4572065268067293E-3</v>
      </c>
      <c r="L111" s="60">
        <f t="shared" si="4"/>
        <v>-3.1427934731932715E-3</v>
      </c>
    </row>
    <row r="112" spans="10:12" x14ac:dyDescent="0.35">
      <c r="J112" s="46">
        <f t="shared" si="3"/>
        <v>4.7045350181607838E-3</v>
      </c>
      <c r="K112" s="46">
        <f t="shared" si="5"/>
        <v>4.507206526806729E-3</v>
      </c>
      <c r="L112" s="60">
        <f t="shared" si="4"/>
        <v>-3.1927934731932712E-3</v>
      </c>
    </row>
    <row r="113" spans="10:12" x14ac:dyDescent="0.35">
      <c r="J113" s="46">
        <f t="shared" si="3"/>
        <v>4.813050455749944E-3</v>
      </c>
      <c r="K113" s="46">
        <f t="shared" si="5"/>
        <v>4.5572065268067287E-3</v>
      </c>
      <c r="L113" s="60">
        <f t="shared" si="4"/>
        <v>-3.2427934731932709E-3</v>
      </c>
    </row>
    <row r="114" spans="10:12" x14ac:dyDescent="0.35">
      <c r="J114" s="46">
        <f t="shared" si="3"/>
        <v>4.9228566364324638E-3</v>
      </c>
      <c r="K114" s="46">
        <f t="shared" si="5"/>
        <v>4.6072065268067284E-3</v>
      </c>
      <c r="L114" s="60">
        <f t="shared" si="4"/>
        <v>-3.2927934731932706E-3</v>
      </c>
    </row>
    <row r="115" spans="10:12" x14ac:dyDescent="0.35">
      <c r="J115" s="46">
        <f t="shared" si="3"/>
        <v>5.0339535602083423E-3</v>
      </c>
      <c r="K115" s="46">
        <f t="shared" si="5"/>
        <v>4.6572065268067281E-3</v>
      </c>
      <c r="L115" s="60">
        <f t="shared" si="4"/>
        <v>-3.3427934731932703E-3</v>
      </c>
    </row>
    <row r="116" spans="10:12" x14ac:dyDescent="0.35">
      <c r="J116" s="46">
        <f t="shared" si="3"/>
        <v>5.1463412270775794E-3</v>
      </c>
      <c r="K116" s="46">
        <f t="shared" si="5"/>
        <v>4.7072065268067278E-3</v>
      </c>
      <c r="L116" s="60">
        <f t="shared" si="4"/>
        <v>-3.39279347319327E-3</v>
      </c>
    </row>
    <row r="117" spans="10:12" x14ac:dyDescent="0.35">
      <c r="J117" s="46">
        <f t="shared" si="3"/>
        <v>5.2600196370401753E-3</v>
      </c>
      <c r="K117" s="46">
        <f t="shared" si="5"/>
        <v>4.7572065268067275E-3</v>
      </c>
      <c r="L117" s="60">
        <f t="shared" si="4"/>
        <v>-3.4427934731932697E-3</v>
      </c>
    </row>
    <row r="118" spans="10:12" x14ac:dyDescent="0.35">
      <c r="J118" s="46">
        <f t="shared" si="3"/>
        <v>5.3749887900961298E-3</v>
      </c>
      <c r="K118" s="46">
        <f t="shared" si="5"/>
        <v>4.8072065268067272E-3</v>
      </c>
      <c r="L118" s="60">
        <f t="shared" si="4"/>
        <v>-3.4927934731932694E-3</v>
      </c>
    </row>
    <row r="119" spans="10:12" x14ac:dyDescent="0.35">
      <c r="J119" s="46">
        <f t="shared" si="3"/>
        <v>5.4912486862454431E-3</v>
      </c>
      <c r="K119" s="46">
        <f t="shared" si="5"/>
        <v>4.8572065268067269E-3</v>
      </c>
      <c r="L119" s="60">
        <f t="shared" si="4"/>
        <v>-3.5427934731932691E-3</v>
      </c>
    </row>
    <row r="120" spans="10:12" x14ac:dyDescent="0.35">
      <c r="J120" s="46">
        <f t="shared" si="3"/>
        <v>5.6087993254881159E-3</v>
      </c>
      <c r="K120" s="46">
        <f t="shared" si="5"/>
        <v>4.9072065268067266E-3</v>
      </c>
      <c r="L120" s="60">
        <f t="shared" si="4"/>
        <v>-3.5927934731932688E-3</v>
      </c>
    </row>
    <row r="121" spans="10:12" x14ac:dyDescent="0.35">
      <c r="J121" s="46">
        <f t="shared" si="3"/>
        <v>5.7276407078241465E-3</v>
      </c>
      <c r="K121" s="46">
        <f t="shared" si="5"/>
        <v>4.9572065268067263E-3</v>
      </c>
      <c r="L121" s="60">
        <f t="shared" si="4"/>
        <v>-3.6427934731932685E-3</v>
      </c>
    </row>
    <row r="122" spans="10:12" x14ac:dyDescent="0.35">
      <c r="J122" s="46">
        <f t="shared" si="3"/>
        <v>5.8477728332535367E-3</v>
      </c>
      <c r="K122" s="46">
        <f t="shared" si="5"/>
        <v>5.007206526806726E-3</v>
      </c>
      <c r="L122" s="60">
        <f t="shared" si="4"/>
        <v>-3.6927934731932682E-3</v>
      </c>
    </row>
    <row r="123" spans="10:12" x14ac:dyDescent="0.35">
      <c r="J123" s="46">
        <f t="shared" si="3"/>
        <v>5.9691957017762847E-3</v>
      </c>
      <c r="K123" s="46">
        <f t="shared" si="5"/>
        <v>5.0572065268067257E-3</v>
      </c>
      <c r="L123" s="60">
        <f t="shared" si="4"/>
        <v>-3.7427934731932679E-3</v>
      </c>
    </row>
    <row r="124" spans="10:12" x14ac:dyDescent="0.35">
      <c r="J124" s="46">
        <f t="shared" si="3"/>
        <v>6.0919093133923914E-3</v>
      </c>
      <c r="K124" s="46">
        <f t="shared" si="5"/>
        <v>5.1072065268067254E-3</v>
      </c>
      <c r="L124" s="60">
        <f t="shared" si="4"/>
        <v>-3.7927934731932676E-3</v>
      </c>
    </row>
    <row r="125" spans="10:12" x14ac:dyDescent="0.35">
      <c r="J125" s="46">
        <f t="shared" si="3"/>
        <v>6.2159136681018568E-3</v>
      </c>
      <c r="K125" s="46">
        <f t="shared" si="5"/>
        <v>5.1572065268067251E-3</v>
      </c>
      <c r="L125" s="60">
        <f t="shared" si="4"/>
        <v>-3.8427934731932673E-3</v>
      </c>
    </row>
    <row r="126" spans="10:12" x14ac:dyDescent="0.35">
      <c r="J126" s="46">
        <f t="shared" si="3"/>
        <v>6.3412087659046809E-3</v>
      </c>
      <c r="K126" s="46">
        <f t="shared" si="5"/>
        <v>5.2072065268067248E-3</v>
      </c>
      <c r="L126" s="60">
        <f t="shared" si="4"/>
        <v>-3.892793473193267E-3</v>
      </c>
    </row>
    <row r="127" spans="10:12" x14ac:dyDescent="0.35">
      <c r="J127" s="46">
        <f t="shared" si="3"/>
        <v>6.4677946068008637E-3</v>
      </c>
      <c r="K127" s="46">
        <f t="shared" si="5"/>
        <v>5.2572065268067245E-3</v>
      </c>
      <c r="L127" s="60">
        <f t="shared" si="4"/>
        <v>-3.9427934731932667E-3</v>
      </c>
    </row>
    <row r="128" spans="10:12" x14ac:dyDescent="0.35">
      <c r="J128" s="46">
        <f t="shared" si="3"/>
        <v>6.5956711907904052E-3</v>
      </c>
      <c r="K128" s="46">
        <f t="shared" si="5"/>
        <v>5.3072065268067242E-3</v>
      </c>
      <c r="L128" s="60">
        <f t="shared" si="4"/>
        <v>-3.9927934731932664E-3</v>
      </c>
    </row>
    <row r="129" spans="10:12" x14ac:dyDescent="0.35">
      <c r="J129" s="46">
        <f t="shared" si="3"/>
        <v>6.7248385178733071E-3</v>
      </c>
      <c r="K129" s="46">
        <f t="shared" si="5"/>
        <v>5.3572065268067239E-3</v>
      </c>
      <c r="L129" s="60">
        <f t="shared" si="4"/>
        <v>-4.0427934731932661E-3</v>
      </c>
    </row>
    <row r="130" spans="10:12" x14ac:dyDescent="0.35">
      <c r="J130" s="46">
        <f t="shared" si="3"/>
        <v>6.8552965880495659E-3</v>
      </c>
      <c r="K130" s="46">
        <f t="shared" si="5"/>
        <v>5.4072065268067236E-3</v>
      </c>
      <c r="L130" s="60">
        <f t="shared" si="4"/>
        <v>-4.0927934731932658E-3</v>
      </c>
    </row>
    <row r="131" spans="10:12" x14ac:dyDescent="0.35">
      <c r="J131" s="46">
        <f t="shared" si="3"/>
        <v>6.9870454013191835E-3</v>
      </c>
      <c r="K131" s="46">
        <f t="shared" si="5"/>
        <v>5.4572065268067233E-3</v>
      </c>
      <c r="L131" s="60">
        <f t="shared" si="4"/>
        <v>-4.1427934731932655E-3</v>
      </c>
    </row>
    <row r="132" spans="10:12" x14ac:dyDescent="0.35">
      <c r="J132" s="46">
        <f t="shared" si="3"/>
        <v>7.1200849576821606E-3</v>
      </c>
      <c r="K132" s="46">
        <f t="shared" si="5"/>
        <v>5.507206526806723E-3</v>
      </c>
      <c r="L132" s="60">
        <f t="shared" si="4"/>
        <v>-4.1927934731932652E-3</v>
      </c>
    </row>
    <row r="133" spans="10:12" x14ac:dyDescent="0.35">
      <c r="J133" s="46">
        <f t="shared" si="3"/>
        <v>7.2544152571384956E-3</v>
      </c>
      <c r="K133" s="46">
        <f t="shared" si="5"/>
        <v>5.5572065268067227E-3</v>
      </c>
      <c r="L133" s="60">
        <f t="shared" si="4"/>
        <v>-4.2427934731932649E-3</v>
      </c>
    </row>
    <row r="134" spans="10:12" x14ac:dyDescent="0.35">
      <c r="J134" s="46">
        <f t="shared" si="3"/>
        <v>7.3900362996881909E-3</v>
      </c>
      <c r="K134" s="46">
        <f t="shared" si="5"/>
        <v>5.6072065268067224E-3</v>
      </c>
      <c r="L134" s="60">
        <f t="shared" si="4"/>
        <v>-4.2927934731932646E-3</v>
      </c>
    </row>
    <row r="135" spans="10:12" x14ac:dyDescent="0.35">
      <c r="J135" s="46">
        <f t="shared" si="3"/>
        <v>7.5269480853312415E-3</v>
      </c>
      <c r="K135" s="46">
        <f t="shared" si="5"/>
        <v>5.6572065268067221E-3</v>
      </c>
      <c r="L135" s="60">
        <f t="shared" si="4"/>
        <v>-4.3427934731932643E-3</v>
      </c>
    </row>
  </sheetData>
  <mergeCells count="6">
    <mergeCell ref="E1:H1"/>
    <mergeCell ref="A3:A6"/>
    <mergeCell ref="E8:H8"/>
    <mergeCell ref="A10:A13"/>
    <mergeCell ref="D15:D18"/>
    <mergeCell ref="G15:G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workbookViewId="0">
      <selection activeCell="C268" sqref="C268"/>
    </sheetView>
  </sheetViews>
  <sheetFormatPr baseColWidth="10" defaultColWidth="11.453125" defaultRowHeight="14.5" x14ac:dyDescent="0.35"/>
  <cols>
    <col min="1" max="3" width="11.453125" style="1"/>
    <col min="4" max="4" width="14.7265625" style="46" customWidth="1"/>
    <col min="5" max="5" width="12.54296875" style="1" customWidth="1"/>
    <col min="6" max="8" width="11.453125" style="1"/>
    <col min="9" max="9" width="12.1796875" style="1" customWidth="1"/>
    <col min="10" max="10" width="12.54296875" style="1" customWidth="1"/>
    <col min="11" max="16384" width="11.453125" style="1"/>
  </cols>
  <sheetData>
    <row r="1" spans="1:10" x14ac:dyDescent="0.35">
      <c r="A1" s="45" t="s">
        <v>61</v>
      </c>
      <c r="B1" s="45" t="s">
        <v>62</v>
      </c>
      <c r="C1" s="94" t="s">
        <v>63</v>
      </c>
      <c r="D1" s="94"/>
    </row>
    <row r="2" spans="1:10" x14ac:dyDescent="0.35">
      <c r="A2" s="62">
        <v>44104</v>
      </c>
      <c r="B2" s="1">
        <v>12760.730469</v>
      </c>
      <c r="C2" s="45" t="s">
        <v>64</v>
      </c>
      <c r="D2" s="64" t="s">
        <v>18</v>
      </c>
      <c r="E2" s="46" t="s">
        <v>73</v>
      </c>
      <c r="H2" s="63" t="s">
        <v>46</v>
      </c>
      <c r="I2" s="63" t="s">
        <v>47</v>
      </c>
    </row>
    <row r="3" spans="1:10" x14ac:dyDescent="0.35">
      <c r="A3" s="62">
        <v>44105</v>
      </c>
      <c r="B3" s="1">
        <v>12730.769531</v>
      </c>
      <c r="C3" s="1">
        <f>(B3-B2)/B2</f>
        <v>-2.3479014836012024E-3</v>
      </c>
      <c r="D3" s="46">
        <v>1.2649356E-2</v>
      </c>
      <c r="E3" s="1">
        <f>$H$3*C3+$I$3</f>
        <v>3.3689730149288183E-4</v>
      </c>
      <c r="H3" s="46">
        <f t="array" ref="H3:I7">LINEST(D3:D266,C3:C266,TRUE,TRUE)</f>
        <v>0.19651097769995449</v>
      </c>
      <c r="I3" s="46">
        <v>7.9828571757852777E-4</v>
      </c>
    </row>
    <row r="4" spans="1:10" ht="15.5" x14ac:dyDescent="0.35">
      <c r="A4" s="62">
        <v>44106</v>
      </c>
      <c r="B4" s="1">
        <v>12689.040039</v>
      </c>
      <c r="C4" s="1">
        <f t="shared" ref="C4:C67" si="0">(B4-B3)/B3</f>
        <v>-3.2778452157496991E-3</v>
      </c>
      <c r="D4" s="46">
        <v>1.0409438E-2</v>
      </c>
      <c r="E4" s="1">
        <f t="shared" ref="E4:E67" si="1">$H$3*C4+$I$3</f>
        <v>1.5415314948243617E-4</v>
      </c>
      <c r="G4" s="45" t="s">
        <v>65</v>
      </c>
      <c r="H4" s="46">
        <v>0.10091424722650692</v>
      </c>
      <c r="I4" s="46">
        <v>1.0239527258305756E-3</v>
      </c>
      <c r="J4" s="45" t="s">
        <v>72</v>
      </c>
    </row>
    <row r="5" spans="1:10" x14ac:dyDescent="0.35">
      <c r="A5" s="62">
        <v>44109</v>
      </c>
      <c r="B5" s="1">
        <v>12828.309569999999</v>
      </c>
      <c r="C5" s="1">
        <f t="shared" si="0"/>
        <v>1.0975576605633872E-2</v>
      </c>
      <c r="D5" s="46">
        <v>8.6996569999999995E-3</v>
      </c>
      <c r="E5" s="1">
        <f t="shared" si="1"/>
        <v>2.9551070071723879E-3</v>
      </c>
      <c r="G5" s="45" t="s">
        <v>66</v>
      </c>
      <c r="H5" s="46">
        <v>1.4266805912840437E-2</v>
      </c>
      <c r="I5" s="46">
        <v>1.6588161688354454E-2</v>
      </c>
      <c r="J5" s="45" t="s">
        <v>71</v>
      </c>
    </row>
    <row r="6" spans="1:10" x14ac:dyDescent="0.35">
      <c r="A6" s="62">
        <v>44110</v>
      </c>
      <c r="B6" s="1">
        <v>12906.019531</v>
      </c>
      <c r="C6" s="1">
        <f t="shared" si="0"/>
        <v>6.0576929934503037E-3</v>
      </c>
      <c r="D6" s="46">
        <v>-2.2700899999999999E-4</v>
      </c>
      <c r="E6" s="1">
        <f t="shared" si="1"/>
        <v>1.9886888903276109E-3</v>
      </c>
      <c r="G6" s="45" t="s">
        <v>67</v>
      </c>
      <c r="H6" s="46">
        <v>3.7920029188280391</v>
      </c>
      <c r="I6" s="46">
        <v>262</v>
      </c>
      <c r="J6" s="45" t="s">
        <v>68</v>
      </c>
    </row>
    <row r="7" spans="1:10" x14ac:dyDescent="0.35">
      <c r="A7" s="62">
        <v>44111</v>
      </c>
      <c r="B7" s="1">
        <v>12928.570313</v>
      </c>
      <c r="C7" s="1">
        <f t="shared" si="0"/>
        <v>1.7473072891168132E-3</v>
      </c>
      <c r="D7" s="46">
        <v>-1.135051E-3</v>
      </c>
      <c r="E7" s="1">
        <f t="shared" si="1"/>
        <v>1.1416507813051297E-3</v>
      </c>
      <c r="G7" s="45" t="s">
        <v>69</v>
      </c>
      <c r="H7" s="46">
        <v>1.0434344774560428E-3</v>
      </c>
      <c r="I7" s="46">
        <v>7.2093782348135516E-2</v>
      </c>
      <c r="J7" s="45" t="s">
        <v>70</v>
      </c>
    </row>
    <row r="8" spans="1:10" x14ac:dyDescent="0.35">
      <c r="A8" s="62">
        <v>44112</v>
      </c>
      <c r="B8" s="1">
        <v>13042.209961</v>
      </c>
      <c r="C8" s="1">
        <f t="shared" si="0"/>
        <v>8.7898077860730506E-3</v>
      </c>
      <c r="D8" s="46">
        <v>7.5000450000000003E-3</v>
      </c>
      <c r="E8" s="1">
        <f t="shared" si="1"/>
        <v>2.5255794394144155E-3</v>
      </c>
    </row>
    <row r="9" spans="1:10" x14ac:dyDescent="0.35">
      <c r="A9" s="62">
        <v>44113</v>
      </c>
      <c r="B9" s="1">
        <v>13051.230469</v>
      </c>
      <c r="C9" s="1">
        <f t="shared" si="0"/>
        <v>6.9163953248518081E-4</v>
      </c>
      <c r="D9" s="46">
        <v>6.3162419999999997E-3</v>
      </c>
      <c r="E9" s="1">
        <f t="shared" si="1"/>
        <v>9.3420047832313007E-4</v>
      </c>
    </row>
    <row r="10" spans="1:10" x14ac:dyDescent="0.35">
      <c r="A10" s="62">
        <v>44116</v>
      </c>
      <c r="B10" s="1">
        <v>13138.410156</v>
      </c>
      <c r="C10" s="1">
        <f t="shared" si="0"/>
        <v>6.6798059544710218E-3</v>
      </c>
      <c r="D10" s="46">
        <v>1.5019009E-2</v>
      </c>
      <c r="E10" s="1">
        <f t="shared" si="1"/>
        <v>2.1109409165376057E-3</v>
      </c>
    </row>
    <row r="11" spans="1:10" x14ac:dyDescent="0.35">
      <c r="A11" s="62">
        <v>44117</v>
      </c>
      <c r="B11" s="1">
        <v>13018.990234000001</v>
      </c>
      <c r="C11" s="1">
        <f t="shared" si="0"/>
        <v>-9.0893738726418802E-3</v>
      </c>
      <c r="D11" s="46">
        <v>-7.9505519999999996E-3</v>
      </c>
      <c r="E11" s="1">
        <f t="shared" si="1"/>
        <v>-9.8787602881474979E-4</v>
      </c>
    </row>
    <row r="12" spans="1:10" x14ac:dyDescent="0.35">
      <c r="A12" s="62">
        <v>44118</v>
      </c>
      <c r="B12" s="1">
        <v>13028.059569999999</v>
      </c>
      <c r="C12" s="1">
        <f t="shared" si="0"/>
        <v>6.9662361189222293E-4</v>
      </c>
      <c r="D12" s="46">
        <v>7.3464380000000003E-3</v>
      </c>
      <c r="E12" s="1">
        <f t="shared" si="1"/>
        <v>9.351799046403422E-4</v>
      </c>
      <c r="H12" s="8" t="s">
        <v>74</v>
      </c>
      <c r="I12" s="8" t="s">
        <v>76</v>
      </c>
      <c r="J12" s="8" t="s">
        <v>75</v>
      </c>
    </row>
    <row r="13" spans="1:10" x14ac:dyDescent="0.35">
      <c r="A13" s="62">
        <v>44119</v>
      </c>
      <c r="B13" s="1">
        <v>12703.75</v>
      </c>
      <c r="C13" s="1">
        <f t="shared" si="0"/>
        <v>-2.4893159895184563E-2</v>
      </c>
      <c r="D13" s="46">
        <v>-1.2375713E-2</v>
      </c>
      <c r="E13" s="1">
        <f t="shared" si="1"/>
        <v>-4.0934934714654874E-3</v>
      </c>
      <c r="H13" s="8" t="s">
        <v>18</v>
      </c>
      <c r="I13" s="66">
        <v>0.19651097769995449</v>
      </c>
      <c r="J13" s="2" t="str">
        <f>IF(I13&gt;1,"Offensif","Défensif")</f>
        <v>Défensif</v>
      </c>
    </row>
    <row r="14" spans="1:10" x14ac:dyDescent="0.35">
      <c r="A14" s="62">
        <v>44120</v>
      </c>
      <c r="B14" s="1">
        <v>12908.990234000001</v>
      </c>
      <c r="C14" s="1">
        <f t="shared" si="0"/>
        <v>1.6155877910065987E-2</v>
      </c>
      <c r="D14" s="46">
        <v>-3.5802189999999999E-3</v>
      </c>
      <c r="E14" s="1">
        <f t="shared" si="1"/>
        <v>3.9730930812866922E-3</v>
      </c>
      <c r="H14" s="8" t="s">
        <v>17</v>
      </c>
      <c r="I14" s="66">
        <v>1.007203553404888</v>
      </c>
      <c r="J14" s="2" t="str">
        <f>IF(I14&gt;1,"Offensif","Défensif")</f>
        <v>Offensif</v>
      </c>
    </row>
    <row r="15" spans="1:10" x14ac:dyDescent="0.35">
      <c r="A15" s="62">
        <v>44123</v>
      </c>
      <c r="B15" s="1">
        <v>12854.660156</v>
      </c>
      <c r="C15" s="1">
        <f t="shared" si="0"/>
        <v>-4.2087008367939606E-3</v>
      </c>
      <c r="D15" s="46">
        <v>6.9616219999999998E-3</v>
      </c>
      <c r="E15" s="1">
        <f t="shared" si="1"/>
        <v>-2.8770198706470017E-5</v>
      </c>
      <c r="H15" s="8" t="s">
        <v>15</v>
      </c>
      <c r="I15" s="66">
        <v>0.77316195461657966</v>
      </c>
      <c r="J15" s="2" t="str">
        <f>IF(I15&gt;1,"Offensif","Défensif")</f>
        <v>Défensif</v>
      </c>
    </row>
    <row r="16" spans="1:10" x14ac:dyDescent="0.35">
      <c r="A16" s="62">
        <v>44124</v>
      </c>
      <c r="B16" s="1">
        <v>12736.950194999999</v>
      </c>
      <c r="C16" s="1">
        <f t="shared" si="0"/>
        <v>-9.1569873937941918E-3</v>
      </c>
      <c r="D16" s="46">
        <v>-6.9134920000000002E-3</v>
      </c>
      <c r="E16" s="1">
        <f t="shared" si="1"/>
        <v>-1.0011628279621269E-3</v>
      </c>
      <c r="H16" s="68" t="s">
        <v>16</v>
      </c>
      <c r="I16" s="65">
        <v>1.0041451799357024</v>
      </c>
      <c r="J16" s="2" t="str">
        <f>IF(I16&gt;1,"Offensif","Défensif")</f>
        <v>Offensif</v>
      </c>
    </row>
    <row r="17" spans="1:10" x14ac:dyDescent="0.35">
      <c r="A17" s="62">
        <v>44125</v>
      </c>
      <c r="B17" s="1">
        <v>12557.639648</v>
      </c>
      <c r="C17" s="1">
        <f t="shared" si="0"/>
        <v>-1.4077981326360924E-2</v>
      </c>
      <c r="D17" s="46">
        <v>-2.2232159000000001E-2</v>
      </c>
      <c r="E17" s="1">
        <f t="shared" si="1"/>
        <v>-1.9681921569063591E-3</v>
      </c>
      <c r="H17" s="67"/>
      <c r="I17" s="67"/>
      <c r="J17" s="67"/>
    </row>
    <row r="18" spans="1:10" x14ac:dyDescent="0.35">
      <c r="A18" s="62">
        <v>44126</v>
      </c>
      <c r="B18" s="1">
        <v>12543.059569999999</v>
      </c>
      <c r="C18" s="1">
        <f t="shared" si="0"/>
        <v>-1.1610524277405087E-3</v>
      </c>
      <c r="D18" s="46">
        <v>3.6747820000000001E-3</v>
      </c>
      <c r="E18" s="1">
        <f t="shared" si="1"/>
        <v>5.7012616984233465E-4</v>
      </c>
    </row>
    <row r="19" spans="1:10" x14ac:dyDescent="0.35">
      <c r="A19" s="62">
        <v>44127</v>
      </c>
      <c r="B19" s="1">
        <v>12645.75</v>
      </c>
      <c r="C19" s="1">
        <f t="shared" si="0"/>
        <v>8.1870319938216283E-3</v>
      </c>
      <c r="D19" s="46">
        <v>-2.7459720000000002E-3</v>
      </c>
      <c r="E19" s="1">
        <f t="shared" si="1"/>
        <v>2.4071273791452237E-3</v>
      </c>
    </row>
    <row r="20" spans="1:10" x14ac:dyDescent="0.35">
      <c r="A20" s="62">
        <v>44130</v>
      </c>
      <c r="B20" s="1">
        <v>12177.179688</v>
      </c>
      <c r="C20" s="1">
        <f t="shared" si="0"/>
        <v>-3.7053580214696624E-2</v>
      </c>
      <c r="D20" s="46">
        <v>-9.6374939999999999E-3</v>
      </c>
      <c r="E20" s="1">
        <f t="shared" si="1"/>
        <v>-6.4831495576951953E-3</v>
      </c>
    </row>
    <row r="21" spans="1:10" x14ac:dyDescent="0.35">
      <c r="A21" s="62">
        <v>44131</v>
      </c>
      <c r="B21" s="1">
        <v>12063.570313</v>
      </c>
      <c r="C21" s="1">
        <f t="shared" si="0"/>
        <v>-9.3296952094709049E-3</v>
      </c>
      <c r="D21" s="46">
        <v>7.6460149999999999E-3</v>
      </c>
      <c r="E21" s="1">
        <f t="shared" si="1"/>
        <v>-1.0351018096771815E-3</v>
      </c>
    </row>
    <row r="22" spans="1:10" x14ac:dyDescent="0.35">
      <c r="A22" s="62">
        <v>44132</v>
      </c>
      <c r="B22" s="1">
        <v>11560.509765999999</v>
      </c>
      <c r="C22" s="1">
        <f t="shared" si="0"/>
        <v>-4.1700801168116086E-2</v>
      </c>
      <c r="D22" s="46">
        <v>-3.7709909E-2</v>
      </c>
      <c r="E22" s="1">
        <f t="shared" si="1"/>
        <v>-7.3963794908393681E-3</v>
      </c>
    </row>
    <row r="23" spans="1:10" x14ac:dyDescent="0.35">
      <c r="A23" s="62">
        <v>44133</v>
      </c>
      <c r="B23" s="1">
        <v>11598.070313</v>
      </c>
      <c r="C23" s="1">
        <f t="shared" si="0"/>
        <v>3.2490389922482728E-3</v>
      </c>
      <c r="D23" s="46">
        <v>3.5842296000000003E-2</v>
      </c>
      <c r="E23" s="1">
        <f t="shared" si="1"/>
        <v>1.4367575465305108E-3</v>
      </c>
    </row>
    <row r="24" spans="1:10" x14ac:dyDescent="0.35">
      <c r="A24" s="62">
        <v>44134</v>
      </c>
      <c r="B24" s="1">
        <v>11556.480469</v>
      </c>
      <c r="C24" s="1">
        <f t="shared" si="0"/>
        <v>-3.5859279067641985E-3</v>
      </c>
      <c r="D24" s="46">
        <v>-4.6126899999999999E-4</v>
      </c>
      <c r="E24" s="1">
        <f t="shared" si="1"/>
        <v>9.3611518658743838E-5</v>
      </c>
    </row>
    <row r="25" spans="1:10" x14ac:dyDescent="0.35">
      <c r="A25" s="62">
        <v>44137</v>
      </c>
      <c r="B25" s="1">
        <v>11788.280273</v>
      </c>
      <c r="C25" s="1">
        <f t="shared" si="0"/>
        <v>2.0057992969554874E-2</v>
      </c>
      <c r="D25" s="46">
        <v>1.0616178E-2</v>
      </c>
      <c r="E25" s="1">
        <f t="shared" si="1"/>
        <v>4.7399015267245697E-3</v>
      </c>
    </row>
    <row r="26" spans="1:10" x14ac:dyDescent="0.35">
      <c r="A26" s="62">
        <v>44138</v>
      </c>
      <c r="B26" s="1">
        <v>12088.980469</v>
      </c>
      <c r="C26" s="1">
        <f t="shared" si="0"/>
        <v>2.5508402331485672E-2</v>
      </c>
      <c r="D26" s="46">
        <v>9.3628679999999999E-3</v>
      </c>
      <c r="E26" s="1">
        <f t="shared" si="1"/>
        <v>5.8109667993025763E-3</v>
      </c>
    </row>
    <row r="27" spans="1:10" x14ac:dyDescent="0.35">
      <c r="A27" s="62">
        <v>44139</v>
      </c>
      <c r="B27" s="1">
        <v>12324.219727</v>
      </c>
      <c r="C27" s="1">
        <f t="shared" si="0"/>
        <v>1.945898238509261E-2</v>
      </c>
      <c r="D27" s="46">
        <v>4.7285067E-2</v>
      </c>
      <c r="E27" s="1">
        <f t="shared" si="1"/>
        <v>4.6221893711192686E-3</v>
      </c>
    </row>
    <row r="28" spans="1:10" x14ac:dyDescent="0.35">
      <c r="A28" s="62">
        <v>44140</v>
      </c>
      <c r="B28" s="1">
        <v>12568.089844</v>
      </c>
      <c r="C28" s="1">
        <f t="shared" si="0"/>
        <v>1.978787480279403E-2</v>
      </c>
      <c r="D28" s="46">
        <v>4.3205899999999999E-4</v>
      </c>
      <c r="E28" s="1">
        <f t="shared" si="1"/>
        <v>4.6868203416798766E-3</v>
      </c>
    </row>
    <row r="29" spans="1:10" x14ac:dyDescent="0.35">
      <c r="A29" s="62">
        <v>44141</v>
      </c>
      <c r="B29" s="1">
        <v>12480.019531</v>
      </c>
      <c r="C29" s="1">
        <f t="shared" si="0"/>
        <v>-7.007454123352316E-3</v>
      </c>
      <c r="D29" s="46">
        <v>-1.511531E-3</v>
      </c>
      <c r="E29" s="1">
        <f t="shared" si="1"/>
        <v>-5.7875594338901342E-4</v>
      </c>
    </row>
    <row r="30" spans="1:10" x14ac:dyDescent="0.35">
      <c r="A30" s="62">
        <v>44144</v>
      </c>
      <c r="B30" s="1">
        <v>13095.969727</v>
      </c>
      <c r="C30" s="1">
        <f t="shared" si="0"/>
        <v>4.9354906414208539E-2</v>
      </c>
      <c r="D30" s="46">
        <v>-6.7474110000000004E-2</v>
      </c>
      <c r="E30" s="1">
        <f t="shared" si="1"/>
        <v>1.0497066631324402E-2</v>
      </c>
    </row>
    <row r="31" spans="1:10" x14ac:dyDescent="0.35">
      <c r="A31" s="62">
        <v>44145</v>
      </c>
      <c r="B31" s="1">
        <v>13163.110352</v>
      </c>
      <c r="C31" s="1">
        <f t="shared" si="0"/>
        <v>5.1268158372095177E-3</v>
      </c>
      <c r="D31" s="46">
        <v>-4.0816281000000003E-2</v>
      </c>
      <c r="E31" s="1">
        <f t="shared" si="1"/>
        <v>1.8057613102361808E-3</v>
      </c>
    </row>
    <row r="32" spans="1:10" x14ac:dyDescent="0.35">
      <c r="A32" s="62">
        <v>44146</v>
      </c>
      <c r="B32" s="1">
        <v>13216.179688</v>
      </c>
      <c r="C32" s="1">
        <f t="shared" si="0"/>
        <v>4.0316714348548428E-3</v>
      </c>
      <c r="D32" s="46">
        <v>5.1740787000000003E-2</v>
      </c>
      <c r="E32" s="1">
        <f t="shared" si="1"/>
        <v>1.5905534130068312E-3</v>
      </c>
    </row>
    <row r="33" spans="1:5" x14ac:dyDescent="0.35">
      <c r="A33" s="62">
        <v>44147</v>
      </c>
      <c r="B33" s="1">
        <v>13052.950194999999</v>
      </c>
      <c r="C33" s="1">
        <f t="shared" si="0"/>
        <v>-1.2350731970465679E-2</v>
      </c>
      <c r="D33" s="46">
        <v>-1.4023011E-2</v>
      </c>
      <c r="E33" s="1">
        <f t="shared" si="1"/>
        <v>-1.628768697247768E-3</v>
      </c>
    </row>
    <row r="34" spans="1:5" x14ac:dyDescent="0.35">
      <c r="A34" s="62">
        <v>44148</v>
      </c>
      <c r="B34" s="1">
        <v>13076.719727</v>
      </c>
      <c r="C34" s="1">
        <f t="shared" si="0"/>
        <v>1.821008403840022E-3</v>
      </c>
      <c r="D34" s="46">
        <v>-9.3261139999999999E-3</v>
      </c>
      <c r="E34" s="1">
        <f t="shared" si="1"/>
        <v>1.156133859416964E-3</v>
      </c>
    </row>
    <row r="35" spans="1:5" x14ac:dyDescent="0.35">
      <c r="A35" s="62">
        <v>44151</v>
      </c>
      <c r="B35" s="1">
        <v>13138.610352</v>
      </c>
      <c r="C35" s="1">
        <f t="shared" si="0"/>
        <v>4.732886097743005E-3</v>
      </c>
      <c r="D35" s="46">
        <v>-4.0009436000000002E-2</v>
      </c>
      <c r="E35" s="1">
        <f t="shared" si="1"/>
        <v>1.728349791988528E-3</v>
      </c>
    </row>
    <row r="36" spans="1:5" x14ac:dyDescent="0.35">
      <c r="A36" s="62">
        <v>44152</v>
      </c>
      <c r="B36" s="1">
        <v>13133.469727</v>
      </c>
      <c r="C36" s="1">
        <f t="shared" si="0"/>
        <v>-3.912609372130043E-4</v>
      </c>
      <c r="D36" s="46">
        <v>-2.4516300000000002E-3</v>
      </c>
      <c r="E36" s="1">
        <f t="shared" si="1"/>
        <v>7.2139864827099975E-4</v>
      </c>
    </row>
    <row r="37" spans="1:5" x14ac:dyDescent="0.35">
      <c r="A37" s="62">
        <v>44153</v>
      </c>
      <c r="B37" s="1">
        <v>13201.889648</v>
      </c>
      <c r="C37" s="1">
        <f t="shared" si="0"/>
        <v>5.2095845517001367E-3</v>
      </c>
      <c r="D37" s="46">
        <v>4.0796240999999997E-2</v>
      </c>
      <c r="E37" s="1">
        <f t="shared" si="1"/>
        <v>1.8220262712437007E-3</v>
      </c>
    </row>
    <row r="38" spans="1:5" x14ac:dyDescent="0.35">
      <c r="A38" s="62">
        <v>44154</v>
      </c>
      <c r="B38" s="1">
        <v>13086.160156</v>
      </c>
      <c r="C38" s="1">
        <f t="shared" si="0"/>
        <v>-8.7661308407870724E-3</v>
      </c>
      <c r="D38" s="46">
        <v>3.0697049999999998E-3</v>
      </c>
      <c r="E38" s="1">
        <f t="shared" si="1"/>
        <v>-9.2435522459026389E-4</v>
      </c>
    </row>
    <row r="39" spans="1:5" x14ac:dyDescent="0.35">
      <c r="A39" s="62">
        <v>44155</v>
      </c>
      <c r="B39" s="1">
        <v>13137.25</v>
      </c>
      <c r="C39" s="1">
        <f t="shared" si="0"/>
        <v>3.9041126954705205E-3</v>
      </c>
      <c r="D39" s="46">
        <v>3.2956449999999998E-3</v>
      </c>
      <c r="E39" s="1">
        <f t="shared" si="1"/>
        <v>1.5654867204162445E-3</v>
      </c>
    </row>
    <row r="40" spans="1:5" x14ac:dyDescent="0.35">
      <c r="A40" s="62">
        <v>44158</v>
      </c>
      <c r="B40" s="1">
        <v>13126.969727</v>
      </c>
      <c r="C40" s="1">
        <f t="shared" si="0"/>
        <v>-7.8252853527186481E-4</v>
      </c>
      <c r="D40" s="46">
        <v>-3.6133200999999997E-2</v>
      </c>
      <c r="E40" s="1">
        <f t="shared" si="1"/>
        <v>6.4451027003414028E-4</v>
      </c>
    </row>
    <row r="41" spans="1:5" x14ac:dyDescent="0.35">
      <c r="A41" s="62">
        <v>44159</v>
      </c>
      <c r="B41" s="1">
        <v>13292.440430000001</v>
      </c>
      <c r="C41" s="1">
        <f t="shared" si="0"/>
        <v>1.2605399908834639E-2</v>
      </c>
      <c r="D41" s="46">
        <v>-2.2151995000000001E-2</v>
      </c>
      <c r="E41" s="1">
        <f t="shared" si="1"/>
        <v>3.2753851779625401E-3</v>
      </c>
    </row>
    <row r="42" spans="1:5" x14ac:dyDescent="0.35">
      <c r="A42" s="62">
        <v>44160</v>
      </c>
      <c r="B42" s="1">
        <v>13289.799805000001</v>
      </c>
      <c r="C42" s="1">
        <f t="shared" si="0"/>
        <v>-1.9865614699617653E-4</v>
      </c>
      <c r="D42" s="46">
        <v>1.3691885000000001E-2</v>
      </c>
      <c r="E42" s="1">
        <f t="shared" si="1"/>
        <v>7.5924760390620326E-4</v>
      </c>
    </row>
    <row r="43" spans="1:5" x14ac:dyDescent="0.35">
      <c r="A43" s="62">
        <v>44161</v>
      </c>
      <c r="B43" s="1">
        <v>13286.570313</v>
      </c>
      <c r="C43" s="1">
        <f t="shared" si="0"/>
        <v>-2.4300531591042962E-4</v>
      </c>
      <c r="D43" s="46">
        <v>6.876203E-3</v>
      </c>
      <c r="E43" s="1">
        <f t="shared" si="1"/>
        <v>7.5053250536268295E-4</v>
      </c>
    </row>
    <row r="44" spans="1:5" x14ac:dyDescent="0.35">
      <c r="A44" s="62">
        <v>44162</v>
      </c>
      <c r="B44" s="1">
        <v>13335.679688</v>
      </c>
      <c r="C44" s="1">
        <f t="shared" si="0"/>
        <v>3.6961664179016788E-3</v>
      </c>
      <c r="D44" s="46">
        <v>0</v>
      </c>
      <c r="E44" s="1">
        <f t="shared" si="1"/>
        <v>1.5246229941021253E-3</v>
      </c>
    </row>
    <row r="45" spans="1:5" x14ac:dyDescent="0.35">
      <c r="A45" s="62">
        <v>44165</v>
      </c>
      <c r="B45" s="1">
        <v>13291.160156</v>
      </c>
      <c r="C45" s="1">
        <f t="shared" si="0"/>
        <v>-3.3383774236914812E-3</v>
      </c>
      <c r="D45" s="46">
        <v>2.5365878000000001E-2</v>
      </c>
      <c r="E45" s="1">
        <f t="shared" si="1"/>
        <v>1.4225790611745962E-4</v>
      </c>
    </row>
    <row r="46" spans="1:5" x14ac:dyDescent="0.35">
      <c r="A46" s="62">
        <v>44166</v>
      </c>
      <c r="B46" s="1">
        <v>13382.299805000001</v>
      </c>
      <c r="C46" s="1">
        <f t="shared" si="0"/>
        <v>6.857162800709889E-3</v>
      </c>
      <c r="D46" s="46">
        <v>-2.3073287000000001E-2</v>
      </c>
      <c r="E46" s="1">
        <f t="shared" si="1"/>
        <v>2.1457934837937863E-3</v>
      </c>
    </row>
    <row r="47" spans="1:5" x14ac:dyDescent="0.35">
      <c r="A47" s="62">
        <v>44167</v>
      </c>
      <c r="B47" s="1">
        <v>13313.240234000001</v>
      </c>
      <c r="C47" s="1">
        <f t="shared" si="0"/>
        <v>-5.1605159058084465E-3</v>
      </c>
      <c r="D47" s="46">
        <v>9.9829559999999994E-3</v>
      </c>
      <c r="E47" s="1">
        <f t="shared" si="1"/>
        <v>-2.1581230850805625E-4</v>
      </c>
    </row>
    <row r="48" spans="1:5" x14ac:dyDescent="0.35">
      <c r="A48" s="62">
        <v>44168</v>
      </c>
      <c r="B48" s="1">
        <v>13252.860352</v>
      </c>
      <c r="C48" s="1">
        <f t="shared" si="0"/>
        <v>-4.5353258063953513E-3</v>
      </c>
      <c r="D48" s="46">
        <v>1.2536162E-2</v>
      </c>
      <c r="E48" s="1">
        <f t="shared" si="1"/>
        <v>-9.2955590824057247E-5</v>
      </c>
    </row>
    <row r="49" spans="1:5" x14ac:dyDescent="0.35">
      <c r="A49" s="62">
        <v>44169</v>
      </c>
      <c r="B49" s="1">
        <v>13298.959961</v>
      </c>
      <c r="C49" s="1">
        <f t="shared" si="0"/>
        <v>3.4784648578179466E-3</v>
      </c>
      <c r="D49" s="46">
        <v>-4.2857140000000004E-3</v>
      </c>
      <c r="E49" s="1">
        <f t="shared" si="1"/>
        <v>1.4818422476832655E-3</v>
      </c>
    </row>
    <row r="50" spans="1:5" x14ac:dyDescent="0.35">
      <c r="A50" s="62">
        <v>44172</v>
      </c>
      <c r="B50" s="1">
        <v>13271</v>
      </c>
      <c r="C50" s="1">
        <f t="shared" si="0"/>
        <v>-2.1024171124655417E-3</v>
      </c>
      <c r="D50" s="46">
        <v>7.651817E-3</v>
      </c>
      <c r="E50" s="1">
        <f t="shared" si="1"/>
        <v>3.8513767527480902E-4</v>
      </c>
    </row>
    <row r="51" spans="1:5" x14ac:dyDescent="0.35">
      <c r="A51" s="62">
        <v>44173</v>
      </c>
      <c r="B51" s="1">
        <v>13278.490234000001</v>
      </c>
      <c r="C51" s="1">
        <f t="shared" si="0"/>
        <v>5.6440614874544363E-4</v>
      </c>
      <c r="D51" s="46">
        <v>1.1153346E-2</v>
      </c>
      <c r="E51" s="1">
        <f t="shared" si="1"/>
        <v>9.0919772168836081E-4</v>
      </c>
    </row>
    <row r="52" spans="1:5" x14ac:dyDescent="0.35">
      <c r="A52" s="62">
        <v>44174</v>
      </c>
      <c r="B52" s="1">
        <v>13340.259765999999</v>
      </c>
      <c r="C52" s="1">
        <f t="shared" si="0"/>
        <v>4.6518490364089405E-3</v>
      </c>
      <c r="D52" s="46">
        <v>-1.1734334000000001E-2</v>
      </c>
      <c r="E52" s="1">
        <f t="shared" si="1"/>
        <v>1.7124251198358399E-3</v>
      </c>
    </row>
    <row r="53" spans="1:5" x14ac:dyDescent="0.35">
      <c r="A53" s="62">
        <v>44175</v>
      </c>
      <c r="B53" s="1">
        <v>13295.730469</v>
      </c>
      <c r="C53" s="1">
        <f t="shared" si="0"/>
        <v>-3.3379632616667545E-3</v>
      </c>
      <c r="D53" s="46">
        <v>9.4988599999999996E-3</v>
      </c>
      <c r="E53" s="1">
        <f t="shared" si="1"/>
        <v>1.4233929350186485E-4</v>
      </c>
    </row>
    <row r="54" spans="1:5" x14ac:dyDescent="0.35">
      <c r="A54" s="62">
        <v>44176</v>
      </c>
      <c r="B54" s="1">
        <v>13114.299805000001</v>
      </c>
      <c r="C54" s="1">
        <f t="shared" si="0"/>
        <v>-1.3645783841889607E-2</v>
      </c>
      <c r="D54" s="46">
        <v>4.704799E-3</v>
      </c>
      <c r="E54" s="1">
        <f t="shared" si="1"/>
        <v>-1.8832606066734399E-3</v>
      </c>
    </row>
    <row r="55" spans="1:5" x14ac:dyDescent="0.35">
      <c r="A55" s="62">
        <v>44179</v>
      </c>
      <c r="B55" s="1">
        <v>13223.160156</v>
      </c>
      <c r="C55" s="1">
        <f t="shared" si="0"/>
        <v>8.3008893054660002E-3</v>
      </c>
      <c r="D55" s="46">
        <v>2.3418399999999999E-4</v>
      </c>
      <c r="E55" s="1">
        <f t="shared" si="1"/>
        <v>2.4295015907747474E-3</v>
      </c>
    </row>
    <row r="56" spans="1:5" x14ac:dyDescent="0.35">
      <c r="A56" s="62">
        <v>44180</v>
      </c>
      <c r="B56" s="1">
        <v>13362.870117</v>
      </c>
      <c r="C56" s="1">
        <f t="shared" si="0"/>
        <v>1.0565550091791574E-2</v>
      </c>
      <c r="D56" s="46">
        <v>-3.0430940000000001E-3</v>
      </c>
      <c r="E56" s="1">
        <f t="shared" si="1"/>
        <v>2.8745322960543338E-3</v>
      </c>
    </row>
    <row r="57" spans="1:5" x14ac:dyDescent="0.35">
      <c r="A57" s="62">
        <v>44181</v>
      </c>
      <c r="B57" s="1">
        <v>13565.980469</v>
      </c>
      <c r="C57" s="1">
        <f t="shared" si="0"/>
        <v>1.5199605340892028E-2</v>
      </c>
      <c r="D57" s="46">
        <v>1.2209462000000001E-2</v>
      </c>
      <c r="E57" s="1">
        <f t="shared" si="1"/>
        <v>3.7851750237706703E-3</v>
      </c>
    </row>
    <row r="58" spans="1:5" x14ac:dyDescent="0.35">
      <c r="A58" s="62">
        <v>44182</v>
      </c>
      <c r="B58" s="1">
        <v>13667.25</v>
      </c>
      <c r="C58" s="1">
        <f t="shared" si="0"/>
        <v>7.4649621699967609E-3</v>
      </c>
      <c r="D58" s="46">
        <v>1.0902366E-2</v>
      </c>
      <c r="E58" s="1">
        <f t="shared" si="1"/>
        <v>2.2652327320977651E-3</v>
      </c>
    </row>
    <row r="59" spans="1:5" x14ac:dyDescent="0.35">
      <c r="A59" s="62">
        <v>44183</v>
      </c>
      <c r="B59" s="1">
        <v>13630.509765999999</v>
      </c>
      <c r="C59" s="1">
        <f t="shared" si="0"/>
        <v>-2.6881950648448504E-3</v>
      </c>
      <c r="D59" s="46">
        <v>-1.5603486999999999E-2</v>
      </c>
      <c r="E59" s="1">
        <f t="shared" si="1"/>
        <v>2.7002587713767371E-4</v>
      </c>
    </row>
    <row r="60" spans="1:5" x14ac:dyDescent="0.35">
      <c r="A60" s="62">
        <v>44186</v>
      </c>
      <c r="B60" s="1">
        <v>13246.299805000001</v>
      </c>
      <c r="C60" s="1">
        <f t="shared" si="0"/>
        <v>-2.8187497576823841E-2</v>
      </c>
      <c r="D60" s="46">
        <v>-1.8181887000000001E-2</v>
      </c>
      <c r="E60" s="1">
        <f t="shared" si="1"/>
        <v>-4.7408669901582226E-3</v>
      </c>
    </row>
    <row r="61" spans="1:5" x14ac:dyDescent="0.35">
      <c r="A61" s="62">
        <v>44187</v>
      </c>
      <c r="B61" s="1">
        <v>13418.110352</v>
      </c>
      <c r="C61" s="1">
        <f t="shared" si="0"/>
        <v>1.2970455865353949E-2</v>
      </c>
      <c r="D61" s="46">
        <v>6.1728870000000002E-3</v>
      </c>
      <c r="E61" s="1">
        <f t="shared" si="1"/>
        <v>3.3471226808933418E-3</v>
      </c>
    </row>
    <row r="62" spans="1:5" x14ac:dyDescent="0.35">
      <c r="A62" s="62">
        <v>44188</v>
      </c>
      <c r="B62" s="1">
        <v>13587.230469</v>
      </c>
      <c r="C62" s="1">
        <f t="shared" si="0"/>
        <v>1.2603869886551697E-2</v>
      </c>
      <c r="D62" s="46">
        <v>4.7192309999999999E-3</v>
      </c>
      <c r="E62" s="1">
        <f t="shared" si="1"/>
        <v>3.2750845117878163E-3</v>
      </c>
    </row>
    <row r="63" spans="1:5" x14ac:dyDescent="0.35">
      <c r="A63" s="62">
        <v>44193</v>
      </c>
      <c r="B63" s="1">
        <v>13790.290039</v>
      </c>
      <c r="C63" s="1">
        <f t="shared" si="0"/>
        <v>1.4944883025520972E-2</v>
      </c>
      <c r="D63" s="46">
        <v>1.5735038999999999E-2</v>
      </c>
      <c r="E63" s="1">
        <f t="shared" si="1"/>
        <v>3.7351192925351075E-3</v>
      </c>
    </row>
    <row r="64" spans="1:5" x14ac:dyDescent="0.35">
      <c r="A64" s="62">
        <v>44194</v>
      </c>
      <c r="B64" s="1">
        <v>13761.379883</v>
      </c>
      <c r="C64" s="1">
        <f t="shared" si="0"/>
        <v>-2.0964139201017362E-3</v>
      </c>
      <c r="D64" s="46">
        <v>7.3988439999999999E-3</v>
      </c>
      <c r="E64" s="1">
        <f t="shared" si="1"/>
        <v>3.8631736847554132E-4</v>
      </c>
    </row>
    <row r="65" spans="1:5" x14ac:dyDescent="0.35">
      <c r="A65" s="62">
        <v>44195</v>
      </c>
      <c r="B65" s="1">
        <v>13718.780273</v>
      </c>
      <c r="C65" s="1">
        <f t="shared" si="0"/>
        <v>-3.0955914568294388E-3</v>
      </c>
      <c r="D65" s="46">
        <v>2.7541660000000002E-3</v>
      </c>
      <c r="E65" s="1">
        <f t="shared" si="1"/>
        <v>1.8996801383734825E-4</v>
      </c>
    </row>
    <row r="66" spans="1:5" x14ac:dyDescent="0.35">
      <c r="A66" s="62">
        <v>44200</v>
      </c>
      <c r="B66" s="1">
        <v>13726.740234000001</v>
      </c>
      <c r="C66" s="1">
        <f t="shared" si="0"/>
        <v>5.8022366723567366E-4</v>
      </c>
      <c r="D66" s="46">
        <v>-4.3487980000000001E-3</v>
      </c>
      <c r="E66" s="1">
        <f t="shared" si="1"/>
        <v>9.123060377116631E-4</v>
      </c>
    </row>
    <row r="67" spans="1:5" x14ac:dyDescent="0.35">
      <c r="A67" s="62">
        <v>44201</v>
      </c>
      <c r="B67" s="1">
        <v>13651.219727</v>
      </c>
      <c r="C67" s="1">
        <f t="shared" si="0"/>
        <v>-5.5017073035987839E-3</v>
      </c>
      <c r="D67" s="46">
        <v>-5.747126E-3</v>
      </c>
      <c r="E67" s="1">
        <f t="shared" si="1"/>
        <v>-2.8286016367064953E-4</v>
      </c>
    </row>
    <row r="68" spans="1:5" x14ac:dyDescent="0.35">
      <c r="A68" s="62">
        <v>44202</v>
      </c>
      <c r="B68" s="1">
        <v>13891.969727</v>
      </c>
      <c r="C68" s="1">
        <f t="shared" ref="C68:C131" si="2">(B68-B67)/B67</f>
        <v>1.7635786751262508E-2</v>
      </c>
      <c r="D68" s="46">
        <v>-3.8150335E-2</v>
      </c>
      <c r="E68" s="1">
        <f t="shared" ref="E68:E131" si="3">$H$3*C68+$I$3</f>
        <v>4.2639114145770268E-3</v>
      </c>
    </row>
    <row r="69" spans="1:5" x14ac:dyDescent="0.35">
      <c r="A69" s="62">
        <v>44203</v>
      </c>
      <c r="B69" s="1">
        <v>13968.240234000001</v>
      </c>
      <c r="C69" s="1">
        <f t="shared" si="2"/>
        <v>5.4902586529370348E-3</v>
      </c>
      <c r="D69" s="46">
        <v>2.4045699999999999E-4</v>
      </c>
      <c r="E69" s="1">
        <f t="shared" si="3"/>
        <v>1.8771818132928195E-3</v>
      </c>
    </row>
    <row r="70" spans="1:5" x14ac:dyDescent="0.35">
      <c r="A70" s="62">
        <v>44204</v>
      </c>
      <c r="B70" s="1">
        <v>14049.530273</v>
      </c>
      <c r="C70" s="1">
        <f t="shared" si="2"/>
        <v>5.8196335141868462E-3</v>
      </c>
      <c r="D70" s="46">
        <v>1.1055011E-2</v>
      </c>
      <c r="E70" s="1">
        <f t="shared" si="3"/>
        <v>1.9419075893068068E-3</v>
      </c>
    </row>
    <row r="71" spans="1:5" x14ac:dyDescent="0.35">
      <c r="A71" s="62">
        <v>44207</v>
      </c>
      <c r="B71" s="1">
        <v>13936.660156</v>
      </c>
      <c r="C71" s="1">
        <f t="shared" si="2"/>
        <v>-8.0337288725524907E-3</v>
      </c>
      <c r="D71" s="46">
        <v>-4.5162589999999999E-3</v>
      </c>
      <c r="E71" s="1">
        <f t="shared" si="3"/>
        <v>-7.8043019774311521E-4</v>
      </c>
    </row>
    <row r="72" spans="1:5" x14ac:dyDescent="0.35">
      <c r="A72" s="62">
        <v>44208</v>
      </c>
      <c r="B72" s="1">
        <v>13925.059569999999</v>
      </c>
      <c r="C72" s="1">
        <f t="shared" si="2"/>
        <v>-8.3237919775249749E-4</v>
      </c>
      <c r="D72" s="46">
        <v>-2.3639015999999999E-2</v>
      </c>
      <c r="E72" s="1">
        <f t="shared" si="3"/>
        <v>6.3471406761108078E-4</v>
      </c>
    </row>
    <row r="73" spans="1:5" x14ac:dyDescent="0.35">
      <c r="A73" s="62">
        <v>44209</v>
      </c>
      <c r="B73" s="1">
        <v>13939.709961</v>
      </c>
      <c r="C73" s="1">
        <f t="shared" si="2"/>
        <v>1.0520882102051242E-3</v>
      </c>
      <c r="D73" s="46">
        <v>1.5651749E-2</v>
      </c>
      <c r="E73" s="1">
        <f t="shared" si="3"/>
        <v>1.005032600392532E-3</v>
      </c>
    </row>
    <row r="74" spans="1:5" x14ac:dyDescent="0.35">
      <c r="A74" s="62">
        <v>44210</v>
      </c>
      <c r="B74" s="1">
        <v>13988.700194999999</v>
      </c>
      <c r="C74" s="1">
        <f t="shared" si="2"/>
        <v>3.5144371107477851E-3</v>
      </c>
      <c r="D74" s="46">
        <v>8.9092949999999994E-3</v>
      </c>
      <c r="E74" s="1">
        <f t="shared" si="3"/>
        <v>1.4889111902765782E-3</v>
      </c>
    </row>
    <row r="75" spans="1:5" x14ac:dyDescent="0.35">
      <c r="A75" s="62">
        <v>44211</v>
      </c>
      <c r="B75" s="1">
        <v>13787.730469</v>
      </c>
      <c r="C75" s="1">
        <f t="shared" si="2"/>
        <v>-1.4366576107752473E-2</v>
      </c>
      <c r="D75" s="46">
        <v>-1.431988E-2</v>
      </c>
      <c r="E75" s="1">
        <f t="shared" si="3"/>
        <v>-2.0249041995567176E-3</v>
      </c>
    </row>
    <row r="76" spans="1:5" x14ac:dyDescent="0.35">
      <c r="A76" s="62">
        <v>44214</v>
      </c>
      <c r="B76" s="1">
        <v>13848.349609000001</v>
      </c>
      <c r="C76" s="1">
        <f t="shared" si="2"/>
        <v>4.3966003060688852E-3</v>
      </c>
      <c r="D76" s="46">
        <v>1.1864454999999999E-2</v>
      </c>
      <c r="E76" s="1">
        <f t="shared" si="3"/>
        <v>1.6622659422800435E-3</v>
      </c>
    </row>
    <row r="77" spans="1:5" x14ac:dyDescent="0.35">
      <c r="A77" s="62">
        <v>44215</v>
      </c>
      <c r="B77" s="1">
        <v>13815.059569999999</v>
      </c>
      <c r="C77" s="1">
        <f t="shared" si="2"/>
        <v>-2.4038993771767752E-3</v>
      </c>
      <c r="D77" s="46">
        <v>5.9822920000000002E-3</v>
      </c>
      <c r="E77" s="1">
        <f t="shared" si="3"/>
        <v>3.25893100677208E-4</v>
      </c>
    </row>
    <row r="78" spans="1:5" x14ac:dyDescent="0.35">
      <c r="A78" s="62">
        <v>44216</v>
      </c>
      <c r="B78" s="1">
        <v>13921.370117</v>
      </c>
      <c r="C78" s="1">
        <f t="shared" si="2"/>
        <v>7.6952651895080436E-3</v>
      </c>
      <c r="D78" s="46">
        <v>5.9467169999999998E-3</v>
      </c>
      <c r="E78" s="1">
        <f t="shared" si="3"/>
        <v>2.310489803629179E-3</v>
      </c>
    </row>
    <row r="79" spans="1:5" x14ac:dyDescent="0.35">
      <c r="A79" s="62">
        <v>44217</v>
      </c>
      <c r="B79" s="1">
        <v>13906.669921999999</v>
      </c>
      <c r="C79" s="1">
        <f t="shared" si="2"/>
        <v>-1.0559445569262038E-3</v>
      </c>
      <c r="D79" s="46">
        <v>-1.3951287999999999E-2</v>
      </c>
      <c r="E79" s="1">
        <f t="shared" si="3"/>
        <v>5.9078102030001424E-4</v>
      </c>
    </row>
    <row r="80" spans="1:5" x14ac:dyDescent="0.35">
      <c r="A80" s="62">
        <v>44218</v>
      </c>
      <c r="B80" s="1">
        <v>13873.969727</v>
      </c>
      <c r="C80" s="1">
        <f t="shared" si="2"/>
        <v>-2.3514036921426142E-3</v>
      </c>
      <c r="D80" s="46">
        <v>4.7961599999999998E-4</v>
      </c>
      <c r="E80" s="1">
        <f t="shared" si="3"/>
        <v>3.3620907906829989E-4</v>
      </c>
    </row>
    <row r="81" spans="1:5" x14ac:dyDescent="0.35">
      <c r="A81" s="62">
        <v>44221</v>
      </c>
      <c r="B81" s="1">
        <v>13643.950194999999</v>
      </c>
      <c r="C81" s="1">
        <f t="shared" si="2"/>
        <v>-1.6579215359852014E-2</v>
      </c>
      <c r="D81" s="46">
        <v>5.5129430000000002E-3</v>
      </c>
      <c r="E81" s="1">
        <f t="shared" si="3"/>
        <v>-2.4597121022840946E-3</v>
      </c>
    </row>
    <row r="82" spans="1:5" x14ac:dyDescent="0.35">
      <c r="A82" s="62">
        <v>44222</v>
      </c>
      <c r="B82" s="1">
        <v>13870.990234000001</v>
      </c>
      <c r="C82" s="1">
        <f t="shared" si="2"/>
        <v>1.6640345043417343E-2</v>
      </c>
      <c r="D82" s="46">
        <v>5.4826939999999998E-3</v>
      </c>
      <c r="E82" s="1">
        <f t="shared" si="3"/>
        <v>4.0682961913250616E-3</v>
      </c>
    </row>
    <row r="83" spans="1:5" x14ac:dyDescent="0.35">
      <c r="A83" s="62">
        <v>44223</v>
      </c>
      <c r="B83" s="1">
        <v>13620.459961</v>
      </c>
      <c r="C83" s="1">
        <f t="shared" si="2"/>
        <v>-1.80614555106463E-2</v>
      </c>
      <c r="D83" s="46">
        <v>-1.7543883E-2</v>
      </c>
      <c r="E83" s="1">
        <f t="shared" si="3"/>
        <v>-2.7509885635028071E-3</v>
      </c>
    </row>
    <row r="84" spans="1:5" x14ac:dyDescent="0.35">
      <c r="A84" s="62">
        <v>44224</v>
      </c>
      <c r="B84" s="1">
        <v>13665.929688</v>
      </c>
      <c r="C84" s="1">
        <f t="shared" si="2"/>
        <v>3.3383400509377037E-3</v>
      </c>
      <c r="D84" s="46">
        <v>-1.1824276E-2</v>
      </c>
      <c r="E84" s="1">
        <f t="shared" si="3"/>
        <v>1.4543061848832119E-3</v>
      </c>
    </row>
    <row r="85" spans="1:5" x14ac:dyDescent="0.35">
      <c r="A85" s="62">
        <v>44225</v>
      </c>
      <c r="B85" s="1">
        <v>13432.870117</v>
      </c>
      <c r="C85" s="1">
        <f t="shared" si="2"/>
        <v>-1.7054058986169705E-2</v>
      </c>
      <c r="D85" s="46">
        <v>-1.7094020000000001E-3</v>
      </c>
      <c r="E85" s="1">
        <f t="shared" si="3"/>
        <v>-2.5530240875463756E-3</v>
      </c>
    </row>
    <row r="86" spans="1:5" x14ac:dyDescent="0.35">
      <c r="A86" s="62">
        <v>44228</v>
      </c>
      <c r="B86" s="1">
        <v>13622.019531</v>
      </c>
      <c r="C86" s="1">
        <f t="shared" si="2"/>
        <v>1.4081087091032098E-2</v>
      </c>
      <c r="D86" s="46">
        <v>3.4735762000000003E-2</v>
      </c>
      <c r="E86" s="1">
        <f t="shared" si="3"/>
        <v>3.5653739089154535E-3</v>
      </c>
    </row>
    <row r="87" spans="1:5" x14ac:dyDescent="0.35">
      <c r="A87" s="62">
        <v>44229</v>
      </c>
      <c r="B87" s="1">
        <v>13835.160156</v>
      </c>
      <c r="C87" s="1">
        <f t="shared" si="2"/>
        <v>1.5646771355374296E-2</v>
      </c>
      <c r="D87" s="46">
        <v>5.673806E-3</v>
      </c>
      <c r="E87" s="1">
        <f t="shared" si="3"/>
        <v>3.873048054470773E-3</v>
      </c>
    </row>
    <row r="88" spans="1:5" x14ac:dyDescent="0.35">
      <c r="A88" s="62">
        <v>44230</v>
      </c>
      <c r="B88" s="1">
        <v>13933.629883</v>
      </c>
      <c r="C88" s="1">
        <f t="shared" si="2"/>
        <v>7.1173536041283609E-3</v>
      </c>
      <c r="D88" s="46">
        <v>-1.2223813E-2</v>
      </c>
      <c r="E88" s="1">
        <f t="shared" si="3"/>
        <v>2.1969238329620868E-3</v>
      </c>
    </row>
    <row r="89" spans="1:5" x14ac:dyDescent="0.35">
      <c r="A89" s="62">
        <v>44231</v>
      </c>
      <c r="B89" s="1">
        <v>14060.290039</v>
      </c>
      <c r="C89" s="1">
        <f t="shared" si="2"/>
        <v>9.090248346163848E-3</v>
      </c>
      <c r="D89" s="46">
        <v>-1.66585E-3</v>
      </c>
      <c r="E89" s="1">
        <f t="shared" si="3"/>
        <v>2.5846193076185797E-3</v>
      </c>
    </row>
    <row r="90" spans="1:5" x14ac:dyDescent="0.35">
      <c r="A90" s="62">
        <v>44232</v>
      </c>
      <c r="B90" s="1">
        <v>14056.719727</v>
      </c>
      <c r="C90" s="1">
        <f t="shared" si="2"/>
        <v>-2.5392875894427564E-4</v>
      </c>
      <c r="D90" s="46">
        <v>-1.2395733000000001E-2</v>
      </c>
      <c r="E90" s="1">
        <f t="shared" si="3"/>
        <v>7.4838592889225214E-4</v>
      </c>
    </row>
    <row r="91" spans="1:5" x14ac:dyDescent="0.35">
      <c r="A91" s="62">
        <v>44235</v>
      </c>
      <c r="B91" s="1">
        <v>14059.910156</v>
      </c>
      <c r="C91" s="1">
        <f t="shared" si="2"/>
        <v>2.269682445095693E-4</v>
      </c>
      <c r="D91" s="46">
        <v>-8.6893560000000005E-3</v>
      </c>
      <c r="E91" s="1">
        <f t="shared" si="3"/>
        <v>8.4288746921394554E-4</v>
      </c>
    </row>
    <row r="92" spans="1:5" x14ac:dyDescent="0.35">
      <c r="A92" s="62">
        <v>44236</v>
      </c>
      <c r="B92" s="1">
        <v>14011.799805000001</v>
      </c>
      <c r="C92" s="1">
        <f t="shared" si="2"/>
        <v>-3.4218106990867572E-3</v>
      </c>
      <c r="D92" s="46">
        <v>8.521987E-3</v>
      </c>
      <c r="E92" s="1">
        <f t="shared" si="3"/>
        <v>1.2586235159682438E-4</v>
      </c>
    </row>
    <row r="93" spans="1:5" x14ac:dyDescent="0.35">
      <c r="A93" s="62">
        <v>44237</v>
      </c>
      <c r="B93" s="1">
        <v>13932.969727</v>
      </c>
      <c r="C93" s="1">
        <f t="shared" si="2"/>
        <v>-5.6259780397284135E-3</v>
      </c>
      <c r="D93" s="46">
        <v>-7.0013760000000001E-3</v>
      </c>
      <c r="E93" s="1">
        <f t="shared" si="3"/>
        <v>-3.0728072752697622E-4</v>
      </c>
    </row>
    <row r="94" spans="1:5" x14ac:dyDescent="0.35">
      <c r="A94" s="62">
        <v>44238</v>
      </c>
      <c r="B94" s="1">
        <v>14040.910156</v>
      </c>
      <c r="C94" s="1">
        <f t="shared" si="2"/>
        <v>7.7471229116954088E-3</v>
      </c>
      <c r="D94" s="46">
        <v>6.5645759999999999E-3</v>
      </c>
      <c r="E94" s="1">
        <f t="shared" si="3"/>
        <v>2.3206804153175107E-3</v>
      </c>
    </row>
    <row r="95" spans="1:5" x14ac:dyDescent="0.35">
      <c r="A95" s="62">
        <v>44239</v>
      </c>
      <c r="B95" s="1">
        <v>14049.889648</v>
      </c>
      <c r="C95" s="1">
        <f t="shared" si="2"/>
        <v>6.395234995619746E-4</v>
      </c>
      <c r="D95" s="46">
        <v>-3.140145E-3</v>
      </c>
      <c r="E95" s="1">
        <f t="shared" si="3"/>
        <v>9.2395910573954778E-4</v>
      </c>
    </row>
    <row r="96" spans="1:5" x14ac:dyDescent="0.35">
      <c r="A96" s="62">
        <v>44242</v>
      </c>
      <c r="B96" s="1">
        <v>14109.480469</v>
      </c>
      <c r="C96" s="1">
        <f t="shared" si="2"/>
        <v>4.2413728856925594E-3</v>
      </c>
      <c r="D96" s="46">
        <v>2.1807850000000002E-3</v>
      </c>
      <c r="E96" s="1">
        <f t="shared" si="3"/>
        <v>1.63176205013605E-3</v>
      </c>
    </row>
    <row r="97" spans="1:5" x14ac:dyDescent="0.35">
      <c r="A97" s="62">
        <v>44243</v>
      </c>
      <c r="B97" s="1">
        <v>14064.599609000001</v>
      </c>
      <c r="C97" s="1">
        <f t="shared" si="2"/>
        <v>-3.1809009622010696E-3</v>
      </c>
      <c r="D97" s="46">
        <v>-1.8133461999999999E-2</v>
      </c>
      <c r="E97" s="1">
        <f t="shared" si="3"/>
        <v>1.7320375952966966E-4</v>
      </c>
    </row>
    <row r="98" spans="1:5" x14ac:dyDescent="0.35">
      <c r="A98" s="62">
        <v>44244</v>
      </c>
      <c r="B98" s="1">
        <v>13909.269531</v>
      </c>
      <c r="C98" s="1">
        <f t="shared" si="2"/>
        <v>-1.104404549850139E-2</v>
      </c>
      <c r="D98" s="46">
        <v>-7.1411230000000001E-3</v>
      </c>
      <c r="E98" s="1">
        <f t="shared" si="3"/>
        <v>-1.3719904610947616E-3</v>
      </c>
    </row>
    <row r="99" spans="1:5" x14ac:dyDescent="0.35">
      <c r="A99" s="62">
        <v>44245</v>
      </c>
      <c r="B99" s="1">
        <v>13886.929688</v>
      </c>
      <c r="C99" s="1">
        <f t="shared" si="2"/>
        <v>-1.6061118774217638E-3</v>
      </c>
      <c r="D99" s="46">
        <v>-3.720288E-3</v>
      </c>
      <c r="E99" s="1">
        <f t="shared" si="3"/>
        <v>4.8266710225086749E-4</v>
      </c>
    </row>
    <row r="100" spans="1:5" x14ac:dyDescent="0.35">
      <c r="A100" s="62">
        <v>44246</v>
      </c>
      <c r="B100" s="1">
        <v>13993.230469</v>
      </c>
      <c r="C100" s="1">
        <f t="shared" si="2"/>
        <v>7.6547360279253622E-3</v>
      </c>
      <c r="D100" s="46">
        <v>-7.7171280000000002E-3</v>
      </c>
      <c r="E100" s="1">
        <f t="shared" si="3"/>
        <v>2.3025253784612065E-3</v>
      </c>
    </row>
    <row r="101" spans="1:5" x14ac:dyDescent="0.35">
      <c r="A101" s="62">
        <v>44249</v>
      </c>
      <c r="B101" s="1">
        <v>13950.040039</v>
      </c>
      <c r="C101" s="1">
        <f t="shared" si="2"/>
        <v>-3.0865231653035927E-3</v>
      </c>
      <c r="D101" s="46">
        <v>-2.7596840000000001E-3</v>
      </c>
      <c r="E101" s="1">
        <f t="shared" si="3"/>
        <v>1.9175003267116056E-4</v>
      </c>
    </row>
    <row r="102" spans="1:5" x14ac:dyDescent="0.35">
      <c r="A102" s="62">
        <v>44250</v>
      </c>
      <c r="B102" s="1">
        <v>13864.809569999999</v>
      </c>
      <c r="C102" s="1">
        <f t="shared" si="2"/>
        <v>-6.1096935035112477E-3</v>
      </c>
      <c r="D102" s="46">
        <v>1.0063139999999999E-3</v>
      </c>
      <c r="E102" s="1">
        <f t="shared" si="3"/>
        <v>-4.0233612624352788E-4</v>
      </c>
    </row>
    <row r="103" spans="1:5" x14ac:dyDescent="0.35">
      <c r="A103" s="62">
        <v>44251</v>
      </c>
      <c r="B103" s="1">
        <v>13976</v>
      </c>
      <c r="C103" s="1">
        <f t="shared" si="2"/>
        <v>8.0196146538203464E-3</v>
      </c>
      <c r="D103" s="46">
        <v>-1.2565971E-2</v>
      </c>
      <c r="E103" s="1">
        <f t="shared" si="3"/>
        <v>2.3742280339776461E-3</v>
      </c>
    </row>
    <row r="104" spans="1:5" x14ac:dyDescent="0.35">
      <c r="A104" s="62">
        <v>44252</v>
      </c>
      <c r="B104" s="1">
        <v>13879.330078000001</v>
      </c>
      <c r="C104" s="1">
        <f t="shared" si="2"/>
        <v>-6.9168518889524281E-3</v>
      </c>
      <c r="D104" s="46">
        <v>-5.5994139999999996E-3</v>
      </c>
      <c r="E104" s="1">
        <f t="shared" si="3"/>
        <v>-5.6095160972529094E-4</v>
      </c>
    </row>
    <row r="105" spans="1:5" x14ac:dyDescent="0.35">
      <c r="A105" s="62">
        <v>44253</v>
      </c>
      <c r="B105" s="1">
        <v>13786.290039</v>
      </c>
      <c r="C105" s="1">
        <f t="shared" si="2"/>
        <v>-6.7034963847050696E-3</v>
      </c>
      <c r="D105" s="46">
        <v>-3.0713849999999998E-3</v>
      </c>
      <c r="E105" s="1">
        <f t="shared" si="3"/>
        <v>-5.1902491098797568E-4</v>
      </c>
    </row>
    <row r="106" spans="1:5" x14ac:dyDescent="0.35">
      <c r="A106" s="62">
        <v>44256</v>
      </c>
      <c r="B106" s="1">
        <v>14012.820313</v>
      </c>
      <c r="C106" s="1">
        <f t="shared" si="2"/>
        <v>1.6431561599180761E-2</v>
      </c>
      <c r="D106" s="46">
        <v>8.9858279999999995E-3</v>
      </c>
      <c r="E106" s="1">
        <f t="shared" si="3"/>
        <v>4.0272679525705669E-3</v>
      </c>
    </row>
    <row r="107" spans="1:5" x14ac:dyDescent="0.35">
      <c r="A107" s="62">
        <v>44257</v>
      </c>
      <c r="B107" s="1">
        <v>14039.799805000001</v>
      </c>
      <c r="C107" s="1">
        <f t="shared" si="2"/>
        <v>1.9253434638686494E-3</v>
      </c>
      <c r="D107" s="46">
        <v>1.781171E-3</v>
      </c>
      <c r="E107" s="1">
        <f t="shared" si="3"/>
        <v>1.1766368440715731E-3</v>
      </c>
    </row>
    <row r="108" spans="1:5" x14ac:dyDescent="0.35">
      <c r="A108" s="62">
        <v>44258</v>
      </c>
      <c r="B108" s="1">
        <v>14080.030273</v>
      </c>
      <c r="C108" s="1">
        <f t="shared" si="2"/>
        <v>2.865458807017494E-3</v>
      </c>
      <c r="D108" s="46">
        <v>-1.8034010999999999E-2</v>
      </c>
      <c r="E108" s="1">
        <f t="shared" si="3"/>
        <v>1.3613798293044808E-3</v>
      </c>
    </row>
    <row r="109" spans="1:5" x14ac:dyDescent="0.35">
      <c r="A109" s="62">
        <v>44259</v>
      </c>
      <c r="B109" s="1">
        <v>14056.339844</v>
      </c>
      <c r="C109" s="1">
        <f t="shared" si="2"/>
        <v>-1.6825552602276156E-3</v>
      </c>
      <c r="D109" s="46">
        <v>6.9839630000000002E-3</v>
      </c>
      <c r="E109" s="1">
        <f t="shared" si="3"/>
        <v>4.6764513835699767E-4</v>
      </c>
    </row>
    <row r="110" spans="1:5" x14ac:dyDescent="0.35">
      <c r="A110" s="62">
        <v>44260</v>
      </c>
      <c r="B110" s="1">
        <v>13920.690430000001</v>
      </c>
      <c r="C110" s="1">
        <f t="shared" si="2"/>
        <v>-9.6504079657622945E-3</v>
      </c>
      <c r="D110" s="46">
        <v>-1.8494759999999999E-2</v>
      </c>
      <c r="E110" s="1">
        <f t="shared" si="3"/>
        <v>-1.0981253869768496E-3</v>
      </c>
    </row>
    <row r="111" spans="1:5" x14ac:dyDescent="0.35">
      <c r="A111" s="62">
        <v>44263</v>
      </c>
      <c r="B111" s="1">
        <v>14380.910156</v>
      </c>
      <c r="C111" s="1">
        <f t="shared" si="2"/>
        <v>3.3060122147978786E-2</v>
      </c>
      <c r="D111" s="46">
        <v>1.4655876E-2</v>
      </c>
      <c r="E111" s="1">
        <f t="shared" si="3"/>
        <v>7.2949626437577584E-3</v>
      </c>
    </row>
    <row r="112" spans="1:5" x14ac:dyDescent="0.35">
      <c r="A112" s="62">
        <v>44264</v>
      </c>
      <c r="B112" s="1">
        <v>14437.940430000001</v>
      </c>
      <c r="C112" s="1">
        <f t="shared" si="2"/>
        <v>3.9656929485931379E-3</v>
      </c>
      <c r="D112" s="46">
        <v>-6.1903790000000002E-3</v>
      </c>
      <c r="E112" s="1">
        <f t="shared" si="3"/>
        <v>1.5775879161643806E-3</v>
      </c>
    </row>
    <row r="113" spans="1:5" x14ac:dyDescent="0.35">
      <c r="A113" s="62">
        <v>44265</v>
      </c>
      <c r="B113" s="1">
        <v>14540.25</v>
      </c>
      <c r="C113" s="1">
        <f t="shared" si="2"/>
        <v>7.086160972614529E-3</v>
      </c>
      <c r="D113" s="46">
        <v>7.7862189999999996E-3</v>
      </c>
      <c r="E113" s="1">
        <f t="shared" si="3"/>
        <v>2.1907941384462695E-3</v>
      </c>
    </row>
    <row r="114" spans="1:5" x14ac:dyDescent="0.35">
      <c r="A114" s="62">
        <v>44266</v>
      </c>
      <c r="B114" s="1">
        <v>14569.389648</v>
      </c>
      <c r="C114" s="1">
        <f t="shared" si="2"/>
        <v>2.0040678805385262E-3</v>
      </c>
      <c r="D114" s="46">
        <v>4.1205249999999999E-3</v>
      </c>
      <c r="E114" s="1">
        <f t="shared" si="3"/>
        <v>1.1921070561602292E-3</v>
      </c>
    </row>
    <row r="115" spans="1:5" x14ac:dyDescent="0.35">
      <c r="A115" s="62">
        <v>44267</v>
      </c>
      <c r="B115" s="1">
        <v>14502.389648</v>
      </c>
      <c r="C115" s="1">
        <f t="shared" si="2"/>
        <v>-4.5986826915015867E-3</v>
      </c>
      <c r="D115" s="46">
        <v>-5.8990509999999998E-3</v>
      </c>
      <c r="E115" s="1">
        <f t="shared" si="3"/>
        <v>-1.0540591426030726E-4</v>
      </c>
    </row>
    <row r="116" spans="1:5" x14ac:dyDescent="0.35">
      <c r="A116" s="62">
        <v>44270</v>
      </c>
      <c r="B116" s="1">
        <v>14461.419921999999</v>
      </c>
      <c r="C116" s="1">
        <f t="shared" si="2"/>
        <v>-2.8250327700753259E-3</v>
      </c>
      <c r="D116" s="46">
        <v>4.9020380000000001E-3</v>
      </c>
      <c r="E116" s="1">
        <f t="shared" si="3"/>
        <v>2.431357658966148E-4</v>
      </c>
    </row>
    <row r="117" spans="1:5" x14ac:dyDescent="0.35">
      <c r="A117" s="62">
        <v>44271</v>
      </c>
      <c r="B117" s="1">
        <v>14557.580078000001</v>
      </c>
      <c r="C117" s="1">
        <f t="shared" si="2"/>
        <v>6.649426993936767E-3</v>
      </c>
      <c r="D117" s="46">
        <v>2.0539127000000001E-2</v>
      </c>
      <c r="E117" s="1">
        <f t="shared" si="3"/>
        <v>2.1049711173015111E-3</v>
      </c>
    </row>
    <row r="118" spans="1:5" x14ac:dyDescent="0.35">
      <c r="A118" s="62">
        <v>44272</v>
      </c>
      <c r="B118" s="1">
        <v>14596.610352</v>
      </c>
      <c r="C118" s="1">
        <f t="shared" si="2"/>
        <v>2.6810962942242673E-3</v>
      </c>
      <c r="D118" s="46">
        <v>-1.1320780000000001E-2</v>
      </c>
      <c r="E118" s="1">
        <f t="shared" si="3"/>
        <v>1.3251505716642634E-3</v>
      </c>
    </row>
    <row r="119" spans="1:5" x14ac:dyDescent="0.35">
      <c r="A119" s="62">
        <v>44273</v>
      </c>
      <c r="B119" s="1">
        <v>14775.519531</v>
      </c>
      <c r="C119" s="1">
        <f t="shared" si="2"/>
        <v>1.225689901186452E-2</v>
      </c>
      <c r="D119" s="46">
        <v>-2.7989820000000002E-3</v>
      </c>
      <c r="E119" s="1">
        <f t="shared" si="3"/>
        <v>3.2069009259696303E-3</v>
      </c>
    </row>
    <row r="120" spans="1:5" x14ac:dyDescent="0.35">
      <c r="A120" s="62">
        <v>44274</v>
      </c>
      <c r="B120" s="1">
        <v>14621</v>
      </c>
      <c r="C120" s="1">
        <f t="shared" si="2"/>
        <v>-1.0457806960750713E-2</v>
      </c>
      <c r="D120" s="46">
        <v>2.7813218000000001E-2</v>
      </c>
      <c r="E120" s="1">
        <f t="shared" si="3"/>
        <v>-1.2567881528759847E-3</v>
      </c>
    </row>
    <row r="121" spans="1:5" x14ac:dyDescent="0.35">
      <c r="A121" s="62">
        <v>44277</v>
      </c>
      <c r="B121" s="1">
        <v>14657.209961</v>
      </c>
      <c r="C121" s="1">
        <f t="shared" si="2"/>
        <v>2.4765721222898898E-3</v>
      </c>
      <c r="D121" s="46">
        <v>-2.7309090000000001E-3</v>
      </c>
      <c r="E121" s="1">
        <f t="shared" si="3"/>
        <v>1.2849593266741652E-3</v>
      </c>
    </row>
    <row r="122" spans="1:5" x14ac:dyDescent="0.35">
      <c r="A122" s="62">
        <v>44278</v>
      </c>
      <c r="B122" s="1">
        <v>14662.019531</v>
      </c>
      <c r="C122" s="1">
        <f t="shared" si="2"/>
        <v>3.2813680180585351E-4</v>
      </c>
      <c r="D122" s="46">
        <v>2.9624174E-2</v>
      </c>
      <c r="E122" s="1">
        <f t="shared" si="3"/>
        <v>8.627682013207322E-4</v>
      </c>
    </row>
    <row r="123" spans="1:5" x14ac:dyDescent="0.35">
      <c r="A123" s="62">
        <v>44279</v>
      </c>
      <c r="B123" s="1">
        <v>14610.389648</v>
      </c>
      <c r="C123" s="1">
        <f t="shared" si="2"/>
        <v>-3.5213350310193095E-3</v>
      </c>
      <c r="D123" s="46">
        <v>-2.2969076000000001E-2</v>
      </c>
      <c r="E123" s="1">
        <f t="shared" si="3"/>
        <v>1.0630472782382366E-4</v>
      </c>
    </row>
    <row r="124" spans="1:5" x14ac:dyDescent="0.35">
      <c r="A124" s="62">
        <v>44280</v>
      </c>
      <c r="B124" s="1">
        <v>14621.360352</v>
      </c>
      <c r="C124" s="1">
        <f t="shared" si="2"/>
        <v>7.5088373851146079E-4</v>
      </c>
      <c r="D124" s="46">
        <v>-3.6377158999999999E-2</v>
      </c>
      <c r="E124" s="1">
        <f t="shared" si="3"/>
        <v>9.4584261517241183E-4</v>
      </c>
    </row>
    <row r="125" spans="1:5" x14ac:dyDescent="0.35">
      <c r="A125" s="62">
        <v>44281</v>
      </c>
      <c r="B125" s="1">
        <v>14748.940430000001</v>
      </c>
      <c r="C125" s="1">
        <f t="shared" si="2"/>
        <v>8.7255956305426589E-3</v>
      </c>
      <c r="D125" s="46">
        <v>3.8777658999999999E-2</v>
      </c>
      <c r="E125" s="1">
        <f t="shared" si="3"/>
        <v>2.5129610459509164E-3</v>
      </c>
    </row>
    <row r="126" spans="1:5" x14ac:dyDescent="0.35">
      <c r="A126" s="62">
        <v>44284</v>
      </c>
      <c r="B126" s="1">
        <v>14817.719727</v>
      </c>
      <c r="C126" s="1">
        <f t="shared" si="2"/>
        <v>4.6633381785242678E-3</v>
      </c>
      <c r="D126" s="46">
        <v>-2.4474709000000001E-2</v>
      </c>
      <c r="E126" s="1">
        <f t="shared" si="3"/>
        <v>1.7146828623858567E-3</v>
      </c>
    </row>
    <row r="127" spans="1:5" x14ac:dyDescent="0.35">
      <c r="A127" s="62">
        <v>44285</v>
      </c>
      <c r="B127" s="1">
        <v>15008.610352</v>
      </c>
      <c r="C127" s="1">
        <f t="shared" si="2"/>
        <v>1.2882591148769674E-2</v>
      </c>
      <c r="D127" s="46">
        <v>4.5615810000000003E-3</v>
      </c>
      <c r="E127" s="1">
        <f t="shared" si="3"/>
        <v>3.3298562995320363E-3</v>
      </c>
    </row>
    <row r="128" spans="1:5" x14ac:dyDescent="0.35">
      <c r="A128" s="62">
        <v>44286</v>
      </c>
      <c r="B128" s="1">
        <v>15008.339844</v>
      </c>
      <c r="C128" s="1">
        <f t="shared" si="2"/>
        <v>-1.8023520742782273E-5</v>
      </c>
      <c r="D128" s="46">
        <v>3.5317859999999999E-3</v>
      </c>
      <c r="E128" s="1">
        <f t="shared" si="3"/>
        <v>7.9474389789576825E-4</v>
      </c>
    </row>
    <row r="129" spans="1:5" x14ac:dyDescent="0.35">
      <c r="A129" s="62">
        <v>44287</v>
      </c>
      <c r="B129" s="1">
        <v>15107.169921999999</v>
      </c>
      <c r="C129" s="1">
        <f t="shared" si="2"/>
        <v>6.5850106692186289E-3</v>
      </c>
      <c r="D129" s="46">
        <v>2.1870363E-2</v>
      </c>
      <c r="E129" s="1">
        <f t="shared" si="3"/>
        <v>2.0923126023513119E-3</v>
      </c>
    </row>
    <row r="130" spans="1:5" x14ac:dyDescent="0.35">
      <c r="A130" s="62">
        <v>44292</v>
      </c>
      <c r="B130" s="1">
        <v>15212.679688</v>
      </c>
      <c r="C130" s="1">
        <f t="shared" si="2"/>
        <v>6.9840854736366708E-3</v>
      </c>
      <c r="D130" s="46">
        <v>4.4280439999999999E-3</v>
      </c>
      <c r="E130" s="1">
        <f t="shared" si="3"/>
        <v>2.1707351823429194E-3</v>
      </c>
    </row>
    <row r="131" spans="1:5" x14ac:dyDescent="0.35">
      <c r="A131" s="62">
        <v>44293</v>
      </c>
      <c r="B131" s="1">
        <v>15176.360352</v>
      </c>
      <c r="C131" s="1">
        <f t="shared" si="2"/>
        <v>-2.3874384227421642E-3</v>
      </c>
      <c r="D131" s="46">
        <v>1.8368846000000001E-2</v>
      </c>
      <c r="E131" s="1">
        <f t="shared" si="3"/>
        <v>3.2912785892702783E-4</v>
      </c>
    </row>
    <row r="132" spans="1:5" x14ac:dyDescent="0.35">
      <c r="A132" s="62">
        <v>44294</v>
      </c>
      <c r="B132" s="1">
        <v>15202.679688</v>
      </c>
      <c r="C132" s="1">
        <f t="shared" ref="C132:C195" si="4">(B132-B131)/B131</f>
        <v>1.7342324107724558E-3</v>
      </c>
      <c r="D132" s="46">
        <v>1.4910990000000001E-2</v>
      </c>
      <c r="E132" s="1">
        <f t="shared" ref="E132:E195" si="5">$H$3*C132+$I$3</f>
        <v>1.1390814241783722E-3</v>
      </c>
    </row>
    <row r="133" spans="1:5" x14ac:dyDescent="0.35">
      <c r="A133" s="62">
        <v>44295</v>
      </c>
      <c r="B133" s="1">
        <v>15234.160156</v>
      </c>
      <c r="C133" s="1">
        <f t="shared" si="4"/>
        <v>2.0707183632138462E-3</v>
      </c>
      <c r="D133" s="46">
        <v>-1.6587701E-2</v>
      </c>
      <c r="E133" s="1">
        <f t="shared" si="5"/>
        <v>1.2052046076749302E-3</v>
      </c>
    </row>
    <row r="134" spans="1:5" x14ac:dyDescent="0.35">
      <c r="A134" s="62">
        <v>44298</v>
      </c>
      <c r="B134" s="1">
        <v>15215</v>
      </c>
      <c r="C134" s="1">
        <f t="shared" si="4"/>
        <v>-1.2577100282389808E-3</v>
      </c>
      <c r="D134" s="46">
        <v>1.4458069999999999E-3</v>
      </c>
      <c r="E134" s="1">
        <f t="shared" si="5"/>
        <v>5.5113189026624826E-4</v>
      </c>
    </row>
    <row r="135" spans="1:5" x14ac:dyDescent="0.35">
      <c r="A135" s="62">
        <v>44299</v>
      </c>
      <c r="B135" s="1">
        <v>15234.360352</v>
      </c>
      <c r="C135" s="1">
        <f t="shared" si="4"/>
        <v>1.2724516595464801E-3</v>
      </c>
      <c r="D135" s="46">
        <v>1.6843046E-2</v>
      </c>
      <c r="E135" s="1">
        <f t="shared" si="5"/>
        <v>1.0483364372719361E-3</v>
      </c>
    </row>
    <row r="136" spans="1:5" x14ac:dyDescent="0.35">
      <c r="A136" s="62">
        <v>44300</v>
      </c>
      <c r="B136" s="1">
        <v>15209.150390999999</v>
      </c>
      <c r="C136" s="1">
        <f t="shared" si="4"/>
        <v>-1.6548092875255415E-3</v>
      </c>
      <c r="D136" s="46">
        <v>2.9342216000000001E-2</v>
      </c>
      <c r="E136" s="1">
        <f t="shared" si="5"/>
        <v>4.7309752657991852E-4</v>
      </c>
    </row>
    <row r="137" spans="1:5" x14ac:dyDescent="0.35">
      <c r="A137" s="62">
        <v>44301</v>
      </c>
      <c r="B137" s="1">
        <v>15255.330078000001</v>
      </c>
      <c r="C137" s="1">
        <f t="shared" si="4"/>
        <v>3.0363094461429243E-3</v>
      </c>
      <c r="D137" s="46">
        <v>2.528731E-2</v>
      </c>
      <c r="E137" s="1">
        <f t="shared" si="5"/>
        <v>1.3949538554396811E-3</v>
      </c>
    </row>
    <row r="138" spans="1:5" x14ac:dyDescent="0.35">
      <c r="A138" s="62">
        <v>44302</v>
      </c>
      <c r="B138" s="1">
        <v>15459.75</v>
      </c>
      <c r="C138" s="1">
        <f t="shared" si="4"/>
        <v>1.3399901605196793E-2</v>
      </c>
      <c r="D138" s="46">
        <v>1.1883476E-2</v>
      </c>
      <c r="E138" s="1">
        <f t="shared" si="5"/>
        <v>3.4315134830989391E-3</v>
      </c>
    </row>
    <row r="139" spans="1:5" x14ac:dyDescent="0.35">
      <c r="A139" s="62">
        <v>44305</v>
      </c>
      <c r="B139" s="1">
        <v>15368.389648</v>
      </c>
      <c r="C139" s="1">
        <f t="shared" si="4"/>
        <v>-5.9095620563074883E-3</v>
      </c>
      <c r="D139" s="46">
        <v>2.2153799999999999E-4</v>
      </c>
      <c r="E139" s="1">
        <f t="shared" si="5"/>
        <v>-3.6300809988501015E-4</v>
      </c>
    </row>
    <row r="140" spans="1:5" x14ac:dyDescent="0.35">
      <c r="A140" s="62">
        <v>44306</v>
      </c>
      <c r="B140" s="1">
        <v>15129.509765999999</v>
      </c>
      <c r="C140" s="1">
        <f t="shared" si="4"/>
        <v>-1.554358572832569E-2</v>
      </c>
      <c r="D140" s="46">
        <v>1.6393487000000002E-2</v>
      </c>
      <c r="E140" s="1">
        <f t="shared" si="5"/>
        <v>-2.256199510857813E-3</v>
      </c>
    </row>
    <row r="141" spans="1:5" x14ac:dyDescent="0.35">
      <c r="A141" s="62">
        <v>44307</v>
      </c>
      <c r="B141" s="1">
        <v>15195.969727</v>
      </c>
      <c r="C141" s="1">
        <f t="shared" si="4"/>
        <v>4.3927372418472903E-3</v>
      </c>
      <c r="D141" s="46">
        <v>-2.8335000000000001E-3</v>
      </c>
      <c r="E141" s="1">
        <f t="shared" si="5"/>
        <v>1.6615068077529401E-3</v>
      </c>
    </row>
    <row r="142" spans="1:5" x14ac:dyDescent="0.35">
      <c r="A142" s="62">
        <v>44308</v>
      </c>
      <c r="B142" s="1">
        <v>15320.519531</v>
      </c>
      <c r="C142" s="1">
        <f t="shared" si="4"/>
        <v>8.1962392817025529E-3</v>
      </c>
      <c r="D142" s="46">
        <v>1.6611977999999999E-2</v>
      </c>
      <c r="E142" s="1">
        <f t="shared" si="5"/>
        <v>2.4089367122886694E-3</v>
      </c>
    </row>
    <row r="143" spans="1:5" x14ac:dyDescent="0.35">
      <c r="A143" s="62">
        <v>44309</v>
      </c>
      <c r="B143" s="1">
        <v>15279.620117</v>
      </c>
      <c r="C143" s="1">
        <f t="shared" si="4"/>
        <v>-2.6695840122942581E-3</v>
      </c>
      <c r="D143" s="46">
        <v>-2.3435820999999999E-2</v>
      </c>
      <c r="E143" s="1">
        <f t="shared" si="5"/>
        <v>2.7368315327041582E-4</v>
      </c>
    </row>
    <row r="144" spans="1:5" x14ac:dyDescent="0.35">
      <c r="A144" s="62">
        <v>44312</v>
      </c>
      <c r="B144" s="1">
        <v>15296.339844</v>
      </c>
      <c r="C144" s="1">
        <f t="shared" si="4"/>
        <v>1.0942501758533538E-3</v>
      </c>
      <c r="D144" s="46">
        <v>-3.5226770000000001E-3</v>
      </c>
      <c r="E144" s="1">
        <f t="shared" si="5"/>
        <v>1.0133178894838175E-3</v>
      </c>
    </row>
    <row r="145" spans="1:5" x14ac:dyDescent="0.35">
      <c r="A145" s="62">
        <v>44313</v>
      </c>
      <c r="B145" s="1">
        <v>15249.269531</v>
      </c>
      <c r="C145" s="1">
        <f t="shared" si="4"/>
        <v>-3.0772271981433213E-3</v>
      </c>
      <c r="D145" s="46">
        <v>2.6514139999999999E-3</v>
      </c>
      <c r="E145" s="1">
        <f t="shared" si="5"/>
        <v>1.9357679226649209E-4</v>
      </c>
    </row>
    <row r="146" spans="1:5" x14ac:dyDescent="0.35">
      <c r="A146" s="62">
        <v>44314</v>
      </c>
      <c r="B146" s="1">
        <v>15292.179688</v>
      </c>
      <c r="C146" s="1">
        <f t="shared" si="4"/>
        <v>2.8139155723340631E-3</v>
      </c>
      <c r="D146" s="46">
        <v>-1.762935E-3</v>
      </c>
      <c r="E146" s="1">
        <f t="shared" si="5"/>
        <v>1.3512510178630215E-3</v>
      </c>
    </row>
    <row r="147" spans="1:5" x14ac:dyDescent="0.35">
      <c r="A147" s="62">
        <v>44315</v>
      </c>
      <c r="B147" s="1">
        <v>15154.200194999999</v>
      </c>
      <c r="C147" s="1">
        <f t="shared" si="4"/>
        <v>-9.0228793942485046E-3</v>
      </c>
      <c r="D147" s="46">
        <v>-6.4017880000000003E-3</v>
      </c>
      <c r="E147" s="1">
        <f t="shared" si="5"/>
        <v>-9.7480913385401889E-4</v>
      </c>
    </row>
    <row r="148" spans="1:5" x14ac:dyDescent="0.35">
      <c r="A148" s="62">
        <v>44316</v>
      </c>
      <c r="B148" s="1">
        <v>15135.910156</v>
      </c>
      <c r="C148" s="1">
        <f t="shared" si="4"/>
        <v>-1.2069286907028039E-3</v>
      </c>
      <c r="D148" s="46">
        <v>-2.2212800000000001E-4</v>
      </c>
      <c r="E148" s="1">
        <f t="shared" si="5"/>
        <v>5.6111098055439384E-4</v>
      </c>
    </row>
    <row r="149" spans="1:5" x14ac:dyDescent="0.35">
      <c r="A149" s="62">
        <v>44319</v>
      </c>
      <c r="B149" s="1">
        <v>15236.469727</v>
      </c>
      <c r="C149" s="1">
        <f t="shared" si="4"/>
        <v>6.6437743065049272E-3</v>
      </c>
      <c r="D149" s="46">
        <v>1.4000022000000001E-2</v>
      </c>
      <c r="E149" s="1">
        <f t="shared" si="5"/>
        <v>2.103860302167648E-3</v>
      </c>
    </row>
    <row r="150" spans="1:5" x14ac:dyDescent="0.35">
      <c r="A150" s="62">
        <v>44320</v>
      </c>
      <c r="B150" s="1">
        <v>14856.480469</v>
      </c>
      <c r="C150" s="1">
        <f t="shared" si="4"/>
        <v>-2.4939455451851444E-2</v>
      </c>
      <c r="D150" s="46">
        <v>-2.8490005999999998E-2</v>
      </c>
      <c r="E150" s="1">
        <f t="shared" si="5"/>
        <v>-4.1025910565692597E-3</v>
      </c>
    </row>
    <row r="151" spans="1:5" x14ac:dyDescent="0.35">
      <c r="A151" s="62">
        <v>44321</v>
      </c>
      <c r="B151" s="1">
        <v>15170.780273</v>
      </c>
      <c r="C151" s="1">
        <f t="shared" si="4"/>
        <v>2.11557377035448E-2</v>
      </c>
      <c r="D151" s="46">
        <v>-4.5118399999999998E-4</v>
      </c>
      <c r="E151" s="1">
        <f t="shared" si="5"/>
        <v>4.9556204176659062E-3</v>
      </c>
    </row>
    <row r="152" spans="1:5" x14ac:dyDescent="0.35">
      <c r="A152" s="62">
        <v>44322</v>
      </c>
      <c r="B152" s="1">
        <v>15196.740234000001</v>
      </c>
      <c r="C152" s="1">
        <f t="shared" si="4"/>
        <v>1.7111816619084768E-3</v>
      </c>
      <c r="D152" s="46">
        <v>-2.6404918999999999E-2</v>
      </c>
      <c r="E152" s="1">
        <f t="shared" si="5"/>
        <v>1.1345516989823955E-3</v>
      </c>
    </row>
    <row r="153" spans="1:5" x14ac:dyDescent="0.35">
      <c r="A153" s="62">
        <v>44323</v>
      </c>
      <c r="B153" s="1">
        <v>15399.650390999999</v>
      </c>
      <c r="C153" s="1">
        <f t="shared" si="4"/>
        <v>1.3352215927598939E-2</v>
      </c>
      <c r="D153" s="46">
        <v>9.2723700000000003E-4</v>
      </c>
      <c r="E153" s="1">
        <f t="shared" si="5"/>
        <v>3.4221427239719002E-3</v>
      </c>
    </row>
    <row r="154" spans="1:5" x14ac:dyDescent="0.35">
      <c r="A154" s="62">
        <v>44326</v>
      </c>
      <c r="B154" s="1">
        <v>15400.410156</v>
      </c>
      <c r="C154" s="1">
        <f t="shared" si="4"/>
        <v>4.9336509642110221E-5</v>
      </c>
      <c r="D154" s="46">
        <v>4.631797E-3</v>
      </c>
      <c r="E154" s="1">
        <f t="shared" si="5"/>
        <v>8.0798088332460207E-4</v>
      </c>
    </row>
    <row r="155" spans="1:5" x14ac:dyDescent="0.35">
      <c r="A155" s="62">
        <v>44327</v>
      </c>
      <c r="B155" s="1">
        <v>15119.75</v>
      </c>
      <c r="C155" s="1">
        <f t="shared" si="4"/>
        <v>-1.8224200080194274E-2</v>
      </c>
      <c r="D155" s="46">
        <v>-2.4204679E-2</v>
      </c>
      <c r="E155" s="1">
        <f t="shared" si="5"/>
        <v>-2.7829696579800382E-3</v>
      </c>
    </row>
    <row r="156" spans="1:5" x14ac:dyDescent="0.35">
      <c r="A156" s="62">
        <v>44328</v>
      </c>
      <c r="B156" s="1">
        <v>15150.219727</v>
      </c>
      <c r="C156" s="1">
        <f t="shared" si="4"/>
        <v>2.0152269052067457E-3</v>
      </c>
      <c r="D156" s="46">
        <v>4.0160170000000002E-3</v>
      </c>
      <c r="E156" s="1">
        <f t="shared" si="5"/>
        <v>1.1942999270079589E-3</v>
      </c>
    </row>
    <row r="157" spans="1:5" x14ac:dyDescent="0.35">
      <c r="A157" s="62">
        <v>44329</v>
      </c>
      <c r="B157" s="1">
        <v>15199.679688</v>
      </c>
      <c r="C157" s="1">
        <f t="shared" si="4"/>
        <v>3.2646365459542011E-3</v>
      </c>
      <c r="D157" s="46">
        <v>-1.411788E-3</v>
      </c>
      <c r="E157" s="1">
        <f t="shared" si="5"/>
        <v>1.4398226370589901E-3</v>
      </c>
    </row>
    <row r="158" spans="1:5" x14ac:dyDescent="0.35">
      <c r="A158" s="62">
        <v>44330</v>
      </c>
      <c r="B158" s="1">
        <v>15416.639648</v>
      </c>
      <c r="C158" s="1">
        <f t="shared" si="4"/>
        <v>1.4273982376831791E-2</v>
      </c>
      <c r="D158" s="46">
        <v>1.7672007999999999E-2</v>
      </c>
      <c r="E158" s="1">
        <f t="shared" si="5"/>
        <v>3.6032799501216628E-3</v>
      </c>
    </row>
    <row r="159" spans="1:5" x14ac:dyDescent="0.35">
      <c r="A159" s="62">
        <v>44333</v>
      </c>
      <c r="B159" s="1">
        <v>15396.620117</v>
      </c>
      <c r="C159" s="1">
        <f t="shared" si="4"/>
        <v>-1.2985664487913907E-3</v>
      </c>
      <c r="D159" s="46">
        <v>1.0882172000000001E-2</v>
      </c>
      <c r="E159" s="1">
        <f t="shared" si="5"/>
        <v>5.431031551181737E-4</v>
      </c>
    </row>
    <row r="160" spans="1:5" x14ac:dyDescent="0.35">
      <c r="A160" s="62">
        <v>44334</v>
      </c>
      <c r="B160" s="1">
        <v>15386.580078000001</v>
      </c>
      <c r="C160" s="1">
        <f t="shared" si="4"/>
        <v>-6.5209370132565203E-4</v>
      </c>
      <c r="D160" s="46">
        <v>4.2143839000000002E-2</v>
      </c>
      <c r="E160" s="1">
        <f t="shared" si="5"/>
        <v>6.7014214677904181E-4</v>
      </c>
    </row>
    <row r="161" spans="1:5" x14ac:dyDescent="0.35">
      <c r="A161" s="62">
        <v>44335</v>
      </c>
      <c r="B161" s="1">
        <v>15113.559569999999</v>
      </c>
      <c r="C161" s="1">
        <f t="shared" si="4"/>
        <v>-1.7744067012680154E-2</v>
      </c>
      <c r="D161" s="46">
        <v>-1.6923077000000002E-2</v>
      </c>
      <c r="E161" s="1">
        <f t="shared" si="5"/>
        <v>-2.6886182394567602E-3</v>
      </c>
    </row>
    <row r="162" spans="1:5" x14ac:dyDescent="0.35">
      <c r="A162" s="62">
        <v>44336</v>
      </c>
      <c r="B162" s="1">
        <v>15370.259765999999</v>
      </c>
      <c r="C162" s="1">
        <f t="shared" si="4"/>
        <v>1.6984760923531385E-2</v>
      </c>
      <c r="D162" s="46">
        <v>8.7189580000000006E-3</v>
      </c>
      <c r="E162" s="1">
        <f t="shared" si="5"/>
        <v>4.1359776926616623E-3</v>
      </c>
    </row>
    <row r="163" spans="1:5" x14ac:dyDescent="0.35">
      <c r="A163" s="62">
        <v>44337</v>
      </c>
      <c r="B163" s="1">
        <v>15437.509765999999</v>
      </c>
      <c r="C163" s="1">
        <f t="shared" si="4"/>
        <v>4.3753326894813652E-3</v>
      </c>
      <c r="D163" s="46">
        <v>-2.881139E-3</v>
      </c>
      <c r="E163" s="1">
        <f t="shared" si="5"/>
        <v>1.6580866221510822E-3</v>
      </c>
    </row>
    <row r="164" spans="1:5" x14ac:dyDescent="0.35">
      <c r="A164" s="62">
        <v>44341</v>
      </c>
      <c r="B164" s="1">
        <v>15465.089844</v>
      </c>
      <c r="C164" s="1">
        <f t="shared" si="4"/>
        <v>1.7865626268780731E-3</v>
      </c>
      <c r="D164" s="46">
        <v>0.15714600300000001</v>
      </c>
      <c r="E164" s="1">
        <f t="shared" si="5"/>
        <v>1.149364886108537E-3</v>
      </c>
    </row>
    <row r="165" spans="1:5" x14ac:dyDescent="0.35">
      <c r="A165" s="62">
        <v>44342</v>
      </c>
      <c r="B165" s="1">
        <v>15450.719727</v>
      </c>
      <c r="C165" s="1">
        <f t="shared" si="4"/>
        <v>-9.2919712364785095E-4</v>
      </c>
      <c r="D165" s="46">
        <v>1.152478E-3</v>
      </c>
      <c r="E165" s="1">
        <f t="shared" si="5"/>
        <v>6.1568828233450308E-4</v>
      </c>
    </row>
    <row r="166" spans="1:5" x14ac:dyDescent="0.35">
      <c r="A166" s="62">
        <v>44343</v>
      </c>
      <c r="B166" s="1">
        <v>15406.730469</v>
      </c>
      <c r="C166" s="1">
        <f t="shared" si="4"/>
        <v>-2.8470685364338569E-3</v>
      </c>
      <c r="D166" s="46">
        <v>2.6860899999999999E-3</v>
      </c>
      <c r="E166" s="1">
        <f t="shared" si="5"/>
        <v>2.3880549590513209E-4</v>
      </c>
    </row>
    <row r="167" spans="1:5" x14ac:dyDescent="0.35">
      <c r="A167" s="62">
        <v>44344</v>
      </c>
      <c r="B167" s="1">
        <v>15519.980469</v>
      </c>
      <c r="C167" s="1">
        <f t="shared" si="4"/>
        <v>7.3506835358657825E-3</v>
      </c>
      <c r="D167" s="46">
        <v>-3.8262499999999999E-4</v>
      </c>
      <c r="E167" s="1">
        <f t="shared" si="5"/>
        <v>2.2427757259744713E-3</v>
      </c>
    </row>
    <row r="168" spans="1:5" x14ac:dyDescent="0.35">
      <c r="A168" s="62">
        <v>44347</v>
      </c>
      <c r="B168" s="1">
        <v>15421.129883</v>
      </c>
      <c r="C168" s="1">
        <f t="shared" si="4"/>
        <v>-6.3692468039793686E-3</v>
      </c>
      <c r="D168" s="46">
        <v>-7.6571600000000005E-4</v>
      </c>
      <c r="E168" s="1">
        <f t="shared" si="5"/>
        <v>-4.5334119908376825E-4</v>
      </c>
    </row>
    <row r="169" spans="1:5" x14ac:dyDescent="0.35">
      <c r="A169" s="62">
        <v>44348</v>
      </c>
      <c r="B169" s="1">
        <v>15567.360352</v>
      </c>
      <c r="C169" s="1">
        <f t="shared" si="4"/>
        <v>9.4824743783010444E-3</v>
      </c>
      <c r="D169" s="46">
        <v>0</v>
      </c>
      <c r="E169" s="1">
        <f t="shared" si="5"/>
        <v>2.6616960286732338E-3</v>
      </c>
    </row>
    <row r="170" spans="1:5" x14ac:dyDescent="0.35">
      <c r="A170" s="62">
        <v>44349</v>
      </c>
      <c r="B170" s="1">
        <v>15602.709961</v>
      </c>
      <c r="C170" s="1">
        <f t="shared" si="4"/>
        <v>2.2707516368026567E-3</v>
      </c>
      <c r="D170" s="46">
        <v>-1.9923389999999999E-2</v>
      </c>
      <c r="E170" s="1">
        <f t="shared" si="5"/>
        <v>1.2445133418403898E-3</v>
      </c>
    </row>
    <row r="171" spans="1:5" x14ac:dyDescent="0.35">
      <c r="A171" s="62">
        <v>44350</v>
      </c>
      <c r="B171" s="1">
        <v>15632.669921999999</v>
      </c>
      <c r="C171" s="1">
        <f t="shared" si="4"/>
        <v>1.9201767561459228E-3</v>
      </c>
      <c r="D171" s="46">
        <v>-7.8187999999999999E-4</v>
      </c>
      <c r="E171" s="1">
        <f t="shared" si="5"/>
        <v>1.1756215292854902E-3</v>
      </c>
    </row>
    <row r="172" spans="1:5" x14ac:dyDescent="0.35">
      <c r="A172" s="62">
        <v>44351</v>
      </c>
      <c r="B172" s="1">
        <v>15692.900390999999</v>
      </c>
      <c r="C172" s="1">
        <f t="shared" si="4"/>
        <v>3.8528587439332546E-3</v>
      </c>
      <c r="D172" s="46">
        <v>2.7386350000000001E-3</v>
      </c>
      <c r="E172" s="1">
        <f t="shared" si="5"/>
        <v>1.5554147562886703E-3</v>
      </c>
    </row>
    <row r="173" spans="1:5" x14ac:dyDescent="0.35">
      <c r="A173" s="62">
        <v>44354</v>
      </c>
      <c r="B173" s="1">
        <v>15677.150390999999</v>
      </c>
      <c r="C173" s="1">
        <f t="shared" si="4"/>
        <v>-1.0036385631449459E-3</v>
      </c>
      <c r="D173" s="46">
        <v>7.8035500000000005E-4</v>
      </c>
      <c r="E173" s="1">
        <f t="shared" si="5"/>
        <v>6.0105972227753697E-4</v>
      </c>
    </row>
    <row r="174" spans="1:5" x14ac:dyDescent="0.35">
      <c r="A174" s="62">
        <v>44355</v>
      </c>
      <c r="B174" s="1">
        <v>15640.599609000001</v>
      </c>
      <c r="C174" s="1">
        <f t="shared" si="4"/>
        <v>-2.3314684804568598E-3</v>
      </c>
      <c r="D174" s="46">
        <v>-3.1189080000000001E-3</v>
      </c>
      <c r="E174" s="1">
        <f t="shared" si="5"/>
        <v>3.4012656700732304E-4</v>
      </c>
    </row>
    <row r="175" spans="1:5" x14ac:dyDescent="0.35">
      <c r="A175" s="62">
        <v>44356</v>
      </c>
      <c r="B175" s="1">
        <v>15581.139648</v>
      </c>
      <c r="C175" s="1">
        <f t="shared" si="4"/>
        <v>-3.8016420397198642E-3</v>
      </c>
      <c r="D175" s="46">
        <v>1.1732890000000001E-3</v>
      </c>
      <c r="E175" s="1">
        <f t="shared" si="5"/>
        <v>5.1221323487928017E-5</v>
      </c>
    </row>
    <row r="176" spans="1:5" x14ac:dyDescent="0.35">
      <c r="A176" s="62">
        <v>44357</v>
      </c>
      <c r="B176" s="1">
        <v>15571.219727</v>
      </c>
      <c r="C176" s="1">
        <f t="shared" si="4"/>
        <v>-6.3666209430796917E-4</v>
      </c>
      <c r="D176" s="46">
        <v>6.6406249999999998E-3</v>
      </c>
      <c r="E176" s="1">
        <f t="shared" si="5"/>
        <v>6.7317462696156807E-4</v>
      </c>
    </row>
    <row r="177" spans="1:5" x14ac:dyDescent="0.35">
      <c r="A177" s="62">
        <v>44358</v>
      </c>
      <c r="B177" s="1">
        <v>15693.269531</v>
      </c>
      <c r="C177" s="1">
        <f t="shared" si="4"/>
        <v>7.8381659330366872E-3</v>
      </c>
      <c r="D177" s="46">
        <v>3.1043849999999999E-3</v>
      </c>
      <c r="E177" s="1">
        <f t="shared" si="5"/>
        <v>2.3385713684540431E-3</v>
      </c>
    </row>
    <row r="178" spans="1:5" x14ac:dyDescent="0.35">
      <c r="A178" s="62">
        <v>44361</v>
      </c>
      <c r="B178" s="1">
        <v>15673.639648</v>
      </c>
      <c r="C178" s="1">
        <f t="shared" si="4"/>
        <v>-1.2508472476830494E-3</v>
      </c>
      <c r="D178" s="46">
        <v>1.160484E-3</v>
      </c>
      <c r="E178" s="1">
        <f t="shared" si="5"/>
        <v>5.5248050198303462E-4</v>
      </c>
    </row>
    <row r="179" spans="1:5" x14ac:dyDescent="0.35">
      <c r="A179" s="62">
        <v>44362</v>
      </c>
      <c r="B179" s="1">
        <v>15729.519531</v>
      </c>
      <c r="C179" s="1">
        <f t="shared" si="4"/>
        <v>3.5652142230493374E-3</v>
      </c>
      <c r="D179" s="46">
        <v>7.7281699999999997E-4</v>
      </c>
      <c r="E179" s="1">
        <f t="shared" si="5"/>
        <v>1.4988894502597368E-3</v>
      </c>
    </row>
    <row r="180" spans="1:5" x14ac:dyDescent="0.35">
      <c r="A180" s="62">
        <v>44363</v>
      </c>
      <c r="B180" s="1">
        <v>15710.570313</v>
      </c>
      <c r="C180" s="1">
        <f t="shared" si="4"/>
        <v>-1.2046914696061956E-3</v>
      </c>
      <c r="D180" s="46">
        <v>1.93056E-3</v>
      </c>
      <c r="E180" s="1">
        <f t="shared" si="5"/>
        <v>5.6155061905941925E-4</v>
      </c>
    </row>
    <row r="181" spans="1:5" x14ac:dyDescent="0.35">
      <c r="A181" s="62">
        <v>44364</v>
      </c>
      <c r="B181" s="1">
        <v>15727.669921999999</v>
      </c>
      <c r="C181" s="1">
        <f t="shared" si="4"/>
        <v>1.0884142751870426E-3</v>
      </c>
      <c r="D181" s="46">
        <v>-3.8535840000000002E-3</v>
      </c>
      <c r="E181" s="1">
        <f t="shared" si="5"/>
        <v>1.0121710709381209E-3</v>
      </c>
    </row>
    <row r="182" spans="1:5" x14ac:dyDescent="0.35">
      <c r="A182" s="62">
        <v>44365</v>
      </c>
      <c r="B182" s="1">
        <v>15448.040039</v>
      </c>
      <c r="C182" s="1">
        <f t="shared" si="4"/>
        <v>-1.7779485733538377E-2</v>
      </c>
      <c r="D182" s="46">
        <v>-4.255338E-3</v>
      </c>
      <c r="E182" s="1">
        <f t="shared" si="5"/>
        <v>-2.695578406921491E-3</v>
      </c>
    </row>
    <row r="183" spans="1:5" x14ac:dyDescent="0.35">
      <c r="A183" s="62">
        <v>44368</v>
      </c>
      <c r="B183" s="1">
        <v>15603.240234000001</v>
      </c>
      <c r="C183" s="1">
        <f t="shared" si="4"/>
        <v>1.0046594558803841E-2</v>
      </c>
      <c r="D183" s="46">
        <v>3.1079839999999998E-3</v>
      </c>
      <c r="E183" s="1">
        <f t="shared" si="5"/>
        <v>2.7725518368841131E-3</v>
      </c>
    </row>
    <row r="184" spans="1:5" x14ac:dyDescent="0.35">
      <c r="A184" s="62">
        <v>44369</v>
      </c>
      <c r="B184" s="1">
        <v>15636.330078000001</v>
      </c>
      <c r="C184" s="1">
        <f t="shared" si="4"/>
        <v>2.1207033605684139E-3</v>
      </c>
      <c r="D184" s="46">
        <v>-2.3237610000000001E-3</v>
      </c>
      <c r="E184" s="1">
        <f t="shared" si="5"/>
        <v>1.2150272083754059E-3</v>
      </c>
    </row>
    <row r="185" spans="1:5" x14ac:dyDescent="0.35">
      <c r="A185" s="62">
        <v>44370</v>
      </c>
      <c r="B185" s="1">
        <v>15456.389648</v>
      </c>
      <c r="C185" s="1">
        <f t="shared" si="4"/>
        <v>-1.150784289551249E-2</v>
      </c>
      <c r="D185" s="46">
        <v>0</v>
      </c>
      <c r="E185" s="1">
        <f t="shared" si="5"/>
        <v>-1.4631317410361067E-3</v>
      </c>
    </row>
    <row r="186" spans="1:5" x14ac:dyDescent="0.35">
      <c r="A186" s="62">
        <v>44371</v>
      </c>
      <c r="B186" s="1">
        <v>15589.230469</v>
      </c>
      <c r="C186" s="1">
        <f t="shared" si="4"/>
        <v>8.5945569453982351E-3</v>
      </c>
      <c r="D186" s="46">
        <v>-3.8819899999999999E-4</v>
      </c>
      <c r="E186" s="1">
        <f t="shared" si="5"/>
        <v>2.487210505816669E-3</v>
      </c>
    </row>
    <row r="187" spans="1:5" x14ac:dyDescent="0.35">
      <c r="A187" s="62">
        <v>44372</v>
      </c>
      <c r="B187" s="1">
        <v>15607.969727</v>
      </c>
      <c r="C187" s="1">
        <f t="shared" si="4"/>
        <v>1.2020643377659726E-3</v>
      </c>
      <c r="D187" s="46">
        <v>-3.8834999999999998E-4</v>
      </c>
      <c r="E187" s="1">
        <f t="shared" si="5"/>
        <v>1.0345045558511673E-3</v>
      </c>
    </row>
    <row r="188" spans="1:5" x14ac:dyDescent="0.35">
      <c r="A188" s="62">
        <v>44375</v>
      </c>
      <c r="B188" s="1">
        <v>15554.179688</v>
      </c>
      <c r="C188" s="1">
        <f t="shared" si="4"/>
        <v>-3.4463187679656324E-3</v>
      </c>
      <c r="D188" s="46">
        <v>1.1655210000000001E-3</v>
      </c>
      <c r="E188" s="1">
        <f t="shared" si="5"/>
        <v>1.2104624701989876E-4</v>
      </c>
    </row>
    <row r="189" spans="1:5" x14ac:dyDescent="0.35">
      <c r="A189" s="62">
        <v>44376</v>
      </c>
      <c r="B189" s="1">
        <v>15690.589844</v>
      </c>
      <c r="C189" s="1">
        <f t="shared" si="4"/>
        <v>8.7700000087590543E-3</v>
      </c>
      <c r="D189" s="46">
        <v>1.552154E-3</v>
      </c>
      <c r="E189" s="1">
        <f t="shared" si="5"/>
        <v>2.5216869937283786E-3</v>
      </c>
    </row>
    <row r="190" spans="1:5" x14ac:dyDescent="0.35">
      <c r="A190" s="62">
        <v>44377</v>
      </c>
      <c r="B190" s="1">
        <v>15531.040039</v>
      </c>
      <c r="C190" s="1">
        <f t="shared" si="4"/>
        <v>-1.0168502687680131E-2</v>
      </c>
      <c r="D190" s="46">
        <v>-7.7483499999999998E-4</v>
      </c>
      <c r="E190" s="1">
        <f t="shared" si="5"/>
        <v>-1.1999366873221096E-3</v>
      </c>
    </row>
    <row r="191" spans="1:5" x14ac:dyDescent="0.35">
      <c r="A191" s="62">
        <v>44378</v>
      </c>
      <c r="B191" s="1">
        <v>15603.809569999999</v>
      </c>
      <c r="C191" s="1">
        <f t="shared" si="4"/>
        <v>4.6854254974083081E-3</v>
      </c>
      <c r="D191" s="46">
        <v>-1.16328E-3</v>
      </c>
      <c r="E191" s="1">
        <f t="shared" si="5"/>
        <v>1.7190232630145299E-3</v>
      </c>
    </row>
    <row r="192" spans="1:5" x14ac:dyDescent="0.35">
      <c r="A192" s="62">
        <v>44379</v>
      </c>
      <c r="B192" s="1">
        <v>15650.089844</v>
      </c>
      <c r="C192" s="1">
        <f t="shared" si="4"/>
        <v>2.9659599338471448E-3</v>
      </c>
      <c r="D192" s="46">
        <v>3.4938080000000002E-3</v>
      </c>
      <c r="E192" s="1">
        <f t="shared" si="5"/>
        <v>1.3811294039977225E-3</v>
      </c>
    </row>
    <row r="193" spans="1:5" x14ac:dyDescent="0.35">
      <c r="A193" s="62">
        <v>44382</v>
      </c>
      <c r="B193" s="1">
        <v>15661.969727</v>
      </c>
      <c r="C193" s="1">
        <f t="shared" si="4"/>
        <v>7.5909359744373421E-4</v>
      </c>
      <c r="D193" s="46">
        <v>-2.3210639999999999E-3</v>
      </c>
      <c r="E193" s="1">
        <f t="shared" si="5"/>
        <v>9.4745594257797166E-4</v>
      </c>
    </row>
    <row r="194" spans="1:5" x14ac:dyDescent="0.35">
      <c r="A194" s="62">
        <v>44383</v>
      </c>
      <c r="B194" s="1">
        <v>15511.379883</v>
      </c>
      <c r="C194" s="1">
        <f t="shared" si="4"/>
        <v>-9.6150003240266183E-3</v>
      </c>
      <c r="D194" s="46">
        <v>3.1019770000000001E-3</v>
      </c>
      <c r="E194" s="1">
        <f t="shared" si="5"/>
        <v>-1.0911673966813222E-3</v>
      </c>
    </row>
    <row r="195" spans="1:5" x14ac:dyDescent="0.35">
      <c r="A195" s="62">
        <v>44384</v>
      </c>
      <c r="B195" s="1">
        <v>15692.709961</v>
      </c>
      <c r="C195" s="1">
        <f t="shared" si="4"/>
        <v>1.1690131978440751E-2</v>
      </c>
      <c r="D195" s="46">
        <v>-1.1596829999999999E-3</v>
      </c>
      <c r="E195" s="1">
        <f t="shared" si="5"/>
        <v>3.0955249821034234E-3</v>
      </c>
    </row>
    <row r="196" spans="1:5" x14ac:dyDescent="0.35">
      <c r="A196" s="62">
        <v>44385</v>
      </c>
      <c r="B196" s="1">
        <v>15420.639648</v>
      </c>
      <c r="C196" s="1">
        <f t="shared" ref="C196:C259" si="6">(B196-B195)/B195</f>
        <v>-1.7337369624249577E-2</v>
      </c>
      <c r="D196" s="46">
        <v>-2.3219619999999999E-3</v>
      </c>
      <c r="E196" s="1">
        <f t="shared" ref="E196:E259" si="7">$H$3*C196+$I$3</f>
        <v>-2.6086977380282489E-3</v>
      </c>
    </row>
    <row r="197" spans="1:5" x14ac:dyDescent="0.35">
      <c r="A197" s="62">
        <v>44386</v>
      </c>
      <c r="B197" s="1">
        <v>15687.929688</v>
      </c>
      <c r="C197" s="1">
        <f t="shared" si="6"/>
        <v>1.7333265422272311E-2</v>
      </c>
      <c r="D197" s="46">
        <v>3.8791699999999999E-4</v>
      </c>
      <c r="E197" s="1">
        <f t="shared" si="7"/>
        <v>4.2044626524420743E-3</v>
      </c>
    </row>
    <row r="198" spans="1:5" x14ac:dyDescent="0.35">
      <c r="A198" s="62">
        <v>44389</v>
      </c>
      <c r="B198" s="1">
        <v>15790.509765999999</v>
      </c>
      <c r="C198" s="1">
        <f t="shared" si="6"/>
        <v>6.5387900150052644E-3</v>
      </c>
      <c r="D198" s="46">
        <v>-3.8776700000000002E-4</v>
      </c>
      <c r="E198" s="1">
        <f t="shared" si="7"/>
        <v>2.0832297364019123E-3</v>
      </c>
    </row>
    <row r="199" spans="1:5" x14ac:dyDescent="0.35">
      <c r="A199" s="62">
        <v>44390</v>
      </c>
      <c r="B199" s="1">
        <v>15789.639648</v>
      </c>
      <c r="C199" s="1">
        <f t="shared" si="6"/>
        <v>-5.510385750005627E-5</v>
      </c>
      <c r="D199" s="46">
        <v>-5.4306049999999998E-3</v>
      </c>
      <c r="E199" s="1">
        <f t="shared" si="7"/>
        <v>7.8745720466615271E-4</v>
      </c>
    </row>
    <row r="200" spans="1:5" x14ac:dyDescent="0.35">
      <c r="A200" s="62">
        <v>44391</v>
      </c>
      <c r="B200" s="1">
        <v>15788.980469</v>
      </c>
      <c r="C200" s="1">
        <f t="shared" si="6"/>
        <v>-4.1747564523026787E-5</v>
      </c>
      <c r="D200" s="46">
        <v>5.8502930000000003E-3</v>
      </c>
      <c r="E200" s="1">
        <f t="shared" si="7"/>
        <v>7.9008186285751589E-4</v>
      </c>
    </row>
    <row r="201" spans="1:5" x14ac:dyDescent="0.35">
      <c r="A201" s="62">
        <v>44392</v>
      </c>
      <c r="B201" s="1">
        <v>15629.660156</v>
      </c>
      <c r="C201" s="1">
        <f t="shared" si="6"/>
        <v>-1.0090601689755004E-2</v>
      </c>
      <c r="D201" s="46">
        <v>1.9386970000000001E-3</v>
      </c>
      <c r="E201" s="1">
        <f t="shared" si="7"/>
        <v>-1.1846282860560411E-3</v>
      </c>
    </row>
    <row r="202" spans="1:5" x14ac:dyDescent="0.35">
      <c r="A202" s="62">
        <v>44393</v>
      </c>
      <c r="B202" s="1">
        <v>15540.309569999999</v>
      </c>
      <c r="C202" s="1">
        <f t="shared" si="6"/>
        <v>-5.7167324886267653E-3</v>
      </c>
      <c r="D202" s="46">
        <v>7.7401300000000004E-4</v>
      </c>
      <c r="E202" s="1">
        <f t="shared" si="7"/>
        <v>-3.251149730106118E-4</v>
      </c>
    </row>
    <row r="203" spans="1:5" x14ac:dyDescent="0.35">
      <c r="A203" s="62">
        <v>44396</v>
      </c>
      <c r="B203" s="1">
        <v>15133.200194999999</v>
      </c>
      <c r="C203" s="1">
        <f t="shared" si="6"/>
        <v>-2.6196992612419367E-2</v>
      </c>
      <c r="D203" s="46">
        <v>-1.160112E-3</v>
      </c>
      <c r="E203" s="1">
        <f t="shared" si="7"/>
        <v>-4.3497109134864867E-3</v>
      </c>
    </row>
    <row r="204" spans="1:5" x14ac:dyDescent="0.35">
      <c r="A204" s="62">
        <v>44397</v>
      </c>
      <c r="B204" s="1">
        <v>15216.269531</v>
      </c>
      <c r="C204" s="1">
        <f t="shared" si="6"/>
        <v>5.4892114641717712E-3</v>
      </c>
      <c r="D204" s="46">
        <v>0</v>
      </c>
      <c r="E204" s="1">
        <f t="shared" si="7"/>
        <v>1.8769760292047211E-3</v>
      </c>
    </row>
    <row r="205" spans="1:5" x14ac:dyDescent="0.35">
      <c r="A205" s="62">
        <v>44398</v>
      </c>
      <c r="B205" s="1">
        <v>15422.5</v>
      </c>
      <c r="C205" s="1">
        <f t="shared" si="6"/>
        <v>1.3553287064207701E-2</v>
      </c>
      <c r="D205" s="46">
        <v>-5.0328689999999997E-3</v>
      </c>
      <c r="E205" s="1">
        <f t="shared" si="7"/>
        <v>3.4616554096141292E-3</v>
      </c>
    </row>
    <row r="206" spans="1:5" x14ac:dyDescent="0.35">
      <c r="A206" s="62">
        <v>44399</v>
      </c>
      <c r="B206" s="1">
        <v>15514.540039</v>
      </c>
      <c r="C206" s="1">
        <f t="shared" si="6"/>
        <v>5.9679065650834508E-3</v>
      </c>
      <c r="D206" s="46">
        <v>-9.3385989999999995E-3</v>
      </c>
      <c r="E206" s="1">
        <f t="shared" si="7"/>
        <v>1.9710448715050538E-3</v>
      </c>
    </row>
    <row r="207" spans="1:5" x14ac:dyDescent="0.35">
      <c r="A207" s="62">
        <v>44400</v>
      </c>
      <c r="B207" s="1">
        <v>15669.290039</v>
      </c>
      <c r="C207" s="1">
        <f t="shared" si="6"/>
        <v>9.9745142048036205E-3</v>
      </c>
      <c r="D207" s="46">
        <v>3.9277499999999998E-3</v>
      </c>
      <c r="E207" s="1">
        <f t="shared" si="7"/>
        <v>2.7583872560465713E-3</v>
      </c>
    </row>
    <row r="208" spans="1:5" x14ac:dyDescent="0.35">
      <c r="A208" s="62">
        <v>44403</v>
      </c>
      <c r="B208" s="1">
        <v>15618.980469</v>
      </c>
      <c r="C208" s="1">
        <f t="shared" si="6"/>
        <v>-3.2107115175468506E-3</v>
      </c>
      <c r="D208" s="46">
        <v>1.1737129000000001E-2</v>
      </c>
      <c r="E208" s="1">
        <f t="shared" si="7"/>
        <v>1.6734565815289162E-4</v>
      </c>
    </row>
    <row r="209" spans="1:5" x14ac:dyDescent="0.35">
      <c r="A209" s="62">
        <v>44404</v>
      </c>
      <c r="B209" s="1">
        <v>15519.129883</v>
      </c>
      <c r="C209" s="1">
        <f t="shared" si="6"/>
        <v>-6.3929003687648103E-3</v>
      </c>
      <c r="D209" s="46">
        <v>2.3201659999999998E-3</v>
      </c>
      <c r="E209" s="1">
        <f t="shared" si="7"/>
        <v>-4.5798938422584473E-4</v>
      </c>
    </row>
    <row r="210" spans="1:5" x14ac:dyDescent="0.35">
      <c r="A210" s="62">
        <v>44405</v>
      </c>
      <c r="B210" s="1">
        <v>15570.360352</v>
      </c>
      <c r="C210" s="1">
        <f t="shared" si="6"/>
        <v>3.3011173555625101E-3</v>
      </c>
      <c r="D210" s="46">
        <v>1.6589525000000001E-2</v>
      </c>
      <c r="E210" s="1">
        <f t="shared" si="7"/>
        <v>1.4469915166224049E-3</v>
      </c>
    </row>
    <row r="211" spans="1:5" x14ac:dyDescent="0.35">
      <c r="A211" s="62">
        <v>44406</v>
      </c>
      <c r="B211" s="1">
        <v>15640.469727</v>
      </c>
      <c r="C211" s="1">
        <f t="shared" si="6"/>
        <v>4.5027458205869021E-3</v>
      </c>
      <c r="D211" s="46">
        <v>-1.89759E-3</v>
      </c>
      <c r="E211" s="1">
        <f t="shared" si="7"/>
        <v>1.6831247011164438E-3</v>
      </c>
    </row>
    <row r="212" spans="1:5" x14ac:dyDescent="0.35">
      <c r="A212" s="62">
        <v>44407</v>
      </c>
      <c r="B212" s="1">
        <v>15544.389648</v>
      </c>
      <c r="C212" s="1">
        <f t="shared" si="6"/>
        <v>-6.1430430592590976E-3</v>
      </c>
      <c r="D212" s="46">
        <v>7.6047500000000004E-4</v>
      </c>
      <c r="E212" s="1">
        <f t="shared" si="7"/>
        <v>-4.0888968004939696E-4</v>
      </c>
    </row>
    <row r="213" spans="1:5" x14ac:dyDescent="0.35">
      <c r="A213" s="62">
        <v>44410</v>
      </c>
      <c r="B213" s="1">
        <v>15568.730469</v>
      </c>
      <c r="C213" s="1">
        <f t="shared" si="6"/>
        <v>1.5658910739625958E-3</v>
      </c>
      <c r="D213" s="46">
        <v>3.0395140000000001E-3</v>
      </c>
      <c r="E213" s="1">
        <f t="shared" si="7"/>
        <v>1.1060005034945492E-3</v>
      </c>
    </row>
    <row r="214" spans="1:5" x14ac:dyDescent="0.35">
      <c r="A214" s="62">
        <v>44411</v>
      </c>
      <c r="B214" s="1">
        <v>15555.080078000001</v>
      </c>
      <c r="C214" s="1">
        <f t="shared" si="6"/>
        <v>-8.7678253709764424E-4</v>
      </c>
      <c r="D214" s="46">
        <v>3.7880699999999999E-4</v>
      </c>
      <c r="E214" s="1">
        <f t="shared" si="7"/>
        <v>6.2598832398322313E-4</v>
      </c>
    </row>
    <row r="215" spans="1:5" x14ac:dyDescent="0.35">
      <c r="A215" s="62">
        <v>44412</v>
      </c>
      <c r="B215" s="1">
        <v>15692.129883</v>
      </c>
      <c r="C215" s="1">
        <f t="shared" si="6"/>
        <v>8.810613916017845E-3</v>
      </c>
      <c r="D215" s="46">
        <v>0</v>
      </c>
      <c r="E215" s="1">
        <f t="shared" si="7"/>
        <v>2.529668072352019E-3</v>
      </c>
    </row>
    <row r="216" spans="1:5" x14ac:dyDescent="0.35">
      <c r="A216" s="62">
        <v>44413</v>
      </c>
      <c r="B216" s="1">
        <v>15744.669921999999</v>
      </c>
      <c r="C216" s="1">
        <f t="shared" si="6"/>
        <v>3.3481776783480838E-3</v>
      </c>
      <c r="D216" s="46">
        <v>1.135952E-3</v>
      </c>
      <c r="E216" s="1">
        <f t="shared" si="7"/>
        <v>1.4562393866638735E-3</v>
      </c>
    </row>
    <row r="217" spans="1:5" x14ac:dyDescent="0.35">
      <c r="A217" s="62">
        <v>44414</v>
      </c>
      <c r="B217" s="1">
        <v>15761.450194999999</v>
      </c>
      <c r="C217" s="1">
        <f t="shared" si="6"/>
        <v>1.0657748357463664E-3</v>
      </c>
      <c r="D217" s="46">
        <v>-7.5644899999999997E-4</v>
      </c>
      <c r="E217" s="1">
        <f t="shared" si="7"/>
        <v>1.0077221725590547E-3</v>
      </c>
    </row>
    <row r="218" spans="1:5" x14ac:dyDescent="0.35">
      <c r="A218" s="62">
        <v>44417</v>
      </c>
      <c r="B218" s="1">
        <v>15745.410156</v>
      </c>
      <c r="C218" s="1">
        <f t="shared" si="6"/>
        <v>-1.0176753281933347E-3</v>
      </c>
      <c r="D218" s="46">
        <v>0</v>
      </c>
      <c r="E218" s="1">
        <f t="shared" si="7"/>
        <v>5.9830134385413351E-4</v>
      </c>
    </row>
    <row r="219" spans="1:5" x14ac:dyDescent="0.35">
      <c r="A219" s="62">
        <v>44418</v>
      </c>
      <c r="B219" s="1">
        <v>15770.709961</v>
      </c>
      <c r="C219" s="1">
        <f t="shared" si="6"/>
        <v>1.6068050783903988E-3</v>
      </c>
      <c r="D219" s="46">
        <v>0</v>
      </c>
      <c r="E219" s="1">
        <f t="shared" si="7"/>
        <v>1.114040554506277E-3</v>
      </c>
    </row>
    <row r="220" spans="1:5" x14ac:dyDescent="0.35">
      <c r="A220" s="62">
        <v>44419</v>
      </c>
      <c r="B220" s="1">
        <v>15826.089844</v>
      </c>
      <c r="C220" s="1">
        <f t="shared" si="6"/>
        <v>3.5115656262115443E-3</v>
      </c>
      <c r="D220" s="46">
        <v>-7.5702099999999997E-4</v>
      </c>
      <c r="E220" s="1">
        <f t="shared" si="7"/>
        <v>1.4883469120429112E-3</v>
      </c>
    </row>
    <row r="221" spans="1:5" x14ac:dyDescent="0.35">
      <c r="A221" s="62">
        <v>44420</v>
      </c>
      <c r="B221" s="1">
        <v>15937.509765999999</v>
      </c>
      <c r="C221" s="1">
        <f t="shared" si="6"/>
        <v>7.0402685122023835E-3</v>
      </c>
      <c r="D221" s="46">
        <v>1.1364019999999999E-3</v>
      </c>
      <c r="E221" s="1">
        <f t="shared" si="7"/>
        <v>2.181775766181622E-3</v>
      </c>
    </row>
    <row r="222" spans="1:5" x14ac:dyDescent="0.35">
      <c r="A222" s="62">
        <v>44421</v>
      </c>
      <c r="B222" s="1">
        <v>15977.440430000001</v>
      </c>
      <c r="C222" s="1">
        <f t="shared" si="6"/>
        <v>2.5054518921887475E-3</v>
      </c>
      <c r="D222" s="46">
        <v>1.1350170000000001E-3</v>
      </c>
      <c r="E222" s="1">
        <f t="shared" si="7"/>
        <v>1.2906345184927396E-3</v>
      </c>
    </row>
    <row r="223" spans="1:5" x14ac:dyDescent="0.35">
      <c r="A223" s="62">
        <v>44424</v>
      </c>
      <c r="B223" s="1">
        <v>15925.730469</v>
      </c>
      <c r="C223" s="1">
        <f t="shared" si="6"/>
        <v>-3.2364358500694139E-3</v>
      </c>
      <c r="D223" s="46">
        <v>3.7794800000000002E-4</v>
      </c>
      <c r="E223" s="1">
        <f t="shared" si="7"/>
        <v>1.6229054441820392E-4</v>
      </c>
    </row>
    <row r="224" spans="1:5" x14ac:dyDescent="0.35">
      <c r="A224" s="62">
        <v>44425</v>
      </c>
      <c r="B224" s="1">
        <v>15921.950194999999</v>
      </c>
      <c r="C224" s="1">
        <f t="shared" si="6"/>
        <v>-2.3736895506043399E-4</v>
      </c>
      <c r="D224" s="46">
        <v>-3.7780499999999999E-4</v>
      </c>
      <c r="E224" s="1">
        <f t="shared" si="7"/>
        <v>7.5164011214398532E-4</v>
      </c>
    </row>
    <row r="225" spans="1:5" x14ac:dyDescent="0.35">
      <c r="A225" s="62">
        <v>44426</v>
      </c>
      <c r="B225" s="1">
        <v>15965.969727</v>
      </c>
      <c r="C225" s="1">
        <f t="shared" si="6"/>
        <v>2.7647073041230708E-3</v>
      </c>
      <c r="D225" s="46">
        <v>-3.7785299999999999E-4</v>
      </c>
      <c r="E225" s="1">
        <f t="shared" si="7"/>
        <v>1.3415810529659577E-3</v>
      </c>
    </row>
    <row r="226" spans="1:5" x14ac:dyDescent="0.35">
      <c r="A226" s="62">
        <v>44427</v>
      </c>
      <c r="B226" s="1">
        <v>15765.809569999999</v>
      </c>
      <c r="C226" s="1">
        <f t="shared" si="6"/>
        <v>-1.2536673964845998E-2</v>
      </c>
      <c r="D226" s="46">
        <v>3.7799600000000002E-4</v>
      </c>
      <c r="E226" s="1">
        <f t="shared" si="7"/>
        <v>-1.6653083403589243E-3</v>
      </c>
    </row>
    <row r="227" spans="1:5" x14ac:dyDescent="0.35">
      <c r="A227" s="62">
        <v>44428</v>
      </c>
      <c r="B227" s="1">
        <v>15808.040039</v>
      </c>
      <c r="C227" s="1">
        <f t="shared" si="6"/>
        <v>2.6786108770689718E-3</v>
      </c>
      <c r="D227" s="46">
        <v>-3.7785299999999999E-4</v>
      </c>
      <c r="E227" s="1">
        <f t="shared" si="7"/>
        <v>1.3246621599090841E-3</v>
      </c>
    </row>
    <row r="228" spans="1:5" x14ac:dyDescent="0.35">
      <c r="A228" s="62">
        <v>44431</v>
      </c>
      <c r="B228" s="1">
        <v>15852.790039</v>
      </c>
      <c r="C228" s="1">
        <f t="shared" si="6"/>
        <v>2.8308379716648819E-3</v>
      </c>
      <c r="D228" s="46">
        <v>-3.7807370000000002E-3</v>
      </c>
      <c r="E228" s="1">
        <f t="shared" si="7"/>
        <v>1.3545764551005498E-3</v>
      </c>
    </row>
    <row r="229" spans="1:5" x14ac:dyDescent="0.35">
      <c r="A229" s="62">
        <v>44432</v>
      </c>
      <c r="B229" s="1">
        <v>15905.849609000001</v>
      </c>
      <c r="C229" s="1">
        <f t="shared" si="6"/>
        <v>3.3470177722323682E-3</v>
      </c>
      <c r="D229" s="46">
        <v>-1.89759E-3</v>
      </c>
      <c r="E229" s="1">
        <f t="shared" si="7"/>
        <v>1.4560114523790341E-3</v>
      </c>
    </row>
    <row r="230" spans="1:5" x14ac:dyDescent="0.35">
      <c r="A230" s="62">
        <v>44433</v>
      </c>
      <c r="B230" s="1">
        <v>15860.660156</v>
      </c>
      <c r="C230" s="1">
        <f t="shared" si="6"/>
        <v>-2.8410587369335706E-3</v>
      </c>
      <c r="D230" s="46">
        <v>-2.6615779999999999E-3</v>
      </c>
      <c r="E230" s="1">
        <f t="shared" si="7"/>
        <v>2.3998648748071397E-4</v>
      </c>
    </row>
    <row r="231" spans="1:5" x14ac:dyDescent="0.35">
      <c r="A231" s="62">
        <v>44434</v>
      </c>
      <c r="B231" s="1">
        <v>15793.620117</v>
      </c>
      <c r="C231" s="1">
        <f t="shared" si="6"/>
        <v>-4.2268126509626179E-3</v>
      </c>
      <c r="D231" s="46">
        <v>1.906252E-3</v>
      </c>
      <c r="E231" s="1">
        <f t="shared" si="7"/>
        <v>-3.2329369016672791E-5</v>
      </c>
    </row>
    <row r="232" spans="1:5" x14ac:dyDescent="0.35">
      <c r="A232" s="62">
        <v>44435</v>
      </c>
      <c r="B232" s="1">
        <v>15851.75</v>
      </c>
      <c r="C232" s="1">
        <f t="shared" si="6"/>
        <v>3.6805927057489201E-3</v>
      </c>
      <c r="D232" s="46">
        <v>-1.5220889999999999E-3</v>
      </c>
      <c r="E232" s="1">
        <f t="shared" si="7"/>
        <v>1.5215625887005689E-3</v>
      </c>
    </row>
    <row r="233" spans="1:5" x14ac:dyDescent="0.35">
      <c r="A233" s="62">
        <v>44438</v>
      </c>
      <c r="B233" s="1">
        <v>15887.309569999999</v>
      </c>
      <c r="C233" s="1">
        <f t="shared" si="6"/>
        <v>2.2432583153279254E-3</v>
      </c>
      <c r="D233" s="46">
        <v>7.6219500000000002E-4</v>
      </c>
      <c r="E233" s="1">
        <f t="shared" si="7"/>
        <v>1.2391106023571712E-3</v>
      </c>
    </row>
    <row r="234" spans="1:5" x14ac:dyDescent="0.35">
      <c r="A234" s="62">
        <v>44439</v>
      </c>
      <c r="B234" s="1">
        <v>15835.089844</v>
      </c>
      <c r="C234" s="1">
        <f t="shared" si="6"/>
        <v>-3.286882890392332E-3</v>
      </c>
      <c r="D234" s="46">
        <v>7.6163399999999997E-4</v>
      </c>
      <c r="E234" s="1">
        <f t="shared" si="7"/>
        <v>1.5237714720227823E-4</v>
      </c>
    </row>
    <row r="235" spans="1:5" x14ac:dyDescent="0.35">
      <c r="A235" s="62">
        <v>44440</v>
      </c>
      <c r="B235" s="1">
        <v>15824.290039</v>
      </c>
      <c r="C235" s="1">
        <f t="shared" si="6"/>
        <v>-6.8201728606501492E-4</v>
      </c>
      <c r="D235" s="46">
        <v>-2.2831430000000001E-3</v>
      </c>
      <c r="E235" s="1">
        <f t="shared" si="7"/>
        <v>6.642618338856222E-4</v>
      </c>
    </row>
    <row r="236" spans="1:5" x14ac:dyDescent="0.35">
      <c r="A236" s="62">
        <v>44441</v>
      </c>
      <c r="B236" s="1">
        <v>15840.589844</v>
      </c>
      <c r="C236" s="1">
        <f t="shared" si="6"/>
        <v>1.0300496868945542E-3</v>
      </c>
      <c r="D236" s="46">
        <v>7.6279600000000005E-4</v>
      </c>
      <c r="E236" s="1">
        <f t="shared" si="7"/>
        <v>1.0007017886297085E-3</v>
      </c>
    </row>
    <row r="237" spans="1:5" x14ac:dyDescent="0.35">
      <c r="A237" s="62">
        <v>44442</v>
      </c>
      <c r="B237" s="1">
        <v>15781.200194999999</v>
      </c>
      <c r="C237" s="1">
        <f t="shared" si="6"/>
        <v>-3.7492069162118912E-3</v>
      </c>
      <c r="D237" s="46">
        <v>-2.6676830000000001E-3</v>
      </c>
      <c r="E237" s="1">
        <f t="shared" si="7"/>
        <v>6.1525400874297724E-5</v>
      </c>
    </row>
    <row r="238" spans="1:5" x14ac:dyDescent="0.35">
      <c r="A238" s="62">
        <v>44445</v>
      </c>
      <c r="B238" s="1">
        <v>15932.120117</v>
      </c>
      <c r="C238" s="1">
        <f t="shared" si="6"/>
        <v>9.5632727634883761E-3</v>
      </c>
      <c r="D238" s="46">
        <v>7.64253E-4</v>
      </c>
      <c r="E238" s="1">
        <f t="shared" si="7"/>
        <v>2.6775737983429741E-3</v>
      </c>
    </row>
    <row r="239" spans="1:5" x14ac:dyDescent="0.35">
      <c r="A239" s="62">
        <v>44446</v>
      </c>
      <c r="B239" s="1">
        <v>15843.089844</v>
      </c>
      <c r="C239" s="1">
        <f t="shared" si="6"/>
        <v>-5.5880995339096526E-3</v>
      </c>
      <c r="D239" s="46">
        <v>0</v>
      </c>
      <c r="E239" s="1">
        <f t="shared" si="7"/>
        <v>-2.9983718531471806E-4</v>
      </c>
    </row>
    <row r="240" spans="1:5" x14ac:dyDescent="0.35">
      <c r="A240" s="62">
        <v>44447</v>
      </c>
      <c r="B240" s="1">
        <v>15610.280273</v>
      </c>
      <c r="C240" s="1">
        <f t="shared" si="6"/>
        <v>-1.4694707490292244E-2</v>
      </c>
      <c r="D240" s="46">
        <v>7.6359300000000002E-4</v>
      </c>
      <c r="E240" s="1">
        <f t="shared" si="7"/>
        <v>-2.0893856183536452E-3</v>
      </c>
    </row>
    <row r="241" spans="1:5" x14ac:dyDescent="0.35">
      <c r="A241" s="62">
        <v>44448</v>
      </c>
      <c r="B241" s="1">
        <v>15623.150390999999</v>
      </c>
      <c r="C241" s="1">
        <f t="shared" si="6"/>
        <v>8.2446424887447063E-4</v>
      </c>
      <c r="D241" s="46">
        <v>5.3415299999999997E-3</v>
      </c>
      <c r="E241" s="1">
        <f t="shared" si="7"/>
        <v>9.6030199320350858E-4</v>
      </c>
    </row>
    <row r="242" spans="1:5" x14ac:dyDescent="0.35">
      <c r="A242" s="62">
        <v>44449</v>
      </c>
      <c r="B242" s="1">
        <v>15609.809569999999</v>
      </c>
      <c r="C242" s="1">
        <f t="shared" si="6"/>
        <v>-8.5391362600497028E-4</v>
      </c>
      <c r="D242" s="46">
        <v>-1.518064E-3</v>
      </c>
      <c r="E242" s="1">
        <f t="shared" si="7"/>
        <v>6.3048231606097776E-4</v>
      </c>
    </row>
    <row r="243" spans="1:5" x14ac:dyDescent="0.35">
      <c r="A243" s="62">
        <v>44452</v>
      </c>
      <c r="B243" s="1">
        <v>15701.419921999999</v>
      </c>
      <c r="C243" s="1">
        <f t="shared" si="6"/>
        <v>5.8687680710764554E-3</v>
      </c>
      <c r="D243" s="46">
        <v>3.8008399999999999E-4</v>
      </c>
      <c r="E243" s="1">
        <f t="shared" si="7"/>
        <v>1.9515630691200379E-3</v>
      </c>
    </row>
    <row r="244" spans="1:5" x14ac:dyDescent="0.35">
      <c r="A244" s="62">
        <v>44453</v>
      </c>
      <c r="B244" s="1">
        <v>15722.990234000001</v>
      </c>
      <c r="C244" s="1">
        <f t="shared" si="6"/>
        <v>1.3737809769534582E-3</v>
      </c>
      <c r="D244" s="46">
        <v>6.838925E-3</v>
      </c>
      <c r="E244" s="1">
        <f t="shared" si="7"/>
        <v>1.0682487605052505E-3</v>
      </c>
    </row>
    <row r="245" spans="1:5" x14ac:dyDescent="0.35">
      <c r="A245" s="62">
        <v>44454</v>
      </c>
      <c r="B245" s="1">
        <v>15616</v>
      </c>
      <c r="C245" s="1">
        <f t="shared" si="6"/>
        <v>-6.8047001497616513E-3</v>
      </c>
      <c r="D245" s="46">
        <v>0</v>
      </c>
      <c r="E245" s="1">
        <f t="shared" si="7"/>
        <v>-5.3891256180616095E-4</v>
      </c>
    </row>
    <row r="246" spans="1:5" x14ac:dyDescent="0.35">
      <c r="A246" s="62">
        <v>44455</v>
      </c>
      <c r="B246" s="1">
        <v>15651.75</v>
      </c>
      <c r="C246" s="1">
        <f t="shared" si="6"/>
        <v>2.2893186475409838E-3</v>
      </c>
      <c r="D246" s="46">
        <v>-7.5473599999999999E-4</v>
      </c>
      <c r="E246" s="1">
        <f t="shared" si="7"/>
        <v>1.2481619632735441E-3</v>
      </c>
    </row>
    <row r="247" spans="1:5" x14ac:dyDescent="0.35">
      <c r="A247" s="62">
        <v>44456</v>
      </c>
      <c r="B247" s="1">
        <v>15490.169921999999</v>
      </c>
      <c r="C247" s="1">
        <f t="shared" si="6"/>
        <v>-1.0323451243471234E-2</v>
      </c>
      <c r="D247" s="46">
        <v>-4.1540220000000003E-3</v>
      </c>
      <c r="E247" s="1">
        <f t="shared" si="7"/>
        <v>-1.2303857795138153E-3</v>
      </c>
    </row>
    <row r="248" spans="1:5" x14ac:dyDescent="0.35">
      <c r="A248" s="62">
        <v>44459</v>
      </c>
      <c r="B248" s="1">
        <v>15132.059569999999</v>
      </c>
      <c r="C248" s="1">
        <f t="shared" si="6"/>
        <v>-2.311855543246117E-2</v>
      </c>
      <c r="D248" s="46">
        <v>3.4128930000000002E-3</v>
      </c>
      <c r="E248" s="1">
        <f t="shared" si="7"/>
        <v>-3.7447642134650107E-3</v>
      </c>
    </row>
    <row r="249" spans="1:5" x14ac:dyDescent="0.35">
      <c r="A249" s="62">
        <v>44460</v>
      </c>
      <c r="B249" s="1">
        <v>15348.530273</v>
      </c>
      <c r="C249" s="1">
        <f t="shared" si="6"/>
        <v>1.430543555545895E-2</v>
      </c>
      <c r="D249" s="46">
        <v>0</v>
      </c>
      <c r="E249" s="1">
        <f t="shared" si="7"/>
        <v>3.6094608450054572E-3</v>
      </c>
    </row>
    <row r="250" spans="1:5" x14ac:dyDescent="0.35">
      <c r="A250" s="62">
        <v>44461</v>
      </c>
      <c r="B250" s="1">
        <v>15506.740234000001</v>
      </c>
      <c r="C250" s="1">
        <f t="shared" si="6"/>
        <v>1.0307824800548607E-2</v>
      </c>
      <c r="D250" s="46">
        <v>0</v>
      </c>
      <c r="E250" s="1">
        <f t="shared" si="7"/>
        <v>2.8238864470941727E-3</v>
      </c>
    </row>
    <row r="251" spans="1:5" x14ac:dyDescent="0.35">
      <c r="A251" s="62">
        <v>44462</v>
      </c>
      <c r="B251" s="1">
        <v>15643.969727</v>
      </c>
      <c r="C251" s="1">
        <f t="shared" si="6"/>
        <v>8.8496673658794E-3</v>
      </c>
      <c r="D251" s="46">
        <v>0</v>
      </c>
      <c r="E251" s="1">
        <f t="shared" si="7"/>
        <v>2.5373425039668697E-3</v>
      </c>
    </row>
    <row r="252" spans="1:5" x14ac:dyDescent="0.35">
      <c r="A252" s="62">
        <v>44463</v>
      </c>
      <c r="B252" s="1">
        <v>15531.75</v>
      </c>
      <c r="C252" s="1">
        <f t="shared" si="6"/>
        <v>-7.1733536281599385E-3</v>
      </c>
      <c r="D252" s="46">
        <v>-3.7785299999999999E-4</v>
      </c>
      <c r="E252" s="1">
        <f t="shared" si="7"/>
        <v>-6.1135701727869744E-4</v>
      </c>
    </row>
    <row r="253" spans="1:5" x14ac:dyDescent="0.35">
      <c r="A253" s="62">
        <v>44466</v>
      </c>
      <c r="B253" s="1">
        <v>15573.879883</v>
      </c>
      <c r="C253" s="1">
        <f t="shared" si="6"/>
        <v>2.7125007162747024E-3</v>
      </c>
      <c r="D253" s="46">
        <v>1.134159E-3</v>
      </c>
      <c r="E253" s="1">
        <f t="shared" si="7"/>
        <v>1.3313218853454965E-3</v>
      </c>
    </row>
    <row r="254" spans="1:5" x14ac:dyDescent="0.35">
      <c r="A254" s="62">
        <v>44467</v>
      </c>
      <c r="B254" s="1">
        <v>15248.559569999999</v>
      </c>
      <c r="C254" s="1">
        <f t="shared" si="6"/>
        <v>-2.0888841794337358E-2</v>
      </c>
      <c r="D254" s="46">
        <v>3.7766200000000002E-4</v>
      </c>
      <c r="E254" s="1">
        <f t="shared" si="7"/>
        <v>-3.3066010064463774E-3</v>
      </c>
    </row>
    <row r="255" spans="1:5" x14ac:dyDescent="0.35">
      <c r="A255" s="62">
        <v>44468</v>
      </c>
      <c r="B255" s="1">
        <v>15365.269531</v>
      </c>
      <c r="C255" s="1">
        <f t="shared" si="6"/>
        <v>7.6538351353275056E-3</v>
      </c>
      <c r="D255" s="46">
        <v>0</v>
      </c>
      <c r="E255" s="1">
        <f t="shared" si="7"/>
        <v>2.3023483431759994E-3</v>
      </c>
    </row>
    <row r="256" spans="1:5" x14ac:dyDescent="0.35">
      <c r="A256" s="62">
        <v>44469</v>
      </c>
      <c r="B256" s="1">
        <v>15260.690430000001</v>
      </c>
      <c r="C256" s="1">
        <f t="shared" si="6"/>
        <v>-6.8062002289648836E-3</v>
      </c>
      <c r="D256" s="46">
        <v>-1.1325409999999999E-3</v>
      </c>
      <c r="E256" s="1">
        <f t="shared" si="7"/>
        <v>-5.392073438370156E-4</v>
      </c>
    </row>
    <row r="257" spans="1:5" x14ac:dyDescent="0.35">
      <c r="A257" s="62">
        <v>44470</v>
      </c>
      <c r="B257" s="1">
        <v>15156.440430000001</v>
      </c>
      <c r="C257" s="1">
        <f t="shared" si="6"/>
        <v>-6.8312767681245725E-3</v>
      </c>
      <c r="D257" s="46">
        <v>1.133825E-3</v>
      </c>
      <c r="E257" s="1">
        <f t="shared" si="7"/>
        <v>-5.4413515906461722E-4</v>
      </c>
    </row>
    <row r="258" spans="1:5" x14ac:dyDescent="0.35">
      <c r="A258" s="62">
        <v>44473</v>
      </c>
      <c r="B258" s="1">
        <v>15036.549805000001</v>
      </c>
      <c r="C258" s="1">
        <f t="shared" si="6"/>
        <v>-7.9102098908853096E-3</v>
      </c>
      <c r="D258" s="46">
        <v>-1.1325409999999999E-3</v>
      </c>
      <c r="E258" s="1">
        <f t="shared" si="7"/>
        <v>-7.5615736189119467E-4</v>
      </c>
    </row>
    <row r="259" spans="1:5" x14ac:dyDescent="0.35">
      <c r="A259" s="62">
        <v>44474</v>
      </c>
      <c r="B259" s="1">
        <v>15194.490234000001</v>
      </c>
      <c r="C259" s="1">
        <f t="shared" si="6"/>
        <v>1.0503767888793304E-2</v>
      </c>
      <c r="D259" s="46">
        <v>1.133825E-3</v>
      </c>
      <c r="E259" s="1">
        <f t="shared" si="7"/>
        <v>2.8623914149386864E-3</v>
      </c>
    </row>
    <row r="260" spans="1:5" x14ac:dyDescent="0.35">
      <c r="A260" s="62">
        <v>44475</v>
      </c>
      <c r="B260" s="1">
        <v>14973.330078000001</v>
      </c>
      <c r="C260" s="1">
        <f t="shared" ref="C260:C266" si="8">(B260-B259)/B259</f>
        <v>-1.4555286330377847E-2</v>
      </c>
      <c r="D260" s="46">
        <v>-3.7752E-4</v>
      </c>
      <c r="E260" s="1">
        <f t="shared" ref="E260:E266" si="9">$H$3*C260+$I$3</f>
        <v>-2.061987829906806E-3</v>
      </c>
    </row>
    <row r="261" spans="1:5" x14ac:dyDescent="0.35">
      <c r="A261" s="62">
        <v>44476</v>
      </c>
      <c r="B261" s="1">
        <v>15250.860352</v>
      </c>
      <c r="C261" s="1">
        <f t="shared" si="8"/>
        <v>1.8534973352906194E-2</v>
      </c>
      <c r="D261" s="46">
        <v>3.7766200000000002E-4</v>
      </c>
      <c r="E261" s="1">
        <f t="shared" si="9"/>
        <v>4.4406114528007272E-3</v>
      </c>
    </row>
    <row r="262" spans="1:5" x14ac:dyDescent="0.35">
      <c r="A262" s="62">
        <v>44477</v>
      </c>
      <c r="B262" s="1">
        <v>15206.129883</v>
      </c>
      <c r="C262" s="1">
        <f t="shared" si="8"/>
        <v>-2.9329800396561971E-3</v>
      </c>
      <c r="D262" s="46">
        <v>-1.1325409999999999E-3</v>
      </c>
      <c r="E262" s="1">
        <f t="shared" si="9"/>
        <v>2.219229424112372E-4</v>
      </c>
    </row>
    <row r="263" spans="1:5" x14ac:dyDescent="0.35">
      <c r="A263" s="62">
        <v>44480</v>
      </c>
      <c r="B263" s="1">
        <v>15199.139648</v>
      </c>
      <c r="C263" s="1">
        <f t="shared" si="8"/>
        <v>-4.5969849355385136E-4</v>
      </c>
      <c r="D263" s="46">
        <v>-3.7785299999999999E-4</v>
      </c>
      <c r="E263" s="1">
        <f t="shared" si="9"/>
        <v>7.0794991716306417E-4</v>
      </c>
    </row>
    <row r="264" spans="1:5" x14ac:dyDescent="0.35">
      <c r="A264" s="62">
        <v>44481</v>
      </c>
      <c r="B264" s="1">
        <v>15146.870117</v>
      </c>
      <c r="C264" s="1">
        <f t="shared" si="8"/>
        <v>-3.4389795876951412E-3</v>
      </c>
      <c r="D264" s="46">
        <v>7.5608700000000001E-4</v>
      </c>
      <c r="E264" s="1">
        <f t="shared" si="9"/>
        <v>1.2248847651036916E-4</v>
      </c>
    </row>
    <row r="265" spans="1:5" x14ac:dyDescent="0.35">
      <c r="A265" s="62">
        <v>44482</v>
      </c>
      <c r="B265" s="1">
        <v>15249.379883</v>
      </c>
      <c r="C265" s="1">
        <f t="shared" si="8"/>
        <v>6.7677193511382914E-3</v>
      </c>
      <c r="D265" s="46">
        <v>0</v>
      </c>
      <c r="E265" s="1">
        <f t="shared" si="9"/>
        <v>2.128216864069615E-3</v>
      </c>
    </row>
    <row r="266" spans="1:5" x14ac:dyDescent="0.35">
      <c r="A266" s="62">
        <v>44483</v>
      </c>
      <c r="B266" s="1">
        <v>15462.719727</v>
      </c>
      <c r="C266" s="1">
        <f t="shared" si="8"/>
        <v>1.3990066851035118E-2</v>
      </c>
      <c r="D266" s="46">
        <v>3.7778600000000002E-4</v>
      </c>
      <c r="E266" s="1">
        <f t="shared" si="9"/>
        <v>3.5474874325631626E-3</v>
      </c>
    </row>
    <row r="268" spans="1:5" x14ac:dyDescent="0.35">
      <c r="C268" s="52">
        <f>AVERAGE(C3:C266)</f>
        <v>7.7897823641915579E-4</v>
      </c>
    </row>
  </sheetData>
  <mergeCells count="1">
    <mergeCell ref="C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workbookViewId="0">
      <selection activeCell="I10" sqref="I10"/>
    </sheetView>
  </sheetViews>
  <sheetFormatPr baseColWidth="10" defaultColWidth="11.453125" defaultRowHeight="14.5" x14ac:dyDescent="0.35"/>
  <cols>
    <col min="1" max="3" width="11.453125" style="1"/>
    <col min="4" max="4" width="14.54296875" style="1" customWidth="1"/>
    <col min="5" max="5" width="14.1796875" style="1" customWidth="1"/>
    <col min="6" max="16384" width="11.453125" style="1"/>
  </cols>
  <sheetData>
    <row r="1" spans="1:10" x14ac:dyDescent="0.35">
      <c r="A1" s="45" t="s">
        <v>61</v>
      </c>
      <c r="B1" s="45" t="s">
        <v>62</v>
      </c>
      <c r="C1" s="94" t="s">
        <v>63</v>
      </c>
      <c r="D1" s="94"/>
    </row>
    <row r="2" spans="1:10" x14ac:dyDescent="0.35">
      <c r="A2" s="62">
        <v>44104</v>
      </c>
      <c r="B2" s="1">
        <v>12760.730469</v>
      </c>
      <c r="C2" s="45" t="s">
        <v>64</v>
      </c>
      <c r="D2" s="64" t="s">
        <v>17</v>
      </c>
      <c r="E2" s="45" t="s">
        <v>73</v>
      </c>
      <c r="H2" s="63" t="s">
        <v>46</v>
      </c>
      <c r="I2" s="63" t="s">
        <v>47</v>
      </c>
    </row>
    <row r="3" spans="1:10" x14ac:dyDescent="0.35">
      <c r="A3" s="62">
        <v>44105</v>
      </c>
      <c r="B3" s="1">
        <v>12730.769531</v>
      </c>
      <c r="C3" s="1">
        <f>(B3-B2)/B2</f>
        <v>-2.3479014836012024E-3</v>
      </c>
      <c r="D3" s="46">
        <v>-1.6956478000000001E-2</v>
      </c>
      <c r="E3" s="46">
        <f>$H$3*C3+$I$3</f>
        <v>-2.7965265582560045E-3</v>
      </c>
      <c r="H3" s="31">
        <f t="array" ref="H3:I7">LINEST(D3:D266,C3:C266,TRUE,TRUE)</f>
        <v>1.007203553404888</v>
      </c>
      <c r="I3" s="31">
        <v>-4.3171184092826516E-4</v>
      </c>
    </row>
    <row r="4" spans="1:10" ht="15.5" x14ac:dyDescent="0.35">
      <c r="A4" s="62">
        <v>44106</v>
      </c>
      <c r="B4" s="1">
        <v>12689.040039</v>
      </c>
      <c r="C4" s="1">
        <f t="shared" ref="C4:C67" si="0">(B4-B3)/B3</f>
        <v>-3.2778452157496991E-3</v>
      </c>
      <c r="D4" s="46">
        <v>-8.4034049999999992E-3</v>
      </c>
      <c r="E4" s="46">
        <f t="shared" ref="E4:E67" si="1">$H$3*C4+$I$3</f>
        <v>-3.7331691897425738E-3</v>
      </c>
      <c r="G4" s="45" t="s">
        <v>65</v>
      </c>
      <c r="H4" s="31">
        <v>0.12509048665791386</v>
      </c>
      <c r="I4" s="31">
        <v>1.2692632438841588E-3</v>
      </c>
      <c r="J4" s="45" t="s">
        <v>72</v>
      </c>
    </row>
    <row r="5" spans="1:10" x14ac:dyDescent="0.35">
      <c r="A5" s="62">
        <v>44109</v>
      </c>
      <c r="B5" s="1">
        <v>12828.309569999999</v>
      </c>
      <c r="C5" s="1">
        <f t="shared" si="0"/>
        <v>1.0975576605633872E-2</v>
      </c>
      <c r="D5" s="46">
        <v>-2.9884032000000001E-2</v>
      </c>
      <c r="E5" s="46">
        <f t="shared" si="1"/>
        <v>1.0622927916933729E-2</v>
      </c>
      <c r="G5" s="45" t="s">
        <v>66</v>
      </c>
      <c r="H5" s="31">
        <v>0.19836363316036643</v>
      </c>
      <c r="I5" s="31">
        <v>2.0562222633429897E-2</v>
      </c>
      <c r="J5" s="45" t="s">
        <v>71</v>
      </c>
    </row>
    <row r="6" spans="1:10" x14ac:dyDescent="0.35">
      <c r="A6" s="62">
        <v>44110</v>
      </c>
      <c r="B6" s="1">
        <v>12906.019531</v>
      </c>
      <c r="C6" s="1">
        <f t="shared" si="0"/>
        <v>6.0576929934503037E-3</v>
      </c>
      <c r="D6" s="46">
        <v>-3.4022988999999997E-2</v>
      </c>
      <c r="E6" s="46">
        <f t="shared" si="1"/>
        <v>5.6696180675107734E-3</v>
      </c>
      <c r="G6" s="45" t="s">
        <v>67</v>
      </c>
      <c r="H6" s="31">
        <v>64.831479755474703</v>
      </c>
      <c r="I6" s="31">
        <v>262</v>
      </c>
      <c r="J6" s="45" t="s">
        <v>68</v>
      </c>
    </row>
    <row r="7" spans="1:10" x14ac:dyDescent="0.35">
      <c r="A7" s="62">
        <v>44111</v>
      </c>
      <c r="B7" s="1">
        <v>12928.570313</v>
      </c>
      <c r="C7" s="1">
        <f t="shared" si="0"/>
        <v>1.7473072891168132E-3</v>
      </c>
      <c r="D7" s="46">
        <v>-4.75964E-4</v>
      </c>
      <c r="E7" s="46">
        <f t="shared" si="1"/>
        <v>1.328182269560451E-3</v>
      </c>
      <c r="G7" s="45" t="s">
        <v>69</v>
      </c>
      <c r="H7" s="31">
        <v>2.7411073773814271E-2</v>
      </c>
      <c r="I7" s="31">
        <v>0.11077490990220501</v>
      </c>
      <c r="J7" s="45" t="s">
        <v>70</v>
      </c>
    </row>
    <row r="8" spans="1:10" x14ac:dyDescent="0.35">
      <c r="A8" s="62">
        <v>44112</v>
      </c>
      <c r="B8" s="1">
        <v>13042.209961</v>
      </c>
      <c r="C8" s="1">
        <f t="shared" si="0"/>
        <v>8.7898077860730506E-3</v>
      </c>
      <c r="D8" s="46">
        <v>-4.7619050000000003E-3</v>
      </c>
      <c r="E8" s="46">
        <f t="shared" si="1"/>
        <v>8.4214137949504622E-3</v>
      </c>
    </row>
    <row r="9" spans="1:10" x14ac:dyDescent="0.35">
      <c r="A9" s="62">
        <v>44113</v>
      </c>
      <c r="B9" s="1">
        <v>13051.230469</v>
      </c>
      <c r="C9" s="1">
        <f t="shared" si="0"/>
        <v>6.9163953248518081E-4</v>
      </c>
      <c r="D9" s="46">
        <v>6.6986119999999996E-3</v>
      </c>
      <c r="E9" s="46">
        <f t="shared" si="1"/>
        <v>2.649099538661044E-4</v>
      </c>
    </row>
    <row r="10" spans="1:10" x14ac:dyDescent="0.35">
      <c r="A10" s="62">
        <v>44116</v>
      </c>
      <c r="B10" s="1">
        <v>13138.410156</v>
      </c>
      <c r="C10" s="1">
        <f t="shared" si="0"/>
        <v>6.6798059544710218E-3</v>
      </c>
      <c r="D10" s="46">
        <v>1.4733792000000001E-2</v>
      </c>
      <c r="E10" s="46">
        <f t="shared" si="1"/>
        <v>6.2962124524700777E-3</v>
      </c>
      <c r="H10" s="8" t="s">
        <v>74</v>
      </c>
      <c r="I10" s="8" t="s">
        <v>76</v>
      </c>
      <c r="J10" s="8" t="s">
        <v>75</v>
      </c>
    </row>
    <row r="11" spans="1:10" x14ac:dyDescent="0.35">
      <c r="A11" s="62">
        <v>44117</v>
      </c>
      <c r="B11" s="1">
        <v>13018.990234000001</v>
      </c>
      <c r="C11" s="1">
        <f t="shared" si="0"/>
        <v>-9.0893738726418802E-3</v>
      </c>
      <c r="D11" s="46">
        <v>1.686178E-2</v>
      </c>
      <c r="E11" s="46">
        <f t="shared" si="1"/>
        <v>-9.5865615036787154E-3</v>
      </c>
      <c r="H11" s="8" t="s">
        <v>18</v>
      </c>
      <c r="I11" s="66">
        <v>0.19651097769995449</v>
      </c>
      <c r="J11" s="66" t="str">
        <f>IF(I11&gt;1,"Offensif","Défensif")</f>
        <v>Défensif</v>
      </c>
    </row>
    <row r="12" spans="1:10" x14ac:dyDescent="0.35">
      <c r="A12" s="62">
        <v>44118</v>
      </c>
      <c r="B12" s="1">
        <v>13028.059569999999</v>
      </c>
      <c r="C12" s="1">
        <f t="shared" si="0"/>
        <v>6.9662361189222293E-4</v>
      </c>
      <c r="D12" s="46">
        <v>5.5274529999999999E-3</v>
      </c>
      <c r="E12" s="46">
        <f t="shared" si="1"/>
        <v>2.6992993635532934E-4</v>
      </c>
      <c r="H12" s="8" t="s">
        <v>17</v>
      </c>
      <c r="I12" s="66">
        <v>1.007203553404888</v>
      </c>
      <c r="J12" s="66" t="str">
        <f>IF(I12&gt;1,"Offensif","Défensif")</f>
        <v>Offensif</v>
      </c>
    </row>
    <row r="13" spans="1:10" x14ac:dyDescent="0.35">
      <c r="A13" s="62">
        <v>44119</v>
      </c>
      <c r="B13" s="1">
        <v>12703.75</v>
      </c>
      <c r="C13" s="1">
        <f t="shared" si="0"/>
        <v>-2.4893159895184563E-2</v>
      </c>
      <c r="D13" s="46">
        <v>-1.5116812E-2</v>
      </c>
      <c r="E13" s="46">
        <f t="shared" si="1"/>
        <v>-2.5504190942834206E-2</v>
      </c>
      <c r="H13" s="8" t="s">
        <v>15</v>
      </c>
      <c r="I13" s="66">
        <v>0.77316195461657966</v>
      </c>
      <c r="J13" s="66" t="str">
        <f>IF(I13&gt;1,"Offensif","Défensif")</f>
        <v>Défensif</v>
      </c>
    </row>
    <row r="14" spans="1:10" x14ac:dyDescent="0.35">
      <c r="A14" s="62">
        <v>44120</v>
      </c>
      <c r="B14" s="1">
        <v>12908.990234000001</v>
      </c>
      <c r="C14" s="1">
        <f t="shared" si="0"/>
        <v>1.6155877910065987E-2</v>
      </c>
      <c r="D14" s="46">
        <v>-1.3953442E-2</v>
      </c>
      <c r="E14" s="46">
        <f t="shared" si="1"/>
        <v>1.5840545798465732E-2</v>
      </c>
      <c r="H14" s="8" t="s">
        <v>16</v>
      </c>
      <c r="I14" s="66">
        <v>1.0041451799357024</v>
      </c>
      <c r="J14" s="66" t="str">
        <f>IF(I14&gt;1,"Offensif","Défensif")</f>
        <v>Offensif</v>
      </c>
    </row>
    <row r="15" spans="1:10" x14ac:dyDescent="0.35">
      <c r="A15" s="62">
        <v>44123</v>
      </c>
      <c r="B15" s="1">
        <v>12854.660156</v>
      </c>
      <c r="C15" s="1">
        <f t="shared" si="0"/>
        <v>-4.2087008367939606E-3</v>
      </c>
      <c r="D15" s="46">
        <v>3.301839E-3</v>
      </c>
      <c r="E15" s="46">
        <f t="shared" si="1"/>
        <v>-4.6707302789652672E-3</v>
      </c>
    </row>
    <row r="16" spans="1:10" x14ac:dyDescent="0.35">
      <c r="A16" s="62">
        <v>44124</v>
      </c>
      <c r="B16" s="1">
        <v>12736.950194999999</v>
      </c>
      <c r="C16" s="1">
        <f t="shared" si="0"/>
        <v>-9.1569873937941918E-3</v>
      </c>
      <c r="D16" s="46">
        <v>-1.6455101E-2</v>
      </c>
      <c r="E16" s="46">
        <f t="shared" si="1"/>
        <v>-9.6546620824415393E-3</v>
      </c>
    </row>
    <row r="17" spans="1:5" x14ac:dyDescent="0.35">
      <c r="A17" s="62">
        <v>44125</v>
      </c>
      <c r="B17" s="1">
        <v>12557.639648</v>
      </c>
      <c r="C17" s="1">
        <f t="shared" si="0"/>
        <v>-1.4077981326360924E-2</v>
      </c>
      <c r="D17" s="46">
        <v>-5.7361850000000004E-3</v>
      </c>
      <c r="E17" s="46">
        <f t="shared" si="1"/>
        <v>-1.4611104657606646E-2</v>
      </c>
    </row>
    <row r="18" spans="1:5" x14ac:dyDescent="0.35">
      <c r="A18" s="62">
        <v>44126</v>
      </c>
      <c r="B18" s="1">
        <v>12543.059569999999</v>
      </c>
      <c r="C18" s="1">
        <f t="shared" si="0"/>
        <v>-1.1610524277405087E-3</v>
      </c>
      <c r="D18" s="46">
        <v>-1.8749953E-2</v>
      </c>
      <c r="E18" s="46">
        <f t="shared" si="1"/>
        <v>-1.6011279718378775E-3</v>
      </c>
    </row>
    <row r="19" spans="1:5" x14ac:dyDescent="0.35">
      <c r="A19" s="62">
        <v>44127</v>
      </c>
      <c r="B19" s="1">
        <v>12645.75</v>
      </c>
      <c r="C19" s="1">
        <f t="shared" si="0"/>
        <v>8.1870319938216283E-3</v>
      </c>
      <c r="D19" s="46">
        <v>4.8995600000000005E-4</v>
      </c>
      <c r="E19" s="46">
        <f t="shared" si="1"/>
        <v>7.8142958750883826E-3</v>
      </c>
    </row>
    <row r="20" spans="1:5" x14ac:dyDescent="0.35">
      <c r="A20" s="62">
        <v>44130</v>
      </c>
      <c r="B20" s="1">
        <v>12177.179688</v>
      </c>
      <c r="C20" s="1">
        <f t="shared" si="0"/>
        <v>-3.7053580214696624E-2</v>
      </c>
      <c r="D20" s="46">
        <v>-3.3545495000000002E-2</v>
      </c>
      <c r="E20" s="46">
        <f t="shared" si="1"/>
        <v>-3.7752209499543755E-2</v>
      </c>
    </row>
    <row r="21" spans="1:5" x14ac:dyDescent="0.35">
      <c r="A21" s="62">
        <v>44131</v>
      </c>
      <c r="B21" s="1">
        <v>12063.570313</v>
      </c>
      <c r="C21" s="1">
        <f t="shared" si="0"/>
        <v>-9.3296952094709049E-3</v>
      </c>
      <c r="D21" s="46">
        <v>-1.5708232999999999E-2</v>
      </c>
      <c r="E21" s="46">
        <f t="shared" si="1"/>
        <v>-9.8286140080919224E-3</v>
      </c>
    </row>
    <row r="22" spans="1:5" x14ac:dyDescent="0.35">
      <c r="A22" s="62">
        <v>44132</v>
      </c>
      <c r="B22" s="1">
        <v>11560.509765999999</v>
      </c>
      <c r="C22" s="1">
        <f t="shared" si="0"/>
        <v>-4.1700801168116086E-2</v>
      </c>
      <c r="D22" s="46">
        <v>-4.0926642999999999E-2</v>
      </c>
      <c r="E22" s="46">
        <f t="shared" si="1"/>
        <v>-4.2432906957285493E-2</v>
      </c>
    </row>
    <row r="23" spans="1:5" x14ac:dyDescent="0.35">
      <c r="A23" s="62">
        <v>44133</v>
      </c>
      <c r="B23" s="1">
        <v>11598.070313</v>
      </c>
      <c r="C23" s="1">
        <f t="shared" si="0"/>
        <v>3.2490389922482728E-3</v>
      </c>
      <c r="D23" s="46">
        <v>-1.610252E-3</v>
      </c>
      <c r="E23" s="46">
        <f t="shared" si="1"/>
        <v>2.8407317772152314E-3</v>
      </c>
    </row>
    <row r="24" spans="1:5" x14ac:dyDescent="0.35">
      <c r="A24" s="62">
        <v>44134</v>
      </c>
      <c r="B24" s="1">
        <v>11556.480469</v>
      </c>
      <c r="C24" s="1">
        <f t="shared" si="0"/>
        <v>-3.5859279067641985E-3</v>
      </c>
      <c r="D24" s="46">
        <v>1.0752634E-2</v>
      </c>
      <c r="E24" s="46">
        <f t="shared" si="1"/>
        <v>-4.0434711708749174E-3</v>
      </c>
    </row>
    <row r="25" spans="1:5" x14ac:dyDescent="0.35">
      <c r="A25" s="62">
        <v>44137</v>
      </c>
      <c r="B25" s="1">
        <v>11788.280273</v>
      </c>
      <c r="C25" s="1">
        <f t="shared" si="0"/>
        <v>2.0057992969554874E-2</v>
      </c>
      <c r="D25" s="46">
        <v>3.9893618999999998E-2</v>
      </c>
      <c r="E25" s="46">
        <f t="shared" si="1"/>
        <v>1.9770769952177664E-2</v>
      </c>
    </row>
    <row r="26" spans="1:5" x14ac:dyDescent="0.35">
      <c r="A26" s="62">
        <v>44138</v>
      </c>
      <c r="B26" s="1">
        <v>12088.980469</v>
      </c>
      <c r="C26" s="1">
        <f t="shared" si="0"/>
        <v>2.5508402331485672E-2</v>
      </c>
      <c r="D26" s="46">
        <v>1.5345320000000001E-2</v>
      </c>
      <c r="E26" s="46">
        <f t="shared" si="1"/>
        <v>2.5260441629025632E-2</v>
      </c>
    </row>
    <row r="27" spans="1:5" x14ac:dyDescent="0.35">
      <c r="A27" s="62">
        <v>44139</v>
      </c>
      <c r="B27" s="1">
        <v>12324.219727</v>
      </c>
      <c r="C27" s="1">
        <f t="shared" si="0"/>
        <v>1.945898238509261E-2</v>
      </c>
      <c r="D27" s="46">
        <v>-4.1057934999999997E-2</v>
      </c>
      <c r="E27" s="46">
        <f t="shared" si="1"/>
        <v>1.9167444362980134E-2</v>
      </c>
    </row>
    <row r="28" spans="1:5" x14ac:dyDescent="0.35">
      <c r="A28" s="62">
        <v>44140</v>
      </c>
      <c r="B28" s="1">
        <v>12568.089844</v>
      </c>
      <c r="C28" s="1">
        <f t="shared" si="0"/>
        <v>1.978787480279403E-2</v>
      </c>
      <c r="D28" s="46">
        <v>6.2253691E-2</v>
      </c>
      <c r="E28" s="46">
        <f t="shared" si="1"/>
        <v>1.9498705974776927E-2</v>
      </c>
    </row>
    <row r="29" spans="1:5" x14ac:dyDescent="0.35">
      <c r="A29" s="62">
        <v>44141</v>
      </c>
      <c r="B29" s="1">
        <v>12480.019531</v>
      </c>
      <c r="C29" s="1">
        <f t="shared" si="0"/>
        <v>-7.007454123352316E-3</v>
      </c>
      <c r="D29" s="46">
        <v>1.483729E-3</v>
      </c>
      <c r="E29" s="46">
        <f t="shared" si="1"/>
        <v>-7.4896445342904515E-3</v>
      </c>
    </row>
    <row r="30" spans="1:5" x14ac:dyDescent="0.35">
      <c r="A30" s="62">
        <v>44144</v>
      </c>
      <c r="B30" s="1">
        <v>13095.969727</v>
      </c>
      <c r="C30" s="1">
        <f t="shared" si="0"/>
        <v>4.9354906414208539E-2</v>
      </c>
      <c r="D30" s="46">
        <v>4.5432098999999997E-2</v>
      </c>
      <c r="E30" s="46">
        <f t="shared" si="1"/>
        <v>4.927872527742827E-2</v>
      </c>
    </row>
    <row r="31" spans="1:5" x14ac:dyDescent="0.35">
      <c r="A31" s="62">
        <v>44145</v>
      </c>
      <c r="B31" s="1">
        <v>13163.110352</v>
      </c>
      <c r="C31" s="1">
        <f t="shared" si="0"/>
        <v>5.1268158372095177E-3</v>
      </c>
      <c r="D31" s="46">
        <v>-3.1648559E-2</v>
      </c>
      <c r="E31" s="46">
        <f t="shared" si="1"/>
        <v>4.7320352879616171E-3</v>
      </c>
    </row>
    <row r="32" spans="1:5" x14ac:dyDescent="0.35">
      <c r="A32" s="62">
        <v>44146</v>
      </c>
      <c r="B32" s="1">
        <v>13216.179688</v>
      </c>
      <c r="C32" s="1">
        <f t="shared" si="0"/>
        <v>4.0316714348548428E-3</v>
      </c>
      <c r="D32" s="46">
        <v>4.7317023999999999E-2</v>
      </c>
      <c r="E32" s="46">
        <f t="shared" si="1"/>
        <v>3.6290019544185162E-3</v>
      </c>
    </row>
    <row r="33" spans="1:5" x14ac:dyDescent="0.35">
      <c r="A33" s="62">
        <v>44147</v>
      </c>
      <c r="B33" s="1">
        <v>13052.950194999999</v>
      </c>
      <c r="C33" s="1">
        <f t="shared" si="0"/>
        <v>-1.2350731970465679E-2</v>
      </c>
      <c r="D33" s="46">
        <v>3.4001025999999997E-2</v>
      </c>
      <c r="E33" s="46">
        <f t="shared" si="1"/>
        <v>-1.2871412968732652E-2</v>
      </c>
    </row>
    <row r="34" spans="1:5" x14ac:dyDescent="0.35">
      <c r="A34" s="62">
        <v>44148</v>
      </c>
      <c r="B34" s="1">
        <v>13076.719727</v>
      </c>
      <c r="C34" s="1">
        <f t="shared" si="0"/>
        <v>1.821008403840022E-3</v>
      </c>
      <c r="D34" s="46">
        <v>3.0180179000000001E-2</v>
      </c>
      <c r="E34" s="46">
        <f t="shared" si="1"/>
        <v>1.4024142941995682E-3</v>
      </c>
    </row>
    <row r="35" spans="1:5" x14ac:dyDescent="0.35">
      <c r="A35" s="62">
        <v>44151</v>
      </c>
      <c r="B35" s="1">
        <v>13138.610352</v>
      </c>
      <c r="C35" s="1">
        <f t="shared" si="0"/>
        <v>4.732886097743005E-3</v>
      </c>
      <c r="D35" s="46">
        <v>1.4429383E-2</v>
      </c>
      <c r="E35" s="46">
        <f t="shared" si="1"/>
        <v>4.335267854579084E-3</v>
      </c>
    </row>
    <row r="36" spans="1:5" x14ac:dyDescent="0.35">
      <c r="A36" s="62">
        <v>44152</v>
      </c>
      <c r="B36" s="1">
        <v>13133.469727</v>
      </c>
      <c r="C36" s="1">
        <f t="shared" si="0"/>
        <v>-3.912609372130043E-4</v>
      </c>
      <c r="D36" s="46">
        <v>1.1637844E-2</v>
      </c>
      <c r="E36" s="46">
        <f t="shared" si="1"/>
        <v>-8.2579124719772993E-4</v>
      </c>
    </row>
    <row r="37" spans="1:5" x14ac:dyDescent="0.35">
      <c r="A37" s="62">
        <v>44153</v>
      </c>
      <c r="B37" s="1">
        <v>13201.889648</v>
      </c>
      <c r="C37" s="1">
        <f t="shared" si="0"/>
        <v>5.2095845517001367E-3</v>
      </c>
      <c r="D37" s="46">
        <v>1.7469109999999999E-2</v>
      </c>
      <c r="E37" s="46">
        <f t="shared" si="1"/>
        <v>4.8154002313073232E-3</v>
      </c>
    </row>
    <row r="38" spans="1:5" x14ac:dyDescent="0.35">
      <c r="A38" s="62">
        <v>44154</v>
      </c>
      <c r="B38" s="1">
        <v>13086.160156</v>
      </c>
      <c r="C38" s="1">
        <f t="shared" si="0"/>
        <v>-8.7661308407870724E-3</v>
      </c>
      <c r="D38" s="46">
        <v>1.2981659E-2</v>
      </c>
      <c r="E38" s="46">
        <f t="shared" si="1"/>
        <v>-9.2609899733811837E-3</v>
      </c>
    </row>
    <row r="39" spans="1:5" x14ac:dyDescent="0.35">
      <c r="A39" s="62">
        <v>44155</v>
      </c>
      <c r="B39" s="1">
        <v>13137.25</v>
      </c>
      <c r="C39" s="1">
        <f t="shared" si="0"/>
        <v>3.9041126954705205E-3</v>
      </c>
      <c r="D39" s="46">
        <v>3.4311656000000003E-2</v>
      </c>
      <c r="E39" s="46">
        <f t="shared" si="1"/>
        <v>3.500524338842779E-3</v>
      </c>
    </row>
    <row r="40" spans="1:5" x14ac:dyDescent="0.35">
      <c r="A40" s="62">
        <v>44158</v>
      </c>
      <c r="B40" s="1">
        <v>13126.969727</v>
      </c>
      <c r="C40" s="1">
        <f t="shared" si="0"/>
        <v>-7.8252853527186481E-4</v>
      </c>
      <c r="D40" s="46">
        <v>1.9984009999999999E-3</v>
      </c>
      <c r="E40" s="46">
        <f t="shared" si="1"/>
        <v>-1.2198773622948095E-3</v>
      </c>
    </row>
    <row r="41" spans="1:5" x14ac:dyDescent="0.35">
      <c r="A41" s="62">
        <v>44159</v>
      </c>
      <c r="B41" s="1">
        <v>13292.440430000001</v>
      </c>
      <c r="C41" s="1">
        <f t="shared" si="0"/>
        <v>1.2605399908834639E-2</v>
      </c>
      <c r="D41" s="46">
        <v>1.8747547E-2</v>
      </c>
      <c r="E41" s="46">
        <f t="shared" si="1"/>
        <v>1.2264491739339634E-2</v>
      </c>
    </row>
    <row r="42" spans="1:5" x14ac:dyDescent="0.35">
      <c r="A42" s="62">
        <v>44160</v>
      </c>
      <c r="B42" s="1">
        <v>13289.799805000001</v>
      </c>
      <c r="C42" s="1">
        <f t="shared" si="0"/>
        <v>-1.9865614699617653E-4</v>
      </c>
      <c r="D42" s="46">
        <v>-1.8794126000000001E-2</v>
      </c>
      <c r="E42" s="46">
        <f t="shared" si="1"/>
        <v>-6.3179901808853799E-4</v>
      </c>
    </row>
    <row r="43" spans="1:5" x14ac:dyDescent="0.35">
      <c r="A43" s="62">
        <v>44161</v>
      </c>
      <c r="B43" s="1">
        <v>13286.570313</v>
      </c>
      <c r="C43" s="1">
        <f t="shared" si="0"/>
        <v>-2.4300531591042962E-4</v>
      </c>
      <c r="D43" s="46">
        <v>7.1828020000000003E-3</v>
      </c>
      <c r="E43" s="46">
        <f t="shared" si="1"/>
        <v>-6.764676586095272E-4</v>
      </c>
    </row>
    <row r="44" spans="1:5" x14ac:dyDescent="0.35">
      <c r="A44" s="62">
        <v>44162</v>
      </c>
      <c r="B44" s="1">
        <v>13335.679688</v>
      </c>
      <c r="C44" s="1">
        <f t="shared" si="0"/>
        <v>3.6961664179016788E-3</v>
      </c>
      <c r="D44" s="46">
        <v>-1.2678287999999999E-2</v>
      </c>
      <c r="E44" s="46">
        <f t="shared" si="1"/>
        <v>3.2910801091581218E-3</v>
      </c>
    </row>
    <row r="45" spans="1:5" x14ac:dyDescent="0.35">
      <c r="A45" s="62">
        <v>44165</v>
      </c>
      <c r="B45" s="1">
        <v>13291.160156</v>
      </c>
      <c r="C45" s="1">
        <f t="shared" si="0"/>
        <v>-3.3383774236914812E-3</v>
      </c>
      <c r="D45" s="46">
        <v>-8.0256800000000003E-4</v>
      </c>
      <c r="E45" s="46">
        <f t="shared" si="1"/>
        <v>-3.7941374446769805E-3</v>
      </c>
    </row>
    <row r="46" spans="1:5" x14ac:dyDescent="0.35">
      <c r="A46" s="62">
        <v>44166</v>
      </c>
      <c r="B46" s="1">
        <v>13382.299805000001</v>
      </c>
      <c r="C46" s="1">
        <f t="shared" si="0"/>
        <v>6.857162800709889E-3</v>
      </c>
      <c r="D46" s="46">
        <v>4.0160639999999997E-3</v>
      </c>
      <c r="E46" s="46">
        <f t="shared" si="1"/>
        <v>6.4748468982225487E-3</v>
      </c>
    </row>
    <row r="47" spans="1:5" x14ac:dyDescent="0.35">
      <c r="A47" s="62">
        <v>44167</v>
      </c>
      <c r="B47" s="1">
        <v>13313.240234000001</v>
      </c>
      <c r="C47" s="1">
        <f t="shared" si="0"/>
        <v>-5.1605159058084465E-3</v>
      </c>
      <c r="D47" s="46">
        <v>-8.0000399999999999E-3</v>
      </c>
      <c r="E47" s="46">
        <f t="shared" si="1"/>
        <v>-5.6294017986609768E-3</v>
      </c>
    </row>
    <row r="48" spans="1:5" x14ac:dyDescent="0.35">
      <c r="A48" s="62">
        <v>44168</v>
      </c>
      <c r="B48" s="1">
        <v>13252.860352</v>
      </c>
      <c r="C48" s="1">
        <f t="shared" si="0"/>
        <v>-4.5353258063953513E-3</v>
      </c>
      <c r="D48" s="46">
        <v>-1.2096734E-2</v>
      </c>
      <c r="E48" s="46">
        <f t="shared" si="1"/>
        <v>-4.9997081089785522E-3</v>
      </c>
    </row>
    <row r="49" spans="1:5" x14ac:dyDescent="0.35">
      <c r="A49" s="62">
        <v>44169</v>
      </c>
      <c r="B49" s="1">
        <v>13298.959961</v>
      </c>
      <c r="C49" s="1">
        <f t="shared" si="0"/>
        <v>3.4784648578179466E-3</v>
      </c>
      <c r="D49" s="46">
        <v>1.6326530999999998E-2</v>
      </c>
      <c r="E49" s="46">
        <f t="shared" si="1"/>
        <v>3.0718103242599994E-3</v>
      </c>
    </row>
    <row r="50" spans="1:5" x14ac:dyDescent="0.35">
      <c r="A50" s="62">
        <v>44172</v>
      </c>
      <c r="B50" s="1">
        <v>13271</v>
      </c>
      <c r="C50" s="1">
        <f t="shared" si="0"/>
        <v>-2.1024171124655417E-3</v>
      </c>
      <c r="D50" s="46">
        <v>2.8112450000000001E-2</v>
      </c>
      <c r="E50" s="46">
        <f t="shared" si="1"/>
        <v>-2.5492738273428031E-3</v>
      </c>
    </row>
    <row r="51" spans="1:5" x14ac:dyDescent="0.35">
      <c r="A51" s="62">
        <v>44173</v>
      </c>
      <c r="B51" s="1">
        <v>13278.490234000001</v>
      </c>
      <c r="C51" s="1">
        <f t="shared" si="0"/>
        <v>5.6440614874544363E-4</v>
      </c>
      <c r="D51" s="46">
        <v>3.1250000000000002E-3</v>
      </c>
      <c r="E51" s="46">
        <f t="shared" si="1"/>
        <v>1.3676003765171344E-4</v>
      </c>
    </row>
    <row r="52" spans="1:5" x14ac:dyDescent="0.35">
      <c r="A52" s="62">
        <v>44174</v>
      </c>
      <c r="B52" s="1">
        <v>13340.259765999999</v>
      </c>
      <c r="C52" s="1">
        <f t="shared" si="0"/>
        <v>4.6518490364089405E-3</v>
      </c>
      <c r="D52" s="46">
        <v>-2.7648013999999999E-2</v>
      </c>
      <c r="E52" s="46">
        <f t="shared" si="1"/>
        <v>4.2536470384459237E-3</v>
      </c>
    </row>
    <row r="53" spans="1:5" x14ac:dyDescent="0.35">
      <c r="A53" s="62">
        <v>44175</v>
      </c>
      <c r="B53" s="1">
        <v>13295.730469</v>
      </c>
      <c r="C53" s="1">
        <f t="shared" si="0"/>
        <v>-3.3379632616667545E-3</v>
      </c>
      <c r="D53" s="46">
        <v>2.1225510999999999E-2</v>
      </c>
      <c r="E53" s="46">
        <f t="shared" si="1"/>
        <v>-3.7937202992139899E-3</v>
      </c>
    </row>
    <row r="54" spans="1:5" x14ac:dyDescent="0.35">
      <c r="A54" s="62">
        <v>44176</v>
      </c>
      <c r="B54" s="1">
        <v>13114.299805000001</v>
      </c>
      <c r="C54" s="1">
        <f t="shared" si="0"/>
        <v>-1.3645783841889607E-2</v>
      </c>
      <c r="D54" s="46">
        <v>-1.5686275E-2</v>
      </c>
      <c r="E54" s="46">
        <f t="shared" si="1"/>
        <v>-1.4175793815474482E-2</v>
      </c>
    </row>
    <row r="55" spans="1:5" x14ac:dyDescent="0.35">
      <c r="A55" s="62">
        <v>44179</v>
      </c>
      <c r="B55" s="1">
        <v>13223.160156</v>
      </c>
      <c r="C55" s="1">
        <f t="shared" si="0"/>
        <v>8.3008893054660002E-3</v>
      </c>
      <c r="D55" s="46">
        <v>2.1912351E-2</v>
      </c>
      <c r="E55" s="46">
        <f t="shared" si="1"/>
        <v>7.9289733639577222E-3</v>
      </c>
    </row>
    <row r="56" spans="1:5" x14ac:dyDescent="0.35">
      <c r="A56" s="62">
        <v>44180</v>
      </c>
      <c r="B56" s="1">
        <v>13362.870117</v>
      </c>
      <c r="C56" s="1">
        <f t="shared" si="0"/>
        <v>1.0565550091791574E-2</v>
      </c>
      <c r="D56" s="46">
        <v>5.0682649999999997E-3</v>
      </c>
      <c r="E56" s="46">
        <f t="shared" si="1"/>
        <v>1.0209947755201548E-2</v>
      </c>
    </row>
    <row r="57" spans="1:5" x14ac:dyDescent="0.35">
      <c r="A57" s="62">
        <v>44181</v>
      </c>
      <c r="B57" s="1">
        <v>13565.980469</v>
      </c>
      <c r="C57" s="1">
        <f t="shared" si="0"/>
        <v>1.5199605340892028E-2</v>
      </c>
      <c r="D57" s="46">
        <v>1.5515864000000001E-2</v>
      </c>
      <c r="E57" s="46">
        <f t="shared" si="1"/>
        <v>1.4877384668770099E-2</v>
      </c>
    </row>
    <row r="58" spans="1:5" x14ac:dyDescent="0.35">
      <c r="A58" s="62">
        <v>44182</v>
      </c>
      <c r="B58" s="1">
        <v>13667.25</v>
      </c>
      <c r="C58" s="1">
        <f t="shared" si="0"/>
        <v>7.4649621699967609E-3</v>
      </c>
      <c r="D58" s="46">
        <v>-1.1459166999999999E-2</v>
      </c>
      <c r="E58" s="46">
        <f t="shared" si="1"/>
        <v>7.0870245827255362E-3</v>
      </c>
    </row>
    <row r="59" spans="1:5" x14ac:dyDescent="0.35">
      <c r="A59" s="62">
        <v>44183</v>
      </c>
      <c r="B59" s="1">
        <v>13630.509765999999</v>
      </c>
      <c r="C59" s="1">
        <f t="shared" si="0"/>
        <v>-2.6881950648448504E-3</v>
      </c>
      <c r="D59" s="46">
        <v>2.0865572999999998E-2</v>
      </c>
      <c r="E59" s="46">
        <f t="shared" si="1"/>
        <v>-3.1392714624854821E-3</v>
      </c>
    </row>
    <row r="60" spans="1:5" x14ac:dyDescent="0.35">
      <c r="A60" s="62">
        <v>44186</v>
      </c>
      <c r="B60" s="1">
        <v>13246.299805000001</v>
      </c>
      <c r="C60" s="1">
        <f t="shared" si="0"/>
        <v>-2.8187497576823841E-2</v>
      </c>
      <c r="D60" s="46">
        <v>-1.8168017000000002E-2</v>
      </c>
      <c r="E60" s="46">
        <f t="shared" si="1"/>
        <v>-2.8822259561896907E-2</v>
      </c>
    </row>
    <row r="61" spans="1:5" x14ac:dyDescent="0.35">
      <c r="A61" s="62">
        <v>44187</v>
      </c>
      <c r="B61" s="1">
        <v>13418.110352</v>
      </c>
      <c r="C61" s="1">
        <f t="shared" si="0"/>
        <v>1.2970455865353949E-2</v>
      </c>
      <c r="D61" s="46">
        <v>5.4741709999999999E-2</v>
      </c>
      <c r="E61" s="46">
        <f t="shared" si="1"/>
        <v>1.2632177395937503E-2</v>
      </c>
    </row>
    <row r="62" spans="1:5" x14ac:dyDescent="0.35">
      <c r="A62" s="62">
        <v>44188</v>
      </c>
      <c r="B62" s="1">
        <v>13587.230469</v>
      </c>
      <c r="C62" s="1">
        <f t="shared" si="0"/>
        <v>1.2603869886551697E-2</v>
      </c>
      <c r="D62" s="46">
        <v>3.1067177000000001E-2</v>
      </c>
      <c r="E62" s="46">
        <f t="shared" si="1"/>
        <v>1.2262950695459466E-2</v>
      </c>
    </row>
    <row r="63" spans="1:5" x14ac:dyDescent="0.35">
      <c r="A63" s="62">
        <v>44193</v>
      </c>
      <c r="B63" s="1">
        <v>13790.290039</v>
      </c>
      <c r="C63" s="1">
        <f t="shared" si="0"/>
        <v>1.4944883025520972E-2</v>
      </c>
      <c r="D63" s="46">
        <v>5.3881640000000001E-2</v>
      </c>
      <c r="E63" s="46">
        <f t="shared" si="1"/>
        <v>1.462082744759685E-2</v>
      </c>
    </row>
    <row r="64" spans="1:5" x14ac:dyDescent="0.35">
      <c r="A64" s="62">
        <v>44194</v>
      </c>
      <c r="B64" s="1">
        <v>13761.379883</v>
      </c>
      <c r="C64" s="1">
        <f t="shared" si="0"/>
        <v>-2.0964139201017362E-3</v>
      </c>
      <c r="D64" s="46">
        <v>5.7181300000000001E-3</v>
      </c>
      <c r="E64" s="46">
        <f t="shared" si="1"/>
        <v>-2.5432273906622052E-3</v>
      </c>
    </row>
    <row r="65" spans="1:5" x14ac:dyDescent="0.35">
      <c r="A65" s="62">
        <v>44195</v>
      </c>
      <c r="B65" s="1">
        <v>13718.780273</v>
      </c>
      <c r="C65" s="1">
        <f t="shared" si="0"/>
        <v>-3.0955914568294388E-3</v>
      </c>
      <c r="D65" s="46">
        <v>3.3444820000000002E-3</v>
      </c>
      <c r="E65" s="46">
        <f t="shared" si="1"/>
        <v>-3.5496025561366894E-3</v>
      </c>
    </row>
    <row r="66" spans="1:5" x14ac:dyDescent="0.35">
      <c r="A66" s="62">
        <v>44200</v>
      </c>
      <c r="B66" s="1">
        <v>13726.740234000001</v>
      </c>
      <c r="C66" s="1">
        <f t="shared" si="0"/>
        <v>5.8022366723567366E-4</v>
      </c>
      <c r="D66" s="46">
        <v>4.3333E-3</v>
      </c>
      <c r="E66" s="46">
        <f t="shared" si="1"/>
        <v>1.5269149848112058E-4</v>
      </c>
    </row>
    <row r="67" spans="1:5" x14ac:dyDescent="0.35">
      <c r="A67" s="62">
        <v>44201</v>
      </c>
      <c r="B67" s="1">
        <v>13651.219727</v>
      </c>
      <c r="C67" s="1">
        <f t="shared" si="0"/>
        <v>-5.5017073035987839E-3</v>
      </c>
      <c r="D67" s="46">
        <v>-1.3275470000000001E-3</v>
      </c>
      <c r="E67" s="46">
        <f t="shared" si="1"/>
        <v>-5.9730509869065848E-3</v>
      </c>
    </row>
    <row r="68" spans="1:5" x14ac:dyDescent="0.35">
      <c r="A68" s="62">
        <v>44202</v>
      </c>
      <c r="B68" s="1">
        <v>13891.969727</v>
      </c>
      <c r="C68" s="1">
        <f t="shared" ref="C68:C131" si="2">(B68-B67)/B67</f>
        <v>1.7635786751262508E-2</v>
      </c>
      <c r="D68" s="46">
        <v>2.1934196999999999E-2</v>
      </c>
      <c r="E68" s="46">
        <f t="shared" ref="E68:E131" si="3">$H$3*C68+$I$3</f>
        <v>1.7331115242034179E-2</v>
      </c>
    </row>
    <row r="69" spans="1:5" x14ac:dyDescent="0.35">
      <c r="A69" s="62">
        <v>44203</v>
      </c>
      <c r="B69" s="1">
        <v>13968.240234000001</v>
      </c>
      <c r="C69" s="1">
        <f t="shared" si="2"/>
        <v>5.4902586529370348E-3</v>
      </c>
      <c r="D69" s="46">
        <v>3.6097592999999997E-2</v>
      </c>
      <c r="E69" s="46">
        <f t="shared" si="3"/>
        <v>5.0980961834218505E-3</v>
      </c>
    </row>
    <row r="70" spans="1:5" x14ac:dyDescent="0.35">
      <c r="A70" s="62">
        <v>44204</v>
      </c>
      <c r="B70" s="1">
        <v>14049.530273</v>
      </c>
      <c r="C70" s="1">
        <f t="shared" si="2"/>
        <v>5.8196335141868462E-3</v>
      </c>
      <c r="D70" s="46">
        <v>4.9278058999999999E-2</v>
      </c>
      <c r="E70" s="46">
        <f t="shared" si="3"/>
        <v>5.4298437140749018E-3</v>
      </c>
    </row>
    <row r="71" spans="1:5" x14ac:dyDescent="0.35">
      <c r="A71" s="62">
        <v>44207</v>
      </c>
      <c r="B71" s="1">
        <v>13936.660156</v>
      </c>
      <c r="C71" s="1">
        <f t="shared" si="2"/>
        <v>-8.0337288725524907E-3</v>
      </c>
      <c r="D71" s="46">
        <v>-3.888753E-3</v>
      </c>
      <c r="E71" s="46">
        <f t="shared" si="3"/>
        <v>-8.5233121084545786E-3</v>
      </c>
    </row>
    <row r="72" spans="1:5" x14ac:dyDescent="0.35">
      <c r="A72" s="62">
        <v>44208</v>
      </c>
      <c r="B72" s="1">
        <v>13925.059569999999</v>
      </c>
      <c r="C72" s="1">
        <f t="shared" si="2"/>
        <v>-8.3237919775249749E-4</v>
      </c>
      <c r="D72" s="46">
        <v>-2.8528558999999998E-2</v>
      </c>
      <c r="E72" s="46">
        <f t="shared" si="3"/>
        <v>-1.2700871266848905E-3</v>
      </c>
    </row>
    <row r="73" spans="1:5" x14ac:dyDescent="0.35">
      <c r="A73" s="62">
        <v>44209</v>
      </c>
      <c r="B73" s="1">
        <v>13939.709961</v>
      </c>
      <c r="C73" s="1">
        <f t="shared" si="2"/>
        <v>1.0520882102051242E-3</v>
      </c>
      <c r="D73" s="46">
        <v>4.1731162000000002E-2</v>
      </c>
      <c r="E73" s="46">
        <f t="shared" si="3"/>
        <v>6.2795514288572466E-4</v>
      </c>
    </row>
    <row r="74" spans="1:5" x14ac:dyDescent="0.35">
      <c r="A74" s="62">
        <v>44210</v>
      </c>
      <c r="B74" s="1">
        <v>13988.700194999999</v>
      </c>
      <c r="C74" s="1">
        <f t="shared" si="2"/>
        <v>3.5144371107477851E-3</v>
      </c>
      <c r="D74" s="46">
        <v>-3.0267090999999999E-2</v>
      </c>
      <c r="E74" s="46">
        <f t="shared" si="3"/>
        <v>3.1080417052349119E-3</v>
      </c>
    </row>
    <row r="75" spans="1:5" x14ac:dyDescent="0.35">
      <c r="A75" s="62">
        <v>44211</v>
      </c>
      <c r="B75" s="1">
        <v>13787.730469</v>
      </c>
      <c r="C75" s="1">
        <f t="shared" si="2"/>
        <v>-1.4366576107752473E-2</v>
      </c>
      <c r="D75" s="46">
        <v>-6.2729529000000006E-2</v>
      </c>
      <c r="E75" s="46">
        <f t="shared" si="3"/>
        <v>-1.4901778346918321E-2</v>
      </c>
    </row>
    <row r="76" spans="1:5" x14ac:dyDescent="0.35">
      <c r="A76" s="62">
        <v>44214</v>
      </c>
      <c r="B76" s="1">
        <v>13848.349609000001</v>
      </c>
      <c r="C76" s="1">
        <f t="shared" si="2"/>
        <v>4.3966003060688852E-3</v>
      </c>
      <c r="D76" s="46">
        <v>3.3953674000000003E-2</v>
      </c>
      <c r="E76" s="46">
        <f t="shared" si="3"/>
        <v>3.9965596102453345E-3</v>
      </c>
    </row>
    <row r="77" spans="1:5" x14ac:dyDescent="0.35">
      <c r="A77" s="62">
        <v>44215</v>
      </c>
      <c r="B77" s="1">
        <v>13815.059569999999</v>
      </c>
      <c r="C77" s="1">
        <f t="shared" si="2"/>
        <v>-2.4038993771767752E-3</v>
      </c>
      <c r="D77" s="46">
        <v>-5.3678559999999998E-3</v>
      </c>
      <c r="E77" s="46">
        <f t="shared" si="3"/>
        <v>-2.8529278356485104E-3</v>
      </c>
    </row>
    <row r="78" spans="1:5" x14ac:dyDescent="0.35">
      <c r="A78" s="62">
        <v>44216</v>
      </c>
      <c r="B78" s="1">
        <v>13921.370117</v>
      </c>
      <c r="C78" s="1">
        <f t="shared" si="2"/>
        <v>7.6952651895080436E-3</v>
      </c>
      <c r="D78" s="46">
        <v>1.9047300000000001E-3</v>
      </c>
      <c r="E78" s="46">
        <f t="shared" si="3"/>
        <v>7.3189866023371753E-3</v>
      </c>
    </row>
    <row r="79" spans="1:5" x14ac:dyDescent="0.35">
      <c r="A79" s="62">
        <v>44217</v>
      </c>
      <c r="B79" s="1">
        <v>13906.669921999999</v>
      </c>
      <c r="C79" s="1">
        <f t="shared" si="2"/>
        <v>-1.0559445569262038E-3</v>
      </c>
      <c r="D79" s="46">
        <v>1.8377694E-2</v>
      </c>
      <c r="E79" s="46">
        <f t="shared" si="3"/>
        <v>-1.4952629508628876E-3</v>
      </c>
    </row>
    <row r="80" spans="1:5" x14ac:dyDescent="0.35">
      <c r="A80" s="62">
        <v>44218</v>
      </c>
      <c r="B80" s="1">
        <v>13873.969727</v>
      </c>
      <c r="C80" s="1">
        <f t="shared" si="2"/>
        <v>-2.3514036921426142E-3</v>
      </c>
      <c r="D80" s="46">
        <v>-7.7784689999999997E-3</v>
      </c>
      <c r="E80" s="46">
        <f t="shared" si="3"/>
        <v>-2.8000539951436795E-3</v>
      </c>
    </row>
    <row r="81" spans="1:5" x14ac:dyDescent="0.35">
      <c r="A81" s="62">
        <v>44221</v>
      </c>
      <c r="B81" s="1">
        <v>13643.950194999999</v>
      </c>
      <c r="C81" s="1">
        <f t="shared" si="2"/>
        <v>-1.6579215359852014E-2</v>
      </c>
      <c r="D81" s="46">
        <v>2.9789935E-2</v>
      </c>
      <c r="E81" s="46">
        <f t="shared" si="3"/>
        <v>-1.7130356464036114E-2</v>
      </c>
    </row>
    <row r="82" spans="1:5" x14ac:dyDescent="0.35">
      <c r="A82" s="62">
        <v>44222</v>
      </c>
      <c r="B82" s="1">
        <v>13870.990234000001</v>
      </c>
      <c r="C82" s="1">
        <f t="shared" si="2"/>
        <v>1.6640345043417343E-2</v>
      </c>
      <c r="D82" s="46">
        <v>-3.9586179999999997E-3</v>
      </c>
      <c r="E82" s="46">
        <f t="shared" si="3"/>
        <v>1.6328502816685096E-2</v>
      </c>
    </row>
    <row r="83" spans="1:5" x14ac:dyDescent="0.35">
      <c r="A83" s="62">
        <v>44223</v>
      </c>
      <c r="B83" s="1">
        <v>13620.459961</v>
      </c>
      <c r="C83" s="1">
        <f t="shared" si="2"/>
        <v>-1.80614555106463E-2</v>
      </c>
      <c r="D83" s="46">
        <v>-3.4240263999999999E-2</v>
      </c>
      <c r="E83" s="46">
        <f t="shared" si="3"/>
        <v>-1.8623274010915514E-2</v>
      </c>
    </row>
    <row r="84" spans="1:5" x14ac:dyDescent="0.35">
      <c r="A84" s="62">
        <v>44224</v>
      </c>
      <c r="B84" s="1">
        <v>13665.929688</v>
      </c>
      <c r="C84" s="1">
        <f t="shared" si="2"/>
        <v>3.3383400509377037E-3</v>
      </c>
      <c r="D84" s="46">
        <v>-9.4969900000000003E-4</v>
      </c>
      <c r="E84" s="46">
        <f t="shared" si="3"/>
        <v>2.9306761208500445E-3</v>
      </c>
    </row>
    <row r="85" spans="1:5" x14ac:dyDescent="0.35">
      <c r="A85" s="62">
        <v>44225</v>
      </c>
      <c r="B85" s="1">
        <v>13432.870117</v>
      </c>
      <c r="C85" s="1">
        <f t="shared" si="2"/>
        <v>-1.7054058986169705E-2</v>
      </c>
      <c r="D85" s="46">
        <v>-3.1051934E-2</v>
      </c>
      <c r="E85" s="46">
        <f t="shared" si="3"/>
        <v>-1.7608620651774955E-2</v>
      </c>
    </row>
    <row r="86" spans="1:5" x14ac:dyDescent="0.35">
      <c r="A86" s="62">
        <v>44228</v>
      </c>
      <c r="B86" s="1">
        <v>13622.019531</v>
      </c>
      <c r="C86" s="1">
        <f t="shared" si="2"/>
        <v>1.4081087091032098E-2</v>
      </c>
      <c r="D86" s="46">
        <v>2.2236756E-2</v>
      </c>
      <c r="E86" s="46">
        <f t="shared" si="3"/>
        <v>1.3750809112962961E-2</v>
      </c>
    </row>
    <row r="87" spans="1:5" x14ac:dyDescent="0.35">
      <c r="A87" s="62">
        <v>44229</v>
      </c>
      <c r="B87" s="1">
        <v>13835.160156</v>
      </c>
      <c r="C87" s="1">
        <f t="shared" si="2"/>
        <v>1.5646771355374296E-2</v>
      </c>
      <c r="D87" s="46">
        <v>-3.518874E-3</v>
      </c>
      <c r="E87" s="46">
        <f t="shared" si="3"/>
        <v>1.532777186751854E-2</v>
      </c>
    </row>
    <row r="88" spans="1:5" x14ac:dyDescent="0.35">
      <c r="A88" s="62">
        <v>44230</v>
      </c>
      <c r="B88" s="1">
        <v>13933.629883</v>
      </c>
      <c r="C88" s="1">
        <f t="shared" si="2"/>
        <v>7.1173536041283609E-3</v>
      </c>
      <c r="D88" s="46">
        <v>1.605169E-3</v>
      </c>
      <c r="E88" s="46">
        <f t="shared" si="3"/>
        <v>6.7369119999889067E-3</v>
      </c>
    </row>
    <row r="89" spans="1:5" x14ac:dyDescent="0.35">
      <c r="A89" s="62">
        <v>44231</v>
      </c>
      <c r="B89" s="1">
        <v>14060.290039</v>
      </c>
      <c r="C89" s="1">
        <f t="shared" si="2"/>
        <v>9.090248346163848E-3</v>
      </c>
      <c r="D89" s="46">
        <v>-1.602596E-3</v>
      </c>
      <c r="E89" s="46">
        <f t="shared" si="3"/>
        <v>8.7240185946608675E-3</v>
      </c>
    </row>
    <row r="90" spans="1:5" x14ac:dyDescent="0.35">
      <c r="A90" s="62">
        <v>44232</v>
      </c>
      <c r="B90" s="1">
        <v>14056.719727</v>
      </c>
      <c r="C90" s="1">
        <f t="shared" si="2"/>
        <v>-2.5392875894427564E-4</v>
      </c>
      <c r="D90" s="46">
        <v>-5.7785229999999998E-3</v>
      </c>
      <c r="E90" s="46">
        <f t="shared" si="3"/>
        <v>-6.8746978924863283E-4</v>
      </c>
    </row>
    <row r="91" spans="1:5" x14ac:dyDescent="0.35">
      <c r="A91" s="62">
        <v>44235</v>
      </c>
      <c r="B91" s="1">
        <v>14059.910156</v>
      </c>
      <c r="C91" s="1">
        <f t="shared" si="2"/>
        <v>2.269682445095693E-4</v>
      </c>
      <c r="D91" s="46">
        <v>2.7445949000000001E-2</v>
      </c>
      <c r="E91" s="46">
        <f t="shared" si="3"/>
        <v>-2.0310861854815751E-4</v>
      </c>
    </row>
    <row r="92" spans="1:5" x14ac:dyDescent="0.35">
      <c r="A92" s="62">
        <v>44236</v>
      </c>
      <c r="B92" s="1">
        <v>14011.799805000001</v>
      </c>
      <c r="C92" s="1">
        <f t="shared" si="2"/>
        <v>-3.4218106990867572E-3</v>
      </c>
      <c r="D92" s="46">
        <v>-2.0741671999999999E-2</v>
      </c>
      <c r="E92" s="46">
        <f t="shared" si="3"/>
        <v>-3.8781717361273107E-3</v>
      </c>
    </row>
    <row r="93" spans="1:5" x14ac:dyDescent="0.35">
      <c r="A93" s="62">
        <v>44237</v>
      </c>
      <c r="B93" s="1">
        <v>13932.969727</v>
      </c>
      <c r="C93" s="1">
        <f t="shared" si="2"/>
        <v>-5.6259780397284135E-3</v>
      </c>
      <c r="D93" s="46">
        <v>2.888318E-3</v>
      </c>
      <c r="E93" s="46">
        <f t="shared" si="3"/>
        <v>-6.0982169139205894E-3</v>
      </c>
    </row>
    <row r="94" spans="1:5" x14ac:dyDescent="0.35">
      <c r="A94" s="62">
        <v>44238</v>
      </c>
      <c r="B94" s="1">
        <v>14040.910156</v>
      </c>
      <c r="C94" s="1">
        <f t="shared" si="2"/>
        <v>7.7471229116954088E-3</v>
      </c>
      <c r="D94" s="46">
        <v>2.2719968E-2</v>
      </c>
      <c r="E94" s="46">
        <f t="shared" si="3"/>
        <v>7.371217884395773E-3</v>
      </c>
    </row>
    <row r="95" spans="1:5" x14ac:dyDescent="0.35">
      <c r="A95" s="62">
        <v>44239</v>
      </c>
      <c r="B95" s="1">
        <v>14049.889648</v>
      </c>
      <c r="C95" s="1">
        <f t="shared" si="2"/>
        <v>6.395234995619746E-4</v>
      </c>
      <c r="D95" s="46">
        <v>-2.0337923000000001E-2</v>
      </c>
      <c r="E95" s="46">
        <f t="shared" si="3"/>
        <v>2.1241850031648499E-4</v>
      </c>
    </row>
    <row r="96" spans="1:5" x14ac:dyDescent="0.35">
      <c r="A96" s="62">
        <v>44242</v>
      </c>
      <c r="B96" s="1">
        <v>14109.480469</v>
      </c>
      <c r="C96" s="1">
        <f t="shared" si="2"/>
        <v>4.2413728856925594E-3</v>
      </c>
      <c r="D96" s="46">
        <v>1.2456149E-2</v>
      </c>
      <c r="E96" s="46">
        <f t="shared" si="3"/>
        <v>3.840214000856425E-3</v>
      </c>
    </row>
    <row r="97" spans="1:5" x14ac:dyDescent="0.35">
      <c r="A97" s="62">
        <v>44243</v>
      </c>
      <c r="B97" s="1">
        <v>14064.599609000001</v>
      </c>
      <c r="C97" s="1">
        <f t="shared" si="2"/>
        <v>-3.1809009622010696E-3</v>
      </c>
      <c r="D97" s="46">
        <v>3.8801229E-2</v>
      </c>
      <c r="E97" s="46">
        <f t="shared" si="3"/>
        <v>-3.6355265930862095E-3</v>
      </c>
    </row>
    <row r="98" spans="1:5" x14ac:dyDescent="0.35">
      <c r="A98" s="62">
        <v>44244</v>
      </c>
      <c r="B98" s="1">
        <v>13909.269531</v>
      </c>
      <c r="C98" s="1">
        <f t="shared" si="2"/>
        <v>-1.104404549850139E-2</v>
      </c>
      <c r="D98" s="46">
        <v>5.1624050000000001E-3</v>
      </c>
      <c r="E98" s="46">
        <f t="shared" si="3"/>
        <v>-1.1555313710984123E-2</v>
      </c>
    </row>
    <row r="99" spans="1:5" x14ac:dyDescent="0.35">
      <c r="A99" s="62">
        <v>44245</v>
      </c>
      <c r="B99" s="1">
        <v>13886.929688</v>
      </c>
      <c r="C99" s="1">
        <f t="shared" si="2"/>
        <v>-1.6061118774217638E-3</v>
      </c>
      <c r="D99" s="46">
        <v>-1.7824774000000002E-2</v>
      </c>
      <c r="E99" s="46">
        <f t="shared" si="3"/>
        <v>-2.0493934310332616E-3</v>
      </c>
    </row>
    <row r="100" spans="1:5" x14ac:dyDescent="0.35">
      <c r="A100" s="62">
        <v>44246</v>
      </c>
      <c r="B100" s="1">
        <v>13993.230469</v>
      </c>
      <c r="C100" s="1">
        <f t="shared" si="2"/>
        <v>7.6547360279253622E-3</v>
      </c>
      <c r="D100" s="46">
        <v>-5.8442939999999999E-3</v>
      </c>
      <c r="E100" s="46">
        <f t="shared" si="3"/>
        <v>7.2781654867745777E-3</v>
      </c>
    </row>
    <row r="101" spans="1:5" x14ac:dyDescent="0.35">
      <c r="A101" s="62">
        <v>44249</v>
      </c>
      <c r="B101" s="1">
        <v>13950.040039</v>
      </c>
      <c r="C101" s="1">
        <f t="shared" si="2"/>
        <v>-3.0865231653035927E-3</v>
      </c>
      <c r="D101" s="46">
        <v>-2.7537129E-2</v>
      </c>
      <c r="E101" s="46">
        <f t="shared" si="3"/>
        <v>-3.5404689406885459E-3</v>
      </c>
    </row>
    <row r="102" spans="1:5" x14ac:dyDescent="0.35">
      <c r="A102" s="62">
        <v>44250</v>
      </c>
      <c r="B102" s="1">
        <v>13864.809569999999</v>
      </c>
      <c r="C102" s="1">
        <f t="shared" si="2"/>
        <v>-6.1096935035112477E-3</v>
      </c>
      <c r="D102" s="46">
        <v>-3.5316577000000002E-2</v>
      </c>
      <c r="E102" s="46">
        <f t="shared" si="3"/>
        <v>-6.5854168478795532E-3</v>
      </c>
    </row>
    <row r="103" spans="1:5" x14ac:dyDescent="0.35">
      <c r="A103" s="62">
        <v>44251</v>
      </c>
      <c r="B103" s="1">
        <v>13976</v>
      </c>
      <c r="C103" s="1">
        <f t="shared" si="2"/>
        <v>8.0196146538203464E-3</v>
      </c>
      <c r="D103" s="46">
        <v>2.3086740000000001E-3</v>
      </c>
      <c r="E103" s="46">
        <f t="shared" si="3"/>
        <v>7.6456725353374983E-3</v>
      </c>
    </row>
    <row r="104" spans="1:5" x14ac:dyDescent="0.35">
      <c r="A104" s="62">
        <v>44252</v>
      </c>
      <c r="B104" s="1">
        <v>13879.330078000001</v>
      </c>
      <c r="C104" s="1">
        <f t="shared" si="2"/>
        <v>-6.9168518889524281E-3</v>
      </c>
      <c r="D104" s="46">
        <v>2.9615330000000001E-3</v>
      </c>
      <c r="E104" s="46">
        <f t="shared" si="3"/>
        <v>-7.3983896418564621E-3</v>
      </c>
    </row>
    <row r="105" spans="1:5" x14ac:dyDescent="0.35">
      <c r="A105" s="62">
        <v>44253</v>
      </c>
      <c r="B105" s="1">
        <v>13786.290039</v>
      </c>
      <c r="C105" s="1">
        <f t="shared" si="2"/>
        <v>-6.7034963847050696E-3</v>
      </c>
      <c r="D105" s="46">
        <v>2.5262467E-2</v>
      </c>
      <c r="E105" s="46">
        <f t="shared" si="3"/>
        <v>-7.1834972198400312E-3</v>
      </c>
    </row>
    <row r="106" spans="1:5" x14ac:dyDescent="0.35">
      <c r="A106" s="62">
        <v>44256</v>
      </c>
      <c r="B106" s="1">
        <v>14012.820313</v>
      </c>
      <c r="C106" s="1">
        <f t="shared" si="2"/>
        <v>1.6431561599180761E-2</v>
      </c>
      <c r="D106" s="46">
        <v>1.0880000000000001E-2</v>
      </c>
      <c r="E106" s="46">
        <f t="shared" si="3"/>
        <v>1.6118215389757901E-2</v>
      </c>
    </row>
    <row r="107" spans="1:5" x14ac:dyDescent="0.35">
      <c r="A107" s="62">
        <v>44257</v>
      </c>
      <c r="B107" s="1">
        <v>14039.799805000001</v>
      </c>
      <c r="C107" s="1">
        <f t="shared" si="2"/>
        <v>1.9253434638686494E-3</v>
      </c>
      <c r="D107" s="46">
        <v>-2.9439696000000001E-2</v>
      </c>
      <c r="E107" s="46">
        <f t="shared" si="3"/>
        <v>1.507500937405114E-3</v>
      </c>
    </row>
    <row r="108" spans="1:5" x14ac:dyDescent="0.35">
      <c r="A108" s="62">
        <v>44258</v>
      </c>
      <c r="B108" s="1">
        <v>14080.030273</v>
      </c>
      <c r="C108" s="1">
        <f t="shared" si="2"/>
        <v>2.865458807017494E-3</v>
      </c>
      <c r="D108" s="46">
        <v>-1.9895662000000001E-2</v>
      </c>
      <c r="E108" s="46">
        <f t="shared" si="3"/>
        <v>2.4543884516350862E-3</v>
      </c>
    </row>
    <row r="109" spans="1:5" x14ac:dyDescent="0.35">
      <c r="A109" s="62">
        <v>44259</v>
      </c>
      <c r="B109" s="1">
        <v>14056.339844</v>
      </c>
      <c r="C109" s="1">
        <f t="shared" si="2"/>
        <v>-1.6825552602276156E-3</v>
      </c>
      <c r="D109" s="46">
        <v>-2.4625625000000002E-2</v>
      </c>
      <c r="E109" s="46">
        <f t="shared" si="3"/>
        <v>-2.1263874778296053E-3</v>
      </c>
    </row>
    <row r="110" spans="1:5" x14ac:dyDescent="0.35">
      <c r="A110" s="62">
        <v>44260</v>
      </c>
      <c r="B110" s="1">
        <v>13920.690430000001</v>
      </c>
      <c r="C110" s="1">
        <f t="shared" si="2"/>
        <v>-9.6504079657622945E-3</v>
      </c>
      <c r="D110" s="46">
        <v>-2.7635586E-2</v>
      </c>
      <c r="E110" s="46">
        <f t="shared" si="3"/>
        <v>-1.0151637035850886E-2</v>
      </c>
    </row>
    <row r="111" spans="1:5" x14ac:dyDescent="0.35">
      <c r="A111" s="62">
        <v>44263</v>
      </c>
      <c r="B111" s="1">
        <v>14380.910156</v>
      </c>
      <c r="C111" s="1">
        <f t="shared" si="2"/>
        <v>3.3060122147978786E-2</v>
      </c>
      <c r="D111" s="46">
        <v>3.9298280999999997E-2</v>
      </c>
      <c r="E111" s="46">
        <f t="shared" si="3"/>
        <v>3.2866560662515608E-2</v>
      </c>
    </row>
    <row r="112" spans="1:5" x14ac:dyDescent="0.35">
      <c r="A112" s="62">
        <v>44264</v>
      </c>
      <c r="B112" s="1">
        <v>14437.940430000001</v>
      </c>
      <c r="C112" s="1">
        <f t="shared" si="2"/>
        <v>3.9656929485931379E-3</v>
      </c>
      <c r="D112" s="46">
        <v>5.1654251999999998E-2</v>
      </c>
      <c r="E112" s="46">
        <f t="shared" si="3"/>
        <v>3.5625481886074513E-3</v>
      </c>
    </row>
    <row r="113" spans="1:5" x14ac:dyDescent="0.35">
      <c r="A113" s="62">
        <v>44265</v>
      </c>
      <c r="B113" s="1">
        <v>14540.25</v>
      </c>
      <c r="C113" s="1">
        <f t="shared" si="2"/>
        <v>7.086160972614529E-3</v>
      </c>
      <c r="D113" s="46">
        <v>-2.5682180000000002E-3</v>
      </c>
      <c r="E113" s="46">
        <f t="shared" si="3"/>
        <v>6.7054946706881259E-3</v>
      </c>
    </row>
    <row r="114" spans="1:5" x14ac:dyDescent="0.35">
      <c r="A114" s="62">
        <v>44266</v>
      </c>
      <c r="B114" s="1">
        <v>14569.389648</v>
      </c>
      <c r="C114" s="1">
        <f t="shared" si="2"/>
        <v>2.0040678805385262E-3</v>
      </c>
      <c r="D114" s="46">
        <v>4.2806629999999998E-2</v>
      </c>
      <c r="E114" s="46">
        <f t="shared" si="3"/>
        <v>1.5867924496147411E-3</v>
      </c>
    </row>
    <row r="115" spans="1:5" x14ac:dyDescent="0.35">
      <c r="A115" s="62">
        <v>44267</v>
      </c>
      <c r="B115" s="1">
        <v>14502.389648</v>
      </c>
      <c r="C115" s="1">
        <f t="shared" si="2"/>
        <v>-4.5986826915015867E-3</v>
      </c>
      <c r="D115" s="46">
        <v>-6.1728699999999996E-3</v>
      </c>
      <c r="E115" s="46">
        <f t="shared" si="3"/>
        <v>-5.0635213887902175E-3</v>
      </c>
    </row>
    <row r="116" spans="1:5" x14ac:dyDescent="0.35">
      <c r="A116" s="62">
        <v>44270</v>
      </c>
      <c r="B116" s="1">
        <v>14461.419921999999</v>
      </c>
      <c r="C116" s="1">
        <f t="shared" si="2"/>
        <v>-2.8250327700753259E-3</v>
      </c>
      <c r="D116" s="46">
        <v>7.7639750000000002E-3</v>
      </c>
      <c r="E116" s="46">
        <f t="shared" si="3"/>
        <v>-3.2770948854333876E-3</v>
      </c>
    </row>
    <row r="117" spans="1:5" x14ac:dyDescent="0.35">
      <c r="A117" s="62">
        <v>44271</v>
      </c>
      <c r="B117" s="1">
        <v>14557.580078000001</v>
      </c>
      <c r="C117" s="1">
        <f t="shared" si="2"/>
        <v>6.649426993936767E-3</v>
      </c>
      <c r="D117" s="46">
        <v>-3.1433004E-2</v>
      </c>
      <c r="E117" s="46">
        <f t="shared" si="3"/>
        <v>6.2656146554712295E-3</v>
      </c>
    </row>
    <row r="118" spans="1:5" x14ac:dyDescent="0.35">
      <c r="A118" s="62">
        <v>44272</v>
      </c>
      <c r="B118" s="1">
        <v>14596.610352</v>
      </c>
      <c r="C118" s="1">
        <f t="shared" si="2"/>
        <v>2.6810962942242673E-3</v>
      </c>
      <c r="D118" s="46">
        <v>-3.2134902999999999E-2</v>
      </c>
      <c r="E118" s="46">
        <f t="shared" si="3"/>
        <v>2.268697873635094E-3</v>
      </c>
    </row>
    <row r="119" spans="1:5" x14ac:dyDescent="0.35">
      <c r="A119" s="62">
        <v>44273</v>
      </c>
      <c r="B119" s="1">
        <v>14775.519531</v>
      </c>
      <c r="C119" s="1">
        <f t="shared" si="2"/>
        <v>1.225689901186452E-2</v>
      </c>
      <c r="D119" s="46">
        <v>1.0519395000000001E-2</v>
      </c>
      <c r="E119" s="46">
        <f t="shared" si="3"/>
        <v>1.1913480397546538E-2</v>
      </c>
    </row>
    <row r="120" spans="1:5" x14ac:dyDescent="0.35">
      <c r="A120" s="62">
        <v>44274</v>
      </c>
      <c r="B120" s="1">
        <v>14621</v>
      </c>
      <c r="C120" s="1">
        <f t="shared" si="2"/>
        <v>-1.0457806960750713E-2</v>
      </c>
      <c r="D120" s="46">
        <v>-2.6024690999999999E-2</v>
      </c>
      <c r="E120" s="46">
        <f t="shared" si="3"/>
        <v>-1.0964852172618757E-2</v>
      </c>
    </row>
    <row r="121" spans="1:5" x14ac:dyDescent="0.35">
      <c r="A121" s="62">
        <v>44277</v>
      </c>
      <c r="B121" s="1">
        <v>14657.209961</v>
      </c>
      <c r="C121" s="1">
        <f t="shared" si="2"/>
        <v>2.4765721222898898E-3</v>
      </c>
      <c r="D121" s="46">
        <v>-8.0160319999999993E-3</v>
      </c>
      <c r="E121" s="46">
        <f t="shared" si="3"/>
        <v>2.0627004009055967E-3</v>
      </c>
    </row>
    <row r="122" spans="1:5" x14ac:dyDescent="0.35">
      <c r="A122" s="62">
        <v>44278</v>
      </c>
      <c r="B122" s="1">
        <v>14662.019531</v>
      </c>
      <c r="C122" s="1">
        <f t="shared" si="2"/>
        <v>3.2813680180585351E-4</v>
      </c>
      <c r="D122" s="46">
        <v>1.1111111E-2</v>
      </c>
      <c r="E122" s="46">
        <f t="shared" si="3"/>
        <v>-1.0121128814649406E-4</v>
      </c>
    </row>
    <row r="123" spans="1:5" x14ac:dyDescent="0.35">
      <c r="A123" s="62">
        <v>44279</v>
      </c>
      <c r="B123" s="1">
        <v>14610.389648</v>
      </c>
      <c r="C123" s="1">
        <f t="shared" si="2"/>
        <v>-3.5213350310193095E-3</v>
      </c>
      <c r="D123" s="46">
        <v>-2.1645088E-2</v>
      </c>
      <c r="E123" s="46">
        <f t="shared" si="3"/>
        <v>-3.978412996900025E-3</v>
      </c>
    </row>
    <row r="124" spans="1:5" x14ac:dyDescent="0.35">
      <c r="A124" s="62">
        <v>44280</v>
      </c>
      <c r="B124" s="1">
        <v>14621.360352</v>
      </c>
      <c r="C124" s="1">
        <f t="shared" si="2"/>
        <v>7.5088373851146079E-4</v>
      </c>
      <c r="D124" s="46">
        <v>-3.7440099999999999E-3</v>
      </c>
      <c r="E124" s="46">
        <f t="shared" si="3"/>
        <v>3.2458092869442484E-4</v>
      </c>
    </row>
    <row r="125" spans="1:5" x14ac:dyDescent="0.35">
      <c r="A125" s="62">
        <v>44281</v>
      </c>
      <c r="B125" s="1">
        <v>14748.940430000001</v>
      </c>
      <c r="C125" s="1">
        <f t="shared" si="2"/>
        <v>8.7255956305426589E-3</v>
      </c>
      <c r="D125" s="46">
        <v>2.8015031999999999E-2</v>
      </c>
      <c r="E125" s="46">
        <f t="shared" si="3"/>
        <v>8.3567390837284636E-3</v>
      </c>
    </row>
    <row r="126" spans="1:5" x14ac:dyDescent="0.35">
      <c r="A126" s="62">
        <v>44284</v>
      </c>
      <c r="B126" s="1">
        <v>14817.719727</v>
      </c>
      <c r="C126" s="1">
        <f t="shared" si="2"/>
        <v>4.6633381785242678E-3</v>
      </c>
      <c r="D126" s="46">
        <v>-3.6557E-3</v>
      </c>
      <c r="E126" s="46">
        <f t="shared" si="3"/>
        <v>4.2652189432100555E-3</v>
      </c>
    </row>
    <row r="127" spans="1:5" x14ac:dyDescent="0.35">
      <c r="A127" s="62">
        <v>44285</v>
      </c>
      <c r="B127" s="1">
        <v>15008.610352</v>
      </c>
      <c r="C127" s="1">
        <f t="shared" si="2"/>
        <v>1.2882591148769674E-2</v>
      </c>
      <c r="D127" s="46">
        <v>1.2008005E-2</v>
      </c>
      <c r="E127" s="46">
        <f t="shared" si="3"/>
        <v>1.2543679741174908E-2</v>
      </c>
    </row>
    <row r="128" spans="1:5" x14ac:dyDescent="0.35">
      <c r="A128" s="62">
        <v>44286</v>
      </c>
      <c r="B128" s="1">
        <v>15008.339844</v>
      </c>
      <c r="C128" s="1">
        <f t="shared" si="2"/>
        <v>-1.8023520742782273E-5</v>
      </c>
      <c r="D128" s="46">
        <v>8.899176E-3</v>
      </c>
      <c r="E128" s="46">
        <f t="shared" si="3"/>
        <v>-4.4986519506526215E-4</v>
      </c>
    </row>
    <row r="129" spans="1:5" x14ac:dyDescent="0.35">
      <c r="A129" s="62">
        <v>44287</v>
      </c>
      <c r="B129" s="1">
        <v>15107.169921999999</v>
      </c>
      <c r="C129" s="1">
        <f t="shared" si="2"/>
        <v>6.5850106692186289E-3</v>
      </c>
      <c r="D129" s="46">
        <v>1.6007806999999999E-2</v>
      </c>
      <c r="E129" s="46">
        <f t="shared" si="3"/>
        <v>6.2007343043178377E-3</v>
      </c>
    </row>
    <row r="130" spans="1:5" x14ac:dyDescent="0.35">
      <c r="A130" s="62">
        <v>44292</v>
      </c>
      <c r="B130" s="1">
        <v>15212.679688</v>
      </c>
      <c r="C130" s="1">
        <f t="shared" si="2"/>
        <v>6.9840854736366708E-3</v>
      </c>
      <c r="D130" s="46">
        <v>-3.4083569000000001E-2</v>
      </c>
      <c r="E130" s="46">
        <f t="shared" si="3"/>
        <v>6.6026838654020502E-3</v>
      </c>
    </row>
    <row r="131" spans="1:5" x14ac:dyDescent="0.35">
      <c r="A131" s="62">
        <v>44293</v>
      </c>
      <c r="B131" s="1">
        <v>15176.360352</v>
      </c>
      <c r="C131" s="1">
        <f t="shared" si="2"/>
        <v>-2.3874384227421642E-3</v>
      </c>
      <c r="D131" s="46">
        <v>6.3248669999999996E-3</v>
      </c>
      <c r="E131" s="46">
        <f t="shared" si="3"/>
        <v>-2.8363483038495339E-3</v>
      </c>
    </row>
    <row r="132" spans="1:5" x14ac:dyDescent="0.35">
      <c r="A132" s="62">
        <v>44294</v>
      </c>
      <c r="B132" s="1">
        <v>15202.679688</v>
      </c>
      <c r="C132" s="1">
        <f t="shared" ref="C132:C195" si="4">(B132-B131)/B131</f>
        <v>1.7342324107724558E-3</v>
      </c>
      <c r="D132" s="46">
        <v>1.323189E-3</v>
      </c>
      <c r="E132" s="46">
        <f t="shared" ref="E132:E195" si="5">$H$3*C132+$I$3</f>
        <v>1.3150132056316778E-3</v>
      </c>
    </row>
    <row r="133" spans="1:5" x14ac:dyDescent="0.35">
      <c r="A133" s="62">
        <v>44295</v>
      </c>
      <c r="B133" s="1">
        <v>15234.160156</v>
      </c>
      <c r="C133" s="1">
        <f t="shared" si="4"/>
        <v>2.0707183632138462E-3</v>
      </c>
      <c r="D133" s="46">
        <v>3.9642879999999998E-3</v>
      </c>
      <c r="E133" s="46">
        <f t="shared" si="5"/>
        <v>1.653923052601474E-3</v>
      </c>
    </row>
    <row r="134" spans="1:5" x14ac:dyDescent="0.35">
      <c r="A134" s="62">
        <v>44298</v>
      </c>
      <c r="B134" s="1">
        <v>15215</v>
      </c>
      <c r="C134" s="1">
        <f t="shared" si="4"/>
        <v>-1.2577100282389808E-3</v>
      </c>
      <c r="D134" s="46">
        <v>-2.8298718E-2</v>
      </c>
      <c r="E134" s="46">
        <f t="shared" si="5"/>
        <v>-1.6984818505235287E-3</v>
      </c>
    </row>
    <row r="135" spans="1:5" x14ac:dyDescent="0.35">
      <c r="A135" s="62">
        <v>44299</v>
      </c>
      <c r="B135" s="1">
        <v>15234.360352</v>
      </c>
      <c r="C135" s="1">
        <f t="shared" si="4"/>
        <v>1.2724516595464801E-3</v>
      </c>
      <c r="D135" s="46">
        <v>-1.0159500000000001E-3</v>
      </c>
      <c r="E135" s="46">
        <f t="shared" si="5"/>
        <v>8.4990599210289634E-4</v>
      </c>
    </row>
    <row r="136" spans="1:5" x14ac:dyDescent="0.35">
      <c r="A136" s="62">
        <v>44300</v>
      </c>
      <c r="B136" s="1">
        <v>15209.150390999999</v>
      </c>
      <c r="C136" s="1">
        <f t="shared" si="4"/>
        <v>-1.6548092875255415E-3</v>
      </c>
      <c r="D136" s="46">
        <v>2.4067762999999999E-2</v>
      </c>
      <c r="E136" s="46">
        <f t="shared" si="5"/>
        <v>-2.0984416355314013E-3</v>
      </c>
    </row>
    <row r="137" spans="1:5" x14ac:dyDescent="0.35">
      <c r="A137" s="62">
        <v>44301</v>
      </c>
      <c r="B137" s="1">
        <v>15255.330078000001</v>
      </c>
      <c r="C137" s="1">
        <f t="shared" si="4"/>
        <v>3.0363094461429243E-3</v>
      </c>
      <c r="D137" s="46">
        <v>-2.3502118999999998E-2</v>
      </c>
      <c r="E137" s="46">
        <f t="shared" si="5"/>
        <v>2.6264698224637154E-3</v>
      </c>
    </row>
    <row r="138" spans="1:5" x14ac:dyDescent="0.35">
      <c r="A138" s="62">
        <v>44302</v>
      </c>
      <c r="B138" s="1">
        <v>15459.75</v>
      </c>
      <c r="C138" s="1">
        <f t="shared" si="4"/>
        <v>1.3399901605196793E-2</v>
      </c>
      <c r="D138" s="46">
        <v>0</v>
      </c>
      <c r="E138" s="46">
        <f t="shared" si="5"/>
        <v>1.3064716671101807E-2</v>
      </c>
    </row>
    <row r="139" spans="1:5" x14ac:dyDescent="0.35">
      <c r="A139" s="62">
        <v>44305</v>
      </c>
      <c r="B139" s="1">
        <v>15368.389648</v>
      </c>
      <c r="C139" s="1">
        <f t="shared" si="4"/>
        <v>-5.9095620563074883E-3</v>
      </c>
      <c r="D139" s="46">
        <v>-2.5084746000000002E-2</v>
      </c>
      <c r="E139" s="46">
        <f t="shared" si="5"/>
        <v>-6.3838437431078636E-3</v>
      </c>
    </row>
    <row r="140" spans="1:5" x14ac:dyDescent="0.35">
      <c r="A140" s="62">
        <v>44306</v>
      </c>
      <c r="B140" s="1">
        <v>15129.509765999999</v>
      </c>
      <c r="C140" s="1">
        <f t="shared" si="4"/>
        <v>-1.554358572832569E-2</v>
      </c>
      <c r="D140" s="46">
        <v>-3.0250381999999999E-2</v>
      </c>
      <c r="E140" s="46">
        <f t="shared" si="5"/>
        <v>-1.6087266619151403E-2</v>
      </c>
    </row>
    <row r="141" spans="1:5" x14ac:dyDescent="0.35">
      <c r="A141" s="62">
        <v>44307</v>
      </c>
      <c r="B141" s="1">
        <v>15195.969727</v>
      </c>
      <c r="C141" s="1">
        <f t="shared" si="4"/>
        <v>4.3927372418472903E-3</v>
      </c>
      <c r="D141" s="46">
        <v>1.3266439999999999E-2</v>
      </c>
      <c r="E141" s="46">
        <f t="shared" si="5"/>
        <v>3.9926687182343127E-3</v>
      </c>
    </row>
    <row r="142" spans="1:5" x14ac:dyDescent="0.35">
      <c r="A142" s="62">
        <v>44308</v>
      </c>
      <c r="B142" s="1">
        <v>15320.519531</v>
      </c>
      <c r="C142" s="1">
        <f t="shared" si="4"/>
        <v>8.1962392817025529E-3</v>
      </c>
      <c r="D142" s="46">
        <v>2.9016277E-2</v>
      </c>
      <c r="E142" s="46">
        <f t="shared" si="5"/>
        <v>7.8235694881592724E-3</v>
      </c>
    </row>
    <row r="143" spans="1:5" x14ac:dyDescent="0.35">
      <c r="A143" s="62">
        <v>44309</v>
      </c>
      <c r="B143" s="1">
        <v>15279.620117</v>
      </c>
      <c r="C143" s="1">
        <f t="shared" si="4"/>
        <v>-2.6695840122942581E-3</v>
      </c>
      <c r="D143" s="46">
        <v>2.407153E-3</v>
      </c>
      <c r="E143" s="46">
        <f t="shared" si="5"/>
        <v>-3.1205263442239204E-3</v>
      </c>
    </row>
    <row r="144" spans="1:5" x14ac:dyDescent="0.35">
      <c r="A144" s="62">
        <v>44312</v>
      </c>
      <c r="B144" s="1">
        <v>15296.339844</v>
      </c>
      <c r="C144" s="1">
        <f t="shared" si="4"/>
        <v>1.0942501758533538E-3</v>
      </c>
      <c r="D144" s="46">
        <v>-8.2332759999999994E-3</v>
      </c>
      <c r="E144" s="46">
        <f t="shared" si="5"/>
        <v>6.7042082450515634E-4</v>
      </c>
    </row>
    <row r="145" spans="1:5" x14ac:dyDescent="0.35">
      <c r="A145" s="62">
        <v>44313</v>
      </c>
      <c r="B145" s="1">
        <v>15249.269531</v>
      </c>
      <c r="C145" s="1">
        <f t="shared" si="4"/>
        <v>-3.0772271981433213E-3</v>
      </c>
      <c r="D145" s="46">
        <v>1.0377380000000001E-3</v>
      </c>
      <c r="E145" s="46">
        <f t="shared" si="5"/>
        <v>-3.5311060095323853E-3</v>
      </c>
    </row>
    <row r="146" spans="1:5" x14ac:dyDescent="0.35">
      <c r="A146" s="62">
        <v>44314</v>
      </c>
      <c r="B146" s="1">
        <v>15292.179688</v>
      </c>
      <c r="C146" s="1">
        <f t="shared" si="4"/>
        <v>2.8139155723340631E-3</v>
      </c>
      <c r="D146" s="46">
        <v>-6.5653420000000001E-3</v>
      </c>
      <c r="E146" s="46">
        <f t="shared" si="5"/>
        <v>2.4024739225079524E-3</v>
      </c>
    </row>
    <row r="147" spans="1:5" x14ac:dyDescent="0.35">
      <c r="A147" s="62">
        <v>44315</v>
      </c>
      <c r="B147" s="1">
        <v>15154.200194999999</v>
      </c>
      <c r="C147" s="1">
        <f t="shared" si="4"/>
        <v>-9.0228793942485046E-3</v>
      </c>
      <c r="D147" s="46">
        <v>-2.4695617E-2</v>
      </c>
      <c r="E147" s="46">
        <f t="shared" si="5"/>
        <v>-9.5195880287591034E-3</v>
      </c>
    </row>
    <row r="148" spans="1:5" x14ac:dyDescent="0.35">
      <c r="A148" s="62">
        <v>44316</v>
      </c>
      <c r="B148" s="1">
        <v>15135.910156</v>
      </c>
      <c r="C148" s="1">
        <f t="shared" si="4"/>
        <v>-1.2069286907028039E-3</v>
      </c>
      <c r="D148" s="46">
        <v>-8.5592719999999997E-3</v>
      </c>
      <c r="E148" s="46">
        <f t="shared" si="5"/>
        <v>-1.6473347069104383E-3</v>
      </c>
    </row>
    <row r="149" spans="1:5" x14ac:dyDescent="0.35">
      <c r="A149" s="62">
        <v>44319</v>
      </c>
      <c r="B149" s="1">
        <v>15236.469727</v>
      </c>
      <c r="C149" s="1">
        <f t="shared" si="4"/>
        <v>6.6437743065049272E-3</v>
      </c>
      <c r="D149" s="46">
        <v>8.2734539999999995E-3</v>
      </c>
      <c r="E149" s="46">
        <f t="shared" si="5"/>
        <v>6.2599212486035933E-3</v>
      </c>
    </row>
    <row r="150" spans="1:5" x14ac:dyDescent="0.35">
      <c r="A150" s="62">
        <v>44320</v>
      </c>
      <c r="B150" s="1">
        <v>14856.480469</v>
      </c>
      <c r="C150" s="1">
        <f t="shared" si="4"/>
        <v>-2.4939455451851444E-2</v>
      </c>
      <c r="D150" s="46">
        <v>-3.8886904999999999E-2</v>
      </c>
      <c r="E150" s="46">
        <f t="shared" si="5"/>
        <v>-2.5550819992015947E-2</v>
      </c>
    </row>
    <row r="151" spans="1:5" x14ac:dyDescent="0.35">
      <c r="A151" s="62">
        <v>44321</v>
      </c>
      <c r="B151" s="1">
        <v>15170.780273</v>
      </c>
      <c r="C151" s="1">
        <f t="shared" si="4"/>
        <v>2.11557377035448E-2</v>
      </c>
      <c r="D151" s="46">
        <v>1.187821E-2</v>
      </c>
      <c r="E151" s="46">
        <f t="shared" si="5"/>
        <v>2.087642234898382E-2</v>
      </c>
    </row>
    <row r="152" spans="1:5" x14ac:dyDescent="0.35">
      <c r="A152" s="62">
        <v>44322</v>
      </c>
      <c r="B152" s="1">
        <v>15196.740234000001</v>
      </c>
      <c r="C152" s="1">
        <f t="shared" si="4"/>
        <v>1.7111816619084768E-3</v>
      </c>
      <c r="D152" s="46">
        <v>-4.6221569999999997E-2</v>
      </c>
      <c r="E152" s="46">
        <f t="shared" si="5"/>
        <v>1.2917964094672344E-3</v>
      </c>
    </row>
    <row r="153" spans="1:5" x14ac:dyDescent="0.35">
      <c r="A153" s="62">
        <v>44323</v>
      </c>
      <c r="B153" s="1">
        <v>15399.650390999999</v>
      </c>
      <c r="C153" s="1">
        <f t="shared" si="4"/>
        <v>1.3352215927598939E-2</v>
      </c>
      <c r="D153" s="46">
        <v>8.8461540000000002E-3</v>
      </c>
      <c r="E153" s="46">
        <f t="shared" si="5"/>
        <v>1.3016687487178729E-2</v>
      </c>
    </row>
    <row r="154" spans="1:5" x14ac:dyDescent="0.35">
      <c r="A154" s="62">
        <v>44326</v>
      </c>
      <c r="B154" s="1">
        <v>15400.410156</v>
      </c>
      <c r="C154" s="1">
        <f t="shared" si="4"/>
        <v>4.9336509642110221E-5</v>
      </c>
      <c r="D154" s="46">
        <v>-2.0968357E-2</v>
      </c>
      <c r="E154" s="46">
        <f t="shared" si="5"/>
        <v>-3.8201993310413724E-4</v>
      </c>
    </row>
    <row r="155" spans="1:5" x14ac:dyDescent="0.35">
      <c r="A155" s="62">
        <v>44327</v>
      </c>
      <c r="B155" s="1">
        <v>15119.75</v>
      </c>
      <c r="C155" s="1">
        <f t="shared" si="4"/>
        <v>-1.8224200080194274E-2</v>
      </c>
      <c r="D155" s="46">
        <v>-2.5700935000000001E-2</v>
      </c>
      <c r="E155" s="46">
        <f t="shared" si="5"/>
        <v>-1.8787190919661582E-2</v>
      </c>
    </row>
    <row r="156" spans="1:5" x14ac:dyDescent="0.35">
      <c r="A156" s="62">
        <v>44328</v>
      </c>
      <c r="B156" s="1">
        <v>15150.219727</v>
      </c>
      <c r="C156" s="1">
        <f t="shared" si="4"/>
        <v>2.0152269052067457E-3</v>
      </c>
      <c r="D156" s="46">
        <v>-1.7985612000000002E-2</v>
      </c>
      <c r="E156" s="46">
        <f t="shared" si="5"/>
        <v>1.5980318589131042E-3</v>
      </c>
    </row>
    <row r="157" spans="1:5" x14ac:dyDescent="0.35">
      <c r="A157" s="62">
        <v>44329</v>
      </c>
      <c r="B157" s="1">
        <v>15199.679688</v>
      </c>
      <c r="C157" s="1">
        <f t="shared" si="4"/>
        <v>3.2646365459542011E-3</v>
      </c>
      <c r="D157" s="46">
        <v>-1.2617013E-2</v>
      </c>
      <c r="E157" s="46">
        <f t="shared" si="5"/>
        <v>2.856441688732266E-3</v>
      </c>
    </row>
    <row r="158" spans="1:5" x14ac:dyDescent="0.35">
      <c r="A158" s="62">
        <v>44330</v>
      </c>
      <c r="B158" s="1">
        <v>15416.639648</v>
      </c>
      <c r="C158" s="1">
        <f t="shared" si="4"/>
        <v>1.4273982376831791E-2</v>
      </c>
      <c r="D158" s="46">
        <v>3.8746950000000002E-2</v>
      </c>
      <c r="E158" s="46">
        <f t="shared" si="5"/>
        <v>1.3945093930255463E-2</v>
      </c>
    </row>
    <row r="159" spans="1:5" x14ac:dyDescent="0.35">
      <c r="A159" s="62">
        <v>44333</v>
      </c>
      <c r="B159" s="1">
        <v>15396.620117</v>
      </c>
      <c r="C159" s="1">
        <f t="shared" si="4"/>
        <v>-1.2985664487913907E-3</v>
      </c>
      <c r="D159" s="46">
        <v>-2.5793729000000001E-2</v>
      </c>
      <c r="E159" s="46">
        <f t="shared" si="5"/>
        <v>-1.7396325824833203E-3</v>
      </c>
    </row>
    <row r="160" spans="1:5" x14ac:dyDescent="0.35">
      <c r="A160" s="62">
        <v>44334</v>
      </c>
      <c r="B160" s="1">
        <v>15386.580078000001</v>
      </c>
      <c r="C160" s="1">
        <f t="shared" si="4"/>
        <v>-6.5209370132565203E-4</v>
      </c>
      <c r="D160" s="46">
        <v>2.1181304000000001E-2</v>
      </c>
      <c r="E160" s="46">
        <f t="shared" si="5"/>
        <v>-1.0885029340564076E-3</v>
      </c>
    </row>
    <row r="161" spans="1:5" x14ac:dyDescent="0.35">
      <c r="A161" s="62">
        <v>44335</v>
      </c>
      <c r="B161" s="1">
        <v>15113.559569999999</v>
      </c>
      <c r="C161" s="1">
        <f t="shared" si="4"/>
        <v>-1.7744067012680154E-2</v>
      </c>
      <c r="D161" s="46">
        <v>-1.2764259999999999E-2</v>
      </c>
      <c r="E161" s="46">
        <f t="shared" si="5"/>
        <v>-1.8303599187954173E-2</v>
      </c>
    </row>
    <row r="162" spans="1:5" x14ac:dyDescent="0.35">
      <c r="A162" s="62">
        <v>44336</v>
      </c>
      <c r="B162" s="1">
        <v>15370.259765999999</v>
      </c>
      <c r="C162" s="1">
        <f t="shared" si="4"/>
        <v>1.6984760923531385E-2</v>
      </c>
      <c r="D162" s="46">
        <v>3.1515191999999997E-2</v>
      </c>
      <c r="E162" s="46">
        <f t="shared" si="5"/>
        <v>1.6675399714985033E-2</v>
      </c>
    </row>
    <row r="163" spans="1:5" x14ac:dyDescent="0.35">
      <c r="A163" s="62">
        <v>44337</v>
      </c>
      <c r="B163" s="1">
        <v>15437.509765999999</v>
      </c>
      <c r="C163" s="1">
        <f t="shared" si="4"/>
        <v>4.3753326894813652E-3</v>
      </c>
      <c r="D163" s="46">
        <v>1.5276105999999999E-2</v>
      </c>
      <c r="E163" s="46">
        <f t="shared" si="5"/>
        <v>3.9751387912459312E-3</v>
      </c>
    </row>
    <row r="164" spans="1:5" x14ac:dyDescent="0.35">
      <c r="A164" s="62">
        <v>44341</v>
      </c>
      <c r="B164" s="1">
        <v>15465.089844</v>
      </c>
      <c r="C164" s="1">
        <f t="shared" si="4"/>
        <v>1.7865626268780731E-3</v>
      </c>
      <c r="D164" s="46">
        <v>-6.1728399999999998E-3</v>
      </c>
      <c r="E164" s="46">
        <f t="shared" si="5"/>
        <v>1.3677203852437011E-3</v>
      </c>
    </row>
    <row r="165" spans="1:5" x14ac:dyDescent="0.35">
      <c r="A165" s="62">
        <v>44342</v>
      </c>
      <c r="B165" s="1">
        <v>15450.719727</v>
      </c>
      <c r="C165" s="1">
        <f t="shared" si="4"/>
        <v>-9.2919712364785095E-4</v>
      </c>
      <c r="D165" s="46">
        <v>1.164635E-3</v>
      </c>
      <c r="E165" s="46">
        <f t="shared" si="5"/>
        <v>-1.3676024856799818E-3</v>
      </c>
    </row>
    <row r="166" spans="1:5" x14ac:dyDescent="0.35">
      <c r="A166" s="62">
        <v>44343</v>
      </c>
      <c r="B166" s="1">
        <v>15406.730469</v>
      </c>
      <c r="C166" s="1">
        <f t="shared" si="4"/>
        <v>-2.8470685364338569E-3</v>
      </c>
      <c r="D166" s="46">
        <v>2.7142300000000002E-3</v>
      </c>
      <c r="E166" s="46">
        <f t="shared" si="5"/>
        <v>-3.2992893876116992E-3</v>
      </c>
    </row>
    <row r="167" spans="1:5" x14ac:dyDescent="0.35">
      <c r="A167" s="62">
        <v>44344</v>
      </c>
      <c r="B167" s="1">
        <v>15519.980469</v>
      </c>
      <c r="C167" s="1">
        <f t="shared" si="4"/>
        <v>7.3506835358657825E-3</v>
      </c>
      <c r="D167" s="46">
        <v>1.0054136999999999E-2</v>
      </c>
      <c r="E167" s="46">
        <f t="shared" si="5"/>
        <v>6.971922736350558E-3</v>
      </c>
    </row>
    <row r="168" spans="1:5" x14ac:dyDescent="0.35">
      <c r="A168" s="62">
        <v>44347</v>
      </c>
      <c r="B168" s="1">
        <v>15421.129883</v>
      </c>
      <c r="C168" s="1">
        <f t="shared" si="4"/>
        <v>-6.3692468039793686E-3</v>
      </c>
      <c r="D168" s="46">
        <v>-4.5942190000000001E-3</v>
      </c>
      <c r="E168" s="46">
        <f t="shared" si="5"/>
        <v>-6.846839854409011E-3</v>
      </c>
    </row>
    <row r="169" spans="1:5" x14ac:dyDescent="0.35">
      <c r="A169" s="62">
        <v>44348</v>
      </c>
      <c r="B169" s="1">
        <v>15567.360352</v>
      </c>
      <c r="C169" s="1">
        <f t="shared" si="4"/>
        <v>9.4824743783010444E-3</v>
      </c>
      <c r="D169" s="46">
        <v>1.6923114999999999E-2</v>
      </c>
      <c r="E169" s="46">
        <f t="shared" si="5"/>
        <v>9.1190700479673523E-3</v>
      </c>
    </row>
    <row r="170" spans="1:5" x14ac:dyDescent="0.35">
      <c r="A170" s="62">
        <v>44349</v>
      </c>
      <c r="B170" s="1">
        <v>15602.709961</v>
      </c>
      <c r="C170" s="1">
        <f t="shared" si="4"/>
        <v>2.2707516368026567E-3</v>
      </c>
      <c r="D170" s="46">
        <v>-3.3661193999999998E-2</v>
      </c>
      <c r="E170" s="46">
        <f t="shared" si="5"/>
        <v>1.8553972765593364E-3</v>
      </c>
    </row>
    <row r="171" spans="1:5" x14ac:dyDescent="0.35">
      <c r="A171" s="62">
        <v>44350</v>
      </c>
      <c r="B171" s="1">
        <v>15632.669921999999</v>
      </c>
      <c r="C171" s="1">
        <f t="shared" si="4"/>
        <v>1.9201767561459228E-3</v>
      </c>
      <c r="D171" s="46">
        <v>-3.522505E-3</v>
      </c>
      <c r="E171" s="46">
        <f t="shared" si="5"/>
        <v>1.5022970110273794E-3</v>
      </c>
    </row>
    <row r="172" spans="1:5" x14ac:dyDescent="0.35">
      <c r="A172" s="62">
        <v>44351</v>
      </c>
      <c r="B172" s="1">
        <v>15692.900390999999</v>
      </c>
      <c r="C172" s="1">
        <f t="shared" si="4"/>
        <v>3.8528587439332546E-3</v>
      </c>
      <c r="D172" s="46">
        <v>-2.7494110000000002E-3</v>
      </c>
      <c r="E172" s="46">
        <f t="shared" si="5"/>
        <v>3.4489011767284026E-3</v>
      </c>
    </row>
    <row r="173" spans="1:5" x14ac:dyDescent="0.35">
      <c r="A173" s="62">
        <v>44354</v>
      </c>
      <c r="B173" s="1">
        <v>15677.150390999999</v>
      </c>
      <c r="C173" s="1">
        <f t="shared" si="4"/>
        <v>-1.0036385631449459E-3</v>
      </c>
      <c r="D173" s="46">
        <v>-1.1421781000000001E-2</v>
      </c>
      <c r="E173" s="46">
        <f t="shared" si="5"/>
        <v>-1.4425801680620306E-3</v>
      </c>
    </row>
    <row r="174" spans="1:5" x14ac:dyDescent="0.35">
      <c r="A174" s="62">
        <v>44355</v>
      </c>
      <c r="B174" s="1">
        <v>15640.599609000001</v>
      </c>
      <c r="C174" s="1">
        <f t="shared" si="4"/>
        <v>-2.3314684804568598E-3</v>
      </c>
      <c r="D174" s="46">
        <v>7.1713549999999999E-3</v>
      </c>
      <c r="E174" s="46">
        <f t="shared" si="5"/>
        <v>-2.7799751790959087E-3</v>
      </c>
    </row>
    <row r="175" spans="1:5" x14ac:dyDescent="0.35">
      <c r="A175" s="62">
        <v>44356</v>
      </c>
      <c r="B175" s="1">
        <v>15581.139648</v>
      </c>
      <c r="C175" s="1">
        <f t="shared" si="4"/>
        <v>-3.8016420397198642E-3</v>
      </c>
      <c r="D175" s="46">
        <v>1.9778080000000002E-3</v>
      </c>
      <c r="E175" s="46">
        <f t="shared" si="5"/>
        <v>-4.2607392121075185E-3</v>
      </c>
    </row>
    <row r="176" spans="1:5" x14ac:dyDescent="0.35">
      <c r="A176" s="62">
        <v>44357</v>
      </c>
      <c r="B176" s="1">
        <v>15571.219727</v>
      </c>
      <c r="C176" s="1">
        <f t="shared" si="4"/>
        <v>-6.3666209430796917E-4</v>
      </c>
      <c r="D176" s="46">
        <v>-2.3687327000000001E-2</v>
      </c>
      <c r="E176" s="46">
        <f t="shared" si="5"/>
        <v>-1.0729601646334496E-3</v>
      </c>
    </row>
    <row r="177" spans="1:5" x14ac:dyDescent="0.35">
      <c r="A177" s="62">
        <v>44358</v>
      </c>
      <c r="B177" s="1">
        <v>15693.269531</v>
      </c>
      <c r="C177" s="1">
        <f t="shared" si="4"/>
        <v>7.8381659330366872E-3</v>
      </c>
      <c r="D177" s="46">
        <v>-1.3748524E-2</v>
      </c>
      <c r="E177" s="46">
        <f t="shared" si="5"/>
        <v>7.4629167390034253E-3</v>
      </c>
    </row>
    <row r="178" spans="1:5" x14ac:dyDescent="0.35">
      <c r="A178" s="62">
        <v>44361</v>
      </c>
      <c r="B178" s="1">
        <v>15673.639648</v>
      </c>
      <c r="C178" s="1">
        <f t="shared" si="4"/>
        <v>-1.2508472476830494E-3</v>
      </c>
      <c r="D178" s="46">
        <v>4.2640469E-2</v>
      </c>
      <c r="E178" s="46">
        <f t="shared" si="5"/>
        <v>-1.6915696335613566E-3</v>
      </c>
    </row>
    <row r="179" spans="1:5" x14ac:dyDescent="0.35">
      <c r="A179" s="62">
        <v>44362</v>
      </c>
      <c r="B179" s="1">
        <v>15729.519531</v>
      </c>
      <c r="C179" s="1">
        <f t="shared" si="4"/>
        <v>3.5652142230493374E-3</v>
      </c>
      <c r="D179" s="46">
        <v>8.651199E-3</v>
      </c>
      <c r="E179" s="46">
        <f t="shared" si="5"/>
        <v>3.1591845931766742E-3</v>
      </c>
    </row>
    <row r="180" spans="1:5" x14ac:dyDescent="0.35">
      <c r="A180" s="62">
        <v>44363</v>
      </c>
      <c r="B180" s="1">
        <v>15710.570313</v>
      </c>
      <c r="C180" s="1">
        <f t="shared" si="4"/>
        <v>-1.2046914696061956E-3</v>
      </c>
      <c r="D180" s="46">
        <v>2.3001949000000001E-2</v>
      </c>
      <c r="E180" s="46">
        <f t="shared" si="5"/>
        <v>-1.645081369872182E-3</v>
      </c>
    </row>
    <row r="181" spans="1:5" x14ac:dyDescent="0.35">
      <c r="A181" s="62">
        <v>44364</v>
      </c>
      <c r="B181" s="1">
        <v>15727.669921999999</v>
      </c>
      <c r="C181" s="1">
        <f t="shared" si="4"/>
        <v>1.0884142751870426E-3</v>
      </c>
      <c r="D181" s="46">
        <v>-1.3338453E-2</v>
      </c>
      <c r="E181" s="46">
        <f t="shared" si="5"/>
        <v>6.6454288461672987E-4</v>
      </c>
    </row>
    <row r="182" spans="1:5" x14ac:dyDescent="0.35">
      <c r="A182" s="62">
        <v>44365</v>
      </c>
      <c r="B182" s="1">
        <v>15448.040039</v>
      </c>
      <c r="C182" s="1">
        <f t="shared" si="4"/>
        <v>-1.7779485733538377E-2</v>
      </c>
      <c r="D182" s="46">
        <v>-1.2746235E-2</v>
      </c>
      <c r="E182" s="46">
        <f t="shared" si="5"/>
        <v>-1.8339273049459631E-2</v>
      </c>
    </row>
    <row r="183" spans="1:5" x14ac:dyDescent="0.35">
      <c r="A183" s="62">
        <v>44368</v>
      </c>
      <c r="B183" s="1">
        <v>15603.240234000001</v>
      </c>
      <c r="C183" s="1">
        <f t="shared" si="4"/>
        <v>1.0046594558803841E-2</v>
      </c>
      <c r="D183" s="46">
        <v>-5.0860330000000002E-3</v>
      </c>
      <c r="E183" s="46">
        <f t="shared" si="5"/>
        <v>9.6872538983171757E-3</v>
      </c>
    </row>
    <row r="184" spans="1:5" x14ac:dyDescent="0.35">
      <c r="A184" s="62">
        <v>44369</v>
      </c>
      <c r="B184" s="1">
        <v>15636.330078000001</v>
      </c>
      <c r="C184" s="1">
        <f t="shared" si="4"/>
        <v>2.1207033605684139E-3</v>
      </c>
      <c r="D184" s="46">
        <v>-1.0224145E-2</v>
      </c>
      <c r="E184" s="46">
        <f t="shared" si="5"/>
        <v>1.7042681195539287E-3</v>
      </c>
    </row>
    <row r="185" spans="1:5" x14ac:dyDescent="0.35">
      <c r="A185" s="62">
        <v>44370</v>
      </c>
      <c r="B185" s="1">
        <v>15456.389648</v>
      </c>
      <c r="C185" s="1">
        <f t="shared" si="4"/>
        <v>-1.150784289551249E-2</v>
      </c>
      <c r="D185" s="46">
        <v>-1.0727056E-2</v>
      </c>
      <c r="E185" s="46">
        <f t="shared" si="5"/>
        <v>-1.2022452097313641E-2</v>
      </c>
    </row>
    <row r="186" spans="1:5" x14ac:dyDescent="0.35">
      <c r="A186" s="62">
        <v>44371</v>
      </c>
      <c r="B186" s="1">
        <v>15589.230469</v>
      </c>
      <c r="C186" s="1">
        <f t="shared" si="4"/>
        <v>8.5945569453982351E-3</v>
      </c>
      <c r="D186" s="46">
        <v>2.4497992E-2</v>
      </c>
      <c r="E186" s="46">
        <f t="shared" si="5"/>
        <v>8.2247564544174964E-3</v>
      </c>
    </row>
    <row r="187" spans="1:5" x14ac:dyDescent="0.35">
      <c r="A187" s="62">
        <v>44372</v>
      </c>
      <c r="B187" s="1">
        <v>15607.969727</v>
      </c>
      <c r="C187" s="1">
        <f t="shared" si="4"/>
        <v>1.2020643377659726E-3</v>
      </c>
      <c r="D187" s="46">
        <v>-5.4880049999999998E-3</v>
      </c>
      <c r="E187" s="46">
        <f t="shared" si="5"/>
        <v>7.7901163149091601E-4</v>
      </c>
    </row>
    <row r="188" spans="1:5" x14ac:dyDescent="0.35">
      <c r="A188" s="62">
        <v>44375</v>
      </c>
      <c r="B188" s="1">
        <v>15554.179688</v>
      </c>
      <c r="C188" s="1">
        <f t="shared" si="4"/>
        <v>-3.4463187679656324E-3</v>
      </c>
      <c r="D188" s="46">
        <v>-7.8837199999999997E-4</v>
      </c>
      <c r="E188" s="46">
        <f t="shared" si="5"/>
        <v>-3.9028563501892054E-3</v>
      </c>
    </row>
    <row r="189" spans="1:5" x14ac:dyDescent="0.35">
      <c r="A189" s="62">
        <v>44376</v>
      </c>
      <c r="B189" s="1">
        <v>15690.589844</v>
      </c>
      <c r="C189" s="1">
        <f t="shared" si="4"/>
        <v>8.7700000087590543E-3</v>
      </c>
      <c r="D189" s="46">
        <v>3.5897435999999998E-2</v>
      </c>
      <c r="E189" s="46">
        <f t="shared" si="5"/>
        <v>8.4014633312547524E-3</v>
      </c>
    </row>
    <row r="190" spans="1:5" x14ac:dyDescent="0.35">
      <c r="A190" s="62">
        <v>44377</v>
      </c>
      <c r="B190" s="1">
        <v>15531.040039</v>
      </c>
      <c r="C190" s="1">
        <f t="shared" si="4"/>
        <v>-1.0168502687680131E-2</v>
      </c>
      <c r="D190" s="46">
        <v>-3.1987814000000003E-2</v>
      </c>
      <c r="E190" s="46">
        <f t="shared" si="5"/>
        <v>-1.0673463880766848E-2</v>
      </c>
    </row>
    <row r="191" spans="1:5" x14ac:dyDescent="0.35">
      <c r="A191" s="62">
        <v>44378</v>
      </c>
      <c r="B191" s="1">
        <v>15603.809569999999</v>
      </c>
      <c r="C191" s="1">
        <f t="shared" si="4"/>
        <v>4.6854254974083081E-3</v>
      </c>
      <c r="D191" s="46">
        <v>1.7702636000000001E-2</v>
      </c>
      <c r="E191" s="46">
        <f t="shared" si="5"/>
        <v>4.2874653692752474E-3</v>
      </c>
    </row>
    <row r="192" spans="1:5" x14ac:dyDescent="0.35">
      <c r="A192" s="62">
        <v>44379</v>
      </c>
      <c r="B192" s="1">
        <v>15650.089844</v>
      </c>
      <c r="C192" s="1">
        <f t="shared" si="4"/>
        <v>2.9659599338471448E-3</v>
      </c>
      <c r="D192" s="46">
        <v>5.4116349999999997E-3</v>
      </c>
      <c r="E192" s="46">
        <f t="shared" si="5"/>
        <v>2.5556135436991057E-3</v>
      </c>
    </row>
    <row r="193" spans="1:5" x14ac:dyDescent="0.35">
      <c r="A193" s="62">
        <v>44382</v>
      </c>
      <c r="B193" s="1">
        <v>15661.969727</v>
      </c>
      <c r="C193" s="1">
        <f t="shared" si="4"/>
        <v>7.5909359744373421E-4</v>
      </c>
      <c r="D193" s="46">
        <v>9.9961549999999996E-3</v>
      </c>
      <c r="E193" s="46">
        <f t="shared" si="5"/>
        <v>3.3284992778396356E-4</v>
      </c>
    </row>
    <row r="194" spans="1:5" x14ac:dyDescent="0.35">
      <c r="A194" s="62">
        <v>44383</v>
      </c>
      <c r="B194" s="1">
        <v>15511.379883</v>
      </c>
      <c r="C194" s="1">
        <f t="shared" si="4"/>
        <v>-9.6150003240266183E-3</v>
      </c>
      <c r="D194" s="46">
        <v>2.9311039000000001E-2</v>
      </c>
      <c r="E194" s="46">
        <f t="shared" si="5"/>
        <v>-1.0115974333277026E-2</v>
      </c>
    </row>
    <row r="195" spans="1:5" x14ac:dyDescent="0.35">
      <c r="A195" s="62">
        <v>44384</v>
      </c>
      <c r="B195" s="1">
        <v>15692.709961</v>
      </c>
      <c r="C195" s="1">
        <f t="shared" si="4"/>
        <v>1.1690131978440751E-2</v>
      </c>
      <c r="D195" s="46">
        <v>-1.4053291000000001E-2</v>
      </c>
      <c r="E195" s="46">
        <f t="shared" si="5"/>
        <v>1.1342630627529372E-2</v>
      </c>
    </row>
    <row r="196" spans="1:5" x14ac:dyDescent="0.35">
      <c r="A196" s="62">
        <v>44385</v>
      </c>
      <c r="B196" s="1">
        <v>15420.639648</v>
      </c>
      <c r="C196" s="1">
        <f t="shared" ref="C196:C259" si="6">(B196-B195)/B195</f>
        <v>-1.7337369624249577E-2</v>
      </c>
      <c r="D196" s="46">
        <v>-1.8004500999999999E-2</v>
      </c>
      <c r="E196" s="46">
        <f t="shared" ref="E196:E259" si="7">$H$3*C196+$I$3</f>
        <v>-1.7893972133166409E-2</v>
      </c>
    </row>
    <row r="197" spans="1:5" x14ac:dyDescent="0.35">
      <c r="A197" s="62">
        <v>44386</v>
      </c>
      <c r="B197" s="1">
        <v>15687.929688</v>
      </c>
      <c r="C197" s="1">
        <f t="shared" si="6"/>
        <v>1.7333265422272311E-2</v>
      </c>
      <c r="D197" s="46">
        <v>-1.1459166999999999E-2</v>
      </c>
      <c r="E197" s="46">
        <f t="shared" si="7"/>
        <v>1.7026414684494482E-2</v>
      </c>
    </row>
    <row r="198" spans="1:5" x14ac:dyDescent="0.35">
      <c r="A198" s="62">
        <v>44389</v>
      </c>
      <c r="B198" s="1">
        <v>15790.509765999999</v>
      </c>
      <c r="C198" s="1">
        <f t="shared" si="6"/>
        <v>6.5387900150052644E-3</v>
      </c>
      <c r="D198" s="46">
        <v>1.1592002000000001E-2</v>
      </c>
      <c r="E198" s="46">
        <f t="shared" si="7"/>
        <v>6.1541806971534378E-3</v>
      </c>
    </row>
    <row r="199" spans="1:5" x14ac:dyDescent="0.35">
      <c r="A199" s="62">
        <v>44390</v>
      </c>
      <c r="B199" s="1">
        <v>15789.639648</v>
      </c>
      <c r="C199" s="1">
        <f t="shared" si="6"/>
        <v>-5.510385750005627E-5</v>
      </c>
      <c r="D199" s="46">
        <v>2.2918259999999998E-3</v>
      </c>
      <c r="E199" s="46">
        <f t="shared" si="7"/>
        <v>-4.8721264200863841E-4</v>
      </c>
    </row>
    <row r="200" spans="1:5" x14ac:dyDescent="0.35">
      <c r="A200" s="62">
        <v>44391</v>
      </c>
      <c r="B200" s="1">
        <v>15788.980469</v>
      </c>
      <c r="C200" s="1">
        <f t="shared" si="6"/>
        <v>-4.1747564523026787E-5</v>
      </c>
      <c r="D200" s="46">
        <v>-1.753045E-2</v>
      </c>
      <c r="E200" s="46">
        <f t="shared" si="7"/>
        <v>-4.7376013626185758E-4</v>
      </c>
    </row>
    <row r="201" spans="1:5" x14ac:dyDescent="0.35">
      <c r="A201" s="62">
        <v>44392</v>
      </c>
      <c r="B201" s="1">
        <v>15629.660156</v>
      </c>
      <c r="C201" s="1">
        <f t="shared" si="6"/>
        <v>-1.0090601689755004E-2</v>
      </c>
      <c r="D201" s="46">
        <v>-0.110938747</v>
      </c>
      <c r="E201" s="46">
        <f t="shared" si="7"/>
        <v>-1.0595001718842874E-2</v>
      </c>
    </row>
    <row r="202" spans="1:5" x14ac:dyDescent="0.35">
      <c r="A202" s="62">
        <v>44393</v>
      </c>
      <c r="B202" s="1">
        <v>15540.309569999999</v>
      </c>
      <c r="C202" s="1">
        <f t="shared" si="6"/>
        <v>-5.7167324886267653E-3</v>
      </c>
      <c r="D202" s="46">
        <v>-9.5985600000000008E-3</v>
      </c>
      <c r="E202" s="46">
        <f t="shared" si="7"/>
        <v>-6.1896251173383116E-3</v>
      </c>
    </row>
    <row r="203" spans="1:5" x14ac:dyDescent="0.35">
      <c r="A203" s="62">
        <v>44396</v>
      </c>
      <c r="B203" s="1">
        <v>15133.200194999999</v>
      </c>
      <c r="C203" s="1">
        <f t="shared" si="6"/>
        <v>-2.6196992612419367E-2</v>
      </c>
      <c r="D203" s="46">
        <v>-2.7312817999999999E-2</v>
      </c>
      <c r="E203" s="46">
        <f t="shared" si="7"/>
        <v>-2.6817415888678652E-2</v>
      </c>
    </row>
    <row r="204" spans="1:5" x14ac:dyDescent="0.35">
      <c r="A204" s="62">
        <v>44397</v>
      </c>
      <c r="B204" s="1">
        <v>15216.269531</v>
      </c>
      <c r="C204" s="1">
        <f t="shared" si="6"/>
        <v>5.4892114641717712E-3</v>
      </c>
      <c r="D204" s="46">
        <v>-5.8876359999999999E-3</v>
      </c>
      <c r="E204" s="46">
        <f t="shared" si="7"/>
        <v>5.0970414511763915E-3</v>
      </c>
    </row>
    <row r="205" spans="1:5" x14ac:dyDescent="0.35">
      <c r="A205" s="62">
        <v>44398</v>
      </c>
      <c r="B205" s="1">
        <v>15422.5</v>
      </c>
      <c r="C205" s="1">
        <f t="shared" si="6"/>
        <v>1.3553287064207701E-2</v>
      </c>
      <c r="D205" s="46">
        <v>4.9202731E-2</v>
      </c>
      <c r="E205" s="46">
        <f t="shared" si="7"/>
        <v>1.3219207050458233E-2</v>
      </c>
    </row>
    <row r="206" spans="1:5" x14ac:dyDescent="0.35">
      <c r="A206" s="62">
        <v>44399</v>
      </c>
      <c r="B206" s="1">
        <v>15514.540039</v>
      </c>
      <c r="C206" s="1">
        <f t="shared" si="6"/>
        <v>5.9679065650834508E-3</v>
      </c>
      <c r="D206" s="46">
        <v>2.605254E-3</v>
      </c>
      <c r="E206" s="46">
        <f t="shared" si="7"/>
        <v>5.579184857812146E-3</v>
      </c>
    </row>
    <row r="207" spans="1:5" x14ac:dyDescent="0.35">
      <c r="A207" s="62">
        <v>44400</v>
      </c>
      <c r="B207" s="1">
        <v>15669.290039</v>
      </c>
      <c r="C207" s="1">
        <f t="shared" si="6"/>
        <v>9.9745142048036205E-3</v>
      </c>
      <c r="D207" s="46">
        <v>-1.5591165000000001E-2</v>
      </c>
      <c r="E207" s="46">
        <f t="shared" si="7"/>
        <v>9.6146543096374722E-3</v>
      </c>
    </row>
    <row r="208" spans="1:5" x14ac:dyDescent="0.35">
      <c r="A208" s="62">
        <v>44403</v>
      </c>
      <c r="B208" s="1">
        <v>15618.980469</v>
      </c>
      <c r="C208" s="1">
        <f t="shared" si="6"/>
        <v>-3.2107115175468506E-3</v>
      </c>
      <c r="D208" s="46">
        <v>2.1997800000000001E-3</v>
      </c>
      <c r="E208" s="46">
        <f t="shared" si="7"/>
        <v>-3.6655518903594532E-3</v>
      </c>
    </row>
    <row r="209" spans="1:5" x14ac:dyDescent="0.35">
      <c r="A209" s="62">
        <v>44404</v>
      </c>
      <c r="B209" s="1">
        <v>15519.129883</v>
      </c>
      <c r="C209" s="1">
        <f t="shared" si="6"/>
        <v>-6.3929003687648103E-3</v>
      </c>
      <c r="D209" s="46">
        <v>-1.0535556999999999E-2</v>
      </c>
      <c r="E209" s="46">
        <f t="shared" si="7"/>
        <v>-6.8706638089116008E-3</v>
      </c>
    </row>
    <row r="210" spans="1:5" x14ac:dyDescent="0.35">
      <c r="A210" s="62">
        <v>44405</v>
      </c>
      <c r="B210" s="1">
        <v>15570.360352</v>
      </c>
      <c r="C210" s="1">
        <f t="shared" si="6"/>
        <v>3.3011173555625101E-3</v>
      </c>
      <c r="D210" s="46">
        <v>3.1943166000000002E-2</v>
      </c>
      <c r="E210" s="46">
        <f t="shared" si="7"/>
        <v>2.8931852898008417E-3</v>
      </c>
    </row>
    <row r="211" spans="1:5" x14ac:dyDescent="0.35">
      <c r="A211" s="62">
        <v>44406</v>
      </c>
      <c r="B211" s="1">
        <v>15640.469727</v>
      </c>
      <c r="C211" s="1">
        <f t="shared" si="6"/>
        <v>4.5027458205869021E-3</v>
      </c>
      <c r="D211" s="46">
        <v>-7.3086840000000002E-3</v>
      </c>
      <c r="E211" s="46">
        <f t="shared" si="7"/>
        <v>4.1034697496458708E-3</v>
      </c>
    </row>
    <row r="212" spans="1:5" x14ac:dyDescent="0.35">
      <c r="A212" s="62">
        <v>44407</v>
      </c>
      <c r="B212" s="1">
        <v>15544.389648</v>
      </c>
      <c r="C212" s="1">
        <f t="shared" si="6"/>
        <v>-6.1430430592590976E-3</v>
      </c>
      <c r="D212" s="46">
        <v>-6.4962750000000001E-3</v>
      </c>
      <c r="E212" s="46">
        <f t="shared" si="7"/>
        <v>-6.6190066389332615E-3</v>
      </c>
    </row>
    <row r="213" spans="1:5" x14ac:dyDescent="0.35">
      <c r="A213" s="62">
        <v>44410</v>
      </c>
      <c r="B213" s="1">
        <v>15568.730469</v>
      </c>
      <c r="C213" s="1">
        <f t="shared" si="6"/>
        <v>1.5658910739625958E-3</v>
      </c>
      <c r="D213" s="46">
        <v>1.5693024999999999E-2</v>
      </c>
      <c r="E213" s="46">
        <f t="shared" si="7"/>
        <v>1.1454592130118576E-3</v>
      </c>
    </row>
    <row r="214" spans="1:5" x14ac:dyDescent="0.35">
      <c r="A214" s="62">
        <v>44411</v>
      </c>
      <c r="B214" s="1">
        <v>15555.080078000001</v>
      </c>
      <c r="C214" s="1">
        <f t="shared" si="6"/>
        <v>-8.7678253709764424E-4</v>
      </c>
      <c r="D214" s="46">
        <v>1.1588026E-2</v>
      </c>
      <c r="E214" s="46">
        <f t="shared" si="7"/>
        <v>-1.3148103278563653E-3</v>
      </c>
    </row>
    <row r="215" spans="1:5" x14ac:dyDescent="0.35">
      <c r="A215" s="62">
        <v>44412</v>
      </c>
      <c r="B215" s="1">
        <v>15692.129883</v>
      </c>
      <c r="C215" s="1">
        <f t="shared" si="6"/>
        <v>8.810613916017845E-3</v>
      </c>
      <c r="D215" s="46">
        <v>-2.7577429000000001E-2</v>
      </c>
      <c r="E215" s="46">
        <f t="shared" si="7"/>
        <v>8.442369802963463E-3</v>
      </c>
    </row>
    <row r="216" spans="1:5" x14ac:dyDescent="0.35">
      <c r="A216" s="62">
        <v>44413</v>
      </c>
      <c r="B216" s="1">
        <v>15744.669921999999</v>
      </c>
      <c r="C216" s="1">
        <f t="shared" si="6"/>
        <v>3.3481776783480838E-3</v>
      </c>
      <c r="D216" s="46">
        <v>1.0907504E-2</v>
      </c>
      <c r="E216" s="46">
        <f t="shared" si="7"/>
        <v>2.9405846141348528E-3</v>
      </c>
    </row>
    <row r="217" spans="1:5" x14ac:dyDescent="0.35">
      <c r="A217" s="62">
        <v>44414</v>
      </c>
      <c r="B217" s="1">
        <v>15761.450194999999</v>
      </c>
      <c r="C217" s="1">
        <f t="shared" si="6"/>
        <v>1.0657748357463664E-3</v>
      </c>
      <c r="D217" s="46">
        <v>2.0284808000000001E-2</v>
      </c>
      <c r="E217" s="46">
        <f t="shared" si="7"/>
        <v>6.4174036076498605E-4</v>
      </c>
    </row>
    <row r="218" spans="1:5" x14ac:dyDescent="0.35">
      <c r="A218" s="62">
        <v>44417</v>
      </c>
      <c r="B218" s="1">
        <v>15745.410156</v>
      </c>
      <c r="C218" s="1">
        <f t="shared" si="6"/>
        <v>-1.0176753281933347E-3</v>
      </c>
      <c r="D218" s="46">
        <v>1.2267386E-2</v>
      </c>
      <c r="E218" s="46">
        <f t="shared" si="7"/>
        <v>-1.4567180476970775E-3</v>
      </c>
    </row>
    <row r="219" spans="1:5" x14ac:dyDescent="0.35">
      <c r="A219" s="62">
        <v>44418</v>
      </c>
      <c r="B219" s="1">
        <v>15770.709961</v>
      </c>
      <c r="C219" s="1">
        <f t="shared" si="6"/>
        <v>1.6068050783903988E-3</v>
      </c>
      <c r="D219" s="46">
        <v>-5.0146679999999999E-3</v>
      </c>
      <c r="E219" s="46">
        <f t="shared" si="7"/>
        <v>1.186667943655564E-3</v>
      </c>
    </row>
    <row r="220" spans="1:5" x14ac:dyDescent="0.35">
      <c r="A220" s="62">
        <v>44419</v>
      </c>
      <c r="B220" s="1">
        <v>15826.089844</v>
      </c>
      <c r="C220" s="1">
        <f t="shared" si="6"/>
        <v>3.5115656262115443E-3</v>
      </c>
      <c r="D220" s="46">
        <v>-1.1759680999999999E-2</v>
      </c>
      <c r="E220" s="46">
        <f t="shared" si="7"/>
        <v>3.1051495358064632E-3</v>
      </c>
    </row>
    <row r="221" spans="1:5" x14ac:dyDescent="0.35">
      <c r="A221" s="62">
        <v>44420</v>
      </c>
      <c r="B221" s="1">
        <v>15937.509765999999</v>
      </c>
      <c r="C221" s="1">
        <f t="shared" si="6"/>
        <v>7.0402685122023835E-3</v>
      </c>
      <c r="D221" s="46">
        <v>2.9748830000000002E-3</v>
      </c>
      <c r="E221" s="46">
        <f t="shared" si="7"/>
        <v>6.6592716214865198E-3</v>
      </c>
    </row>
    <row r="222" spans="1:5" x14ac:dyDescent="0.35">
      <c r="A222" s="62">
        <v>44421</v>
      </c>
      <c r="B222" s="1">
        <v>15977.440430000001</v>
      </c>
      <c r="C222" s="1">
        <f t="shared" si="6"/>
        <v>2.5054518921887475E-3</v>
      </c>
      <c r="D222" s="46">
        <v>1.2288093E-2</v>
      </c>
      <c r="E222" s="46">
        <f t="shared" si="7"/>
        <v>2.0917882077692417E-3</v>
      </c>
    </row>
    <row r="223" spans="1:5" x14ac:dyDescent="0.35">
      <c r="A223" s="62">
        <v>44424</v>
      </c>
      <c r="B223" s="1">
        <v>15925.730469</v>
      </c>
      <c r="C223" s="1">
        <f t="shared" si="6"/>
        <v>-3.2364358500694139E-3</v>
      </c>
      <c r="D223" s="46">
        <v>-1.2976099E-2</v>
      </c>
      <c r="E223" s="46">
        <f t="shared" si="7"/>
        <v>-3.6914615294851485E-3</v>
      </c>
    </row>
    <row r="224" spans="1:5" x14ac:dyDescent="0.35">
      <c r="A224" s="62">
        <v>44425</v>
      </c>
      <c r="B224" s="1">
        <v>15921.950194999999</v>
      </c>
      <c r="C224" s="1">
        <f t="shared" si="6"/>
        <v>-2.3736895506043399E-4</v>
      </c>
      <c r="D224" s="46">
        <v>-1.2722604E-2</v>
      </c>
      <c r="E224" s="46">
        <f t="shared" si="7"/>
        <v>-6.7079069593313945E-4</v>
      </c>
    </row>
    <row r="225" spans="1:5" x14ac:dyDescent="0.35">
      <c r="A225" s="62">
        <v>44426</v>
      </c>
      <c r="B225" s="1">
        <v>15965.969727</v>
      </c>
      <c r="C225" s="1">
        <f t="shared" si="6"/>
        <v>2.7647073041230708E-3</v>
      </c>
      <c r="D225" s="46">
        <v>2.4054939000000001E-2</v>
      </c>
      <c r="E225" s="46">
        <f t="shared" si="7"/>
        <v>2.3529111799089402E-3</v>
      </c>
    </row>
    <row r="226" spans="1:5" x14ac:dyDescent="0.35">
      <c r="A226" s="62">
        <v>44427</v>
      </c>
      <c r="B226" s="1">
        <v>15765.809569999999</v>
      </c>
      <c r="C226" s="1">
        <f t="shared" si="6"/>
        <v>-1.2536673964845998E-2</v>
      </c>
      <c r="D226" s="46">
        <v>-2.0972730000000002E-3</v>
      </c>
      <c r="E226" s="46">
        <f t="shared" si="7"/>
        <v>-1.3058694406199702E-2</v>
      </c>
    </row>
    <row r="227" spans="1:5" x14ac:dyDescent="0.35">
      <c r="A227" s="62">
        <v>44428</v>
      </c>
      <c r="B227" s="1">
        <v>15808.040039</v>
      </c>
      <c r="C227" s="1">
        <f t="shared" si="6"/>
        <v>2.6786108770689718E-3</v>
      </c>
      <c r="D227" s="46">
        <v>-9.6680110000000007E-3</v>
      </c>
      <c r="E227" s="46">
        <f t="shared" si="7"/>
        <v>2.2661945526445872E-3</v>
      </c>
    </row>
    <row r="228" spans="1:5" x14ac:dyDescent="0.35">
      <c r="A228" s="62">
        <v>44431</v>
      </c>
      <c r="B228" s="1">
        <v>15852.790039</v>
      </c>
      <c r="C228" s="1">
        <f t="shared" si="6"/>
        <v>2.8308379716648819E-3</v>
      </c>
      <c r="D228" s="46">
        <v>4.2445249999999999E-3</v>
      </c>
      <c r="E228" s="46">
        <f t="shared" si="7"/>
        <v>2.4195182232460899E-3</v>
      </c>
    </row>
    <row r="229" spans="1:5" x14ac:dyDescent="0.35">
      <c r="A229" s="62">
        <v>44432</v>
      </c>
      <c r="B229" s="1">
        <v>15905.849609000001</v>
      </c>
      <c r="C229" s="1">
        <f t="shared" si="6"/>
        <v>3.3470177722323682E-3</v>
      </c>
      <c r="D229" s="46">
        <v>2.4936601999999999E-2</v>
      </c>
      <c r="E229" s="46">
        <f t="shared" si="7"/>
        <v>2.939416352573488E-3</v>
      </c>
    </row>
    <row r="230" spans="1:5" x14ac:dyDescent="0.35">
      <c r="A230" s="62">
        <v>44433</v>
      </c>
      <c r="B230" s="1">
        <v>15860.660156</v>
      </c>
      <c r="C230" s="1">
        <f t="shared" si="6"/>
        <v>-2.8410587369335706E-3</v>
      </c>
      <c r="D230" s="46">
        <v>2.4741860000000002E-3</v>
      </c>
      <c r="E230" s="46">
        <f t="shared" si="7"/>
        <v>-3.2932362961997606E-3</v>
      </c>
    </row>
    <row r="231" spans="1:5" x14ac:dyDescent="0.35">
      <c r="A231" s="62">
        <v>44434</v>
      </c>
      <c r="B231" s="1">
        <v>15793.620117</v>
      </c>
      <c r="C231" s="1">
        <f t="shared" si="6"/>
        <v>-4.2268126509626179E-3</v>
      </c>
      <c r="D231" s="46">
        <v>4.11395E-4</v>
      </c>
      <c r="E231" s="46">
        <f t="shared" si="7"/>
        <v>-4.6889725625545485E-3</v>
      </c>
    </row>
    <row r="232" spans="1:5" x14ac:dyDescent="0.35">
      <c r="A232" s="62">
        <v>44435</v>
      </c>
      <c r="B232" s="1">
        <v>15851.75</v>
      </c>
      <c r="C232" s="1">
        <f t="shared" si="6"/>
        <v>3.6805927057489201E-3</v>
      </c>
      <c r="D232" s="46">
        <v>-1.644696E-3</v>
      </c>
      <c r="E232" s="46">
        <f t="shared" si="7"/>
        <v>3.2753942109381585E-3</v>
      </c>
    </row>
    <row r="233" spans="1:5" x14ac:dyDescent="0.35">
      <c r="A233" s="62">
        <v>44438</v>
      </c>
      <c r="B233" s="1">
        <v>15887.309569999999</v>
      </c>
      <c r="C233" s="1">
        <f t="shared" si="6"/>
        <v>2.2432583153279254E-3</v>
      </c>
      <c r="D233" s="46">
        <v>1.8121828E-2</v>
      </c>
      <c r="E233" s="46">
        <f t="shared" si="7"/>
        <v>1.8277059054750838E-3</v>
      </c>
    </row>
    <row r="234" spans="1:5" x14ac:dyDescent="0.35">
      <c r="A234" s="62">
        <v>44439</v>
      </c>
      <c r="B234" s="1">
        <v>15835.089844</v>
      </c>
      <c r="C234" s="1">
        <f t="shared" si="6"/>
        <v>-3.286882890392332E-3</v>
      </c>
      <c r="D234" s="46">
        <v>-5.6633899999999999E-3</v>
      </c>
      <c r="E234" s="46">
        <f t="shared" si="7"/>
        <v>-3.7422719677571506E-3</v>
      </c>
    </row>
    <row r="235" spans="1:5" x14ac:dyDescent="0.35">
      <c r="A235" s="62">
        <v>44440</v>
      </c>
      <c r="B235" s="1">
        <v>15824.290039</v>
      </c>
      <c r="C235" s="1">
        <f t="shared" si="6"/>
        <v>-6.8201728606501492E-4</v>
      </c>
      <c r="D235" s="46">
        <v>2.0748576000000001E-2</v>
      </c>
      <c r="E235" s="46">
        <f t="shared" si="7"/>
        <v>-1.1186420749365062E-3</v>
      </c>
    </row>
    <row r="236" spans="1:5" x14ac:dyDescent="0.35">
      <c r="A236" s="62">
        <v>44441</v>
      </c>
      <c r="B236" s="1">
        <v>15840.589844</v>
      </c>
      <c r="C236" s="1">
        <f t="shared" si="6"/>
        <v>1.0300496868945542E-3</v>
      </c>
      <c r="D236" s="46">
        <v>3.9856919999999999E-3</v>
      </c>
      <c r="E236" s="46">
        <f t="shared" si="7"/>
        <v>6.0575786389552213E-4</v>
      </c>
    </row>
    <row r="237" spans="1:5" x14ac:dyDescent="0.35">
      <c r="A237" s="62">
        <v>44442</v>
      </c>
      <c r="B237" s="1">
        <v>15781.200194999999</v>
      </c>
      <c r="C237" s="1">
        <f t="shared" si="6"/>
        <v>-3.7492069162118912E-3</v>
      </c>
      <c r="D237" s="46">
        <v>3.5728460000000002E-3</v>
      </c>
      <c r="E237" s="46">
        <f t="shared" si="7"/>
        <v>-4.2079263693870642E-3</v>
      </c>
    </row>
    <row r="238" spans="1:5" x14ac:dyDescent="0.35">
      <c r="A238" s="62">
        <v>44445</v>
      </c>
      <c r="B238" s="1">
        <v>15932.120117</v>
      </c>
      <c r="C238" s="1">
        <f t="shared" si="6"/>
        <v>9.5632727634883761E-3</v>
      </c>
      <c r="D238" s="46">
        <v>-1.0680419E-2</v>
      </c>
      <c r="E238" s="46">
        <f t="shared" si="7"/>
        <v>9.200450468637409E-3</v>
      </c>
    </row>
    <row r="239" spans="1:5" x14ac:dyDescent="0.35">
      <c r="A239" s="62">
        <v>44446</v>
      </c>
      <c r="B239" s="1">
        <v>15843.089844</v>
      </c>
      <c r="C239" s="1">
        <f t="shared" si="6"/>
        <v>-5.5880995339096526E-3</v>
      </c>
      <c r="D239" s="46">
        <v>-1.9992399999999998E-3</v>
      </c>
      <c r="E239" s="46">
        <f t="shared" si="7"/>
        <v>-6.0600655482622653E-3</v>
      </c>
    </row>
    <row r="240" spans="1:5" x14ac:dyDescent="0.35">
      <c r="A240" s="62">
        <v>44447</v>
      </c>
      <c r="B240" s="1">
        <v>15610.280273</v>
      </c>
      <c r="C240" s="1">
        <f t="shared" si="6"/>
        <v>-1.4694707490292244E-2</v>
      </c>
      <c r="D240" s="46">
        <v>-8.0929409999999993E-2</v>
      </c>
      <c r="E240" s="46">
        <f t="shared" si="7"/>
        <v>-1.5232273441396037E-2</v>
      </c>
    </row>
    <row r="241" spans="1:5" x14ac:dyDescent="0.35">
      <c r="A241" s="62">
        <v>44448</v>
      </c>
      <c r="B241" s="1">
        <v>15623.150390999999</v>
      </c>
      <c r="C241" s="1">
        <f t="shared" si="6"/>
        <v>8.2446424887447063E-4</v>
      </c>
      <c r="D241" s="46">
        <v>-8.7188299999999995E-4</v>
      </c>
      <c r="E241" s="46">
        <f t="shared" si="7"/>
        <v>3.9869148019339357E-4</v>
      </c>
    </row>
    <row r="242" spans="1:5" x14ac:dyDescent="0.35">
      <c r="A242" s="62">
        <v>44449</v>
      </c>
      <c r="B242" s="1">
        <v>15609.809569999999</v>
      </c>
      <c r="C242" s="1">
        <f t="shared" si="6"/>
        <v>-8.5391362600497028E-4</v>
      </c>
      <c r="D242" s="46">
        <v>-6.1081590000000002E-3</v>
      </c>
      <c r="E242" s="46">
        <f t="shared" si="7"/>
        <v>-1.2917766793413238E-3</v>
      </c>
    </row>
    <row r="243" spans="1:5" x14ac:dyDescent="0.35">
      <c r="A243" s="62">
        <v>44452</v>
      </c>
      <c r="B243" s="1">
        <v>15701.419921999999</v>
      </c>
      <c r="C243" s="1">
        <f t="shared" si="6"/>
        <v>5.8687680710764554E-3</v>
      </c>
      <c r="D243" s="46">
        <v>2.1510052000000002E-2</v>
      </c>
      <c r="E243" s="46">
        <f t="shared" si="7"/>
        <v>5.479332214369091E-3</v>
      </c>
    </row>
    <row r="244" spans="1:5" x14ac:dyDescent="0.35">
      <c r="A244" s="62">
        <v>44453</v>
      </c>
      <c r="B244" s="1">
        <v>15722.990234000001</v>
      </c>
      <c r="C244" s="1">
        <f t="shared" si="6"/>
        <v>1.3737809769534582E-3</v>
      </c>
      <c r="D244" s="46">
        <v>-9.0245380000000004E-3</v>
      </c>
      <c r="E244" s="46">
        <f t="shared" si="7"/>
        <v>9.5196524065929646E-4</v>
      </c>
    </row>
    <row r="245" spans="1:5" x14ac:dyDescent="0.35">
      <c r="A245" s="62">
        <v>44454</v>
      </c>
      <c r="B245" s="1">
        <v>15616</v>
      </c>
      <c r="C245" s="1">
        <f t="shared" si="6"/>
        <v>-6.8047001497616513E-3</v>
      </c>
      <c r="D245" s="46">
        <v>-2.4284433000000001E-2</v>
      </c>
      <c r="E245" s="46">
        <f t="shared" si="7"/>
        <v>-7.2854300116229733E-3</v>
      </c>
    </row>
    <row r="246" spans="1:5" x14ac:dyDescent="0.35">
      <c r="A246" s="62">
        <v>44455</v>
      </c>
      <c r="B246" s="1">
        <v>15651.75</v>
      </c>
      <c r="C246" s="1">
        <f t="shared" si="6"/>
        <v>2.2893186475409838E-3</v>
      </c>
      <c r="D246" s="46">
        <v>1.3333289E-2</v>
      </c>
      <c r="E246" s="46">
        <f t="shared" si="7"/>
        <v>1.8740980357510862E-3</v>
      </c>
    </row>
    <row r="247" spans="1:5" x14ac:dyDescent="0.35">
      <c r="A247" s="62">
        <v>44456</v>
      </c>
      <c r="B247" s="1">
        <v>15490.169921999999</v>
      </c>
      <c r="C247" s="1">
        <f t="shared" si="6"/>
        <v>-1.0323451243471234E-2</v>
      </c>
      <c r="D247" s="46">
        <v>4.3860089999999997E-3</v>
      </c>
      <c r="E247" s="46">
        <f t="shared" si="7"/>
        <v>-1.0829528616754602E-2</v>
      </c>
    </row>
    <row r="248" spans="1:5" x14ac:dyDescent="0.35">
      <c r="A248" s="62">
        <v>44459</v>
      </c>
      <c r="B248" s="1">
        <v>15132.059569999999</v>
      </c>
      <c r="C248" s="1">
        <f t="shared" si="6"/>
        <v>-2.311855543246117E-2</v>
      </c>
      <c r="D248" s="46">
        <v>-2.0524016999999999E-2</v>
      </c>
      <c r="E248" s="46">
        <f t="shared" si="7"/>
        <v>-2.3716803022091032E-2</v>
      </c>
    </row>
    <row r="249" spans="1:5" x14ac:dyDescent="0.35">
      <c r="A249" s="62">
        <v>44460</v>
      </c>
      <c r="B249" s="1">
        <v>15348.530273</v>
      </c>
      <c r="C249" s="1">
        <f t="shared" si="6"/>
        <v>1.430543555545895E-2</v>
      </c>
      <c r="D249" s="46">
        <v>2.0508202999999999E-2</v>
      </c>
      <c r="E249" s="46">
        <f t="shared" si="7"/>
        <v>1.3976773683534616E-2</v>
      </c>
    </row>
    <row r="250" spans="1:5" x14ac:dyDescent="0.35">
      <c r="A250" s="62">
        <v>44461</v>
      </c>
      <c r="B250" s="1">
        <v>15506.740234000001</v>
      </c>
      <c r="C250" s="1">
        <f t="shared" si="6"/>
        <v>1.0307824800548607E-2</v>
      </c>
      <c r="D250" s="46">
        <v>2.5338577000000001E-2</v>
      </c>
      <c r="E250" s="46">
        <f t="shared" si="7"/>
        <v>9.9503659260593222E-3</v>
      </c>
    </row>
    <row r="251" spans="1:5" x14ac:dyDescent="0.35">
      <c r="A251" s="62">
        <v>44462</v>
      </c>
      <c r="B251" s="1">
        <v>15643.969727</v>
      </c>
      <c r="C251" s="1">
        <f t="shared" si="6"/>
        <v>8.8496673658794E-3</v>
      </c>
      <c r="D251" s="46">
        <v>2.2582062999999999E-2</v>
      </c>
      <c r="E251" s="46">
        <f t="shared" si="7"/>
        <v>8.48170457643674E-3</v>
      </c>
    </row>
    <row r="252" spans="1:5" x14ac:dyDescent="0.35">
      <c r="A252" s="62">
        <v>44463</v>
      </c>
      <c r="B252" s="1">
        <v>15531.75</v>
      </c>
      <c r="C252" s="1">
        <f t="shared" si="6"/>
        <v>-7.1733536281599385E-3</v>
      </c>
      <c r="D252" s="46">
        <v>-2.9166708E-2</v>
      </c>
      <c r="E252" s="46">
        <f t="shared" si="7"/>
        <v>-7.6567391050408008E-3</v>
      </c>
    </row>
    <row r="253" spans="1:5" x14ac:dyDescent="0.35">
      <c r="A253" s="62">
        <v>44466</v>
      </c>
      <c r="B253" s="1">
        <v>15573.879883</v>
      </c>
      <c r="C253" s="1">
        <f t="shared" si="6"/>
        <v>2.7125007162747024E-3</v>
      </c>
      <c r="D253" s="46">
        <v>3.3047254999999998E-2</v>
      </c>
      <c r="E253" s="46">
        <f t="shared" si="7"/>
        <v>2.3003285191169186E-3</v>
      </c>
    </row>
    <row r="254" spans="1:5" x14ac:dyDescent="0.35">
      <c r="A254" s="62">
        <v>44467</v>
      </c>
      <c r="B254" s="1">
        <v>15248.559569999999</v>
      </c>
      <c r="C254" s="1">
        <f t="shared" si="6"/>
        <v>-2.0888841794337358E-2</v>
      </c>
      <c r="D254" s="46">
        <v>-1.6202741999999999E-2</v>
      </c>
      <c r="E254" s="46">
        <f t="shared" si="7"/>
        <v>-2.1471027522697389E-2</v>
      </c>
    </row>
    <row r="255" spans="1:5" x14ac:dyDescent="0.35">
      <c r="A255" s="62">
        <v>44468</v>
      </c>
      <c r="B255" s="1">
        <v>15365.269531</v>
      </c>
      <c r="C255" s="1">
        <f t="shared" si="6"/>
        <v>7.6538351353275056E-3</v>
      </c>
      <c r="D255" s="46">
        <v>-3.8006759999999998E-3</v>
      </c>
      <c r="E255" s="46">
        <f t="shared" si="7"/>
        <v>7.2772581045487802E-3</v>
      </c>
    </row>
    <row r="256" spans="1:5" x14ac:dyDescent="0.35">
      <c r="A256" s="62">
        <v>44469</v>
      </c>
      <c r="B256" s="1">
        <v>15260.690430000001</v>
      </c>
      <c r="C256" s="1">
        <f t="shared" si="6"/>
        <v>-6.8062002289648836E-3</v>
      </c>
      <c r="D256" s="46">
        <v>-1.5260704E-2</v>
      </c>
      <c r="E256" s="46">
        <f t="shared" si="7"/>
        <v>-7.2869408967268581E-3</v>
      </c>
    </row>
    <row r="257" spans="1:5" x14ac:dyDescent="0.35">
      <c r="A257" s="62">
        <v>44470</v>
      </c>
      <c r="B257" s="1">
        <v>15156.440430000001</v>
      </c>
      <c r="C257" s="1">
        <f t="shared" si="6"/>
        <v>-6.8312767681245725E-3</v>
      </c>
      <c r="D257" s="46">
        <v>-2.2384890000000001E-2</v>
      </c>
      <c r="E257" s="46">
        <f t="shared" si="7"/>
        <v>-7.3121980760755935E-3</v>
      </c>
    </row>
    <row r="258" spans="1:5" x14ac:dyDescent="0.35">
      <c r="A258" s="62">
        <v>44473</v>
      </c>
      <c r="B258" s="1">
        <v>15036.549805000001</v>
      </c>
      <c r="C258" s="1">
        <f t="shared" si="6"/>
        <v>-7.9102098908853096E-3</v>
      </c>
      <c r="D258" s="46">
        <v>-1.9815016000000001E-2</v>
      </c>
      <c r="E258" s="46">
        <f t="shared" si="7"/>
        <v>-8.3989033512064416E-3</v>
      </c>
    </row>
    <row r="259" spans="1:5" x14ac:dyDescent="0.35">
      <c r="A259" s="62">
        <v>44474</v>
      </c>
      <c r="B259" s="1">
        <v>15194.490234000001</v>
      </c>
      <c r="C259" s="1">
        <f t="shared" si="6"/>
        <v>1.0503767888793304E-2</v>
      </c>
      <c r="D259" s="46">
        <v>-2.246226E-3</v>
      </c>
      <c r="E259" s="46">
        <f t="shared" si="7"/>
        <v>1.0147720500804508E-2</v>
      </c>
    </row>
    <row r="260" spans="1:5" x14ac:dyDescent="0.35">
      <c r="A260" s="62">
        <v>44475</v>
      </c>
      <c r="B260" s="1">
        <v>14973.330078000001</v>
      </c>
      <c r="C260" s="1">
        <f t="shared" ref="C260:C266" si="8">(B260-B259)/B259</f>
        <v>-1.4555286330377847E-2</v>
      </c>
      <c r="D260" s="46">
        <v>-2.5664116000000001E-2</v>
      </c>
      <c r="E260" s="46">
        <f t="shared" ref="E260:E266" si="9">$H$3*C260+$I$3</f>
        <v>-1.5091847953710425E-2</v>
      </c>
    </row>
    <row r="261" spans="1:5" x14ac:dyDescent="0.35">
      <c r="A261" s="62">
        <v>44476</v>
      </c>
      <c r="B261" s="1">
        <v>15250.860352</v>
      </c>
      <c r="C261" s="1">
        <f t="shared" si="8"/>
        <v>1.8534973352906194E-2</v>
      </c>
      <c r="D261" s="46">
        <v>2.4029622E-2</v>
      </c>
      <c r="E261" s="46">
        <f t="shared" si="9"/>
        <v>1.8236779182383762E-2</v>
      </c>
    </row>
    <row r="262" spans="1:5" x14ac:dyDescent="0.35">
      <c r="A262" s="62">
        <v>44477</v>
      </c>
      <c r="B262" s="1">
        <v>15206.129883</v>
      </c>
      <c r="C262" s="1">
        <f t="shared" si="8"/>
        <v>-2.9329800396561971E-3</v>
      </c>
      <c r="D262" s="46">
        <v>-6.7689530000000003E-3</v>
      </c>
      <c r="E262" s="46">
        <f t="shared" si="9"/>
        <v>-3.3858197589355958E-3</v>
      </c>
    </row>
    <row r="263" spans="1:5" x14ac:dyDescent="0.35">
      <c r="A263" s="62">
        <v>44480</v>
      </c>
      <c r="B263" s="1">
        <v>15199.139648</v>
      </c>
      <c r="C263" s="1">
        <f t="shared" si="8"/>
        <v>-4.5969849355385136E-4</v>
      </c>
      <c r="D263" s="46">
        <v>2.4080008999999999E-2</v>
      </c>
      <c r="E263" s="46">
        <f t="shared" si="9"/>
        <v>-8.9472179713057825E-4</v>
      </c>
    </row>
    <row r="264" spans="1:5" x14ac:dyDescent="0.35">
      <c r="A264" s="62">
        <v>44481</v>
      </c>
      <c r="B264" s="1">
        <v>15146.870117</v>
      </c>
      <c r="C264" s="1">
        <f t="shared" si="8"/>
        <v>-3.4389795876951412E-3</v>
      </c>
      <c r="D264" s="46">
        <v>1.7302528000000001E-2</v>
      </c>
      <c r="E264" s="46">
        <f t="shared" si="9"/>
        <v>-3.8954643017416885E-3</v>
      </c>
    </row>
    <row r="265" spans="1:5" x14ac:dyDescent="0.35">
      <c r="A265" s="62">
        <v>44482</v>
      </c>
      <c r="B265" s="1">
        <v>15249.379883</v>
      </c>
      <c r="C265" s="1">
        <f t="shared" si="8"/>
        <v>6.7677193511382914E-3</v>
      </c>
      <c r="D265" s="46">
        <v>2.1369385000000001E-2</v>
      </c>
      <c r="E265" s="46">
        <f t="shared" si="9"/>
        <v>6.384759137985245E-3</v>
      </c>
    </row>
    <row r="266" spans="1:5" x14ac:dyDescent="0.35">
      <c r="A266" s="62">
        <v>44483</v>
      </c>
      <c r="B266" s="1">
        <v>15462.719727</v>
      </c>
      <c r="C266" s="1">
        <f t="shared" si="8"/>
        <v>1.3990066851035118E-2</v>
      </c>
      <c r="D266" s="46">
        <v>5.5507689999999997E-3</v>
      </c>
      <c r="E266" s="46">
        <f t="shared" si="9"/>
        <v>1.3659133203806236E-2</v>
      </c>
    </row>
  </sheetData>
  <mergeCells count="1">
    <mergeCell ref="C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workbookViewId="0">
      <selection activeCell="I11" sqref="I11:I14"/>
    </sheetView>
  </sheetViews>
  <sheetFormatPr baseColWidth="10" defaultColWidth="11.453125" defaultRowHeight="14.5" x14ac:dyDescent="0.35"/>
  <cols>
    <col min="1" max="3" width="11.453125" style="1"/>
    <col min="4" max="4" width="13" style="1" customWidth="1"/>
    <col min="5" max="16384" width="11.453125" style="1"/>
  </cols>
  <sheetData>
    <row r="1" spans="1:10" x14ac:dyDescent="0.35">
      <c r="A1" s="45" t="s">
        <v>61</v>
      </c>
      <c r="B1" s="45" t="s">
        <v>62</v>
      </c>
      <c r="C1" s="94" t="s">
        <v>63</v>
      </c>
      <c r="D1" s="94"/>
    </row>
    <row r="2" spans="1:10" x14ac:dyDescent="0.35">
      <c r="A2" s="62">
        <v>44104</v>
      </c>
      <c r="B2" s="1">
        <v>12760.730469</v>
      </c>
      <c r="C2" s="45" t="s">
        <v>64</v>
      </c>
      <c r="D2" s="64" t="s">
        <v>15</v>
      </c>
      <c r="E2" s="45" t="s">
        <v>73</v>
      </c>
      <c r="H2" s="63" t="s">
        <v>46</v>
      </c>
      <c r="I2" s="63" t="s">
        <v>47</v>
      </c>
    </row>
    <row r="3" spans="1:10" x14ac:dyDescent="0.35">
      <c r="A3" s="62">
        <v>44105</v>
      </c>
      <c r="B3" s="1">
        <v>12730.769531</v>
      </c>
      <c r="C3" s="1">
        <f>(B3-B2)/B2</f>
        <v>-2.3479014836012024E-3</v>
      </c>
      <c r="D3" s="46">
        <v>3.0184737999999999E-2</v>
      </c>
      <c r="E3" s="1">
        <f>$H$3*C3+$I$3</f>
        <v>-1.2620795611818832E-3</v>
      </c>
      <c r="H3" s="46">
        <f t="array" ref="H3:I7">LINEST(D3:D266,C3:C266,TRUE,TRUE)</f>
        <v>0.77316195461657966</v>
      </c>
      <c r="I3" s="46">
        <v>5.5322853912638948E-4</v>
      </c>
    </row>
    <row r="4" spans="1:10" ht="15.5" x14ac:dyDescent="0.35">
      <c r="A4" s="62">
        <v>44106</v>
      </c>
      <c r="B4" s="1">
        <v>12689.040039</v>
      </c>
      <c r="C4" s="1">
        <f t="shared" ref="C4:C67" si="0">(B4-B3)/B3</f>
        <v>-3.2778452157496991E-3</v>
      </c>
      <c r="D4" s="46">
        <v>2.5258519999999999E-3</v>
      </c>
      <c r="E4" s="1">
        <f t="shared" ref="E4:E67" si="1">$H$3*C4+$I$3</f>
        <v>-1.9810766748132522E-3</v>
      </c>
      <c r="G4" s="45" t="s">
        <v>65</v>
      </c>
      <c r="H4" s="46">
        <v>8.4326094288151812E-2</v>
      </c>
      <c r="I4" s="46">
        <v>8.5563670619463229E-4</v>
      </c>
      <c r="J4" s="45" t="s">
        <v>72</v>
      </c>
    </row>
    <row r="5" spans="1:10" x14ac:dyDescent="0.35">
      <c r="A5" s="62">
        <v>44109</v>
      </c>
      <c r="B5" s="1">
        <v>12828.309569999999</v>
      </c>
      <c r="C5" s="1">
        <f t="shared" si="0"/>
        <v>1.0975576605633872E-2</v>
      </c>
      <c r="D5" s="46">
        <v>-1.6124956999999999E-2</v>
      </c>
      <c r="E5" s="1">
        <f t="shared" si="1"/>
        <v>9.0391268005822773E-3</v>
      </c>
      <c r="G5" s="45" t="s">
        <v>66</v>
      </c>
      <c r="H5" s="46">
        <v>0.24291753922774215</v>
      </c>
      <c r="I5" s="46">
        <v>1.3861421207052929E-2</v>
      </c>
      <c r="J5" s="45" t="s">
        <v>71</v>
      </c>
    </row>
    <row r="6" spans="1:10" x14ac:dyDescent="0.35">
      <c r="A6" s="62">
        <v>44110</v>
      </c>
      <c r="B6" s="1">
        <v>12906.019531</v>
      </c>
      <c r="C6" s="1">
        <f t="shared" si="0"/>
        <v>6.0576929934503037E-3</v>
      </c>
      <c r="D6" s="46">
        <v>-1.1011524E-2</v>
      </c>
      <c r="E6" s="1">
        <f t="shared" si="1"/>
        <v>5.2368062944095862E-3</v>
      </c>
      <c r="G6" s="45" t="s">
        <v>67</v>
      </c>
      <c r="H6" s="46">
        <v>84.065341063043945</v>
      </c>
      <c r="I6" s="46">
        <v>262</v>
      </c>
      <c r="J6" s="45" t="s">
        <v>68</v>
      </c>
    </row>
    <row r="7" spans="1:10" x14ac:dyDescent="0.35">
      <c r="A7" s="62">
        <v>44111</v>
      </c>
      <c r="B7" s="1">
        <v>12928.570313</v>
      </c>
      <c r="C7" s="1">
        <f t="shared" si="0"/>
        <v>1.7473072891168132E-3</v>
      </c>
      <c r="D7" s="46">
        <v>5.1787899999999995E-4</v>
      </c>
      <c r="E7" s="1">
        <f t="shared" si="1"/>
        <v>1.9041800580957419E-3</v>
      </c>
      <c r="G7" s="45" t="s">
        <v>69</v>
      </c>
      <c r="H7" s="46">
        <v>1.6152230388237918E-2</v>
      </c>
      <c r="I7" s="46">
        <v>5.0340417444386221E-2</v>
      </c>
      <c r="J7" s="45" t="s">
        <v>70</v>
      </c>
    </row>
    <row r="8" spans="1:10" x14ac:dyDescent="0.35">
      <c r="A8" s="62">
        <v>44112</v>
      </c>
      <c r="B8" s="1">
        <v>13042.209961</v>
      </c>
      <c r="C8" s="1">
        <f t="shared" si="0"/>
        <v>8.7898077860730506E-3</v>
      </c>
      <c r="D8" s="46">
        <v>1.0352006E-2</v>
      </c>
      <c r="E8" s="1">
        <f t="shared" si="1"/>
        <v>7.3491735077106605E-3</v>
      </c>
    </row>
    <row r="9" spans="1:10" x14ac:dyDescent="0.35">
      <c r="A9" s="62">
        <v>44113</v>
      </c>
      <c r="B9" s="1">
        <v>13051.230469</v>
      </c>
      <c r="C9" s="1">
        <f t="shared" si="0"/>
        <v>6.9163953248518081E-4</v>
      </c>
      <c r="D9" s="46">
        <v>-7.6850699999999998E-4</v>
      </c>
      <c r="E9" s="1">
        <f t="shared" si="1"/>
        <v>1.0879779119527292E-3</v>
      </c>
    </row>
    <row r="10" spans="1:10" x14ac:dyDescent="0.35">
      <c r="A10" s="62">
        <v>44116</v>
      </c>
      <c r="B10" s="1">
        <v>13138.410156</v>
      </c>
      <c r="C10" s="1">
        <f t="shared" si="0"/>
        <v>6.6798059544710218E-3</v>
      </c>
      <c r="D10" s="46">
        <v>2.2814740999999999E-2</v>
      </c>
      <c r="E10" s="1">
        <f t="shared" si="1"/>
        <v>5.7178003673446724E-3</v>
      </c>
      <c r="H10" s="8" t="s">
        <v>74</v>
      </c>
      <c r="I10" s="8" t="s">
        <v>76</v>
      </c>
      <c r="J10" s="8" t="s">
        <v>75</v>
      </c>
    </row>
    <row r="11" spans="1:10" x14ac:dyDescent="0.35">
      <c r="A11" s="62">
        <v>44117</v>
      </c>
      <c r="B11" s="1">
        <v>13018.990234000001</v>
      </c>
      <c r="C11" s="1">
        <f t="shared" si="0"/>
        <v>-9.0893738726418802E-3</v>
      </c>
      <c r="D11" s="46">
        <v>2.4561389999999999E-2</v>
      </c>
      <c r="E11" s="1">
        <f t="shared" si="1"/>
        <v>-6.4743295304862765E-3</v>
      </c>
      <c r="H11" s="8" t="s">
        <v>18</v>
      </c>
      <c r="I11" s="66">
        <v>0.19651097769995449</v>
      </c>
      <c r="J11" s="66" t="str">
        <f>IF(I11&gt;1,"Offensif","Défensif")</f>
        <v>Défensif</v>
      </c>
    </row>
    <row r="12" spans="1:10" x14ac:dyDescent="0.35">
      <c r="A12" s="62">
        <v>44118</v>
      </c>
      <c r="B12" s="1">
        <v>13028.059569999999</v>
      </c>
      <c r="C12" s="1">
        <f t="shared" si="0"/>
        <v>6.9662361189222293E-4</v>
      </c>
      <c r="D12" s="46">
        <v>5.8707919999999997E-3</v>
      </c>
      <c r="E12" s="1">
        <f t="shared" si="1"/>
        <v>1.0918314125290421E-3</v>
      </c>
      <c r="H12" s="8" t="s">
        <v>17</v>
      </c>
      <c r="I12" s="66">
        <v>1.007203553404888</v>
      </c>
      <c r="J12" s="66" t="str">
        <f>IF(I12&gt;1,"Offensif","Défensif")</f>
        <v>Offensif</v>
      </c>
    </row>
    <row r="13" spans="1:10" x14ac:dyDescent="0.35">
      <c r="A13" s="62">
        <v>44119</v>
      </c>
      <c r="B13" s="1">
        <v>12703.75</v>
      </c>
      <c r="C13" s="1">
        <f t="shared" si="0"/>
        <v>-2.4893159895184563E-2</v>
      </c>
      <c r="D13" s="46">
        <v>-3.5748967E-2</v>
      </c>
      <c r="E13" s="1">
        <f t="shared" si="1"/>
        <v>-1.8693215622017558E-2</v>
      </c>
      <c r="H13" s="8" t="s">
        <v>15</v>
      </c>
      <c r="I13" s="66">
        <v>0.77316195461657966</v>
      </c>
      <c r="J13" s="66" t="str">
        <f>IF(I13&gt;1,"Offensif","Défensif")</f>
        <v>Défensif</v>
      </c>
    </row>
    <row r="14" spans="1:10" x14ac:dyDescent="0.35">
      <c r="A14" s="62">
        <v>44120</v>
      </c>
      <c r="B14" s="1">
        <v>12908.990234000001</v>
      </c>
      <c r="C14" s="1">
        <f t="shared" si="0"/>
        <v>1.6155877910065987E-2</v>
      </c>
      <c r="D14" s="46">
        <v>6.8094949999999996E-3</v>
      </c>
      <c r="E14" s="1">
        <f t="shared" si="1"/>
        <v>1.304433868261983E-2</v>
      </c>
      <c r="H14" s="8" t="s">
        <v>16</v>
      </c>
      <c r="I14" s="66">
        <v>1.0041451799357024</v>
      </c>
      <c r="J14" s="66" t="str">
        <f>IF(I14&gt;1,"Offensif","Défensif")</f>
        <v>Offensif</v>
      </c>
    </row>
    <row r="15" spans="1:10" x14ac:dyDescent="0.35">
      <c r="A15" s="62">
        <v>44123</v>
      </c>
      <c r="B15" s="1">
        <v>12854.660156</v>
      </c>
      <c r="C15" s="1">
        <f t="shared" si="0"/>
        <v>-4.2087008367939606E-3</v>
      </c>
      <c r="D15" s="46">
        <v>2.2044114E-2</v>
      </c>
      <c r="E15" s="1">
        <f t="shared" si="1"/>
        <v>-2.7007788262456635E-3</v>
      </c>
    </row>
    <row r="16" spans="1:10" x14ac:dyDescent="0.35">
      <c r="A16" s="62">
        <v>44124</v>
      </c>
      <c r="B16" s="1">
        <v>12736.950194999999</v>
      </c>
      <c r="C16" s="1">
        <f t="shared" si="0"/>
        <v>-9.1569873937941918E-3</v>
      </c>
      <c r="D16" s="46">
        <v>-2.4509309999999999E-3</v>
      </c>
      <c r="E16" s="1">
        <f t="shared" si="1"/>
        <v>-6.5266057326589071E-3</v>
      </c>
    </row>
    <row r="17" spans="1:5" x14ac:dyDescent="0.35">
      <c r="A17" s="62">
        <v>44125</v>
      </c>
      <c r="B17" s="1">
        <v>12557.639648</v>
      </c>
      <c r="C17" s="1">
        <f t="shared" si="0"/>
        <v>-1.4077981326360924E-2</v>
      </c>
      <c r="D17" s="46">
        <v>-6.1425059999999998E-3</v>
      </c>
      <c r="E17" s="1">
        <f t="shared" si="1"/>
        <v>-1.0331331020218533E-2</v>
      </c>
    </row>
    <row r="18" spans="1:5" x14ac:dyDescent="0.35">
      <c r="A18" s="62">
        <v>44126</v>
      </c>
      <c r="B18" s="1">
        <v>12543.059569999999</v>
      </c>
      <c r="C18" s="1">
        <f t="shared" si="0"/>
        <v>-1.1610524277405087E-3</v>
      </c>
      <c r="D18" s="46">
        <v>-5.4388500000000003E-3</v>
      </c>
      <c r="E18" s="1">
        <f t="shared" si="1"/>
        <v>-3.4445302531778735E-4</v>
      </c>
    </row>
    <row r="19" spans="1:5" x14ac:dyDescent="0.35">
      <c r="A19" s="62">
        <v>44127</v>
      </c>
      <c r="B19" s="1">
        <v>12645.75</v>
      </c>
      <c r="C19" s="1">
        <f t="shared" si="0"/>
        <v>8.1870319938216283E-3</v>
      </c>
      <c r="D19" s="46">
        <v>1.9139957999999999E-2</v>
      </c>
      <c r="E19" s="1">
        <f t="shared" si="1"/>
        <v>6.8831301979779928E-3</v>
      </c>
    </row>
    <row r="20" spans="1:5" x14ac:dyDescent="0.35">
      <c r="A20" s="62">
        <v>44130</v>
      </c>
      <c r="B20" s="1">
        <v>12177.179688</v>
      </c>
      <c r="C20" s="1">
        <f t="shared" si="0"/>
        <v>-3.7053580214696624E-2</v>
      </c>
      <c r="D20" s="46">
        <v>-3.1463439000000003E-2</v>
      </c>
      <c r="E20" s="1">
        <f t="shared" si="1"/>
        <v>-2.8095189965210678E-2</v>
      </c>
    </row>
    <row r="21" spans="1:5" x14ac:dyDescent="0.35">
      <c r="A21" s="62">
        <v>44131</v>
      </c>
      <c r="B21" s="1">
        <v>12063.570313</v>
      </c>
      <c r="C21" s="1">
        <f t="shared" si="0"/>
        <v>-9.3296952094709049E-3</v>
      </c>
      <c r="D21" s="46">
        <v>1.5109920000000001E-3</v>
      </c>
      <c r="E21" s="1">
        <f t="shared" si="1"/>
        <v>-6.6601368450050751E-3</v>
      </c>
    </row>
    <row r="22" spans="1:5" x14ac:dyDescent="0.35">
      <c r="A22" s="62">
        <v>44132</v>
      </c>
      <c r="B22" s="1">
        <v>11560.509765999999</v>
      </c>
      <c r="C22" s="1">
        <f t="shared" si="0"/>
        <v>-4.1700801168116086E-2</v>
      </c>
      <c r="D22" s="46">
        <v>-3.7465462999999997E-2</v>
      </c>
      <c r="E22" s="1">
        <f t="shared" si="1"/>
        <v>-3.1688244401091588E-2</v>
      </c>
    </row>
    <row r="23" spans="1:5" x14ac:dyDescent="0.35">
      <c r="A23" s="62">
        <v>44133</v>
      </c>
      <c r="B23" s="1">
        <v>11598.070313</v>
      </c>
      <c r="C23" s="1">
        <f t="shared" si="0"/>
        <v>3.2490389922482728E-3</v>
      </c>
      <c r="D23" s="46">
        <v>-5.2245820000000002E-3</v>
      </c>
      <c r="E23" s="1">
        <f t="shared" si="1"/>
        <v>3.0652618769985464E-3</v>
      </c>
    </row>
    <row r="24" spans="1:5" x14ac:dyDescent="0.35">
      <c r="A24" s="62">
        <v>44134</v>
      </c>
      <c r="B24" s="1">
        <v>11556.480469</v>
      </c>
      <c r="C24" s="1">
        <f t="shared" si="0"/>
        <v>-3.5859279067641985E-3</v>
      </c>
      <c r="D24" s="46">
        <v>-1.4705921E-2</v>
      </c>
      <c r="E24" s="1">
        <f t="shared" si="1"/>
        <v>-2.2192744903815581E-3</v>
      </c>
    </row>
    <row r="25" spans="1:5" x14ac:dyDescent="0.35">
      <c r="A25" s="62">
        <v>44137</v>
      </c>
      <c r="B25" s="1">
        <v>11788.280273</v>
      </c>
      <c r="C25" s="1">
        <f t="shared" si="0"/>
        <v>2.0057992969554874E-2</v>
      </c>
      <c r="D25" s="46">
        <v>2.3987209999999999E-3</v>
      </c>
      <c r="E25" s="1">
        <f t="shared" si="1"/>
        <v>1.6061305589153051E-2</v>
      </c>
    </row>
    <row r="26" spans="1:5" x14ac:dyDescent="0.35">
      <c r="A26" s="62">
        <v>44138</v>
      </c>
      <c r="B26" s="1">
        <v>12088.980469</v>
      </c>
      <c r="C26" s="1">
        <f t="shared" si="0"/>
        <v>2.5508402331485672E-2</v>
      </c>
      <c r="D26" s="46">
        <v>3.7224010000000002E-3</v>
      </c>
      <c r="E26" s="1">
        <f t="shared" si="1"/>
        <v>2.0275354744883969E-2</v>
      </c>
    </row>
    <row r="27" spans="1:5" x14ac:dyDescent="0.35">
      <c r="A27" s="62">
        <v>44139</v>
      </c>
      <c r="B27" s="1">
        <v>12324.219727</v>
      </c>
      <c r="C27" s="1">
        <f t="shared" si="0"/>
        <v>1.945898238509261E-2</v>
      </c>
      <c r="D27" s="46">
        <v>2.9139033000000002E-2</v>
      </c>
      <c r="E27" s="1">
        <f t="shared" si="1"/>
        <v>1.5598173394834184E-2</v>
      </c>
    </row>
    <row r="28" spans="1:5" x14ac:dyDescent="0.35">
      <c r="A28" s="62">
        <v>44140</v>
      </c>
      <c r="B28" s="1">
        <v>12568.089844</v>
      </c>
      <c r="C28" s="1">
        <f t="shared" si="0"/>
        <v>1.978787480279403E-2</v>
      </c>
      <c r="D28" s="46">
        <v>2.6769654E-2</v>
      </c>
      <c r="E28" s="1">
        <f t="shared" si="1"/>
        <v>1.5852460499362786E-2</v>
      </c>
    </row>
    <row r="29" spans="1:5" x14ac:dyDescent="0.35">
      <c r="A29" s="62">
        <v>44141</v>
      </c>
      <c r="B29" s="1">
        <v>12480.019531</v>
      </c>
      <c r="C29" s="1">
        <f t="shared" si="0"/>
        <v>-7.007454123352316E-3</v>
      </c>
      <c r="D29" s="46">
        <v>1.504174E-3</v>
      </c>
      <c r="E29" s="1">
        <f t="shared" si="1"/>
        <v>-4.8646683877706974E-3</v>
      </c>
    </row>
    <row r="30" spans="1:5" x14ac:dyDescent="0.35">
      <c r="A30" s="62">
        <v>44144</v>
      </c>
      <c r="B30" s="1">
        <v>13095.969727</v>
      </c>
      <c r="C30" s="1">
        <f t="shared" si="0"/>
        <v>4.9354906414208539E-2</v>
      </c>
      <c r="D30" s="46">
        <v>5.6320399E-2</v>
      </c>
      <c r="E30" s="1">
        <f t="shared" si="1"/>
        <v>3.8712564452254232E-2</v>
      </c>
    </row>
    <row r="31" spans="1:5" x14ac:dyDescent="0.35">
      <c r="A31" s="62">
        <v>44145</v>
      </c>
      <c r="B31" s="1">
        <v>13163.110352</v>
      </c>
      <c r="C31" s="1">
        <f t="shared" si="0"/>
        <v>5.1268158372095177E-3</v>
      </c>
      <c r="D31" s="46">
        <v>-5.4028505999999997E-2</v>
      </c>
      <c r="E31" s="1">
        <f t="shared" si="1"/>
        <v>4.5170874927825365E-3</v>
      </c>
    </row>
    <row r="32" spans="1:5" x14ac:dyDescent="0.35">
      <c r="A32" s="62">
        <v>44146</v>
      </c>
      <c r="B32" s="1">
        <v>13216.179688</v>
      </c>
      <c r="C32" s="1">
        <f t="shared" si="0"/>
        <v>4.0316714348548428E-3</v>
      </c>
      <c r="D32" s="46">
        <v>4.2585670000000004E-3</v>
      </c>
      <c r="E32" s="1">
        <f t="shared" si="1"/>
        <v>3.6703635060705902E-3</v>
      </c>
    </row>
    <row r="33" spans="1:5" x14ac:dyDescent="0.35">
      <c r="A33" s="62">
        <v>44147</v>
      </c>
      <c r="B33" s="1">
        <v>13052.950194999999</v>
      </c>
      <c r="C33" s="1">
        <f t="shared" si="0"/>
        <v>-1.2350731970465679E-2</v>
      </c>
      <c r="D33" s="46">
        <v>1.4467397999999999E-2</v>
      </c>
      <c r="E33" s="1">
        <f t="shared" si="1"/>
        <v>-8.9958875321043356E-3</v>
      </c>
    </row>
    <row r="34" spans="1:5" x14ac:dyDescent="0.35">
      <c r="A34" s="62">
        <v>44148</v>
      </c>
      <c r="B34" s="1">
        <v>13076.719727</v>
      </c>
      <c r="C34" s="1">
        <f t="shared" si="0"/>
        <v>1.821008403840022E-3</v>
      </c>
      <c r="D34" s="46">
        <v>1.4015331000000001E-2</v>
      </c>
      <c r="E34" s="1">
        <f t="shared" si="1"/>
        <v>1.9611629560125588E-3</v>
      </c>
    </row>
    <row r="35" spans="1:5" x14ac:dyDescent="0.35">
      <c r="A35" s="62">
        <v>44151</v>
      </c>
      <c r="B35" s="1">
        <v>13138.610352</v>
      </c>
      <c r="C35" s="1">
        <f t="shared" si="0"/>
        <v>4.732886097743005E-3</v>
      </c>
      <c r="D35" s="46">
        <v>-2.9098570000000001E-3</v>
      </c>
      <c r="E35" s="1">
        <f t="shared" si="1"/>
        <v>4.2125160054350078E-3</v>
      </c>
    </row>
    <row r="36" spans="1:5" x14ac:dyDescent="0.35">
      <c r="A36" s="62">
        <v>44152</v>
      </c>
      <c r="B36" s="1">
        <v>13133.469727</v>
      </c>
      <c r="C36" s="1">
        <f t="shared" si="0"/>
        <v>-3.912609372130043E-4</v>
      </c>
      <c r="D36" s="46">
        <v>7.295696E-3</v>
      </c>
      <c r="E36" s="1">
        <f t="shared" si="1"/>
        <v>2.5072046814566824E-4</v>
      </c>
    </row>
    <row r="37" spans="1:5" x14ac:dyDescent="0.35">
      <c r="A37" s="62">
        <v>44153</v>
      </c>
      <c r="B37" s="1">
        <v>13201.889648</v>
      </c>
      <c r="C37" s="1">
        <f t="shared" si="0"/>
        <v>5.2095845517001367E-3</v>
      </c>
      <c r="D37" s="46">
        <v>2.3901545999999999E-2</v>
      </c>
      <c r="E37" s="1">
        <f t="shared" si="1"/>
        <v>4.5810811138592049E-3</v>
      </c>
    </row>
    <row r="38" spans="1:5" x14ac:dyDescent="0.35">
      <c r="A38" s="62">
        <v>44154</v>
      </c>
      <c r="B38" s="1">
        <v>13086.160156</v>
      </c>
      <c r="C38" s="1">
        <f t="shared" si="0"/>
        <v>-8.7661308407870724E-3</v>
      </c>
      <c r="D38" s="46">
        <v>-1.013913E-2</v>
      </c>
      <c r="E38" s="1">
        <f t="shared" si="1"/>
        <v>-6.2244103161612245E-3</v>
      </c>
    </row>
    <row r="39" spans="1:5" x14ac:dyDescent="0.35">
      <c r="A39" s="62">
        <v>44155</v>
      </c>
      <c r="B39" s="1">
        <v>13137.25</v>
      </c>
      <c r="C39" s="1">
        <f t="shared" si="0"/>
        <v>3.9041126954705205E-3</v>
      </c>
      <c r="D39" s="46">
        <v>7.860934E-3</v>
      </c>
      <c r="E39" s="1">
        <f t="shared" si="1"/>
        <v>3.5717399417997805E-3</v>
      </c>
    </row>
    <row r="40" spans="1:5" x14ac:dyDescent="0.35">
      <c r="A40" s="62">
        <v>44158</v>
      </c>
      <c r="B40" s="1">
        <v>13126.969727</v>
      </c>
      <c r="C40" s="1">
        <f t="shared" si="0"/>
        <v>-7.8252853527186481E-4</v>
      </c>
      <c r="D40" s="46">
        <v>-3.0725829999999998E-3</v>
      </c>
      <c r="E40" s="1">
        <f t="shared" si="1"/>
        <v>-5.1792752747654622E-5</v>
      </c>
    </row>
    <row r="41" spans="1:5" x14ac:dyDescent="0.35">
      <c r="A41" s="62">
        <v>44159</v>
      </c>
      <c r="B41" s="1">
        <v>13292.440430000001</v>
      </c>
      <c r="C41" s="1">
        <f t="shared" si="0"/>
        <v>1.2605399908834639E-2</v>
      </c>
      <c r="D41" s="46">
        <v>-2.275959E-2</v>
      </c>
      <c r="E41" s="1">
        <f t="shared" si="1"/>
        <v>1.0299244171364633E-2</v>
      </c>
    </row>
    <row r="42" spans="1:5" x14ac:dyDescent="0.35">
      <c r="A42" s="62">
        <v>44160</v>
      </c>
      <c r="B42" s="1">
        <v>13289.799805000001</v>
      </c>
      <c r="C42" s="1">
        <f t="shared" si="0"/>
        <v>-1.9865614699617653E-4</v>
      </c>
      <c r="D42" s="46">
        <v>-6.0650169999999998E-3</v>
      </c>
      <c r="E42" s="1">
        <f t="shared" si="1"/>
        <v>3.9963516421822709E-4</v>
      </c>
    </row>
    <row r="43" spans="1:5" x14ac:dyDescent="0.35">
      <c r="A43" s="62">
        <v>44161</v>
      </c>
      <c r="B43" s="1">
        <v>13286.570313</v>
      </c>
      <c r="C43" s="1">
        <f t="shared" si="0"/>
        <v>-2.4300531591042962E-4</v>
      </c>
      <c r="D43" s="46">
        <v>2.1967409999999999E-3</v>
      </c>
      <c r="E43" s="1">
        <f t="shared" si="1"/>
        <v>3.6534607409486231E-4</v>
      </c>
    </row>
    <row r="44" spans="1:5" x14ac:dyDescent="0.35">
      <c r="A44" s="62">
        <v>44162</v>
      </c>
      <c r="B44" s="1">
        <v>13335.679688</v>
      </c>
      <c r="C44" s="1">
        <f t="shared" si="0"/>
        <v>3.6961664179016788E-3</v>
      </c>
      <c r="D44" s="46">
        <v>0</v>
      </c>
      <c r="E44" s="1">
        <f t="shared" si="1"/>
        <v>3.4109637913794133E-3</v>
      </c>
    </row>
    <row r="45" spans="1:5" x14ac:dyDescent="0.35">
      <c r="A45" s="62">
        <v>44165</v>
      </c>
      <c r="B45" s="1">
        <v>13291.160156</v>
      </c>
      <c r="C45" s="1">
        <f t="shared" si="0"/>
        <v>-3.3383774236914812E-3</v>
      </c>
      <c r="D45" s="46">
        <v>1.5099829E-2</v>
      </c>
      <c r="E45" s="1">
        <f t="shared" si="1"/>
        <v>-2.0278778750227777E-3</v>
      </c>
    </row>
    <row r="46" spans="1:5" x14ac:dyDescent="0.35">
      <c r="A46" s="62">
        <v>44166</v>
      </c>
      <c r="B46" s="1">
        <v>13382.299805000001</v>
      </c>
      <c r="C46" s="1">
        <f t="shared" si="0"/>
        <v>6.857162800709889E-3</v>
      </c>
      <c r="D46" s="46">
        <v>1.4875204E-2</v>
      </c>
      <c r="E46" s="1">
        <f t="shared" si="1"/>
        <v>5.854925933247347E-3</v>
      </c>
    </row>
    <row r="47" spans="1:5" x14ac:dyDescent="0.35">
      <c r="A47" s="62">
        <v>44167</v>
      </c>
      <c r="B47" s="1">
        <v>13313.240234000001</v>
      </c>
      <c r="C47" s="1">
        <f t="shared" si="0"/>
        <v>-5.1605159058084465E-3</v>
      </c>
      <c r="D47" s="46">
        <v>-7.0918399999999996E-4</v>
      </c>
      <c r="E47" s="1">
        <f t="shared" si="1"/>
        <v>-3.4366860254384183E-3</v>
      </c>
    </row>
    <row r="48" spans="1:5" x14ac:dyDescent="0.35">
      <c r="A48" s="62">
        <v>44168</v>
      </c>
      <c r="B48" s="1">
        <v>13252.860352</v>
      </c>
      <c r="C48" s="1">
        <f t="shared" si="0"/>
        <v>-4.5353258063953513E-3</v>
      </c>
      <c r="D48" s="46">
        <v>3.0991281999999998E-2</v>
      </c>
      <c r="E48" s="1">
        <f t="shared" si="1"/>
        <v>-2.9533128261692554E-3</v>
      </c>
    </row>
    <row r="49" spans="1:5" x14ac:dyDescent="0.35">
      <c r="A49" s="62">
        <v>44169</v>
      </c>
      <c r="B49" s="1">
        <v>13298.959961</v>
      </c>
      <c r="C49" s="1">
        <f t="shared" si="0"/>
        <v>3.4784648578179466E-3</v>
      </c>
      <c r="D49" s="46">
        <v>-8.4902020000000005E-3</v>
      </c>
      <c r="E49" s="1">
        <f t="shared" si="1"/>
        <v>3.2426452276619962E-3</v>
      </c>
    </row>
    <row r="50" spans="1:5" x14ac:dyDescent="0.35">
      <c r="A50" s="62">
        <v>44172</v>
      </c>
      <c r="B50" s="1">
        <v>13271</v>
      </c>
      <c r="C50" s="1">
        <f t="shared" si="0"/>
        <v>-2.1024171124655417E-3</v>
      </c>
      <c r="D50" s="46">
        <v>1.3191391E-2</v>
      </c>
      <c r="E50" s="1">
        <f t="shared" si="1"/>
        <v>-1.0722803849668142E-3</v>
      </c>
    </row>
    <row r="51" spans="1:5" x14ac:dyDescent="0.35">
      <c r="A51" s="62">
        <v>44173</v>
      </c>
      <c r="B51" s="1">
        <v>13278.490234000001</v>
      </c>
      <c r="C51" s="1">
        <f t="shared" si="0"/>
        <v>5.6440614874544363E-4</v>
      </c>
      <c r="D51" s="46">
        <v>-6.3955920000000003E-3</v>
      </c>
      <c r="E51" s="1">
        <f t="shared" si="1"/>
        <v>9.8960590028803266E-4</v>
      </c>
    </row>
    <row r="52" spans="1:5" x14ac:dyDescent="0.35">
      <c r="A52" s="62">
        <v>44174</v>
      </c>
      <c r="B52" s="1">
        <v>13340.259765999999</v>
      </c>
      <c r="C52" s="1">
        <f t="shared" si="0"/>
        <v>4.6518490364089405E-3</v>
      </c>
      <c r="D52" s="46">
        <v>4.1379429999999998E-3</v>
      </c>
      <c r="E52" s="1">
        <f t="shared" si="1"/>
        <v>4.1498612326975786E-3</v>
      </c>
    </row>
    <row r="53" spans="1:5" x14ac:dyDescent="0.35">
      <c r="A53" s="62">
        <v>44175</v>
      </c>
      <c r="B53" s="1">
        <v>13295.730469</v>
      </c>
      <c r="C53" s="1">
        <f t="shared" si="0"/>
        <v>-3.3379632616667545E-3</v>
      </c>
      <c r="D53" s="46">
        <v>-1.0073237000000001E-2</v>
      </c>
      <c r="E53" s="1">
        <f t="shared" si="1"/>
        <v>-2.0275576607022118E-3</v>
      </c>
    </row>
    <row r="54" spans="1:5" x14ac:dyDescent="0.35">
      <c r="A54" s="62">
        <v>44176</v>
      </c>
      <c r="B54" s="1">
        <v>13114.299805000001</v>
      </c>
      <c r="C54" s="1">
        <f t="shared" si="0"/>
        <v>-1.3645783841889607E-2</v>
      </c>
      <c r="D54" s="46">
        <v>4.6246500000000001E-4</v>
      </c>
      <c r="E54" s="1">
        <f t="shared" si="1"/>
        <v>-9.9971723683443189E-3</v>
      </c>
    </row>
    <row r="55" spans="1:5" x14ac:dyDescent="0.35">
      <c r="A55" s="62">
        <v>44179</v>
      </c>
      <c r="B55" s="1">
        <v>13223.160156</v>
      </c>
      <c r="C55" s="1">
        <f t="shared" si="0"/>
        <v>8.3008893054660002E-3</v>
      </c>
      <c r="D55" s="46">
        <v>-2.4040626999999998E-2</v>
      </c>
      <c r="E55" s="1">
        <f t="shared" si="1"/>
        <v>6.9711603395963447E-3</v>
      </c>
    </row>
    <row r="56" spans="1:5" x14ac:dyDescent="0.35">
      <c r="A56" s="62">
        <v>44180</v>
      </c>
      <c r="B56" s="1">
        <v>13362.870117</v>
      </c>
      <c r="C56" s="1">
        <f t="shared" si="0"/>
        <v>1.0565550091791574E-2</v>
      </c>
      <c r="D56" s="46">
        <v>-3.079133E-3</v>
      </c>
      <c r="E56" s="1">
        <f t="shared" si="1"/>
        <v>8.7221098996953447E-3</v>
      </c>
    </row>
    <row r="57" spans="1:5" x14ac:dyDescent="0.35">
      <c r="A57" s="62">
        <v>44181</v>
      </c>
      <c r="B57" s="1">
        <v>13565.980469</v>
      </c>
      <c r="C57" s="1">
        <f t="shared" si="0"/>
        <v>1.5199605340892028E-2</v>
      </c>
      <c r="D57" s="46">
        <v>1.9482062000000001E-2</v>
      </c>
      <c r="E57" s="1">
        <f t="shared" si="1"/>
        <v>1.2304985113891073E-2</v>
      </c>
    </row>
    <row r="58" spans="1:5" x14ac:dyDescent="0.35">
      <c r="A58" s="62">
        <v>44182</v>
      </c>
      <c r="B58" s="1">
        <v>13667.25</v>
      </c>
      <c r="C58" s="1">
        <f t="shared" si="0"/>
        <v>7.4649621699967609E-3</v>
      </c>
      <c r="D58" s="46">
        <v>3.0762048E-2</v>
      </c>
      <c r="E58" s="1">
        <f t="shared" si="1"/>
        <v>6.3248532816199089E-3</v>
      </c>
    </row>
    <row r="59" spans="1:5" x14ac:dyDescent="0.35">
      <c r="A59" s="62">
        <v>44183</v>
      </c>
      <c r="B59" s="1">
        <v>13630.509765999999</v>
      </c>
      <c r="C59" s="1">
        <f t="shared" si="0"/>
        <v>-2.6881950648448504E-3</v>
      </c>
      <c r="D59" s="46">
        <v>1.1982794999999999E-2</v>
      </c>
      <c r="E59" s="1">
        <f t="shared" si="1"/>
        <v>-1.525181611599698E-3</v>
      </c>
    </row>
    <row r="60" spans="1:5" x14ac:dyDescent="0.35">
      <c r="A60" s="62">
        <v>44186</v>
      </c>
      <c r="B60" s="1">
        <v>13246.299805000001</v>
      </c>
      <c r="C60" s="1">
        <f t="shared" si="0"/>
        <v>-2.8187497576823841E-2</v>
      </c>
      <c r="D60" s="46">
        <v>-2.2117919E-2</v>
      </c>
      <c r="E60" s="1">
        <f t="shared" si="1"/>
        <v>-2.1240272183120835E-2</v>
      </c>
    </row>
    <row r="61" spans="1:5" x14ac:dyDescent="0.35">
      <c r="A61" s="62">
        <v>44187</v>
      </c>
      <c r="B61" s="1">
        <v>13418.110352</v>
      </c>
      <c r="C61" s="1">
        <f t="shared" si="0"/>
        <v>1.2970455865353949E-2</v>
      </c>
      <c r="D61" s="46">
        <v>2.8786806000000002E-2</v>
      </c>
      <c r="E61" s="1">
        <f t="shared" si="1"/>
        <v>1.0581491548251528E-2</v>
      </c>
    </row>
    <row r="62" spans="1:5" x14ac:dyDescent="0.35">
      <c r="A62" s="62">
        <v>44188</v>
      </c>
      <c r="B62" s="1">
        <v>13587.230469</v>
      </c>
      <c r="C62" s="1">
        <f t="shared" si="0"/>
        <v>1.2603869886551697E-2</v>
      </c>
      <c r="D62" s="46">
        <v>4.8856539999999997E-3</v>
      </c>
      <c r="E62" s="1">
        <f t="shared" si="1"/>
        <v>1.0298061216345748E-2</v>
      </c>
    </row>
    <row r="63" spans="1:5" x14ac:dyDescent="0.35">
      <c r="A63" s="62">
        <v>44193</v>
      </c>
      <c r="B63" s="1">
        <v>13790.290039</v>
      </c>
      <c r="C63" s="1">
        <f t="shared" si="0"/>
        <v>1.4944883025520972E-2</v>
      </c>
      <c r="D63" s="46">
        <v>1.5911623999999999E-2</v>
      </c>
      <c r="E63" s="1">
        <f t="shared" si="1"/>
        <v>1.2108043510654327E-2</v>
      </c>
    </row>
    <row r="64" spans="1:5" x14ac:dyDescent="0.35">
      <c r="A64" s="62">
        <v>44194</v>
      </c>
      <c r="B64" s="1">
        <v>13761.379883</v>
      </c>
      <c r="C64" s="1">
        <f t="shared" si="0"/>
        <v>-2.0964139201017362E-3</v>
      </c>
      <c r="D64" s="46">
        <v>-2.1757699999999999E-4</v>
      </c>
      <c r="E64" s="1">
        <f t="shared" si="1"/>
        <v>-1.0676389450248749E-3</v>
      </c>
    </row>
    <row r="65" spans="1:5" x14ac:dyDescent="0.35">
      <c r="A65" s="62">
        <v>44195</v>
      </c>
      <c r="B65" s="1">
        <v>13718.780273</v>
      </c>
      <c r="C65" s="1">
        <f t="shared" si="0"/>
        <v>-3.0955914568294388E-3</v>
      </c>
      <c r="D65" s="46">
        <v>3.9164600000000001E-3</v>
      </c>
      <c r="E65" s="1">
        <f t="shared" si="1"/>
        <v>-1.8401650023302449E-3</v>
      </c>
    </row>
    <row r="66" spans="1:5" x14ac:dyDescent="0.35">
      <c r="A66" s="62">
        <v>44200</v>
      </c>
      <c r="B66" s="1">
        <v>13726.740234000001</v>
      </c>
      <c r="C66" s="1">
        <f t="shared" si="0"/>
        <v>5.8022366723567366E-4</v>
      </c>
      <c r="D66" s="46">
        <v>-9.7529480000000009E-3</v>
      </c>
      <c r="E66" s="1">
        <f t="shared" si="1"/>
        <v>1.0018354038011227E-3</v>
      </c>
    </row>
    <row r="67" spans="1:5" x14ac:dyDescent="0.35">
      <c r="A67" s="62">
        <v>44201</v>
      </c>
      <c r="B67" s="1">
        <v>13651.219727</v>
      </c>
      <c r="C67" s="1">
        <f t="shared" si="0"/>
        <v>-5.5017073035987839E-3</v>
      </c>
      <c r="D67" s="46">
        <v>-1.2913111E-2</v>
      </c>
      <c r="E67" s="1">
        <f t="shared" si="1"/>
        <v>-3.7004822334523579E-3</v>
      </c>
    </row>
    <row r="68" spans="1:5" x14ac:dyDescent="0.35">
      <c r="A68" s="62">
        <v>44202</v>
      </c>
      <c r="B68" s="1">
        <v>13891.969727</v>
      </c>
      <c r="C68" s="1">
        <f t="shared" ref="C68:C131" si="2">(B68-B67)/B67</f>
        <v>1.7635786751262508E-2</v>
      </c>
      <c r="D68" s="46">
        <v>2.6608090000000001E-3</v>
      </c>
      <c r="E68" s="1">
        <f t="shared" ref="E68:E131" si="3">$H$3*C68+$I$3</f>
        <v>1.4188547894933689E-2</v>
      </c>
    </row>
    <row r="69" spans="1:5" x14ac:dyDescent="0.35">
      <c r="A69" s="62">
        <v>44203</v>
      </c>
      <c r="B69" s="1">
        <v>13968.240234000001</v>
      </c>
      <c r="C69" s="1">
        <f t="shared" si="2"/>
        <v>5.4902586529370348E-3</v>
      </c>
      <c r="D69" s="46">
        <v>-2.4325563000000001E-2</v>
      </c>
      <c r="E69" s="1">
        <f t="shared" si="3"/>
        <v>4.7980876505817772E-3</v>
      </c>
    </row>
    <row r="70" spans="1:5" x14ac:dyDescent="0.35">
      <c r="A70" s="62">
        <v>44204</v>
      </c>
      <c r="B70" s="1">
        <v>14049.530273</v>
      </c>
      <c r="C70" s="1">
        <f t="shared" si="2"/>
        <v>5.8196335141868462E-3</v>
      </c>
      <c r="D70" s="46">
        <v>4.079783E-3</v>
      </c>
      <c r="E70" s="1">
        <f t="shared" si="3"/>
        <v>5.052747762107246E-3</v>
      </c>
    </row>
    <row r="71" spans="1:5" x14ac:dyDescent="0.35">
      <c r="A71" s="62">
        <v>44207</v>
      </c>
      <c r="B71" s="1">
        <v>13936.660156</v>
      </c>
      <c r="C71" s="1">
        <f t="shared" si="2"/>
        <v>-8.0337288725524907E-3</v>
      </c>
      <c r="D71" s="46">
        <v>-7.9006319999999994E-3</v>
      </c>
      <c r="E71" s="1">
        <f t="shared" si="3"/>
        <v>-5.658144978835945E-3</v>
      </c>
    </row>
    <row r="72" spans="1:5" x14ac:dyDescent="0.35">
      <c r="A72" s="62">
        <v>44208</v>
      </c>
      <c r="B72" s="1">
        <v>13925.059569999999</v>
      </c>
      <c r="C72" s="1">
        <f t="shared" si="2"/>
        <v>-8.3237919775249749E-4</v>
      </c>
      <c r="D72" s="46">
        <v>-1.4789579000000001E-2</v>
      </c>
      <c r="E72" s="1">
        <f t="shared" si="3"/>
        <v>-9.0335388390111937E-5</v>
      </c>
    </row>
    <row r="73" spans="1:5" x14ac:dyDescent="0.35">
      <c r="A73" s="62">
        <v>44209</v>
      </c>
      <c r="B73" s="1">
        <v>13939.709961</v>
      </c>
      <c r="C73" s="1">
        <f t="shared" si="2"/>
        <v>1.0520882102051242E-3</v>
      </c>
      <c r="D73" s="46">
        <v>2.1016166999999999E-2</v>
      </c>
      <c r="E73" s="1">
        <f t="shared" si="3"/>
        <v>1.3666631161576423E-3</v>
      </c>
    </row>
    <row r="74" spans="1:5" x14ac:dyDescent="0.35">
      <c r="A74" s="62">
        <v>44210</v>
      </c>
      <c r="B74" s="1">
        <v>13988.700194999999</v>
      </c>
      <c r="C74" s="1">
        <f t="shared" si="2"/>
        <v>3.5144371107477851E-3</v>
      </c>
      <c r="D74" s="46">
        <v>8.1429659999999997E-3</v>
      </c>
      <c r="E74" s="1">
        <f t="shared" si="3"/>
        <v>3.2704576050491918E-3</v>
      </c>
    </row>
    <row r="75" spans="1:5" x14ac:dyDescent="0.35">
      <c r="A75" s="62">
        <v>44211</v>
      </c>
      <c r="B75" s="1">
        <v>13787.730469</v>
      </c>
      <c r="C75" s="1">
        <f t="shared" si="2"/>
        <v>-1.4366576107752473E-2</v>
      </c>
      <c r="D75" s="46">
        <v>-1.3461936000000001E-2</v>
      </c>
      <c r="E75" s="1">
        <f t="shared" si="3"/>
        <v>-1.0554461525491367E-2</v>
      </c>
    </row>
    <row r="76" spans="1:5" x14ac:dyDescent="0.35">
      <c r="A76" s="62">
        <v>44214</v>
      </c>
      <c r="B76" s="1">
        <v>13848.349609000001</v>
      </c>
      <c r="C76" s="1">
        <f t="shared" si="2"/>
        <v>4.3966003060688852E-3</v>
      </c>
      <c r="D76" s="46">
        <v>1.6602228E-2</v>
      </c>
      <c r="E76" s="1">
        <f t="shared" si="3"/>
        <v>3.9525126254344612E-3</v>
      </c>
    </row>
    <row r="77" spans="1:5" x14ac:dyDescent="0.35">
      <c r="A77" s="62">
        <v>44215</v>
      </c>
      <c r="B77" s="1">
        <v>13815.059569999999</v>
      </c>
      <c r="C77" s="1">
        <f t="shared" si="2"/>
        <v>-2.4038993771767752E-3</v>
      </c>
      <c r="D77" s="46">
        <v>-3.5570480000000002E-2</v>
      </c>
      <c r="E77" s="1">
        <f t="shared" si="3"/>
        <v>-1.3053750020331845E-3</v>
      </c>
    </row>
    <row r="78" spans="1:5" x14ac:dyDescent="0.35">
      <c r="A78" s="62">
        <v>44216</v>
      </c>
      <c r="B78" s="1">
        <v>13921.370117</v>
      </c>
      <c r="C78" s="1">
        <f t="shared" si="2"/>
        <v>7.6952651895080436E-3</v>
      </c>
      <c r="D78" s="46">
        <v>3.247495E-3</v>
      </c>
      <c r="E78" s="1">
        <f t="shared" si="3"/>
        <v>6.5029148143393532E-3</v>
      </c>
    </row>
    <row r="79" spans="1:5" x14ac:dyDescent="0.35">
      <c r="A79" s="62">
        <v>44217</v>
      </c>
      <c r="B79" s="1">
        <v>13906.669921999999</v>
      </c>
      <c r="C79" s="1">
        <f t="shared" si="2"/>
        <v>-1.0559445569262038E-3</v>
      </c>
      <c r="D79" s="46">
        <v>1.3410451E-2</v>
      </c>
      <c r="E79" s="1">
        <f t="shared" si="3"/>
        <v>-2.6318761847341236E-4</v>
      </c>
    </row>
    <row r="80" spans="1:5" x14ac:dyDescent="0.35">
      <c r="A80" s="62">
        <v>44218</v>
      </c>
      <c r="B80" s="1">
        <v>13873.969727</v>
      </c>
      <c r="C80" s="1">
        <f t="shared" si="2"/>
        <v>-2.3514036921426142E-3</v>
      </c>
      <c r="D80" s="46">
        <v>-2.8747489000000001E-2</v>
      </c>
      <c r="E80" s="1">
        <f t="shared" si="3"/>
        <v>-1.2647873355832364E-3</v>
      </c>
    </row>
    <row r="81" spans="1:5" x14ac:dyDescent="0.35">
      <c r="A81" s="62">
        <v>44221</v>
      </c>
      <c r="B81" s="1">
        <v>13643.950194999999</v>
      </c>
      <c r="C81" s="1">
        <f t="shared" si="2"/>
        <v>-1.6579215359852014E-2</v>
      </c>
      <c r="D81" s="46">
        <v>-1.8557681999999999E-2</v>
      </c>
      <c r="E81" s="1">
        <f t="shared" si="3"/>
        <v>-1.2265190014506015E-2</v>
      </c>
    </row>
    <row r="82" spans="1:5" x14ac:dyDescent="0.35">
      <c r="A82" s="62">
        <v>44222</v>
      </c>
      <c r="B82" s="1">
        <v>13870.990234000001</v>
      </c>
      <c r="C82" s="1">
        <f t="shared" si="2"/>
        <v>1.6640345043417343E-2</v>
      </c>
      <c r="D82" s="46">
        <v>-8.3771780000000007E-3</v>
      </c>
      <c r="E82" s="1">
        <f t="shared" si="3"/>
        <v>1.3418910238389255E-2</v>
      </c>
    </row>
    <row r="83" spans="1:5" x14ac:dyDescent="0.35">
      <c r="A83" s="62">
        <v>44223</v>
      </c>
      <c r="B83" s="1">
        <v>13620.459961</v>
      </c>
      <c r="C83" s="1">
        <f t="shared" si="2"/>
        <v>-1.80614555106463E-2</v>
      </c>
      <c r="D83" s="46">
        <v>-2.9447296000000001E-2</v>
      </c>
      <c r="E83" s="1">
        <f t="shared" si="3"/>
        <v>-1.3411201706705298E-2</v>
      </c>
    </row>
    <row r="84" spans="1:5" x14ac:dyDescent="0.35">
      <c r="A84" s="62">
        <v>44224</v>
      </c>
      <c r="B84" s="1">
        <v>13665.929688</v>
      </c>
      <c r="C84" s="1">
        <f t="shared" si="2"/>
        <v>3.3383400509377037E-3</v>
      </c>
      <c r="D84" s="46">
        <v>1.6911229E-2</v>
      </c>
      <c r="E84" s="1">
        <f t="shared" si="3"/>
        <v>3.1343060580841966E-3</v>
      </c>
    </row>
    <row r="85" spans="1:5" x14ac:dyDescent="0.35">
      <c r="A85" s="62">
        <v>44225</v>
      </c>
      <c r="B85" s="1">
        <v>13432.870117</v>
      </c>
      <c r="C85" s="1">
        <f t="shared" si="2"/>
        <v>-1.7054058986169705E-2</v>
      </c>
      <c r="D85" s="46">
        <v>-1.2227929E-2</v>
      </c>
      <c r="E85" s="1">
        <f t="shared" si="3"/>
        <v>-1.2632321040767025E-2</v>
      </c>
    </row>
    <row r="86" spans="1:5" x14ac:dyDescent="0.35">
      <c r="A86" s="62">
        <v>44228</v>
      </c>
      <c r="B86" s="1">
        <v>13622.019531</v>
      </c>
      <c r="C86" s="1">
        <f t="shared" si="2"/>
        <v>1.4081087091032098E-2</v>
      </c>
      <c r="D86" s="46">
        <v>8.9131100000000001E-3</v>
      </c>
      <c r="E86" s="1">
        <f t="shared" si="3"/>
        <v>1.1440189357555053E-2</v>
      </c>
    </row>
    <row r="87" spans="1:5" x14ac:dyDescent="0.35">
      <c r="A87" s="62">
        <v>44229</v>
      </c>
      <c r="B87" s="1">
        <v>13835.160156</v>
      </c>
      <c r="C87" s="1">
        <f t="shared" si="2"/>
        <v>1.5646771355374296E-2</v>
      </c>
      <c r="D87" s="46">
        <v>2.0858859E-2</v>
      </c>
      <c r="E87" s="1">
        <f t="shared" si="3"/>
        <v>1.2650716863686289E-2</v>
      </c>
    </row>
    <row r="88" spans="1:5" x14ac:dyDescent="0.35">
      <c r="A88" s="62">
        <v>44230</v>
      </c>
      <c r="B88" s="1">
        <v>13933.629883</v>
      </c>
      <c r="C88" s="1">
        <f t="shared" si="2"/>
        <v>7.1173536041283609E-3</v>
      </c>
      <c r="D88" s="46">
        <v>-1.68268E-3</v>
      </c>
      <c r="E88" s="1">
        <f t="shared" si="3"/>
        <v>6.0560955633916311E-3</v>
      </c>
    </row>
    <row r="89" spans="1:5" x14ac:dyDescent="0.35">
      <c r="A89" s="62">
        <v>44231</v>
      </c>
      <c r="B89" s="1">
        <v>14060.290039</v>
      </c>
      <c r="C89" s="1">
        <f t="shared" si="2"/>
        <v>9.090248346163848E-3</v>
      </c>
      <c r="D89" s="46">
        <v>6.9829159999999996E-3</v>
      </c>
      <c r="E89" s="1">
        <f t="shared" si="3"/>
        <v>7.5814627183965607E-3</v>
      </c>
    </row>
    <row r="90" spans="1:5" x14ac:dyDescent="0.35">
      <c r="A90" s="62">
        <v>44232</v>
      </c>
      <c r="B90" s="1">
        <v>14056.719727</v>
      </c>
      <c r="C90" s="1">
        <f t="shared" si="2"/>
        <v>-2.5392875894427564E-4</v>
      </c>
      <c r="D90" s="46">
        <v>1.4825418999999999E-2</v>
      </c>
      <c r="E90" s="1">
        <f t="shared" si="3"/>
        <v>3.5690048352767103E-4</v>
      </c>
    </row>
    <row r="91" spans="1:5" x14ac:dyDescent="0.35">
      <c r="A91" s="62">
        <v>44235</v>
      </c>
      <c r="B91" s="1">
        <v>14059.910156</v>
      </c>
      <c r="C91" s="1">
        <f t="shared" si="2"/>
        <v>2.269682445095693E-4</v>
      </c>
      <c r="D91" s="46">
        <v>-1.0838808E-2</v>
      </c>
      <c r="E91" s="1">
        <f t="shared" si="3"/>
        <v>7.2871175068730187E-4</v>
      </c>
    </row>
    <row r="92" spans="1:5" x14ac:dyDescent="0.35">
      <c r="A92" s="62">
        <v>44236</v>
      </c>
      <c r="B92" s="1">
        <v>14011.799805000001</v>
      </c>
      <c r="C92" s="1">
        <f t="shared" si="2"/>
        <v>-3.4218106990867572E-3</v>
      </c>
      <c r="D92" s="46">
        <v>3.573166E-3</v>
      </c>
      <c r="E92" s="1">
        <f t="shared" si="3"/>
        <v>-2.0923853093074525E-3</v>
      </c>
    </row>
    <row r="93" spans="1:5" x14ac:dyDescent="0.35">
      <c r="A93" s="62">
        <v>44237</v>
      </c>
      <c r="B93" s="1">
        <v>13932.969727</v>
      </c>
      <c r="C93" s="1">
        <f t="shared" si="2"/>
        <v>-5.6259780397284135E-3</v>
      </c>
      <c r="D93" s="46">
        <v>-2.2549263999999999E-2</v>
      </c>
      <c r="E93" s="1">
        <f t="shared" si="3"/>
        <v>-3.7965636386999837E-3</v>
      </c>
    </row>
    <row r="94" spans="1:5" x14ac:dyDescent="0.35">
      <c r="A94" s="62">
        <v>44238</v>
      </c>
      <c r="B94" s="1">
        <v>14040.910156</v>
      </c>
      <c r="C94" s="1">
        <f t="shared" si="2"/>
        <v>7.7471229116954088E-3</v>
      </c>
      <c r="D94" s="46">
        <v>4.0068029999999998E-2</v>
      </c>
      <c r="E94" s="1">
        <f t="shared" si="3"/>
        <v>6.5430092321876994E-3</v>
      </c>
    </row>
    <row r="95" spans="1:5" x14ac:dyDescent="0.35">
      <c r="A95" s="62">
        <v>44239</v>
      </c>
      <c r="B95" s="1">
        <v>14049.889648</v>
      </c>
      <c r="C95" s="1">
        <f t="shared" si="2"/>
        <v>6.395234995619746E-4</v>
      </c>
      <c r="D95" s="46">
        <v>-2.3348700000000002E-3</v>
      </c>
      <c r="E95" s="1">
        <f t="shared" si="3"/>
        <v>1.0476837780709612E-3</v>
      </c>
    </row>
    <row r="96" spans="1:5" x14ac:dyDescent="0.35">
      <c r="A96" s="62">
        <v>44242</v>
      </c>
      <c r="B96" s="1">
        <v>14109.480469</v>
      </c>
      <c r="C96" s="1">
        <f t="shared" si="2"/>
        <v>4.2413728856925594E-3</v>
      </c>
      <c r="D96" s="46">
        <v>1.4041715999999999E-2</v>
      </c>
      <c r="E96" s="1">
        <f t="shared" si="3"/>
        <v>3.8324966896862117E-3</v>
      </c>
    </row>
    <row r="97" spans="1:5" x14ac:dyDescent="0.35">
      <c r="A97" s="62">
        <v>44243</v>
      </c>
      <c r="B97" s="1">
        <v>14064.599609000001</v>
      </c>
      <c r="C97" s="1">
        <f t="shared" si="2"/>
        <v>-3.1809009622010696E-3</v>
      </c>
      <c r="D97" s="46">
        <v>-1.0385437000000001E-2</v>
      </c>
      <c r="E97" s="1">
        <f t="shared" si="3"/>
        <v>-1.9061230662507484E-3</v>
      </c>
    </row>
    <row r="98" spans="1:5" x14ac:dyDescent="0.35">
      <c r="A98" s="62">
        <v>44244</v>
      </c>
      <c r="B98" s="1">
        <v>13909.269531</v>
      </c>
      <c r="C98" s="1">
        <f t="shared" si="2"/>
        <v>-1.104404549850139E-2</v>
      </c>
      <c r="D98" s="46">
        <v>1.1660329999999999E-3</v>
      </c>
      <c r="E98" s="1">
        <f t="shared" si="3"/>
        <v>-7.9856072653693832E-3</v>
      </c>
    </row>
    <row r="99" spans="1:5" x14ac:dyDescent="0.35">
      <c r="A99" s="62">
        <v>44245</v>
      </c>
      <c r="B99" s="1">
        <v>13886.929688</v>
      </c>
      <c r="C99" s="1">
        <f t="shared" si="2"/>
        <v>-1.6061118774217638E-3</v>
      </c>
      <c r="D99" s="46">
        <v>1.9100849999999999E-2</v>
      </c>
      <c r="E99" s="1">
        <f t="shared" si="3"/>
        <v>-6.8855605935392585E-4</v>
      </c>
    </row>
    <row r="100" spans="1:5" x14ac:dyDescent="0.35">
      <c r="A100" s="62">
        <v>44246</v>
      </c>
      <c r="B100" s="1">
        <v>13993.230469</v>
      </c>
      <c r="C100" s="1">
        <f t="shared" si="2"/>
        <v>7.6547360279253622E-3</v>
      </c>
      <c r="D100" s="46">
        <v>1.7600010999999999E-2</v>
      </c>
      <c r="E100" s="1">
        <f t="shared" si="3"/>
        <v>6.4715792085511155E-3</v>
      </c>
    </row>
    <row r="101" spans="1:5" x14ac:dyDescent="0.35">
      <c r="A101" s="62">
        <v>44249</v>
      </c>
      <c r="B101" s="1">
        <v>13950.040039</v>
      </c>
      <c r="C101" s="1">
        <f t="shared" si="2"/>
        <v>-3.0865231653035927E-3</v>
      </c>
      <c r="D101" s="46">
        <v>-1.257865E-2</v>
      </c>
      <c r="E101" s="1">
        <f t="shared" si="3"/>
        <v>-1.8331537443290885E-3</v>
      </c>
    </row>
    <row r="102" spans="1:5" x14ac:dyDescent="0.35">
      <c r="A102" s="62">
        <v>44250</v>
      </c>
      <c r="B102" s="1">
        <v>13864.809569999999</v>
      </c>
      <c r="C102" s="1">
        <f t="shared" si="2"/>
        <v>-6.1096935035112477E-3</v>
      </c>
      <c r="D102" s="46">
        <v>-8.6441539999999994E-3</v>
      </c>
      <c r="E102" s="1">
        <f t="shared" si="3"/>
        <v>-4.1705540321565855E-3</v>
      </c>
    </row>
    <row r="103" spans="1:5" x14ac:dyDescent="0.35">
      <c r="A103" s="62">
        <v>44251</v>
      </c>
      <c r="B103" s="1">
        <v>13976</v>
      </c>
      <c r="C103" s="1">
        <f t="shared" si="2"/>
        <v>8.0196146538203464E-3</v>
      </c>
      <c r="D103" s="46">
        <v>-2.0651709000000001E-2</v>
      </c>
      <c r="E103" s="1">
        <f t="shared" si="3"/>
        <v>6.7536894801458938E-3</v>
      </c>
    </row>
    <row r="104" spans="1:5" x14ac:dyDescent="0.35">
      <c r="A104" s="62">
        <v>44252</v>
      </c>
      <c r="B104" s="1">
        <v>13879.330078000001</v>
      </c>
      <c r="C104" s="1">
        <f t="shared" si="2"/>
        <v>-6.9168518889524281E-3</v>
      </c>
      <c r="D104" s="46">
        <v>3.9596964999999998E-2</v>
      </c>
      <c r="E104" s="1">
        <f t="shared" si="3"/>
        <v>-4.7946181871294513E-3</v>
      </c>
    </row>
    <row r="105" spans="1:5" x14ac:dyDescent="0.35">
      <c r="A105" s="62">
        <v>44253</v>
      </c>
      <c r="B105" s="1">
        <v>13786.290039</v>
      </c>
      <c r="C105" s="1">
        <f t="shared" si="2"/>
        <v>-6.7034963847050696E-3</v>
      </c>
      <c r="D105" s="46">
        <v>-8.5642889999999992E-3</v>
      </c>
      <c r="E105" s="1">
        <f t="shared" si="3"/>
        <v>-4.6296598284373573E-3</v>
      </c>
    </row>
    <row r="106" spans="1:5" x14ac:dyDescent="0.35">
      <c r="A106" s="62">
        <v>44256</v>
      </c>
      <c r="B106" s="1">
        <v>14012.820313</v>
      </c>
      <c r="C106" s="1">
        <f t="shared" si="2"/>
        <v>1.6431561599180761E-2</v>
      </c>
      <c r="D106" s="46">
        <v>8.63827E-3</v>
      </c>
      <c r="E106" s="1">
        <f t="shared" si="3"/>
        <v>1.3257486822551718E-2</v>
      </c>
    </row>
    <row r="107" spans="1:5" x14ac:dyDescent="0.35">
      <c r="A107" s="62">
        <v>44257</v>
      </c>
      <c r="B107" s="1">
        <v>14039.799805000001</v>
      </c>
      <c r="C107" s="1">
        <f t="shared" si="2"/>
        <v>1.9253434638686494E-3</v>
      </c>
      <c r="D107" s="46">
        <v>-3.042593E-2</v>
      </c>
      <c r="E107" s="1">
        <f t="shared" si="3"/>
        <v>2.0418308549593304E-3</v>
      </c>
    </row>
    <row r="108" spans="1:5" x14ac:dyDescent="0.35">
      <c r="A108" s="62">
        <v>44258</v>
      </c>
      <c r="B108" s="1">
        <v>14080.030273</v>
      </c>
      <c r="C108" s="1">
        <f t="shared" si="2"/>
        <v>2.865458807017494E-3</v>
      </c>
      <c r="D108" s="46">
        <v>5.3463390000000003E-3</v>
      </c>
      <c r="E108" s="1">
        <f t="shared" si="3"/>
        <v>2.768692271233328E-3</v>
      </c>
    </row>
    <row r="109" spans="1:5" x14ac:dyDescent="0.35">
      <c r="A109" s="62">
        <v>44259</v>
      </c>
      <c r="B109" s="1">
        <v>14056.339844</v>
      </c>
      <c r="C109" s="1">
        <f t="shared" si="2"/>
        <v>-1.6825552602276156E-3</v>
      </c>
      <c r="D109" s="46">
        <v>-2.0578023000000001E-2</v>
      </c>
      <c r="E109" s="1">
        <f t="shared" si="3"/>
        <v>-7.476591746216017E-4</v>
      </c>
    </row>
    <row r="110" spans="1:5" x14ac:dyDescent="0.35">
      <c r="A110" s="62">
        <v>44260</v>
      </c>
      <c r="B110" s="1">
        <v>13920.690430000001</v>
      </c>
      <c r="C110" s="1">
        <f t="shared" si="2"/>
        <v>-9.6504079657622945E-3</v>
      </c>
      <c r="D110" s="46">
        <v>-1.2511768E-2</v>
      </c>
      <c r="E110" s="1">
        <f t="shared" si="3"/>
        <v>-6.9080997465297963E-3</v>
      </c>
    </row>
    <row r="111" spans="1:5" x14ac:dyDescent="0.35">
      <c r="A111" s="62">
        <v>44263</v>
      </c>
      <c r="B111" s="1">
        <v>14380.910156</v>
      </c>
      <c r="C111" s="1">
        <f t="shared" si="2"/>
        <v>3.3060122147978786E-2</v>
      </c>
      <c r="D111" s="46">
        <v>1.2192158E-2</v>
      </c>
      <c r="E111" s="1">
        <f t="shared" si="3"/>
        <v>2.6114057198920543E-2</v>
      </c>
    </row>
    <row r="112" spans="1:5" x14ac:dyDescent="0.35">
      <c r="A112" s="62">
        <v>44264</v>
      </c>
      <c r="B112" s="1">
        <v>14437.940430000001</v>
      </c>
      <c r="C112" s="1">
        <f t="shared" si="2"/>
        <v>3.9656929485931379E-3</v>
      </c>
      <c r="D112" s="46">
        <v>2.4563084999999998E-2</v>
      </c>
      <c r="E112" s="1">
        <f t="shared" si="3"/>
        <v>3.6193514506698472E-3</v>
      </c>
    </row>
    <row r="113" spans="1:5" x14ac:dyDescent="0.35">
      <c r="A113" s="62">
        <v>44265</v>
      </c>
      <c r="B113" s="1">
        <v>14540.25</v>
      </c>
      <c r="C113" s="1">
        <f t="shared" si="2"/>
        <v>7.086160972614529E-3</v>
      </c>
      <c r="D113" s="46">
        <v>1.8441219999999999E-3</v>
      </c>
      <c r="E113" s="1">
        <f t="shared" si="3"/>
        <v>6.0319786074407621E-3</v>
      </c>
    </row>
    <row r="114" spans="1:5" x14ac:dyDescent="0.35">
      <c r="A114" s="62">
        <v>44266</v>
      </c>
      <c r="B114" s="1">
        <v>14569.389648</v>
      </c>
      <c r="C114" s="1">
        <f t="shared" si="2"/>
        <v>2.0040678805385262E-3</v>
      </c>
      <c r="D114" s="46">
        <v>2.3009664999999999E-2</v>
      </c>
      <c r="E114" s="1">
        <f t="shared" si="3"/>
        <v>2.1026975788278625E-3</v>
      </c>
    </row>
    <row r="115" spans="1:5" x14ac:dyDescent="0.35">
      <c r="A115" s="62">
        <v>44267</v>
      </c>
      <c r="B115" s="1">
        <v>14502.389648</v>
      </c>
      <c r="C115" s="1">
        <f t="shared" si="2"/>
        <v>-4.5986826915015867E-3</v>
      </c>
      <c r="D115" s="46">
        <v>-9.2217730000000008E-3</v>
      </c>
      <c r="E115" s="1">
        <f t="shared" si="3"/>
        <v>-3.0022979592964107E-3</v>
      </c>
    </row>
    <row r="116" spans="1:5" x14ac:dyDescent="0.35">
      <c r="A116" s="62">
        <v>44270</v>
      </c>
      <c r="B116" s="1">
        <v>14461.419921999999</v>
      </c>
      <c r="C116" s="1">
        <f t="shared" si="2"/>
        <v>-2.8250327700753259E-3</v>
      </c>
      <c r="D116" s="46">
        <v>-1.5890920000000001E-3</v>
      </c>
      <c r="E116" s="1">
        <f t="shared" si="3"/>
        <v>-1.63097931924094E-3</v>
      </c>
    </row>
    <row r="117" spans="1:5" x14ac:dyDescent="0.35">
      <c r="A117" s="62">
        <v>44271</v>
      </c>
      <c r="B117" s="1">
        <v>14557.580078000001</v>
      </c>
      <c r="C117" s="1">
        <f t="shared" si="2"/>
        <v>6.649426993936767E-3</v>
      </c>
      <c r="D117" s="46">
        <v>1.2733095E-2</v>
      </c>
      <c r="E117" s="1">
        <f t="shared" si="3"/>
        <v>5.6943125108387879E-3</v>
      </c>
    </row>
    <row r="118" spans="1:5" x14ac:dyDescent="0.35">
      <c r="A118" s="62">
        <v>44272</v>
      </c>
      <c r="B118" s="1">
        <v>14596.610352</v>
      </c>
      <c r="C118" s="1">
        <f t="shared" si="2"/>
        <v>2.6810962942242673E-3</v>
      </c>
      <c r="D118" s="46">
        <v>-2.020656E-3</v>
      </c>
      <c r="E118" s="1">
        <f t="shared" si="3"/>
        <v>2.6261501904840923E-3</v>
      </c>
    </row>
    <row r="119" spans="1:5" x14ac:dyDescent="0.35">
      <c r="A119" s="62">
        <v>44273</v>
      </c>
      <c r="B119" s="1">
        <v>14775.519531</v>
      </c>
      <c r="C119" s="1">
        <f t="shared" si="2"/>
        <v>1.225689901186452E-2</v>
      </c>
      <c r="D119" s="46">
        <v>1.3048324E-2</v>
      </c>
      <c r="E119" s="1">
        <f t="shared" si="3"/>
        <v>1.0029796536677585E-2</v>
      </c>
    </row>
    <row r="120" spans="1:5" x14ac:dyDescent="0.35">
      <c r="A120" s="62">
        <v>44274</v>
      </c>
      <c r="B120" s="1">
        <v>14621</v>
      </c>
      <c r="C120" s="1">
        <f t="shared" si="2"/>
        <v>-1.0457806960750713E-2</v>
      </c>
      <c r="D120" s="46">
        <v>-2.087495E-2</v>
      </c>
      <c r="E120" s="1">
        <f t="shared" si="3"/>
        <v>-7.5323499316505048E-3</v>
      </c>
    </row>
    <row r="121" spans="1:5" x14ac:dyDescent="0.35">
      <c r="A121" s="62">
        <v>44277</v>
      </c>
      <c r="B121" s="1">
        <v>14657.209961</v>
      </c>
      <c r="C121" s="1">
        <f t="shared" si="2"/>
        <v>2.4765721222898898E-3</v>
      </c>
      <c r="D121" s="46">
        <v>-2.0866454999999999E-2</v>
      </c>
      <c r="E121" s="1">
        <f t="shared" si="3"/>
        <v>2.4680198819449716E-3</v>
      </c>
    </row>
    <row r="122" spans="1:5" x14ac:dyDescent="0.35">
      <c r="A122" s="62">
        <v>44278</v>
      </c>
      <c r="B122" s="1">
        <v>14662.019531</v>
      </c>
      <c r="C122" s="1">
        <f t="shared" si="2"/>
        <v>3.2813680180585351E-4</v>
      </c>
      <c r="D122" s="46">
        <v>-9.7289330000000004E-3</v>
      </c>
      <c r="E122" s="1">
        <f t="shared" si="3"/>
        <v>8.0693143019223632E-4</v>
      </c>
    </row>
    <row r="123" spans="1:5" x14ac:dyDescent="0.35">
      <c r="A123" s="62">
        <v>44279</v>
      </c>
      <c r="B123" s="1">
        <v>14610.389648</v>
      </c>
      <c r="C123" s="1">
        <f t="shared" si="2"/>
        <v>-3.5213350310193095E-3</v>
      </c>
      <c r="D123" s="46">
        <v>-1.7309977000000001E-2</v>
      </c>
      <c r="E123" s="1">
        <f t="shared" si="3"/>
        <v>-2.1693337363163337E-3</v>
      </c>
    </row>
    <row r="124" spans="1:5" x14ac:dyDescent="0.35">
      <c r="A124" s="62">
        <v>44280</v>
      </c>
      <c r="B124" s="1">
        <v>14621.360352</v>
      </c>
      <c r="C124" s="1">
        <f t="shared" si="2"/>
        <v>7.5088373851146079E-4</v>
      </c>
      <c r="D124" s="46">
        <v>-3.1659081999999998E-2</v>
      </c>
      <c r="E124" s="1">
        <f t="shared" si="3"/>
        <v>1.1337832780837151E-3</v>
      </c>
    </row>
    <row r="125" spans="1:5" x14ac:dyDescent="0.35">
      <c r="A125" s="62">
        <v>44281</v>
      </c>
      <c r="B125" s="1">
        <v>14748.940430000001</v>
      </c>
      <c r="C125" s="1">
        <f t="shared" si="2"/>
        <v>8.7255956305426589E-3</v>
      </c>
      <c r="D125" s="46">
        <v>1.1553613000000001E-2</v>
      </c>
      <c r="E125" s="1">
        <f t="shared" si="3"/>
        <v>7.2995271120306383E-3</v>
      </c>
    </row>
    <row r="126" spans="1:5" x14ac:dyDescent="0.35">
      <c r="A126" s="62">
        <v>44284</v>
      </c>
      <c r="B126" s="1">
        <v>14817.719727</v>
      </c>
      <c r="C126" s="1">
        <f t="shared" si="2"/>
        <v>4.6633381785242678E-3</v>
      </c>
      <c r="D126" s="46">
        <v>-1.2150668E-2</v>
      </c>
      <c r="E126" s="1">
        <f t="shared" si="3"/>
        <v>4.1587442002723324E-3</v>
      </c>
    </row>
    <row r="127" spans="1:5" x14ac:dyDescent="0.35">
      <c r="A127" s="62">
        <v>44285</v>
      </c>
      <c r="B127" s="1">
        <v>15008.610352</v>
      </c>
      <c r="C127" s="1">
        <f t="shared" si="2"/>
        <v>1.2882591148769674E-2</v>
      </c>
      <c r="D127" s="46">
        <v>1.2546088E-2</v>
      </c>
      <c r="E127" s="1">
        <f t="shared" si="3"/>
        <v>1.0513557892235398E-2</v>
      </c>
    </row>
    <row r="128" spans="1:5" x14ac:dyDescent="0.35">
      <c r="A128" s="62">
        <v>44286</v>
      </c>
      <c r="B128" s="1">
        <v>15008.339844</v>
      </c>
      <c r="C128" s="1">
        <f t="shared" si="2"/>
        <v>-1.8023520742782273E-5</v>
      </c>
      <c r="D128" s="46">
        <v>1.4820226000000001E-2</v>
      </c>
      <c r="E128" s="1">
        <f t="shared" si="3"/>
        <v>5.3929343859982751E-4</v>
      </c>
    </row>
    <row r="129" spans="1:5" x14ac:dyDescent="0.35">
      <c r="A129" s="62">
        <v>44287</v>
      </c>
      <c r="B129" s="1">
        <v>15107.169921999999</v>
      </c>
      <c r="C129" s="1">
        <f t="shared" si="2"/>
        <v>6.5850106692186289E-3</v>
      </c>
      <c r="D129" s="46">
        <v>1.6518997000000001E-2</v>
      </c>
      <c r="E129" s="1">
        <f t="shared" si="3"/>
        <v>5.6445082593104962E-3</v>
      </c>
    </row>
    <row r="130" spans="1:5" x14ac:dyDescent="0.35">
      <c r="A130" s="62">
        <v>44292</v>
      </c>
      <c r="B130" s="1">
        <v>15212.679688</v>
      </c>
      <c r="C130" s="1">
        <f t="shared" si="2"/>
        <v>6.9840854736366708E-3</v>
      </c>
      <c r="D130" s="46">
        <v>2.1902979999999999E-2</v>
      </c>
      <c r="E130" s="1">
        <f t="shared" si="3"/>
        <v>5.9530577151325785E-3</v>
      </c>
    </row>
    <row r="131" spans="1:5" x14ac:dyDescent="0.35">
      <c r="A131" s="62">
        <v>44293</v>
      </c>
      <c r="B131" s="1">
        <v>15176.360352</v>
      </c>
      <c r="C131" s="1">
        <f t="shared" si="2"/>
        <v>-2.3874384227421642E-3</v>
      </c>
      <c r="D131" s="46">
        <v>-3.6874859999999998E-3</v>
      </c>
      <c r="E131" s="1">
        <f t="shared" si="3"/>
        <v>-1.2926480183276662E-3</v>
      </c>
    </row>
    <row r="132" spans="1:5" x14ac:dyDescent="0.35">
      <c r="A132" s="62">
        <v>44294</v>
      </c>
      <c r="B132" s="1">
        <v>15202.679688</v>
      </c>
      <c r="C132" s="1">
        <f t="shared" ref="C132:C195" si="4">(B132-B131)/B131</f>
        <v>1.7342324107724558E-3</v>
      </c>
      <c r="D132" s="46">
        <v>4.3025688999999999E-2</v>
      </c>
      <c r="E132" s="1">
        <f t="shared" ref="E132:E195" si="5">$H$3*C132+$I$3</f>
        <v>1.8940710595986444E-3</v>
      </c>
    </row>
    <row r="133" spans="1:5" x14ac:dyDescent="0.35">
      <c r="A133" s="62">
        <v>44295</v>
      </c>
      <c r="B133" s="1">
        <v>15234.160156</v>
      </c>
      <c r="C133" s="1">
        <f t="shared" si="4"/>
        <v>2.0707183632138462E-3</v>
      </c>
      <c r="D133" s="46">
        <v>2.3508571999999998E-2</v>
      </c>
      <c r="E133" s="1">
        <f t="shared" si="5"/>
        <v>2.1542291962892515E-3</v>
      </c>
    </row>
    <row r="134" spans="1:5" x14ac:dyDescent="0.35">
      <c r="A134" s="62">
        <v>44298</v>
      </c>
      <c r="B134" s="1">
        <v>15215</v>
      </c>
      <c r="C134" s="1">
        <f t="shared" si="4"/>
        <v>-1.2577100282389808E-3</v>
      </c>
      <c r="D134" s="46">
        <v>-6.2838779999999997E-3</v>
      </c>
      <c r="E134" s="1">
        <f t="shared" si="5"/>
        <v>-4.1918500464773454E-4</v>
      </c>
    </row>
    <row r="135" spans="1:5" x14ac:dyDescent="0.35">
      <c r="A135" s="62">
        <v>44299</v>
      </c>
      <c r="B135" s="1">
        <v>15234.360352</v>
      </c>
      <c r="C135" s="1">
        <f t="shared" si="4"/>
        <v>1.2724516595464801E-3</v>
      </c>
      <c r="D135" s="46">
        <v>3.052758E-3</v>
      </c>
      <c r="E135" s="1">
        <f t="shared" si="5"/>
        <v>1.5370397513764567E-3</v>
      </c>
    </row>
    <row r="136" spans="1:5" x14ac:dyDescent="0.35">
      <c r="A136" s="62">
        <v>44300</v>
      </c>
      <c r="B136" s="1">
        <v>15209.150390999999</v>
      </c>
      <c r="C136" s="1">
        <f t="shared" si="4"/>
        <v>-1.6548092875255415E-3</v>
      </c>
      <c r="D136" s="46">
        <v>-7.6086629999999999E-3</v>
      </c>
      <c r="E136" s="1">
        <f t="shared" si="5"/>
        <v>-7.2620704413452772E-4</v>
      </c>
    </row>
    <row r="137" spans="1:5" x14ac:dyDescent="0.35">
      <c r="A137" s="62">
        <v>44301</v>
      </c>
      <c r="B137" s="1">
        <v>15255.330078000001</v>
      </c>
      <c r="C137" s="1">
        <f t="shared" si="4"/>
        <v>3.0363094461429243E-3</v>
      </c>
      <c r="D137" s="46">
        <v>1.3800602E-2</v>
      </c>
      <c r="E137" s="1">
        <f t="shared" si="5"/>
        <v>2.9007874853270374E-3</v>
      </c>
    </row>
    <row r="138" spans="1:5" x14ac:dyDescent="0.35">
      <c r="A138" s="62">
        <v>44302</v>
      </c>
      <c r="B138" s="1">
        <v>15459.75</v>
      </c>
      <c r="C138" s="1">
        <f t="shared" si="4"/>
        <v>1.3399901605196793E-2</v>
      </c>
      <c r="D138" s="46">
        <v>-8.6429990000000002E-3</v>
      </c>
      <c r="E138" s="1">
        <f t="shared" si="5"/>
        <v>1.0913522655870185E-2</v>
      </c>
    </row>
    <row r="139" spans="1:5" x14ac:dyDescent="0.35">
      <c r="A139" s="62">
        <v>44305</v>
      </c>
      <c r="B139" s="1">
        <v>15368.389648</v>
      </c>
      <c r="C139" s="1">
        <f t="shared" si="4"/>
        <v>-5.9095620563074883E-3</v>
      </c>
      <c r="D139" s="46">
        <v>-6.9747059999999998E-3</v>
      </c>
      <c r="E139" s="1">
        <f t="shared" si="5"/>
        <v>-4.0158200112562822E-3</v>
      </c>
    </row>
    <row r="140" spans="1:5" x14ac:dyDescent="0.35">
      <c r="A140" s="62">
        <v>44306</v>
      </c>
      <c r="B140" s="1">
        <v>15129.509765999999</v>
      </c>
      <c r="C140" s="1">
        <f t="shared" si="4"/>
        <v>-1.554358572832569E-2</v>
      </c>
      <c r="D140" s="46">
        <v>-2.3266055000000001E-2</v>
      </c>
      <c r="E140" s="1">
        <f t="shared" si="5"/>
        <v>-1.1464480584336273E-2</v>
      </c>
    </row>
    <row r="141" spans="1:5" x14ac:dyDescent="0.35">
      <c r="A141" s="62">
        <v>44307</v>
      </c>
      <c r="B141" s="1">
        <v>15195.969727</v>
      </c>
      <c r="C141" s="1">
        <f t="shared" si="4"/>
        <v>4.3927372418472903E-3</v>
      </c>
      <c r="D141" s="46">
        <v>1.5056135E-2</v>
      </c>
      <c r="E141" s="1">
        <f t="shared" si="5"/>
        <v>3.9495258511500833E-3</v>
      </c>
    </row>
    <row r="142" spans="1:5" x14ac:dyDescent="0.35">
      <c r="A142" s="62">
        <v>44308</v>
      </c>
      <c r="B142" s="1">
        <v>15320.519531</v>
      </c>
      <c r="C142" s="1">
        <f t="shared" si="4"/>
        <v>8.1962392817025529E-3</v>
      </c>
      <c r="D142" s="46">
        <v>3.0994799999999999E-3</v>
      </c>
      <c r="E142" s="1">
        <f t="shared" si="5"/>
        <v>6.8902489226727263E-3</v>
      </c>
    </row>
    <row r="143" spans="1:5" x14ac:dyDescent="0.35">
      <c r="A143" s="62">
        <v>44309</v>
      </c>
      <c r="B143" s="1">
        <v>15279.620117</v>
      </c>
      <c r="C143" s="1">
        <f t="shared" si="4"/>
        <v>-2.6695840122942581E-3</v>
      </c>
      <c r="D143" s="46">
        <v>-8.3866909999999999E-3</v>
      </c>
      <c r="E143" s="1">
        <f t="shared" si="5"/>
        <v>-1.5107922538322104E-3</v>
      </c>
    </row>
    <row r="144" spans="1:5" x14ac:dyDescent="0.35">
      <c r="A144" s="62">
        <v>44312</v>
      </c>
      <c r="B144" s="1">
        <v>15296.339844</v>
      </c>
      <c r="C144" s="1">
        <f t="shared" si="4"/>
        <v>1.0942501758533538E-3</v>
      </c>
      <c r="D144" s="46">
        <v>1.4689506E-2</v>
      </c>
      <c r="E144" s="1">
        <f t="shared" si="5"/>
        <v>1.3992611439287046E-3</v>
      </c>
    </row>
    <row r="145" spans="1:5" x14ac:dyDescent="0.35">
      <c r="A145" s="62">
        <v>44313</v>
      </c>
      <c r="B145" s="1">
        <v>15249.269531</v>
      </c>
      <c r="C145" s="1">
        <f t="shared" si="4"/>
        <v>-3.0772271981433213E-3</v>
      </c>
      <c r="D145" s="46">
        <v>6.7997700000000001E-3</v>
      </c>
      <c r="E145" s="1">
        <f t="shared" si="5"/>
        <v>-1.8259664561894014E-3</v>
      </c>
    </row>
    <row r="146" spans="1:5" x14ac:dyDescent="0.35">
      <c r="A146" s="62">
        <v>44314</v>
      </c>
      <c r="B146" s="1">
        <v>15292.179688</v>
      </c>
      <c r="C146" s="1">
        <f t="shared" si="4"/>
        <v>2.8139155723340631E-3</v>
      </c>
      <c r="D146" s="46">
        <v>-3.5947743999999997E-2</v>
      </c>
      <c r="E146" s="1">
        <f t="shared" si="5"/>
        <v>2.7288410031582255E-3</v>
      </c>
    </row>
    <row r="147" spans="1:5" x14ac:dyDescent="0.35">
      <c r="A147" s="62">
        <v>44315</v>
      </c>
      <c r="B147" s="1">
        <v>15154.200194999999</v>
      </c>
      <c r="C147" s="1">
        <f t="shared" si="4"/>
        <v>-9.0228793942485046E-3</v>
      </c>
      <c r="D147" s="46">
        <v>1.3559659999999999E-3</v>
      </c>
      <c r="E147" s="1">
        <f t="shared" si="5"/>
        <v>-6.4229185296004448E-3</v>
      </c>
    </row>
    <row r="148" spans="1:5" x14ac:dyDescent="0.35">
      <c r="A148" s="62">
        <v>44316</v>
      </c>
      <c r="B148" s="1">
        <v>15135.910156</v>
      </c>
      <c r="C148" s="1">
        <f t="shared" si="4"/>
        <v>-1.2069286907028039E-3</v>
      </c>
      <c r="D148" s="46">
        <v>-1.0155743E-2</v>
      </c>
      <c r="E148" s="1">
        <f t="shared" si="5"/>
        <v>-3.7992280646021966E-4</v>
      </c>
    </row>
    <row r="149" spans="1:5" x14ac:dyDescent="0.35">
      <c r="A149" s="62">
        <v>44319</v>
      </c>
      <c r="B149" s="1">
        <v>15236.469727</v>
      </c>
      <c r="C149" s="1">
        <f t="shared" si="4"/>
        <v>6.6437743065049272E-3</v>
      </c>
      <c r="D149" s="46">
        <v>1.2767841E-2</v>
      </c>
      <c r="E149" s="1">
        <f t="shared" si="5"/>
        <v>5.6899420679751497E-3</v>
      </c>
    </row>
    <row r="150" spans="1:5" x14ac:dyDescent="0.35">
      <c r="A150" s="62">
        <v>44320</v>
      </c>
      <c r="B150" s="1">
        <v>14856.480469</v>
      </c>
      <c r="C150" s="1">
        <f t="shared" si="4"/>
        <v>-2.4939455451851444E-2</v>
      </c>
      <c r="D150" s="46">
        <v>-2.6114353E-2</v>
      </c>
      <c r="E150" s="1">
        <f t="shared" si="5"/>
        <v>-1.8729009585100188E-2</v>
      </c>
    </row>
    <row r="151" spans="1:5" x14ac:dyDescent="0.35">
      <c r="A151" s="62">
        <v>44321</v>
      </c>
      <c r="B151" s="1">
        <v>15170.780273</v>
      </c>
      <c r="C151" s="1">
        <f t="shared" si="4"/>
        <v>2.11557377035448E-2</v>
      </c>
      <c r="D151" s="46">
        <v>1.5950128000000001E-2</v>
      </c>
      <c r="E151" s="1">
        <f t="shared" si="5"/>
        <v>1.6910040053354756E-2</v>
      </c>
    </row>
    <row r="152" spans="1:5" x14ac:dyDescent="0.35">
      <c r="A152" s="62">
        <v>44322</v>
      </c>
      <c r="B152" s="1">
        <v>15196.740234000001</v>
      </c>
      <c r="C152" s="1">
        <f t="shared" si="4"/>
        <v>1.7111816619084768E-3</v>
      </c>
      <c r="D152" s="46">
        <v>-1.3879430999999999E-2</v>
      </c>
      <c r="E152" s="1">
        <f t="shared" si="5"/>
        <v>1.8762490975515944E-3</v>
      </c>
    </row>
    <row r="153" spans="1:5" x14ac:dyDescent="0.35">
      <c r="A153" s="62">
        <v>44323</v>
      </c>
      <c r="B153" s="1">
        <v>15399.650390999999</v>
      </c>
      <c r="C153" s="1">
        <f t="shared" si="4"/>
        <v>1.3352215927598939E-2</v>
      </c>
      <c r="D153" s="46">
        <v>3.6225196000000001E-2</v>
      </c>
      <c r="E153" s="1">
        <f t="shared" si="5"/>
        <v>1.0876653904171411E-2</v>
      </c>
    </row>
    <row r="154" spans="1:5" x14ac:dyDescent="0.35">
      <c r="A154" s="62">
        <v>44326</v>
      </c>
      <c r="B154" s="1">
        <v>15400.410156</v>
      </c>
      <c r="C154" s="1">
        <f t="shared" si="4"/>
        <v>4.9336509642110221E-5</v>
      </c>
      <c r="D154" s="46">
        <v>-9.3520040000000006E-3</v>
      </c>
      <c r="E154" s="1">
        <f t="shared" si="5"/>
        <v>5.9137365135524314E-4</v>
      </c>
    </row>
    <row r="155" spans="1:5" x14ac:dyDescent="0.35">
      <c r="A155" s="62">
        <v>44327</v>
      </c>
      <c r="B155" s="1">
        <v>15119.75</v>
      </c>
      <c r="C155" s="1">
        <f t="shared" si="4"/>
        <v>-1.8224200080194274E-2</v>
      </c>
      <c r="D155" s="46">
        <v>-5.3945039999999996E-3</v>
      </c>
      <c r="E155" s="1">
        <f t="shared" si="5"/>
        <v>-1.3537029616200244E-2</v>
      </c>
    </row>
    <row r="156" spans="1:5" x14ac:dyDescent="0.35">
      <c r="A156" s="62">
        <v>44328</v>
      </c>
      <c r="B156" s="1">
        <v>15150.219727</v>
      </c>
      <c r="C156" s="1">
        <f t="shared" si="4"/>
        <v>2.0152269052067457E-3</v>
      </c>
      <c r="D156" s="46">
        <v>7.6836159999999999E-3</v>
      </c>
      <c r="E156" s="1">
        <f t="shared" si="5"/>
        <v>2.1113253121519578E-3</v>
      </c>
    </row>
    <row r="157" spans="1:5" x14ac:dyDescent="0.35">
      <c r="A157" s="62">
        <v>44329</v>
      </c>
      <c r="B157" s="1">
        <v>15199.679688</v>
      </c>
      <c r="C157" s="1">
        <f t="shared" si="4"/>
        <v>3.2646365459542011E-3</v>
      </c>
      <c r="D157" s="46">
        <v>8.9706549999999993E-3</v>
      </c>
      <c r="E157" s="1">
        <f t="shared" si="5"/>
        <v>3.0773213121090591E-3</v>
      </c>
    </row>
    <row r="158" spans="1:5" x14ac:dyDescent="0.35">
      <c r="A158" s="62">
        <v>44330</v>
      </c>
      <c r="B158" s="1">
        <v>15416.639648</v>
      </c>
      <c r="C158" s="1">
        <f t="shared" si="4"/>
        <v>1.4273982376831791E-2</v>
      </c>
      <c r="D158" s="46">
        <v>2.4449210000000001E-3</v>
      </c>
      <c r="E158" s="1">
        <f t="shared" si="5"/>
        <v>1.1589328653760268E-2</v>
      </c>
    </row>
    <row r="159" spans="1:5" x14ac:dyDescent="0.35">
      <c r="A159" s="62">
        <v>44333</v>
      </c>
      <c r="B159" s="1">
        <v>15396.620117</v>
      </c>
      <c r="C159" s="1">
        <f t="shared" si="4"/>
        <v>-1.2985664487913907E-3</v>
      </c>
      <c r="D159" s="46">
        <v>5.5432370000000003E-3</v>
      </c>
      <c r="E159" s="1">
        <f t="shared" si="5"/>
        <v>-4.5077363462067276E-4</v>
      </c>
    </row>
    <row r="160" spans="1:5" x14ac:dyDescent="0.35">
      <c r="A160" s="62">
        <v>44334</v>
      </c>
      <c r="B160" s="1">
        <v>15386.580078000001</v>
      </c>
      <c r="C160" s="1">
        <f t="shared" si="4"/>
        <v>-6.5209370132565203E-4</v>
      </c>
      <c r="D160" s="46">
        <v>5.9537050000000001E-3</v>
      </c>
      <c r="E160" s="1">
        <f t="shared" si="5"/>
        <v>4.9054498416288258E-5</v>
      </c>
    </row>
    <row r="161" spans="1:5" x14ac:dyDescent="0.35">
      <c r="A161" s="62">
        <v>44335</v>
      </c>
      <c r="B161" s="1">
        <v>15113.559569999999</v>
      </c>
      <c r="C161" s="1">
        <f t="shared" si="4"/>
        <v>-1.7744067012680154E-2</v>
      </c>
      <c r="D161" s="46">
        <v>-3.2879879999999999E-3</v>
      </c>
      <c r="E161" s="1">
        <f t="shared" si="5"/>
        <v>-1.3165808995244973E-2</v>
      </c>
    </row>
    <row r="162" spans="1:5" x14ac:dyDescent="0.35">
      <c r="A162" s="62">
        <v>44336</v>
      </c>
      <c r="B162" s="1">
        <v>15370.259765999999</v>
      </c>
      <c r="C162" s="1">
        <f t="shared" si="4"/>
        <v>1.6984760923531385E-2</v>
      </c>
      <c r="D162" s="46">
        <v>8.7964599999999999E-4</v>
      </c>
      <c r="E162" s="1">
        <f t="shared" si="5"/>
        <v>1.3685199493459217E-2</v>
      </c>
    </row>
    <row r="163" spans="1:5" x14ac:dyDescent="0.35">
      <c r="A163" s="62">
        <v>44337</v>
      </c>
      <c r="B163" s="1">
        <v>15437.509765999999</v>
      </c>
      <c r="C163" s="1">
        <f t="shared" si="4"/>
        <v>4.3753326894813652E-3</v>
      </c>
      <c r="D163" s="46">
        <v>1.4282609E-2</v>
      </c>
      <c r="E163" s="1">
        <f t="shared" si="5"/>
        <v>3.9360693134236182E-3</v>
      </c>
    </row>
    <row r="164" spans="1:5" x14ac:dyDescent="0.35">
      <c r="A164" s="62">
        <v>44341</v>
      </c>
      <c r="B164" s="1">
        <v>15465.089844</v>
      </c>
      <c r="C164" s="1">
        <f t="shared" si="4"/>
        <v>1.7865626268780731E-3</v>
      </c>
      <c r="D164" s="46">
        <v>1.0181997E-2</v>
      </c>
      <c r="E164" s="1">
        <f t="shared" si="5"/>
        <v>1.9345307917683716E-3</v>
      </c>
    </row>
    <row r="165" spans="1:5" x14ac:dyDescent="0.35">
      <c r="A165" s="62">
        <v>44342</v>
      </c>
      <c r="B165" s="1">
        <v>15450.719727</v>
      </c>
      <c r="C165" s="1">
        <f t="shared" si="4"/>
        <v>-9.2919712364785095E-4</v>
      </c>
      <c r="D165" s="46">
        <v>3.6456790000000002E-3</v>
      </c>
      <c r="E165" s="1">
        <f t="shared" si="5"/>
        <v>-1.6519132521728667E-4</v>
      </c>
    </row>
    <row r="166" spans="1:5" x14ac:dyDescent="0.35">
      <c r="A166" s="62">
        <v>44343</v>
      </c>
      <c r="B166" s="1">
        <v>15406.730469</v>
      </c>
      <c r="C166" s="1">
        <f t="shared" si="4"/>
        <v>-2.8470685364338569E-3</v>
      </c>
      <c r="D166" s="46">
        <v>-6.4102350000000002E-3</v>
      </c>
      <c r="E166" s="1">
        <f t="shared" si="5"/>
        <v>-1.6480165354301759E-3</v>
      </c>
    </row>
    <row r="167" spans="1:5" x14ac:dyDescent="0.35">
      <c r="A167" s="62">
        <v>44344</v>
      </c>
      <c r="B167" s="1">
        <v>15519.980469</v>
      </c>
      <c r="C167" s="1">
        <f t="shared" si="4"/>
        <v>7.3506835358657825E-3</v>
      </c>
      <c r="D167" s="46">
        <v>8.8172040000000004E-3</v>
      </c>
      <c r="E167" s="1">
        <f t="shared" si="5"/>
        <v>6.2364973894842891E-3</v>
      </c>
    </row>
    <row r="168" spans="1:5" x14ac:dyDescent="0.35">
      <c r="A168" s="62">
        <v>44347</v>
      </c>
      <c r="B168" s="1">
        <v>15421.129883</v>
      </c>
      <c r="C168" s="1">
        <f t="shared" si="4"/>
        <v>-6.3692468039793686E-3</v>
      </c>
      <c r="D168" s="46">
        <v>0</v>
      </c>
      <c r="E168" s="1">
        <f t="shared" si="5"/>
        <v>-4.3712307692737023E-3</v>
      </c>
    </row>
    <row r="169" spans="1:5" x14ac:dyDescent="0.35">
      <c r="A169" s="62">
        <v>44348</v>
      </c>
      <c r="B169" s="1">
        <v>15567.360352</v>
      </c>
      <c r="C169" s="1">
        <f t="shared" si="4"/>
        <v>9.4824743783010444E-3</v>
      </c>
      <c r="D169" s="46">
        <v>-1.5988062000000001E-2</v>
      </c>
      <c r="E169" s="1">
        <f t="shared" si="5"/>
        <v>7.8847169640552609E-3</v>
      </c>
    </row>
    <row r="170" spans="1:5" x14ac:dyDescent="0.35">
      <c r="A170" s="62">
        <v>44349</v>
      </c>
      <c r="B170" s="1">
        <v>15602.709961</v>
      </c>
      <c r="C170" s="1">
        <f t="shared" si="4"/>
        <v>2.2707516368026567E-3</v>
      </c>
      <c r="D170" s="46">
        <v>5.4159450000000001E-3</v>
      </c>
      <c r="E170" s="1">
        <f t="shared" si="5"/>
        <v>2.3088873130855292E-3</v>
      </c>
    </row>
    <row r="171" spans="1:5" x14ac:dyDescent="0.35">
      <c r="A171" s="62">
        <v>44350</v>
      </c>
      <c r="B171" s="1">
        <v>15632.669921999999</v>
      </c>
      <c r="C171" s="1">
        <f t="shared" si="4"/>
        <v>1.9201767561459228E-3</v>
      </c>
      <c r="D171" s="46">
        <v>-2.1543800000000001E-4</v>
      </c>
      <c r="E171" s="1">
        <f t="shared" si="5"/>
        <v>2.0378361531174947E-3</v>
      </c>
    </row>
    <row r="172" spans="1:5" x14ac:dyDescent="0.35">
      <c r="A172" s="62">
        <v>44351</v>
      </c>
      <c r="B172" s="1">
        <v>15692.900390999999</v>
      </c>
      <c r="C172" s="1">
        <f t="shared" si="4"/>
        <v>3.8528587439332546E-3</v>
      </c>
      <c r="D172" s="46">
        <v>-2.5862609999999999E-3</v>
      </c>
      <c r="E172" s="1">
        <f t="shared" si="5"/>
        <v>3.5321123364474047E-3</v>
      </c>
    </row>
    <row r="173" spans="1:5" x14ac:dyDescent="0.35">
      <c r="A173" s="62">
        <v>44354</v>
      </c>
      <c r="B173" s="1">
        <v>15677.150390999999</v>
      </c>
      <c r="C173" s="1">
        <f t="shared" si="4"/>
        <v>-1.0036385631449459E-3</v>
      </c>
      <c r="D173" s="46">
        <v>1.0155597000000001E-2</v>
      </c>
      <c r="E173" s="1">
        <f t="shared" si="5"/>
        <v>-2.2274661408333237E-4</v>
      </c>
    </row>
    <row r="174" spans="1:5" x14ac:dyDescent="0.35">
      <c r="A174" s="62">
        <v>44355</v>
      </c>
      <c r="B174" s="1">
        <v>15640.599609000001</v>
      </c>
      <c r="C174" s="1">
        <f t="shared" si="4"/>
        <v>-2.3314684804568598E-3</v>
      </c>
      <c r="D174" s="46">
        <v>-3.2085880000000001E-3</v>
      </c>
      <c r="E174" s="1">
        <f t="shared" si="5"/>
        <v>-1.2493741883505831E-3</v>
      </c>
    </row>
    <row r="175" spans="1:5" x14ac:dyDescent="0.35">
      <c r="A175" s="62">
        <v>44356</v>
      </c>
      <c r="B175" s="1">
        <v>15581.139648</v>
      </c>
      <c r="C175" s="1">
        <f t="shared" si="4"/>
        <v>-3.8016420397198642E-3</v>
      </c>
      <c r="D175" s="46">
        <v>-5.3648070000000001E-3</v>
      </c>
      <c r="E175" s="1">
        <f t="shared" si="5"/>
        <v>-2.3860564510559813E-3</v>
      </c>
    </row>
    <row r="176" spans="1:5" x14ac:dyDescent="0.35">
      <c r="A176" s="62">
        <v>44357</v>
      </c>
      <c r="B176" s="1">
        <v>15571.219727</v>
      </c>
      <c r="C176" s="1">
        <f t="shared" si="4"/>
        <v>-6.3666209430796917E-4</v>
      </c>
      <c r="D176" s="46">
        <v>-1.0355977000000001E-2</v>
      </c>
      <c r="E176" s="1">
        <f t="shared" si="5"/>
        <v>6.0985629860954896E-5</v>
      </c>
    </row>
    <row r="177" spans="1:5" x14ac:dyDescent="0.35">
      <c r="A177" s="62">
        <v>44358</v>
      </c>
      <c r="B177" s="1">
        <v>15693.269531</v>
      </c>
      <c r="C177" s="1">
        <f t="shared" si="4"/>
        <v>7.8381659330366872E-3</v>
      </c>
      <c r="D177" s="46">
        <v>1.6786582000000001E-2</v>
      </c>
      <c r="E177" s="1">
        <f t="shared" si="5"/>
        <v>6.6134002325221215E-3</v>
      </c>
    </row>
    <row r="178" spans="1:5" x14ac:dyDescent="0.35">
      <c r="A178" s="62">
        <v>44361</v>
      </c>
      <c r="B178" s="1">
        <v>15673.639648</v>
      </c>
      <c r="C178" s="1">
        <f t="shared" si="4"/>
        <v>-1.2508472476830494E-3</v>
      </c>
      <c r="D178" s="46">
        <v>-2.1437600000000001E-4</v>
      </c>
      <c r="E178" s="1">
        <f t="shared" si="5"/>
        <v>-4.1387896381900595E-4</v>
      </c>
    </row>
    <row r="179" spans="1:5" x14ac:dyDescent="0.35">
      <c r="A179" s="62">
        <v>44362</v>
      </c>
      <c r="B179" s="1">
        <v>15729.519531</v>
      </c>
      <c r="C179" s="1">
        <f t="shared" si="4"/>
        <v>3.5652142230493374E-3</v>
      </c>
      <c r="D179" s="46">
        <v>-2.3590070000000002E-3</v>
      </c>
      <c r="E179" s="1">
        <f t="shared" si="5"/>
        <v>3.3097165364460459E-3</v>
      </c>
    </row>
    <row r="180" spans="1:5" x14ac:dyDescent="0.35">
      <c r="A180" s="62">
        <v>44363</v>
      </c>
      <c r="B180" s="1">
        <v>15710.570313</v>
      </c>
      <c r="C180" s="1">
        <f t="shared" si="4"/>
        <v>-1.2046914696061956E-3</v>
      </c>
      <c r="D180" s="46">
        <v>2.3430782000000001E-2</v>
      </c>
      <c r="E180" s="1">
        <f t="shared" si="5"/>
        <v>-3.7819307222425661E-4</v>
      </c>
    </row>
    <row r="181" spans="1:5" x14ac:dyDescent="0.35">
      <c r="A181" s="62">
        <v>44364</v>
      </c>
      <c r="B181" s="1">
        <v>15727.669921999999</v>
      </c>
      <c r="C181" s="1">
        <f t="shared" si="4"/>
        <v>1.0884142751870426E-3</v>
      </c>
      <c r="D181" s="46">
        <v>9.0317260000000003E-3</v>
      </c>
      <c r="E181" s="1">
        <f t="shared" si="5"/>
        <v>1.3947490475625913E-3</v>
      </c>
    </row>
    <row r="182" spans="1:5" x14ac:dyDescent="0.35">
      <c r="A182" s="62">
        <v>44365</v>
      </c>
      <c r="B182" s="1">
        <v>15448.040039</v>
      </c>
      <c r="C182" s="1">
        <f t="shared" si="4"/>
        <v>-1.7779485733538377E-2</v>
      </c>
      <c r="D182" s="46">
        <v>-1.2489643999999999E-2</v>
      </c>
      <c r="E182" s="1">
        <f t="shared" si="5"/>
        <v>-1.3193193402693735E-2</v>
      </c>
    </row>
    <row r="183" spans="1:5" x14ac:dyDescent="0.35">
      <c r="A183" s="62">
        <v>44368</v>
      </c>
      <c r="B183" s="1">
        <v>15603.240234000001</v>
      </c>
      <c r="C183" s="1">
        <f t="shared" si="4"/>
        <v>1.0046594558803841E-2</v>
      </c>
      <c r="D183" s="46">
        <v>1.3069203999999999E-2</v>
      </c>
      <c r="E183" s="1">
        <f t="shared" si="5"/>
        <v>8.3208732254514608E-3</v>
      </c>
    </row>
    <row r="184" spans="1:5" x14ac:dyDescent="0.35">
      <c r="A184" s="62">
        <v>44369</v>
      </c>
      <c r="B184" s="1">
        <v>15636.330078000001</v>
      </c>
      <c r="C184" s="1">
        <f t="shared" si="4"/>
        <v>2.1207033605684139E-3</v>
      </c>
      <c r="D184" s="46">
        <v>2.4968579999999998E-3</v>
      </c>
      <c r="E184" s="1">
        <f t="shared" si="5"/>
        <v>2.1928756945454133E-3</v>
      </c>
    </row>
    <row r="185" spans="1:5" x14ac:dyDescent="0.35">
      <c r="A185" s="62">
        <v>44370</v>
      </c>
      <c r="B185" s="1">
        <v>15456.389648</v>
      </c>
      <c r="C185" s="1">
        <f t="shared" si="4"/>
        <v>-1.150784289551249E-2</v>
      </c>
      <c r="D185" s="46">
        <v>-6.22644E-4</v>
      </c>
      <c r="E185" s="1">
        <f t="shared" si="5"/>
        <v>-8.344197767388567E-3</v>
      </c>
    </row>
    <row r="186" spans="1:5" x14ac:dyDescent="0.35">
      <c r="A186" s="62">
        <v>44371</v>
      </c>
      <c r="B186" s="1">
        <v>15589.230469</v>
      </c>
      <c r="C186" s="1">
        <f t="shared" si="4"/>
        <v>8.5945569453982351E-3</v>
      </c>
      <c r="D186" s="46">
        <v>3.9459710000000004E-3</v>
      </c>
      <c r="E186" s="1">
        <f t="shared" si="5"/>
        <v>7.1982129860939893E-3</v>
      </c>
    </row>
    <row r="187" spans="1:5" x14ac:dyDescent="0.35">
      <c r="A187" s="62">
        <v>44372</v>
      </c>
      <c r="B187" s="1">
        <v>15607.969727</v>
      </c>
      <c r="C187" s="1">
        <f t="shared" si="4"/>
        <v>1.2020643377659726E-3</v>
      </c>
      <c r="D187" s="46">
        <v>2.0273055000000002E-2</v>
      </c>
      <c r="E187" s="1">
        <f t="shared" si="5"/>
        <v>1.4826189520884133E-3</v>
      </c>
    </row>
    <row r="188" spans="1:5" x14ac:dyDescent="0.35">
      <c r="A188" s="62">
        <v>44375</v>
      </c>
      <c r="B188" s="1">
        <v>15554.179688</v>
      </c>
      <c r="C188" s="1">
        <f t="shared" si="4"/>
        <v>-3.4463187679656324E-3</v>
      </c>
      <c r="D188" s="46">
        <v>3.649645E-3</v>
      </c>
      <c r="E188" s="1">
        <f t="shared" si="5"/>
        <v>-2.1113340157457214E-3</v>
      </c>
    </row>
    <row r="189" spans="1:5" x14ac:dyDescent="0.35">
      <c r="A189" s="62">
        <v>44376</v>
      </c>
      <c r="B189" s="1">
        <v>15690.589844</v>
      </c>
      <c r="C189" s="1">
        <f t="shared" si="4"/>
        <v>8.7700000087590543E-3</v>
      </c>
      <c r="D189" s="46">
        <v>2.1212101000000001E-2</v>
      </c>
      <c r="E189" s="1">
        <f t="shared" si="5"/>
        <v>7.3338588878859605E-3</v>
      </c>
    </row>
    <row r="190" spans="1:5" x14ac:dyDescent="0.35">
      <c r="A190" s="62">
        <v>44377</v>
      </c>
      <c r="B190" s="1">
        <v>15531.040039</v>
      </c>
      <c r="C190" s="1">
        <f t="shared" si="4"/>
        <v>-1.0168502687680131E-2</v>
      </c>
      <c r="D190" s="46">
        <v>-5.4401090000000003E-3</v>
      </c>
      <c r="E190" s="1">
        <f t="shared" si="5"/>
        <v>-7.3086708744043239E-3</v>
      </c>
    </row>
    <row r="191" spans="1:5" x14ac:dyDescent="0.35">
      <c r="A191" s="62">
        <v>44378</v>
      </c>
      <c r="B191" s="1">
        <v>15603.809569999999</v>
      </c>
      <c r="C191" s="1">
        <f t="shared" si="4"/>
        <v>4.6854254974083081E-3</v>
      </c>
      <c r="D191" s="46">
        <v>-6.066643E-3</v>
      </c>
      <c r="E191" s="1">
        <f t="shared" si="5"/>
        <v>4.1758212749129567E-3</v>
      </c>
    </row>
    <row r="192" spans="1:5" x14ac:dyDescent="0.35">
      <c r="A192" s="62">
        <v>44379</v>
      </c>
      <c r="B192" s="1">
        <v>15650.089844</v>
      </c>
      <c r="C192" s="1">
        <f t="shared" si="4"/>
        <v>2.9659599338471448E-3</v>
      </c>
      <c r="D192" s="46">
        <v>1.4608764999999999E-2</v>
      </c>
      <c r="E192" s="1">
        <f t="shared" si="5"/>
        <v>2.8463959188941095E-3</v>
      </c>
    </row>
    <row r="193" spans="1:5" x14ac:dyDescent="0.35">
      <c r="A193" s="62">
        <v>44382</v>
      </c>
      <c r="B193" s="1">
        <v>15661.969727</v>
      </c>
      <c r="C193" s="1">
        <f t="shared" si="4"/>
        <v>7.5909359744373421E-4</v>
      </c>
      <c r="D193" s="46">
        <v>4.9304700000000004E-4</v>
      </c>
      <c r="E193" s="1">
        <f t="shared" si="5"/>
        <v>1.1401308286629181E-3</v>
      </c>
    </row>
    <row r="194" spans="1:5" x14ac:dyDescent="0.35">
      <c r="A194" s="62">
        <v>44383</v>
      </c>
      <c r="B194" s="1">
        <v>15511.379883</v>
      </c>
      <c r="C194" s="1">
        <f t="shared" si="4"/>
        <v>-9.6150003240266183E-3</v>
      </c>
      <c r="D194" s="46">
        <v>7.8856880000000001E-3</v>
      </c>
      <c r="E194" s="1">
        <f t="shared" si="5"/>
        <v>-6.8807239050370774E-3</v>
      </c>
    </row>
    <row r="195" spans="1:5" x14ac:dyDescent="0.35">
      <c r="A195" s="62">
        <v>44384</v>
      </c>
      <c r="B195" s="1">
        <v>15692.709961</v>
      </c>
      <c r="C195" s="1">
        <f t="shared" si="4"/>
        <v>1.1690131978440751E-2</v>
      </c>
      <c r="D195" s="46">
        <v>1.7114913999999998E-2</v>
      </c>
      <c r="E195" s="1">
        <f t="shared" si="5"/>
        <v>9.5915938293034235E-3</v>
      </c>
    </row>
    <row r="196" spans="1:5" x14ac:dyDescent="0.35">
      <c r="A196" s="62">
        <v>44385</v>
      </c>
      <c r="B196" s="1">
        <v>15420.639648</v>
      </c>
      <c r="C196" s="1">
        <f t="shared" ref="C196:C259" si="6">(B196-B195)/B195</f>
        <v>-1.7337369624249577E-2</v>
      </c>
      <c r="D196" s="46">
        <v>-2.2596135E-2</v>
      </c>
      <c r="E196" s="1">
        <f t="shared" ref="E196:E259" si="7">$H$3*C196+$I$3</f>
        <v>-1.285136604746853E-2</v>
      </c>
    </row>
    <row r="197" spans="1:5" x14ac:dyDescent="0.35">
      <c r="A197" s="62">
        <v>44386</v>
      </c>
      <c r="B197" s="1">
        <v>15687.929688</v>
      </c>
      <c r="C197" s="1">
        <f t="shared" si="6"/>
        <v>1.7333265422272311E-2</v>
      </c>
      <c r="D197" s="46">
        <v>1.2297097999999999E-2</v>
      </c>
      <c r="E197" s="1">
        <f t="shared" si="7"/>
        <v>1.3954649912898423E-2</v>
      </c>
    </row>
    <row r="198" spans="1:5" x14ac:dyDescent="0.35">
      <c r="A198" s="62">
        <v>44389</v>
      </c>
      <c r="B198" s="1">
        <v>15790.509765999999</v>
      </c>
      <c r="C198" s="1">
        <f t="shared" si="6"/>
        <v>6.5387900150052644E-3</v>
      </c>
      <c r="D198" s="46">
        <v>2.4295430000000002E-3</v>
      </c>
      <c r="E198" s="1">
        <f t="shared" si="7"/>
        <v>5.6087722079552343E-3</v>
      </c>
    </row>
    <row r="199" spans="1:5" x14ac:dyDescent="0.35">
      <c r="A199" s="62">
        <v>44390</v>
      </c>
      <c r="B199" s="1">
        <v>15789.639648</v>
      </c>
      <c r="C199" s="1">
        <f t="shared" si="6"/>
        <v>-5.510385750005627E-5</v>
      </c>
      <c r="D199" s="46">
        <v>4.8473099999999996E-3</v>
      </c>
      <c r="E199" s="1">
        <f t="shared" si="7"/>
        <v>5.1062433295473247E-4</v>
      </c>
    </row>
    <row r="200" spans="1:5" x14ac:dyDescent="0.35">
      <c r="A200" s="62">
        <v>44391</v>
      </c>
      <c r="B200" s="1">
        <v>15788.980469</v>
      </c>
      <c r="C200" s="1">
        <f t="shared" si="6"/>
        <v>-4.1747564523026787E-5</v>
      </c>
      <c r="D200" s="46">
        <v>-9.6477599999999998E-4</v>
      </c>
      <c r="E200" s="1">
        <f t="shared" si="7"/>
        <v>5.2095091053928433E-4</v>
      </c>
    </row>
    <row r="201" spans="1:5" x14ac:dyDescent="0.35">
      <c r="A201" s="62">
        <v>44392</v>
      </c>
      <c r="B201" s="1">
        <v>15629.660156</v>
      </c>
      <c r="C201" s="1">
        <f t="shared" si="6"/>
        <v>-1.0090601689755004E-2</v>
      </c>
      <c r="D201" s="46">
        <v>-1.8348633E-2</v>
      </c>
      <c r="E201" s="1">
        <f t="shared" si="7"/>
        <v>-7.2484407865819507E-3</v>
      </c>
    </row>
    <row r="202" spans="1:5" x14ac:dyDescent="0.35">
      <c r="A202" s="62">
        <v>44393</v>
      </c>
      <c r="B202" s="1">
        <v>15540.309569999999</v>
      </c>
      <c r="C202" s="1">
        <f t="shared" si="6"/>
        <v>-5.7167324886267653E-3</v>
      </c>
      <c r="D202" s="46">
        <v>-2.4594199999999999E-3</v>
      </c>
      <c r="E202" s="1">
        <f t="shared" si="7"/>
        <v>-3.8667315258003841E-3</v>
      </c>
    </row>
    <row r="203" spans="1:5" x14ac:dyDescent="0.35">
      <c r="A203" s="62">
        <v>44396</v>
      </c>
      <c r="B203" s="1">
        <v>15133.200194999999</v>
      </c>
      <c r="C203" s="1">
        <f t="shared" si="6"/>
        <v>-2.6196992612419367E-2</v>
      </c>
      <c r="D203" s="46">
        <v>-7.3964499999999997E-3</v>
      </c>
      <c r="E203" s="1">
        <f t="shared" si="7"/>
        <v>-1.9701289474167868E-2</v>
      </c>
    </row>
    <row r="204" spans="1:5" x14ac:dyDescent="0.35">
      <c r="A204" s="62">
        <v>44397</v>
      </c>
      <c r="B204" s="1">
        <v>15216.269531</v>
      </c>
      <c r="C204" s="1">
        <f t="shared" si="6"/>
        <v>5.4892114641717712E-3</v>
      </c>
      <c r="D204" s="46">
        <v>4.4708990000000004E-3</v>
      </c>
      <c r="E204" s="1">
        <f t="shared" si="7"/>
        <v>4.7972780040691733E-3</v>
      </c>
    </row>
    <row r="205" spans="1:5" x14ac:dyDescent="0.35">
      <c r="A205" s="62">
        <v>44398</v>
      </c>
      <c r="B205" s="1">
        <v>15422.5</v>
      </c>
      <c r="C205" s="1">
        <f t="shared" si="6"/>
        <v>1.3553287064207701E-2</v>
      </c>
      <c r="D205" s="46">
        <v>1.8298704999999998E-2</v>
      </c>
      <c r="E205" s="1">
        <f t="shared" si="7"/>
        <v>1.1032114457168819E-2</v>
      </c>
    </row>
    <row r="206" spans="1:5" x14ac:dyDescent="0.35">
      <c r="A206" s="62">
        <v>44399</v>
      </c>
      <c r="B206" s="1">
        <v>15514.540039</v>
      </c>
      <c r="C206" s="1">
        <f t="shared" si="6"/>
        <v>5.9679065650834508E-3</v>
      </c>
      <c r="D206" s="46">
        <v>1.6512919000000001E-2</v>
      </c>
      <c r="E206" s="1">
        <f t="shared" si="7"/>
        <v>5.1673868439554285E-3</v>
      </c>
    </row>
    <row r="207" spans="1:5" x14ac:dyDescent="0.35">
      <c r="A207" s="62">
        <v>44400</v>
      </c>
      <c r="B207" s="1">
        <v>15669.290039</v>
      </c>
      <c r="C207" s="1">
        <f t="shared" si="6"/>
        <v>9.9745142048036205E-3</v>
      </c>
      <c r="D207" s="46">
        <v>1.1466756E-2</v>
      </c>
      <c r="E207" s="1">
        <f t="shared" si="7"/>
        <v>8.2651434380631959E-3</v>
      </c>
    </row>
    <row r="208" spans="1:5" x14ac:dyDescent="0.35">
      <c r="A208" s="62">
        <v>44403</v>
      </c>
      <c r="B208" s="1">
        <v>15618.980469</v>
      </c>
      <c r="C208" s="1">
        <f t="shared" si="6"/>
        <v>-3.2107115175468506E-3</v>
      </c>
      <c r="D208" s="46">
        <v>-7.085498E-3</v>
      </c>
      <c r="E208" s="1">
        <f t="shared" si="7"/>
        <v>-1.9291714534900983E-3</v>
      </c>
    </row>
    <row r="209" spans="1:5" x14ac:dyDescent="0.35">
      <c r="A209" s="62">
        <v>44404</v>
      </c>
      <c r="B209" s="1">
        <v>15519.129883</v>
      </c>
      <c r="C209" s="1">
        <f t="shared" si="6"/>
        <v>-6.3929003687648103E-3</v>
      </c>
      <c r="D209" s="46">
        <v>-9.0389730000000005E-3</v>
      </c>
      <c r="E209" s="1">
        <f t="shared" si="7"/>
        <v>-4.3895188056568644E-3</v>
      </c>
    </row>
    <row r="210" spans="1:5" x14ac:dyDescent="0.35">
      <c r="A210" s="62">
        <v>44405</v>
      </c>
      <c r="B210" s="1">
        <v>15570.360352</v>
      </c>
      <c r="C210" s="1">
        <f t="shared" si="6"/>
        <v>3.3011173555625101E-3</v>
      </c>
      <c r="D210" s="46">
        <v>-1.9203549999999999E-3</v>
      </c>
      <c r="E210" s="1">
        <f t="shared" si="7"/>
        <v>3.1055268861718147E-3</v>
      </c>
    </row>
    <row r="211" spans="1:5" x14ac:dyDescent="0.35">
      <c r="A211" s="62">
        <v>44406</v>
      </c>
      <c r="B211" s="1">
        <v>15640.469727</v>
      </c>
      <c r="C211" s="1">
        <f t="shared" si="6"/>
        <v>4.5027458205869021E-3</v>
      </c>
      <c r="D211" s="46">
        <v>1.9240500000000001E-3</v>
      </c>
      <c r="E211" s="1">
        <f t="shared" si="7"/>
        <v>4.0345802989129936E-3</v>
      </c>
    </row>
    <row r="212" spans="1:5" x14ac:dyDescent="0.35">
      <c r="A212" s="62">
        <v>44407</v>
      </c>
      <c r="B212" s="1">
        <v>15544.389648</v>
      </c>
      <c r="C212" s="1">
        <f t="shared" si="6"/>
        <v>-6.1430430592590976E-3</v>
      </c>
      <c r="D212" s="46">
        <v>-6.2410180000000001E-3</v>
      </c>
      <c r="E212" s="1">
        <f t="shared" si="7"/>
        <v>-4.1963386398641877E-3</v>
      </c>
    </row>
    <row r="213" spans="1:5" x14ac:dyDescent="0.35">
      <c r="A213" s="62">
        <v>44410</v>
      </c>
      <c r="B213" s="1">
        <v>15568.730469</v>
      </c>
      <c r="C213" s="1">
        <f t="shared" si="6"/>
        <v>1.5658910739625958E-3</v>
      </c>
      <c r="D213" s="46">
        <v>1.111113E-2</v>
      </c>
      <c r="E213" s="1">
        <f t="shared" si="7"/>
        <v>1.7639159425879652E-3</v>
      </c>
    </row>
    <row r="214" spans="1:5" x14ac:dyDescent="0.35">
      <c r="A214" s="62">
        <v>44411</v>
      </c>
      <c r="B214" s="1">
        <v>15555.080078000001</v>
      </c>
      <c r="C214" s="1">
        <f t="shared" si="6"/>
        <v>-8.7678253709764424E-4</v>
      </c>
      <c r="D214" s="46">
        <v>1.3377936E-2</v>
      </c>
      <c r="E214" s="1">
        <f t="shared" si="7"/>
        <v>-1.246663610297089E-4</v>
      </c>
    </row>
    <row r="215" spans="1:5" x14ac:dyDescent="0.35">
      <c r="A215" s="62">
        <v>44412</v>
      </c>
      <c r="B215" s="1">
        <v>15692.129883</v>
      </c>
      <c r="C215" s="1">
        <f t="shared" si="6"/>
        <v>8.810613916017845E-3</v>
      </c>
      <c r="D215" s="46">
        <v>2.5459659999999999E-2</v>
      </c>
      <c r="E215" s="1">
        <f t="shared" si="7"/>
        <v>7.365260015806784E-3</v>
      </c>
    </row>
    <row r="216" spans="1:5" x14ac:dyDescent="0.35">
      <c r="A216" s="62">
        <v>44413</v>
      </c>
      <c r="B216" s="1">
        <v>15744.669921999999</v>
      </c>
      <c r="C216" s="1">
        <f t="shared" si="6"/>
        <v>3.3481776783480838E-3</v>
      </c>
      <c r="D216" s="46">
        <v>-1.1494252999999999E-2</v>
      </c>
      <c r="E216" s="1">
        <f t="shared" si="7"/>
        <v>3.1419121373215957E-3</v>
      </c>
    </row>
    <row r="217" spans="1:5" x14ac:dyDescent="0.35">
      <c r="A217" s="62">
        <v>44414</v>
      </c>
      <c r="B217" s="1">
        <v>15761.450194999999</v>
      </c>
      <c r="C217" s="1">
        <f t="shared" si="6"/>
        <v>1.0657748357463664E-3</v>
      </c>
      <c r="D217" s="46">
        <v>-6.5116000000000002E-3</v>
      </c>
      <c r="E217" s="1">
        <f t="shared" si="7"/>
        <v>1.3772450943132144E-3</v>
      </c>
    </row>
    <row r="218" spans="1:5" x14ac:dyDescent="0.35">
      <c r="A218" s="62">
        <v>44417</v>
      </c>
      <c r="B218" s="1">
        <v>15745.410156</v>
      </c>
      <c r="C218" s="1">
        <f t="shared" si="6"/>
        <v>-1.0176753281933347E-3</v>
      </c>
      <c r="D218" s="46">
        <v>1.404438E-3</v>
      </c>
      <c r="E218" s="1">
        <f t="shared" si="7"/>
        <v>-2.3359930678463841E-4</v>
      </c>
    </row>
    <row r="219" spans="1:5" x14ac:dyDescent="0.35">
      <c r="A219" s="62">
        <v>44418</v>
      </c>
      <c r="B219" s="1">
        <v>15770.709961</v>
      </c>
      <c r="C219" s="1">
        <f t="shared" si="6"/>
        <v>1.6068050783903988E-3</v>
      </c>
      <c r="D219" s="46">
        <v>3.2726130000000002E-3</v>
      </c>
      <c r="E219" s="1">
        <f t="shared" si="7"/>
        <v>1.7955490942225569E-3</v>
      </c>
    </row>
    <row r="220" spans="1:5" x14ac:dyDescent="0.35">
      <c r="A220" s="62">
        <v>44419</v>
      </c>
      <c r="B220" s="1">
        <v>15826.089844</v>
      </c>
      <c r="C220" s="1">
        <f t="shared" si="6"/>
        <v>3.5115656262115443E-3</v>
      </c>
      <c r="D220" s="46">
        <v>-3.2619379999999998E-3</v>
      </c>
      <c r="E220" s="1">
        <f t="shared" si="7"/>
        <v>3.2682374824525009E-3</v>
      </c>
    </row>
    <row r="221" spans="1:5" x14ac:dyDescent="0.35">
      <c r="A221" s="62">
        <v>44420</v>
      </c>
      <c r="B221" s="1">
        <v>15937.509765999999</v>
      </c>
      <c r="C221" s="1">
        <f t="shared" si="6"/>
        <v>7.0402685122023835E-3</v>
      </c>
      <c r="D221" s="46">
        <v>3.7400749999999998E-3</v>
      </c>
      <c r="E221" s="1">
        <f t="shared" si="7"/>
        <v>5.9964963030463437E-3</v>
      </c>
    </row>
    <row r="222" spans="1:5" x14ac:dyDescent="0.35">
      <c r="A222" s="62">
        <v>44421</v>
      </c>
      <c r="B222" s="1">
        <v>15977.440430000001</v>
      </c>
      <c r="C222" s="1">
        <f t="shared" si="6"/>
        <v>2.5054518921887475E-3</v>
      </c>
      <c r="D222" s="46">
        <v>1.0712641E-2</v>
      </c>
      <c r="E222" s="1">
        <f t="shared" si="7"/>
        <v>2.4903486212888497E-3</v>
      </c>
    </row>
    <row r="223" spans="1:5" x14ac:dyDescent="0.35">
      <c r="A223" s="62">
        <v>44424</v>
      </c>
      <c r="B223" s="1">
        <v>15925.730469</v>
      </c>
      <c r="C223" s="1">
        <f t="shared" si="6"/>
        <v>-3.2364358500694139E-3</v>
      </c>
      <c r="D223" s="46">
        <v>-5.9908019999999999E-3</v>
      </c>
      <c r="E223" s="1">
        <f t="shared" si="7"/>
        <v>-1.9490605287044499E-3</v>
      </c>
    </row>
    <row r="224" spans="1:5" x14ac:dyDescent="0.35">
      <c r="A224" s="62">
        <v>44425</v>
      </c>
      <c r="B224" s="1">
        <v>15921.950194999999</v>
      </c>
      <c r="C224" s="1">
        <f t="shared" si="6"/>
        <v>-2.3736895506043399E-4</v>
      </c>
      <c r="D224" s="46">
        <v>4.1725080000000001E-3</v>
      </c>
      <c r="E224" s="1">
        <f t="shared" si="7"/>
        <v>3.6970389386656928E-4</v>
      </c>
    </row>
    <row r="225" spans="1:5" x14ac:dyDescent="0.35">
      <c r="A225" s="62">
        <v>44426</v>
      </c>
      <c r="B225" s="1">
        <v>15965.969727</v>
      </c>
      <c r="C225" s="1">
        <f t="shared" si="6"/>
        <v>2.7647073041230708E-3</v>
      </c>
      <c r="D225" s="46">
        <v>-2.770111E-3</v>
      </c>
      <c r="E225" s="1">
        <f t="shared" si="7"/>
        <v>2.6907950423249176E-3</v>
      </c>
    </row>
    <row r="226" spans="1:5" x14ac:dyDescent="0.35">
      <c r="A226" s="62">
        <v>44427</v>
      </c>
      <c r="B226" s="1">
        <v>15765.809569999999</v>
      </c>
      <c r="C226" s="1">
        <f t="shared" si="6"/>
        <v>-1.2536673964845998E-2</v>
      </c>
      <c r="D226" s="46">
        <v>-1.8055528000000001E-2</v>
      </c>
      <c r="E226" s="1">
        <f t="shared" si="7"/>
        <v>-9.139650807924728E-3</v>
      </c>
    </row>
    <row r="227" spans="1:5" x14ac:dyDescent="0.35">
      <c r="A227" s="62">
        <v>44428</v>
      </c>
      <c r="B227" s="1">
        <v>15808.040039</v>
      </c>
      <c r="C227" s="1">
        <f t="shared" si="6"/>
        <v>2.6786108770689718E-3</v>
      </c>
      <c r="D227" s="46">
        <v>2.3573790000000002E-3</v>
      </c>
      <c r="E227" s="1">
        <f t="shared" si="7"/>
        <v>2.6242285604982664E-3</v>
      </c>
    </row>
    <row r="228" spans="1:5" x14ac:dyDescent="0.35">
      <c r="A228" s="62">
        <v>44431</v>
      </c>
      <c r="B228" s="1">
        <v>15852.790039</v>
      </c>
      <c r="C228" s="1">
        <f t="shared" si="6"/>
        <v>2.8308379716648819E-3</v>
      </c>
      <c r="D228" s="46">
        <v>6.5851080000000001E-3</v>
      </c>
      <c r="E228" s="1">
        <f t="shared" si="7"/>
        <v>2.7419247585016436E-3</v>
      </c>
    </row>
    <row r="229" spans="1:5" x14ac:dyDescent="0.35">
      <c r="A229" s="62">
        <v>44432</v>
      </c>
      <c r="B229" s="1">
        <v>15905.849609000001</v>
      </c>
      <c r="C229" s="1">
        <f t="shared" si="6"/>
        <v>3.3470177722323682E-3</v>
      </c>
      <c r="D229" s="46">
        <v>-4.2055790000000001E-3</v>
      </c>
      <c r="E229" s="1">
        <f t="shared" si="7"/>
        <v>3.1410153420419976E-3</v>
      </c>
    </row>
    <row r="230" spans="1:5" x14ac:dyDescent="0.35">
      <c r="A230" s="62">
        <v>44433</v>
      </c>
      <c r="B230" s="1">
        <v>15860.660156</v>
      </c>
      <c r="C230" s="1">
        <f t="shared" si="6"/>
        <v>-2.8410587369335706E-3</v>
      </c>
      <c r="D230" s="46">
        <v>1.0323782E-2</v>
      </c>
      <c r="E230" s="1">
        <f t="shared" si="7"/>
        <v>-1.6433699871016808E-3</v>
      </c>
    </row>
    <row r="231" spans="1:5" x14ac:dyDescent="0.35">
      <c r="A231" s="62">
        <v>44434</v>
      </c>
      <c r="B231" s="1">
        <v>15793.620117</v>
      </c>
      <c r="C231" s="1">
        <f t="shared" si="6"/>
        <v>-4.2268126509626179E-3</v>
      </c>
      <c r="D231" s="46">
        <v>-2.4152336E-2</v>
      </c>
      <c r="E231" s="1">
        <f t="shared" si="7"/>
        <v>-2.7147821918899547E-3</v>
      </c>
    </row>
    <row r="232" spans="1:5" x14ac:dyDescent="0.35">
      <c r="A232" s="62">
        <v>44435</v>
      </c>
      <c r="B232" s="1">
        <v>15851.75</v>
      </c>
      <c r="C232" s="1">
        <f t="shared" si="6"/>
        <v>3.6805927057489201E-3</v>
      </c>
      <c r="D232" s="46">
        <v>4.75916E-4</v>
      </c>
      <c r="E232" s="1">
        <f t="shared" si="7"/>
        <v>3.3989227896507501E-3</v>
      </c>
    </row>
    <row r="233" spans="1:5" x14ac:dyDescent="0.35">
      <c r="A233" s="62">
        <v>44438</v>
      </c>
      <c r="B233" s="1">
        <v>15887.309569999999</v>
      </c>
      <c r="C233" s="1">
        <f t="shared" si="6"/>
        <v>2.2432583153279254E-3</v>
      </c>
      <c r="D233" s="46">
        <v>-5.2330639999999999E-3</v>
      </c>
      <c r="E233" s="1">
        <f t="shared" si="7"/>
        <v>2.2876305229152238E-3</v>
      </c>
    </row>
    <row r="234" spans="1:5" x14ac:dyDescent="0.35">
      <c r="A234" s="62">
        <v>44439</v>
      </c>
      <c r="B234" s="1">
        <v>15835.089844</v>
      </c>
      <c r="C234" s="1">
        <f t="shared" si="6"/>
        <v>-3.286882890392332E-3</v>
      </c>
      <c r="D234" s="46">
        <v>-1.6738401999999999E-2</v>
      </c>
      <c r="E234" s="1">
        <f t="shared" si="7"/>
        <v>-1.9880642610051388E-3</v>
      </c>
    </row>
    <row r="235" spans="1:5" x14ac:dyDescent="0.35">
      <c r="A235" s="62">
        <v>44440</v>
      </c>
      <c r="B235" s="1">
        <v>15824.290039</v>
      </c>
      <c r="C235" s="1">
        <f t="shared" si="6"/>
        <v>-6.8201728606501492E-4</v>
      </c>
      <c r="D235" s="46">
        <v>1.0213959E-2</v>
      </c>
      <c r="E235" s="1">
        <f t="shared" si="7"/>
        <v>2.5918721150067605E-5</v>
      </c>
    </row>
    <row r="236" spans="1:5" x14ac:dyDescent="0.35">
      <c r="A236" s="62">
        <v>44441</v>
      </c>
      <c r="B236" s="1">
        <v>15840.589844</v>
      </c>
      <c r="C236" s="1">
        <f t="shared" si="6"/>
        <v>1.0300496868945542E-3</v>
      </c>
      <c r="D236" s="46">
        <v>-4.8141600000000003E-4</v>
      </c>
      <c r="E236" s="1">
        <f t="shared" si="7"/>
        <v>1.3496237683979788E-3</v>
      </c>
    </row>
    <row r="237" spans="1:5" x14ac:dyDescent="0.35">
      <c r="A237" s="62">
        <v>44442</v>
      </c>
      <c r="B237" s="1">
        <v>15781.200194999999</v>
      </c>
      <c r="C237" s="1">
        <f t="shared" si="6"/>
        <v>-3.7492069162118912E-3</v>
      </c>
      <c r="D237" s="46">
        <v>-1.2042389000000001E-2</v>
      </c>
      <c r="E237" s="1">
        <f t="shared" si="7"/>
        <v>-2.3455156084739954E-3</v>
      </c>
    </row>
    <row r="238" spans="1:5" x14ac:dyDescent="0.35">
      <c r="A238" s="62">
        <v>44445</v>
      </c>
      <c r="B238" s="1">
        <v>15932.120117</v>
      </c>
      <c r="C238" s="1">
        <f t="shared" si="6"/>
        <v>9.5632727634883761E-3</v>
      </c>
      <c r="D238" s="46">
        <v>1.1213983E-2</v>
      </c>
      <c r="E238" s="1">
        <f t="shared" si="7"/>
        <v>7.9471872014765608E-3</v>
      </c>
    </row>
    <row r="239" spans="1:5" x14ac:dyDescent="0.35">
      <c r="A239" s="62">
        <v>44446</v>
      </c>
      <c r="B239" s="1">
        <v>15843.089844</v>
      </c>
      <c r="C239" s="1">
        <f t="shared" si="6"/>
        <v>-5.5880995339096526E-3</v>
      </c>
      <c r="D239" s="46">
        <v>7.2324010000000003E-3</v>
      </c>
      <c r="E239" s="1">
        <f t="shared" si="7"/>
        <v>-3.7672774191031952E-3</v>
      </c>
    </row>
    <row r="240" spans="1:5" x14ac:dyDescent="0.35">
      <c r="A240" s="62">
        <v>44447</v>
      </c>
      <c r="B240" s="1">
        <v>15610.280273</v>
      </c>
      <c r="C240" s="1">
        <f t="shared" si="6"/>
        <v>-1.4694707490292244E-2</v>
      </c>
      <c r="D240" s="46">
        <v>-3.350876E-3</v>
      </c>
      <c r="E240" s="1">
        <f t="shared" si="7"/>
        <v>-1.0808160226586856E-2</v>
      </c>
    </row>
    <row r="241" spans="1:5" x14ac:dyDescent="0.35">
      <c r="A241" s="62">
        <v>44448</v>
      </c>
      <c r="B241" s="1">
        <v>15623.150390999999</v>
      </c>
      <c r="C241" s="1">
        <f t="shared" si="6"/>
        <v>8.2446424887447063E-4</v>
      </c>
      <c r="D241" s="46">
        <v>8.6455530000000003E-3</v>
      </c>
      <c r="E241" s="1">
        <f t="shared" si="7"/>
        <v>1.1906729292976653E-3</v>
      </c>
    </row>
    <row r="242" spans="1:5" x14ac:dyDescent="0.35">
      <c r="A242" s="62">
        <v>44449</v>
      </c>
      <c r="B242" s="1">
        <v>15609.809569999999</v>
      </c>
      <c r="C242" s="1">
        <f t="shared" si="6"/>
        <v>-8.5391362600497028E-4</v>
      </c>
      <c r="D242" s="46">
        <v>1.3809495E-2</v>
      </c>
      <c r="E242" s="1">
        <f t="shared" si="7"/>
        <v>-1.0698498902934428E-4</v>
      </c>
    </row>
    <row r="243" spans="1:5" x14ac:dyDescent="0.35">
      <c r="A243" s="62">
        <v>44452</v>
      </c>
      <c r="B243" s="1">
        <v>15701.419921999999</v>
      </c>
      <c r="C243" s="1">
        <f t="shared" si="6"/>
        <v>5.8687680710764554E-3</v>
      </c>
      <c r="D243" s="46">
        <v>-2.7712514000000001E-2</v>
      </c>
      <c r="E243" s="1">
        <f t="shared" si="7"/>
        <v>5.0907367321512357E-3</v>
      </c>
    </row>
    <row r="244" spans="1:5" x14ac:dyDescent="0.35">
      <c r="A244" s="62">
        <v>44453</v>
      </c>
      <c r="B244" s="1">
        <v>15722.990234000001</v>
      </c>
      <c r="C244" s="1">
        <f t="shared" si="6"/>
        <v>1.3737809769534582E-3</v>
      </c>
      <c r="D244" s="46">
        <v>3.3816229999999998E-3</v>
      </c>
      <c r="E244" s="1">
        <f t="shared" si="7"/>
        <v>1.6153837244827995E-3</v>
      </c>
    </row>
    <row r="245" spans="1:5" x14ac:dyDescent="0.35">
      <c r="A245" s="62">
        <v>44454</v>
      </c>
      <c r="B245" s="1">
        <v>15616</v>
      </c>
      <c r="C245" s="1">
        <f t="shared" si="6"/>
        <v>-6.8047001497616513E-3</v>
      </c>
      <c r="D245" s="46">
        <v>-3.7072682000000003E-2</v>
      </c>
      <c r="E245" s="1">
        <f t="shared" si="7"/>
        <v>-4.7079067292430613E-3</v>
      </c>
    </row>
    <row r="246" spans="1:5" x14ac:dyDescent="0.35">
      <c r="A246" s="62">
        <v>44455</v>
      </c>
      <c r="B246" s="1">
        <v>15651.75</v>
      </c>
      <c r="C246" s="1">
        <f t="shared" si="6"/>
        <v>2.2893186475409838E-3</v>
      </c>
      <c r="D246" s="46">
        <v>1.349998E-2</v>
      </c>
      <c r="E246" s="1">
        <f t="shared" si="7"/>
        <v>2.3232426193993609E-3</v>
      </c>
    </row>
    <row r="247" spans="1:5" x14ac:dyDescent="0.35">
      <c r="A247" s="62">
        <v>44456</v>
      </c>
      <c r="B247" s="1">
        <v>15490.169921999999</v>
      </c>
      <c r="C247" s="1">
        <f t="shared" si="6"/>
        <v>-1.0323451243471234E-2</v>
      </c>
      <c r="D247" s="46">
        <v>-5.9200590000000001E-3</v>
      </c>
      <c r="E247" s="1">
        <f t="shared" si="7"/>
        <v>-7.4284712026647893E-3</v>
      </c>
    </row>
    <row r="248" spans="1:5" x14ac:dyDescent="0.35">
      <c r="A248" s="62">
        <v>44459</v>
      </c>
      <c r="B248" s="1">
        <v>15132.059569999999</v>
      </c>
      <c r="C248" s="1">
        <f t="shared" si="6"/>
        <v>-2.311855543246117E-2</v>
      </c>
      <c r="D248" s="46">
        <v>-1.5384645000000001E-2</v>
      </c>
      <c r="E248" s="1">
        <f t="shared" si="7"/>
        <v>-1.7321158966947036E-2</v>
      </c>
    </row>
    <row r="249" spans="1:5" x14ac:dyDescent="0.35">
      <c r="A249" s="62">
        <v>44460</v>
      </c>
      <c r="B249" s="1">
        <v>15348.530273</v>
      </c>
      <c r="C249" s="1">
        <f t="shared" si="6"/>
        <v>1.430543555545895E-2</v>
      </c>
      <c r="D249" s="46">
        <v>8.5686089999999996E-3</v>
      </c>
      <c r="E249" s="1">
        <f t="shared" si="7"/>
        <v>1.1613647054826546E-2</v>
      </c>
    </row>
    <row r="250" spans="1:5" x14ac:dyDescent="0.35">
      <c r="A250" s="62">
        <v>44461</v>
      </c>
      <c r="B250" s="1">
        <v>15506.740234000001</v>
      </c>
      <c r="C250" s="1">
        <f t="shared" si="6"/>
        <v>1.0307824800548607E-2</v>
      </c>
      <c r="D250" s="46">
        <v>5.4972010000000002E-3</v>
      </c>
      <c r="E250" s="1">
        <f t="shared" si="7"/>
        <v>8.5228465097638047E-3</v>
      </c>
    </row>
    <row r="251" spans="1:5" x14ac:dyDescent="0.35">
      <c r="A251" s="62">
        <v>44462</v>
      </c>
      <c r="B251" s="1">
        <v>15643.969727</v>
      </c>
      <c r="C251" s="1">
        <f t="shared" si="6"/>
        <v>8.8496673658794E-3</v>
      </c>
      <c r="D251" s="46">
        <v>1.4910537E-2</v>
      </c>
      <c r="E251" s="1">
        <f t="shared" si="7"/>
        <v>7.3954546574362644E-3</v>
      </c>
    </row>
    <row r="252" spans="1:5" x14ac:dyDescent="0.35">
      <c r="A252" s="62">
        <v>44463</v>
      </c>
      <c r="B252" s="1">
        <v>15531.75</v>
      </c>
      <c r="C252" s="1">
        <f t="shared" si="6"/>
        <v>-7.1733536281599385E-3</v>
      </c>
      <c r="D252" s="46">
        <v>-3.0558228E-2</v>
      </c>
      <c r="E252" s="1">
        <f t="shared" si="7"/>
        <v>-4.992935573177682E-3</v>
      </c>
    </row>
    <row r="253" spans="1:5" x14ac:dyDescent="0.35">
      <c r="A253" s="62">
        <v>44466</v>
      </c>
      <c r="B253" s="1">
        <v>15573.879883</v>
      </c>
      <c r="C253" s="1">
        <f t="shared" si="6"/>
        <v>2.7125007162747024E-3</v>
      </c>
      <c r="D253" s="46">
        <v>-9.0927560000000004E-3</v>
      </c>
      <c r="E253" s="1">
        <f t="shared" si="7"/>
        <v>2.650430894820211E-3</v>
      </c>
    </row>
    <row r="254" spans="1:5" x14ac:dyDescent="0.35">
      <c r="A254" s="62">
        <v>44467</v>
      </c>
      <c r="B254" s="1">
        <v>15248.559569999999</v>
      </c>
      <c r="C254" s="1">
        <f t="shared" si="6"/>
        <v>-2.0888841794337358E-2</v>
      </c>
      <c r="D254" s="46">
        <v>-2.5693351999999999E-2</v>
      </c>
      <c r="E254" s="1">
        <f t="shared" si="7"/>
        <v>-1.5597229212259985E-2</v>
      </c>
    </row>
    <row r="255" spans="1:5" x14ac:dyDescent="0.35">
      <c r="A255" s="62">
        <v>44468</v>
      </c>
      <c r="B255" s="1">
        <v>15365.269531</v>
      </c>
      <c r="C255" s="1">
        <f t="shared" si="6"/>
        <v>7.6538351353275056E-3</v>
      </c>
      <c r="D255" s="46">
        <v>1.883633E-3</v>
      </c>
      <c r="E255" s="1">
        <f t="shared" si="7"/>
        <v>6.470882672669257E-3</v>
      </c>
    </row>
    <row r="256" spans="1:5" x14ac:dyDescent="0.35">
      <c r="A256" s="62">
        <v>44469</v>
      </c>
      <c r="B256" s="1">
        <v>15260.690430000001</v>
      </c>
      <c r="C256" s="1">
        <f t="shared" si="6"/>
        <v>-6.8062002289648836E-3</v>
      </c>
      <c r="D256" s="46">
        <v>7.1025699999999999E-3</v>
      </c>
      <c r="E256" s="1">
        <f t="shared" si="7"/>
        <v>-4.7090665334119115E-3</v>
      </c>
    </row>
    <row r="257" spans="1:5" x14ac:dyDescent="0.35">
      <c r="A257" s="62">
        <v>44470</v>
      </c>
      <c r="B257" s="1">
        <v>15156.440430000001</v>
      </c>
      <c r="C257" s="1">
        <f t="shared" si="6"/>
        <v>-6.8312767681245725E-3</v>
      </c>
      <c r="D257" s="46">
        <v>9.7490460000000008E-3</v>
      </c>
      <c r="E257" s="1">
        <f t="shared" si="7"/>
        <v>-4.7284547594436364E-3</v>
      </c>
    </row>
    <row r="258" spans="1:5" x14ac:dyDescent="0.35">
      <c r="A258" s="62">
        <v>44473</v>
      </c>
      <c r="B258" s="1">
        <v>15036.549805000001</v>
      </c>
      <c r="C258" s="1">
        <f t="shared" si="6"/>
        <v>-7.9102098908853096E-3</v>
      </c>
      <c r="D258" s="46">
        <v>1.027095E-3</v>
      </c>
      <c r="E258" s="1">
        <f t="shared" si="7"/>
        <v>-5.562644801537898E-3</v>
      </c>
    </row>
    <row r="259" spans="1:5" x14ac:dyDescent="0.35">
      <c r="A259" s="62">
        <v>44474</v>
      </c>
      <c r="B259" s="1">
        <v>15194.490234000001</v>
      </c>
      <c r="C259" s="1">
        <f t="shared" si="6"/>
        <v>1.0503767888793304E-2</v>
      </c>
      <c r="D259" s="46">
        <v>1.5185748000000001E-2</v>
      </c>
      <c r="E259" s="1">
        <f t="shared" si="7"/>
        <v>8.674342250864683E-3</v>
      </c>
    </row>
    <row r="260" spans="1:5" x14ac:dyDescent="0.35">
      <c r="A260" s="62">
        <v>44475</v>
      </c>
      <c r="B260" s="1">
        <v>14973.330078000001</v>
      </c>
      <c r="C260" s="1">
        <f t="shared" ref="C260:C266" si="8">(B260-B259)/B259</f>
        <v>-1.4555286330377847E-2</v>
      </c>
      <c r="D260" s="46">
        <v>-1.6575692E-2</v>
      </c>
      <c r="E260" s="1">
        <f t="shared" ref="E260:E266" si="9">$H$3*C260+$I$3</f>
        <v>-1.0700365090072531E-2</v>
      </c>
    </row>
    <row r="261" spans="1:5" x14ac:dyDescent="0.35">
      <c r="A261" s="62">
        <v>44476</v>
      </c>
      <c r="B261" s="1">
        <v>15250.860352</v>
      </c>
      <c r="C261" s="1">
        <f t="shared" si="8"/>
        <v>1.8534973352906194E-2</v>
      </c>
      <c r="D261" s="46">
        <v>3.1346299000000001E-2</v>
      </c>
      <c r="E261" s="1">
        <f t="shared" si="9"/>
        <v>1.488376476542556E-2</v>
      </c>
    </row>
    <row r="262" spans="1:5" x14ac:dyDescent="0.35">
      <c r="A262" s="62">
        <v>44477</v>
      </c>
      <c r="B262" s="1">
        <v>15206.129883</v>
      </c>
      <c r="C262" s="1">
        <f t="shared" si="8"/>
        <v>-2.9329800396561971E-3</v>
      </c>
      <c r="D262" s="46">
        <v>-1.8435455999999999E-2</v>
      </c>
      <c r="E262" s="1">
        <f t="shared" si="9"/>
        <v>-1.714440041185609E-3</v>
      </c>
    </row>
    <row r="263" spans="1:5" x14ac:dyDescent="0.35">
      <c r="A263" s="62">
        <v>44480</v>
      </c>
      <c r="B263" s="1">
        <v>15199.139648</v>
      </c>
      <c r="C263" s="1">
        <f t="shared" si="8"/>
        <v>-4.5969849355385136E-4</v>
      </c>
      <c r="D263" s="46">
        <v>-1.5634528000000002E-2</v>
      </c>
      <c r="E263" s="1">
        <f t="shared" si="9"/>
        <v>1.978071533159966E-4</v>
      </c>
    </row>
    <row r="264" spans="1:5" x14ac:dyDescent="0.35">
      <c r="A264" s="62">
        <v>44481</v>
      </c>
      <c r="B264" s="1">
        <v>15146.870117</v>
      </c>
      <c r="C264" s="1">
        <f t="shared" si="8"/>
        <v>-3.4389795876951412E-3</v>
      </c>
      <c r="D264" s="46">
        <v>4.5379849999999996E-3</v>
      </c>
      <c r="E264" s="1">
        <f t="shared" si="9"/>
        <v>-2.1056596407825049E-3</v>
      </c>
    </row>
    <row r="265" spans="1:5" x14ac:dyDescent="0.35">
      <c r="A265" s="62">
        <v>44482</v>
      </c>
      <c r="B265" s="1">
        <v>15249.379883</v>
      </c>
      <c r="C265" s="1">
        <f t="shared" si="8"/>
        <v>6.7677193511382914E-3</v>
      </c>
      <c r="D265" s="46">
        <v>2.1149866E-2</v>
      </c>
      <c r="E265" s="1">
        <f t="shared" si="9"/>
        <v>5.7857716609489209E-3</v>
      </c>
    </row>
    <row r="266" spans="1:5" x14ac:dyDescent="0.35">
      <c r="A266" s="62">
        <v>44483</v>
      </c>
      <c r="B266" s="1">
        <v>15462.719727</v>
      </c>
      <c r="C266" s="1">
        <f t="shared" si="8"/>
        <v>1.3990066851035118E-2</v>
      </c>
      <c r="D266" s="46">
        <v>1.3975458E-2</v>
      </c>
      <c r="E266" s="1">
        <f t="shared" si="9"/>
        <v>1.1369815970889319E-2</v>
      </c>
    </row>
  </sheetData>
  <mergeCells count="1">
    <mergeCell ref="C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workbookViewId="0">
      <selection activeCell="L12" sqref="L12"/>
    </sheetView>
  </sheetViews>
  <sheetFormatPr baseColWidth="10" defaultColWidth="11.453125" defaultRowHeight="14.5" x14ac:dyDescent="0.35"/>
  <cols>
    <col min="1" max="3" width="11.453125" style="1"/>
    <col min="4" max="4" width="15" style="1" customWidth="1"/>
    <col min="5" max="16384" width="11.453125" style="1"/>
  </cols>
  <sheetData>
    <row r="1" spans="1:10" x14ac:dyDescent="0.35">
      <c r="A1" s="45" t="s">
        <v>61</v>
      </c>
      <c r="B1" s="45" t="s">
        <v>62</v>
      </c>
      <c r="C1" s="94" t="s">
        <v>63</v>
      </c>
      <c r="D1" s="94"/>
    </row>
    <row r="2" spans="1:10" x14ac:dyDescent="0.35">
      <c r="A2" s="62">
        <v>44104</v>
      </c>
      <c r="B2" s="1">
        <v>12760.730469</v>
      </c>
      <c r="C2" s="45" t="s">
        <v>64</v>
      </c>
      <c r="D2" s="64" t="s">
        <v>16</v>
      </c>
      <c r="E2" s="45" t="s">
        <v>73</v>
      </c>
      <c r="H2" s="63" t="s">
        <v>46</v>
      </c>
      <c r="I2" s="63" t="s">
        <v>47</v>
      </c>
    </row>
    <row r="3" spans="1:10" x14ac:dyDescent="0.35">
      <c r="A3" s="62">
        <v>44105</v>
      </c>
      <c r="B3" s="1">
        <v>12730.769531</v>
      </c>
      <c r="C3" s="1">
        <f>(B3-B2)/B2</f>
        <v>-2.3479014836012024E-3</v>
      </c>
      <c r="D3" s="46">
        <v>-0.13074471700000001</v>
      </c>
      <c r="E3" s="1">
        <f>$H$3*C3+$I$3</f>
        <v>-3.3642526801577468E-3</v>
      </c>
      <c r="H3" s="46">
        <f t="array" ref="H3:I7">LINEST(D3:D266,C3:C266,TRUE,TRUE)</f>
        <v>1.0041451799357024</v>
      </c>
      <c r="I3" s="46">
        <v>-1.0066187224357151E-3</v>
      </c>
    </row>
    <row r="4" spans="1:10" ht="15.5" x14ac:dyDescent="0.35">
      <c r="A4" s="62">
        <v>44106</v>
      </c>
      <c r="B4" s="1">
        <v>12689.040039</v>
      </c>
      <c r="C4" s="1">
        <f t="shared" ref="C4:C67" si="0">(B4-B3)/B3</f>
        <v>-3.2778452157496991E-3</v>
      </c>
      <c r="D4" s="46">
        <v>-3.0319357000000002E-2</v>
      </c>
      <c r="E4" s="1">
        <f t="shared" ref="E4:E67" si="1">$H$3*C4+$I$3</f>
        <v>-4.2980511964060778E-3</v>
      </c>
      <c r="G4" s="45" t="s">
        <v>65</v>
      </c>
      <c r="H4" s="46">
        <v>0.10080844158296755</v>
      </c>
      <c r="I4" s="46">
        <v>1.0228791412764816E-3</v>
      </c>
      <c r="J4" s="45" t="s">
        <v>72</v>
      </c>
    </row>
    <row r="5" spans="1:10" x14ac:dyDescent="0.35">
      <c r="A5" s="62">
        <v>44109</v>
      </c>
      <c r="B5" s="1">
        <v>12828.309569999999</v>
      </c>
      <c r="C5" s="1">
        <f t="shared" si="0"/>
        <v>1.0975576605633872E-2</v>
      </c>
      <c r="D5" s="46">
        <v>4.0836741000000003E-2</v>
      </c>
      <c r="E5" s="1">
        <f t="shared" si="1"/>
        <v>1.0014453623126595E-2</v>
      </c>
      <c r="G5" s="45" t="s">
        <v>66</v>
      </c>
      <c r="H5" s="46">
        <v>0.27468024623752169</v>
      </c>
      <c r="I5" s="46">
        <v>1.6570769484866753E-2</v>
      </c>
      <c r="J5" s="45" t="s">
        <v>71</v>
      </c>
    </row>
    <row r="6" spans="1:10" x14ac:dyDescent="0.35">
      <c r="A6" s="62">
        <v>44110</v>
      </c>
      <c r="B6" s="1">
        <v>12906.019531</v>
      </c>
      <c r="C6" s="1">
        <f t="shared" si="0"/>
        <v>6.0576929934503037E-3</v>
      </c>
      <c r="D6" s="46">
        <v>-1.0049198000000001E-2</v>
      </c>
      <c r="E6" s="1">
        <f t="shared" si="1"/>
        <v>5.0761844984676839E-3</v>
      </c>
      <c r="G6" s="45" t="s">
        <v>67</v>
      </c>
      <c r="H6" s="46">
        <v>99.219997995253266</v>
      </c>
      <c r="I6" s="46">
        <v>262</v>
      </c>
      <c r="J6" s="45" t="s">
        <v>68</v>
      </c>
    </row>
    <row r="7" spans="1:10" x14ac:dyDescent="0.35">
      <c r="A7" s="62">
        <v>44111</v>
      </c>
      <c r="B7" s="1">
        <v>12928.570313</v>
      </c>
      <c r="C7" s="1">
        <f t="shared" si="0"/>
        <v>1.7473072891168132E-3</v>
      </c>
      <c r="D7" s="46">
        <v>-2.1598273000000001E-2</v>
      </c>
      <c r="E7" s="1">
        <f t="shared" si="1"/>
        <v>7.4793146979745167E-4</v>
      </c>
      <c r="G7" s="45" t="s">
        <v>69</v>
      </c>
      <c r="H7" s="46">
        <v>2.7244859068544847E-2</v>
      </c>
      <c r="I7" s="46">
        <v>7.1942685145994889E-2</v>
      </c>
      <c r="J7" s="45" t="s">
        <v>70</v>
      </c>
    </row>
    <row r="8" spans="1:10" x14ac:dyDescent="0.35">
      <c r="A8" s="62">
        <v>44112</v>
      </c>
      <c r="B8" s="1">
        <v>13042.209961</v>
      </c>
      <c r="C8" s="1">
        <f t="shared" si="0"/>
        <v>8.7898077860730506E-3</v>
      </c>
      <c r="D8" s="46">
        <v>2.2406182E-2</v>
      </c>
      <c r="E8" s="1">
        <f t="shared" si="1"/>
        <v>7.8196243985108466E-3</v>
      </c>
    </row>
    <row r="9" spans="1:10" x14ac:dyDescent="0.35">
      <c r="A9" s="62">
        <v>44113</v>
      </c>
      <c r="B9" s="1">
        <v>13051.230469</v>
      </c>
      <c r="C9" s="1">
        <f t="shared" si="0"/>
        <v>6.9163953248518081E-4</v>
      </c>
      <c r="D9" s="46">
        <v>8.9604019999999993E-3</v>
      </c>
      <c r="E9" s="1">
        <f t="shared" si="1"/>
        <v>-3.1211221963773814E-4</v>
      </c>
    </row>
    <row r="10" spans="1:10" x14ac:dyDescent="0.35">
      <c r="A10" s="62">
        <v>44116</v>
      </c>
      <c r="B10" s="1">
        <v>13138.410156</v>
      </c>
      <c r="C10" s="1">
        <f t="shared" si="0"/>
        <v>6.6798059544710218E-3</v>
      </c>
      <c r="D10" s="46">
        <v>-7.9178040000000005E-3</v>
      </c>
      <c r="E10" s="1">
        <f t="shared" si="1"/>
        <v>5.700876229652165E-3</v>
      </c>
      <c r="H10" s="8" t="s">
        <v>74</v>
      </c>
      <c r="I10" s="8" t="s">
        <v>76</v>
      </c>
      <c r="J10" s="8" t="s">
        <v>75</v>
      </c>
    </row>
    <row r="11" spans="1:10" x14ac:dyDescent="0.35">
      <c r="A11" s="62">
        <v>44117</v>
      </c>
      <c r="B11" s="1">
        <v>13018.990234000001</v>
      </c>
      <c r="C11" s="1">
        <f t="shared" si="0"/>
        <v>-9.0893738726418802E-3</v>
      </c>
      <c r="D11" s="46">
        <v>-3.4728235000000003E-2</v>
      </c>
      <c r="E11" s="1">
        <f t="shared" si="1"/>
        <v>-1.0133669685282568E-2</v>
      </c>
      <c r="H11" s="8" t="s">
        <v>18</v>
      </c>
      <c r="I11" s="66">
        <v>0.19651097769995449</v>
      </c>
      <c r="J11" s="66" t="str">
        <f>IF(I11&gt;1,"Offensif","Défensif")</f>
        <v>Défensif</v>
      </c>
    </row>
    <row r="12" spans="1:10" x14ac:dyDescent="0.35">
      <c r="A12" s="62">
        <v>44118</v>
      </c>
      <c r="B12" s="1">
        <v>13028.059569999999</v>
      </c>
      <c r="C12" s="1">
        <f t="shared" si="0"/>
        <v>6.9662361189222293E-4</v>
      </c>
      <c r="D12" s="46">
        <v>-9.4971840000000005E-3</v>
      </c>
      <c r="E12" s="1">
        <f t="shared" si="1"/>
        <v>-3.0710748032473998E-4</v>
      </c>
      <c r="H12" s="8" t="s">
        <v>17</v>
      </c>
      <c r="I12" s="66">
        <v>1.007203553404888</v>
      </c>
      <c r="J12" s="66" t="str">
        <f>IF(I12&gt;1,"Offensif","Défensif")</f>
        <v>Offensif</v>
      </c>
    </row>
    <row r="13" spans="1:10" x14ac:dyDescent="0.35">
      <c r="A13" s="62">
        <v>44119</v>
      </c>
      <c r="B13" s="1">
        <v>12703.75</v>
      </c>
      <c r="C13" s="1">
        <f t="shared" si="0"/>
        <v>-2.4893159895184563E-2</v>
      </c>
      <c r="D13" s="46">
        <v>-4.8505359999999999E-3</v>
      </c>
      <c r="E13" s="1">
        <f t="shared" si="1"/>
        <v>-2.6002965244554029E-2</v>
      </c>
      <c r="H13" s="8" t="s">
        <v>15</v>
      </c>
      <c r="I13" s="66">
        <v>0.77316195461657966</v>
      </c>
      <c r="J13" s="66" t="str">
        <f>IF(I13&gt;1,"Offensif","Défensif")</f>
        <v>Défensif</v>
      </c>
    </row>
    <row r="14" spans="1:10" x14ac:dyDescent="0.35">
      <c r="A14" s="62">
        <v>44120</v>
      </c>
      <c r="B14" s="1">
        <v>12908.990234000001</v>
      </c>
      <c r="C14" s="1">
        <f t="shared" si="0"/>
        <v>1.6155877910065987E-2</v>
      </c>
      <c r="D14" s="46">
        <v>1.5869417E-2</v>
      </c>
      <c r="E14" s="1">
        <f t="shared" si="1"/>
        <v>1.5216228208586735E-2</v>
      </c>
      <c r="H14" s="8" t="s">
        <v>16</v>
      </c>
      <c r="I14" s="66">
        <v>1.0041451799357024</v>
      </c>
      <c r="J14" s="66" t="str">
        <f>IF(I14&gt;1,"Offensif","Défensif")</f>
        <v>Offensif</v>
      </c>
    </row>
    <row r="15" spans="1:10" x14ac:dyDescent="0.35">
      <c r="A15" s="62">
        <v>44123</v>
      </c>
      <c r="B15" s="1">
        <v>12854.660156</v>
      </c>
      <c r="C15" s="1">
        <f t="shared" si="0"/>
        <v>-4.2087008367939606E-3</v>
      </c>
      <c r="D15" s="46">
        <v>-1.0711872000000001E-2</v>
      </c>
      <c r="E15" s="1">
        <f t="shared" si="1"/>
        <v>-5.2327653814937284E-3</v>
      </c>
    </row>
    <row r="16" spans="1:10" x14ac:dyDescent="0.35">
      <c r="A16" s="62">
        <v>44124</v>
      </c>
      <c r="B16" s="1">
        <v>12736.950194999999</v>
      </c>
      <c r="C16" s="1">
        <f t="shared" si="0"/>
        <v>-9.1569873937941918E-3</v>
      </c>
      <c r="D16" s="46">
        <v>-1.6016308999999999E-2</v>
      </c>
      <c r="E16" s="1">
        <f t="shared" si="1"/>
        <v>-1.0201563476646141E-2</v>
      </c>
    </row>
    <row r="17" spans="1:5" x14ac:dyDescent="0.35">
      <c r="A17" s="62">
        <v>44125</v>
      </c>
      <c r="B17" s="1">
        <v>12557.639648</v>
      </c>
      <c r="C17" s="1">
        <f t="shared" si="0"/>
        <v>-1.4077981326360924E-2</v>
      </c>
      <c r="D17" s="46">
        <v>-2.5676272999999999E-2</v>
      </c>
      <c r="E17" s="1">
        <f t="shared" si="1"/>
        <v>-1.5142955814525863E-2</v>
      </c>
    </row>
    <row r="18" spans="1:5" x14ac:dyDescent="0.35">
      <c r="A18" s="62">
        <v>44126</v>
      </c>
      <c r="B18" s="1">
        <v>12543.059569999999</v>
      </c>
      <c r="C18" s="1">
        <f t="shared" si="0"/>
        <v>-1.1610524277405087E-3</v>
      </c>
      <c r="D18" s="46">
        <v>-3.9999529999999997E-3</v>
      </c>
      <c r="E18" s="1">
        <f t="shared" si="1"/>
        <v>-2.1724839214039924E-3</v>
      </c>
    </row>
    <row r="19" spans="1:5" x14ac:dyDescent="0.35">
      <c r="A19" s="62">
        <v>44127</v>
      </c>
      <c r="B19" s="1">
        <v>12645.75</v>
      </c>
      <c r="C19" s="1">
        <f t="shared" si="0"/>
        <v>8.1870319938216283E-3</v>
      </c>
      <c r="D19" s="46">
        <v>2.2442E-3</v>
      </c>
      <c r="E19" s="1">
        <f t="shared" si="1"/>
        <v>7.2143499921396561E-3</v>
      </c>
    </row>
    <row r="20" spans="1:5" x14ac:dyDescent="0.35">
      <c r="A20" s="62">
        <v>44130</v>
      </c>
      <c r="B20" s="1">
        <v>12177.179688</v>
      </c>
      <c r="C20" s="1">
        <f t="shared" si="0"/>
        <v>-3.7053580214696624E-2</v>
      </c>
      <c r="D20" s="46">
        <v>3.0642550000000001E-3</v>
      </c>
      <c r="E20" s="1">
        <f t="shared" si="1"/>
        <v>-3.8213792694384241E-2</v>
      </c>
    </row>
    <row r="21" spans="1:5" x14ac:dyDescent="0.35">
      <c r="A21" s="62">
        <v>44131</v>
      </c>
      <c r="B21" s="1">
        <v>12063.570313</v>
      </c>
      <c r="C21" s="1">
        <f t="shared" si="0"/>
        <v>-9.3296952094709049E-3</v>
      </c>
      <c r="D21" s="46">
        <v>-1.5156856E-2</v>
      </c>
      <c r="E21" s="1">
        <f t="shared" si="1"/>
        <v>-1.0374987197295137E-2</v>
      </c>
    </row>
    <row r="22" spans="1:5" x14ac:dyDescent="0.35">
      <c r="A22" s="62">
        <v>44132</v>
      </c>
      <c r="B22" s="1">
        <v>11560.509765999999</v>
      </c>
      <c r="C22" s="1">
        <f t="shared" si="0"/>
        <v>-4.1700801168116086E-2</v>
      </c>
      <c r="D22" s="46">
        <v>-2.875204E-2</v>
      </c>
      <c r="E22" s="1">
        <f t="shared" si="1"/>
        <v>-4.2880277214856592E-2</v>
      </c>
    </row>
    <row r="23" spans="1:5" x14ac:dyDescent="0.35">
      <c r="A23" s="62">
        <v>44133</v>
      </c>
      <c r="B23" s="1">
        <v>11598.070313</v>
      </c>
      <c r="C23" s="1">
        <f t="shared" si="0"/>
        <v>3.2490389922482728E-3</v>
      </c>
      <c r="D23" s="46">
        <v>1.965311E-3</v>
      </c>
      <c r="E23" s="1">
        <f t="shared" si="1"/>
        <v>2.2558881210535398E-3</v>
      </c>
    </row>
    <row r="24" spans="1:5" x14ac:dyDescent="0.35">
      <c r="A24" s="62">
        <v>44134</v>
      </c>
      <c r="B24" s="1">
        <v>11556.480469</v>
      </c>
      <c r="C24" s="1">
        <f t="shared" si="0"/>
        <v>-3.5859279067641985E-3</v>
      </c>
      <c r="D24" s="46">
        <v>-1.0420473E-2</v>
      </c>
      <c r="E24" s="1">
        <f t="shared" si="1"/>
        <v>-4.6074109456099082E-3</v>
      </c>
    </row>
    <row r="25" spans="1:5" x14ac:dyDescent="0.35">
      <c r="A25" s="62">
        <v>44137</v>
      </c>
      <c r="B25" s="1">
        <v>11788.280273</v>
      </c>
      <c r="C25" s="1">
        <f t="shared" si="0"/>
        <v>2.0057992969554874E-2</v>
      </c>
      <c r="D25" s="46">
        <v>3.5802749000000002E-2</v>
      </c>
      <c r="E25" s="1">
        <f t="shared" si="1"/>
        <v>1.9134518237127016E-2</v>
      </c>
    </row>
    <row r="26" spans="1:5" x14ac:dyDescent="0.35">
      <c r="A26" s="62">
        <v>44138</v>
      </c>
      <c r="B26" s="1">
        <v>12088.980469</v>
      </c>
      <c r="C26" s="1">
        <f t="shared" si="0"/>
        <v>2.5508402331485672E-2</v>
      </c>
      <c r="D26" s="46">
        <v>3.707667E-3</v>
      </c>
      <c r="E26" s="1">
        <f t="shared" si="1"/>
        <v>2.4607520526586255E-2</v>
      </c>
    </row>
    <row r="27" spans="1:5" x14ac:dyDescent="0.35">
      <c r="A27" s="62">
        <v>44139</v>
      </c>
      <c r="B27" s="1">
        <v>12324.219727</v>
      </c>
      <c r="C27" s="1">
        <f t="shared" si="0"/>
        <v>1.945898238509261E-2</v>
      </c>
      <c r="D27" s="46">
        <v>4.2659701000000001E-2</v>
      </c>
      <c r="E27" s="1">
        <f t="shared" si="1"/>
        <v>1.8533024646008766E-2</v>
      </c>
    </row>
    <row r="28" spans="1:5" x14ac:dyDescent="0.35">
      <c r="A28" s="62">
        <v>44140</v>
      </c>
      <c r="B28" s="1">
        <v>12568.089844</v>
      </c>
      <c r="C28" s="1">
        <f t="shared" si="0"/>
        <v>1.978787480279403E-2</v>
      </c>
      <c r="D28" s="46">
        <v>1.0285260000000001E-3</v>
      </c>
      <c r="E28" s="1">
        <f t="shared" si="1"/>
        <v>1.8863280381961046E-2</v>
      </c>
    </row>
    <row r="29" spans="1:5" x14ac:dyDescent="0.35">
      <c r="A29" s="62">
        <v>44141</v>
      </c>
      <c r="B29" s="1">
        <v>12480.019531</v>
      </c>
      <c r="C29" s="1">
        <f t="shared" si="0"/>
        <v>-7.007454123352316E-3</v>
      </c>
      <c r="D29" s="46">
        <v>-2.3975317999999999E-2</v>
      </c>
      <c r="E29" s="1">
        <f t="shared" si="1"/>
        <v>-8.0431200040205052E-3</v>
      </c>
    </row>
    <row r="30" spans="1:5" x14ac:dyDescent="0.35">
      <c r="A30" s="62">
        <v>44144</v>
      </c>
      <c r="B30" s="1">
        <v>13095.969727</v>
      </c>
      <c r="C30" s="1">
        <f t="shared" si="0"/>
        <v>4.9354906414208539E-2</v>
      </c>
      <c r="D30" s="46">
        <v>8.0243305000000001E-2</v>
      </c>
      <c r="E30" s="1">
        <f t="shared" si="1"/>
        <v>4.8552872659569472E-2</v>
      </c>
    </row>
    <row r="31" spans="1:5" x14ac:dyDescent="0.35">
      <c r="A31" s="62">
        <v>44145</v>
      </c>
      <c r="B31" s="1">
        <v>13163.110352</v>
      </c>
      <c r="C31" s="1">
        <f t="shared" si="0"/>
        <v>5.1268158372095177E-3</v>
      </c>
      <c r="D31" s="46">
        <v>3.0644310000000001E-2</v>
      </c>
      <c r="E31" s="1">
        <f t="shared" si="1"/>
        <v>4.1414486889162442E-3</v>
      </c>
    </row>
    <row r="32" spans="1:5" x14ac:dyDescent="0.35">
      <c r="A32" s="62">
        <v>44146</v>
      </c>
      <c r="B32" s="1">
        <v>13216.179688</v>
      </c>
      <c r="C32" s="1">
        <f t="shared" si="0"/>
        <v>4.0316714348548428E-3</v>
      </c>
      <c r="D32" s="46">
        <v>1.0611494000000001E-2</v>
      </c>
      <c r="E32" s="1">
        <f t="shared" si="1"/>
        <v>3.0417647159582326E-3</v>
      </c>
    </row>
    <row r="33" spans="1:5" x14ac:dyDescent="0.35">
      <c r="A33" s="62">
        <v>44147</v>
      </c>
      <c r="B33" s="1">
        <v>13052.950194999999</v>
      </c>
      <c r="C33" s="1">
        <f t="shared" si="0"/>
        <v>-1.2350731970465679E-2</v>
      </c>
      <c r="D33" s="46">
        <v>-1.2995114E-2</v>
      </c>
      <c r="E33" s="1">
        <f t="shared" si="1"/>
        <v>-1.3408546699256606E-2</v>
      </c>
    </row>
    <row r="34" spans="1:5" x14ac:dyDescent="0.35">
      <c r="A34" s="62">
        <v>44148</v>
      </c>
      <c r="B34" s="1">
        <v>13076.719727</v>
      </c>
      <c r="C34" s="1">
        <f t="shared" si="0"/>
        <v>1.821008403840022E-3</v>
      </c>
      <c r="D34" s="46">
        <v>4.6344639999999996E-3</v>
      </c>
      <c r="E34" s="1">
        <f t="shared" si="1"/>
        <v>8.2193808890264992E-4</v>
      </c>
    </row>
    <row r="35" spans="1:5" x14ac:dyDescent="0.35">
      <c r="A35" s="62">
        <v>44151</v>
      </c>
      <c r="B35" s="1">
        <v>13138.610352</v>
      </c>
      <c r="C35" s="1">
        <f t="shared" si="0"/>
        <v>4.732886097743005E-3</v>
      </c>
      <c r="D35" s="46">
        <v>1.9920530000000001E-3</v>
      </c>
      <c r="E35" s="1">
        <f t="shared" si="1"/>
        <v>3.7458860397976187E-3</v>
      </c>
    </row>
    <row r="36" spans="1:5" x14ac:dyDescent="0.35">
      <c r="A36" s="62">
        <v>44152</v>
      </c>
      <c r="B36" s="1">
        <v>13133.469727</v>
      </c>
      <c r="C36" s="1">
        <f t="shared" si="0"/>
        <v>-3.912609372130043E-4</v>
      </c>
      <c r="D36" s="46">
        <v>-2.511227E-3</v>
      </c>
      <c r="E36" s="1">
        <f t="shared" si="1"/>
        <v>-1.3995015066352789E-3</v>
      </c>
    </row>
    <row r="37" spans="1:5" x14ac:dyDescent="0.35">
      <c r="A37" s="62">
        <v>44153</v>
      </c>
      <c r="B37" s="1">
        <v>13201.889648</v>
      </c>
      <c r="C37" s="1">
        <f t="shared" si="0"/>
        <v>5.2095845517001367E-3</v>
      </c>
      <c r="D37" s="46">
        <v>-4.0910520000000004E-3</v>
      </c>
      <c r="E37" s="1">
        <f t="shared" si="1"/>
        <v>4.2245604946214736E-3</v>
      </c>
    </row>
    <row r="38" spans="1:5" x14ac:dyDescent="0.35">
      <c r="A38" s="62">
        <v>44154</v>
      </c>
      <c r="B38" s="1">
        <v>13086.160156</v>
      </c>
      <c r="C38" s="1">
        <f t="shared" si="0"/>
        <v>-8.7661308407870724E-3</v>
      </c>
      <c r="D38" s="46">
        <v>-2.2645901999999999E-2</v>
      </c>
      <c r="E38" s="1">
        <f t="shared" si="1"/>
        <v>-9.8090867528977596E-3</v>
      </c>
    </row>
    <row r="39" spans="1:5" x14ac:dyDescent="0.35">
      <c r="A39" s="62">
        <v>44155</v>
      </c>
      <c r="B39" s="1">
        <v>13137.25</v>
      </c>
      <c r="C39" s="1">
        <f t="shared" si="0"/>
        <v>3.9041126954705205E-3</v>
      </c>
      <c r="D39" s="46">
        <v>3.2331070000000003E-2</v>
      </c>
      <c r="E39" s="1">
        <f t="shared" si="1"/>
        <v>2.9136772226467907E-3</v>
      </c>
    </row>
    <row r="40" spans="1:5" x14ac:dyDescent="0.35">
      <c r="A40" s="62">
        <v>44158</v>
      </c>
      <c r="B40" s="1">
        <v>13126.969727</v>
      </c>
      <c r="C40" s="1">
        <f t="shared" si="0"/>
        <v>-7.8252853527186481E-4</v>
      </c>
      <c r="D40" s="46">
        <v>-5.9504960000000004E-3</v>
      </c>
      <c r="E40" s="1">
        <f t="shared" si="1"/>
        <v>-1.7923909792911035E-3</v>
      </c>
    </row>
    <row r="41" spans="1:5" x14ac:dyDescent="0.35">
      <c r="A41" s="62">
        <v>44159</v>
      </c>
      <c r="B41" s="1">
        <v>13292.440430000001</v>
      </c>
      <c r="C41" s="1">
        <f t="shared" si="0"/>
        <v>1.2605399908834639E-2</v>
      </c>
      <c r="D41" s="46">
        <v>2.2579289999999998E-2</v>
      </c>
      <c r="E41" s="1">
        <f t="shared" si="1"/>
        <v>1.165103283718253E-2</v>
      </c>
    </row>
    <row r="42" spans="1:5" x14ac:dyDescent="0.35">
      <c r="A42" s="62">
        <v>44160</v>
      </c>
      <c r="B42" s="1">
        <v>13289.799805000001</v>
      </c>
      <c r="C42" s="1">
        <f t="shared" si="0"/>
        <v>-1.9865614699617653E-4</v>
      </c>
      <c r="D42" s="46">
        <v>9.4484749999999996E-3</v>
      </c>
      <c r="E42" s="1">
        <f t="shared" si="1"/>
        <v>-1.2060983349065242E-3</v>
      </c>
    </row>
    <row r="43" spans="1:5" x14ac:dyDescent="0.35">
      <c r="A43" s="62">
        <v>44161</v>
      </c>
      <c r="B43" s="1">
        <v>13286.570313</v>
      </c>
      <c r="C43" s="1">
        <f t="shared" si="0"/>
        <v>-2.4300531591042962E-4</v>
      </c>
      <c r="D43" s="46">
        <v>1.2209180000000001E-3</v>
      </c>
      <c r="E43" s="1">
        <f t="shared" si="1"/>
        <v>-1.2506313391059257E-3</v>
      </c>
    </row>
    <row r="44" spans="1:5" x14ac:dyDescent="0.35">
      <c r="A44" s="62">
        <v>44162</v>
      </c>
      <c r="B44" s="1">
        <v>13335.679688</v>
      </c>
      <c r="C44" s="1">
        <f t="shared" si="0"/>
        <v>3.6961664179016788E-3</v>
      </c>
      <c r="D44" s="46">
        <v>6.1984759999999996E-3</v>
      </c>
      <c r="E44" s="1">
        <f t="shared" si="1"/>
        <v>2.7048689703404669E-3</v>
      </c>
    </row>
    <row r="45" spans="1:5" x14ac:dyDescent="0.35">
      <c r="A45" s="62">
        <v>44165</v>
      </c>
      <c r="B45" s="1">
        <v>13291.160156</v>
      </c>
      <c r="C45" s="1">
        <f t="shared" si="0"/>
        <v>-3.3383774236914812E-3</v>
      </c>
      <c r="D45" s="46">
        <v>-2.5045405999999999E-2</v>
      </c>
      <c r="E45" s="1">
        <f t="shared" si="1"/>
        <v>-4.3588343212416841E-3</v>
      </c>
    </row>
    <row r="46" spans="1:5" x14ac:dyDescent="0.35">
      <c r="A46" s="62">
        <v>44166</v>
      </c>
      <c r="B46" s="1">
        <v>13382.299805000001</v>
      </c>
      <c r="C46" s="1">
        <f t="shared" si="0"/>
        <v>6.857162800709889E-3</v>
      </c>
      <c r="D46" s="46">
        <v>8.3902839999999996E-3</v>
      </c>
      <c r="E46" s="1">
        <f t="shared" si="1"/>
        <v>5.8789682519315208E-3</v>
      </c>
    </row>
    <row r="47" spans="1:5" x14ac:dyDescent="0.35">
      <c r="A47" s="62">
        <v>44167</v>
      </c>
      <c r="B47" s="1">
        <v>13313.240234000001</v>
      </c>
      <c r="C47" s="1">
        <f t="shared" si="0"/>
        <v>-5.1605159058084465E-3</v>
      </c>
      <c r="D47" s="46">
        <v>-1.7462722E-2</v>
      </c>
      <c r="E47" s="1">
        <f t="shared" si="1"/>
        <v>-6.188525895234792E-3</v>
      </c>
    </row>
    <row r="48" spans="1:5" x14ac:dyDescent="0.35">
      <c r="A48" s="62">
        <v>44168</v>
      </c>
      <c r="B48" s="1">
        <v>13252.860352</v>
      </c>
      <c r="C48" s="1">
        <f t="shared" si="0"/>
        <v>-4.5353258063953513E-3</v>
      </c>
      <c r="D48" s="46">
        <v>-1.6728069999999999E-3</v>
      </c>
      <c r="E48" s="1">
        <f t="shared" si="1"/>
        <v>-5.5607442703656104E-3</v>
      </c>
    </row>
    <row r="49" spans="1:5" x14ac:dyDescent="0.35">
      <c r="A49" s="62">
        <v>44169</v>
      </c>
      <c r="B49" s="1">
        <v>13298.959961</v>
      </c>
      <c r="C49" s="1">
        <f t="shared" si="0"/>
        <v>3.4784648578179466E-3</v>
      </c>
      <c r="D49" s="46">
        <v>7.3306100000000002E-4</v>
      </c>
      <c r="E49" s="1">
        <f t="shared" si="1"/>
        <v>2.4862649981179045E-3</v>
      </c>
    </row>
    <row r="50" spans="1:5" x14ac:dyDescent="0.35">
      <c r="A50" s="62">
        <v>44172</v>
      </c>
      <c r="B50" s="1">
        <v>13271</v>
      </c>
      <c r="C50" s="1">
        <f t="shared" si="0"/>
        <v>-2.1024171124655417E-3</v>
      </c>
      <c r="D50" s="46">
        <v>-1.2871453E-2</v>
      </c>
      <c r="E50" s="1">
        <f t="shared" si="1"/>
        <v>-3.117750732132326E-3</v>
      </c>
    </row>
    <row r="51" spans="1:5" x14ac:dyDescent="0.35">
      <c r="A51" s="62">
        <v>44173</v>
      </c>
      <c r="B51" s="1">
        <v>13278.490234000001</v>
      </c>
      <c r="C51" s="1">
        <f t="shared" si="0"/>
        <v>5.6440614874544363E-4</v>
      </c>
      <c r="D51" s="46">
        <v>5.3001199999999995E-4</v>
      </c>
      <c r="E51" s="1">
        <f t="shared" si="1"/>
        <v>-4.3987300864690483E-4</v>
      </c>
    </row>
    <row r="52" spans="1:5" x14ac:dyDescent="0.35">
      <c r="A52" s="62">
        <v>44174</v>
      </c>
      <c r="B52" s="1">
        <v>13340.259765999999</v>
      </c>
      <c r="C52" s="1">
        <f t="shared" si="0"/>
        <v>4.6518490364089405E-3</v>
      </c>
      <c r="D52" s="46">
        <v>5.2977329999999998E-3</v>
      </c>
      <c r="E52" s="1">
        <f t="shared" si="1"/>
        <v>3.664513065262864E-3</v>
      </c>
    </row>
    <row r="53" spans="1:5" x14ac:dyDescent="0.35">
      <c r="A53" s="62">
        <v>44175</v>
      </c>
      <c r="B53" s="1">
        <v>13295.730469</v>
      </c>
      <c r="C53" s="1">
        <f t="shared" si="0"/>
        <v>-3.3379632616667545E-3</v>
      </c>
      <c r="D53" s="46">
        <v>-4.2160599999999999E-4</v>
      </c>
      <c r="E53" s="1">
        <f t="shared" si="1"/>
        <v>-4.358418442440842E-3</v>
      </c>
    </row>
    <row r="54" spans="1:5" x14ac:dyDescent="0.35">
      <c r="A54" s="62">
        <v>44176</v>
      </c>
      <c r="B54" s="1">
        <v>13114.299805000001</v>
      </c>
      <c r="C54" s="1">
        <f t="shared" si="0"/>
        <v>-1.3645783841889607E-2</v>
      </c>
      <c r="D54" s="46">
        <v>-2.0560902999999998E-2</v>
      </c>
      <c r="E54" s="1">
        <f t="shared" si="1"/>
        <v>-1.4708966793713654E-2</v>
      </c>
    </row>
    <row r="55" spans="1:5" x14ac:dyDescent="0.35">
      <c r="A55" s="62">
        <v>44179</v>
      </c>
      <c r="B55" s="1">
        <v>13223.160156</v>
      </c>
      <c r="C55" s="1">
        <f t="shared" si="0"/>
        <v>8.3008893054660002E-3</v>
      </c>
      <c r="D55" s="46">
        <v>1.5394553E-2</v>
      </c>
      <c r="E55" s="1">
        <f t="shared" si="1"/>
        <v>7.3286792628277893E-3</v>
      </c>
    </row>
    <row r="56" spans="1:5" x14ac:dyDescent="0.35">
      <c r="A56" s="62">
        <v>44180</v>
      </c>
      <c r="B56" s="1">
        <v>13362.870117</v>
      </c>
      <c r="C56" s="1">
        <f t="shared" si="0"/>
        <v>1.0565550091791574E-2</v>
      </c>
      <c r="D56" s="46">
        <v>-7.4215399999999997E-4</v>
      </c>
      <c r="E56" s="1">
        <f t="shared" si="1"/>
        <v>9.602727475606013E-3</v>
      </c>
    </row>
    <row r="57" spans="1:5" x14ac:dyDescent="0.35">
      <c r="A57" s="62">
        <v>44181</v>
      </c>
      <c r="B57" s="1">
        <v>13565.980469</v>
      </c>
      <c r="C57" s="1">
        <f t="shared" si="0"/>
        <v>1.5199605340892028E-2</v>
      </c>
      <c r="D57" s="46">
        <v>4.6153825000000002E-2</v>
      </c>
      <c r="E57" s="1">
        <f t="shared" si="1"/>
        <v>1.4255991717545975E-2</v>
      </c>
    </row>
    <row r="58" spans="1:5" x14ac:dyDescent="0.35">
      <c r="A58" s="62">
        <v>44182</v>
      </c>
      <c r="B58" s="1">
        <v>13667.25</v>
      </c>
      <c r="C58" s="1">
        <f t="shared" si="0"/>
        <v>7.4649621699967609E-3</v>
      </c>
      <c r="D58" s="46">
        <v>-4.361055E-3</v>
      </c>
      <c r="E58" s="1">
        <f t="shared" si="1"/>
        <v>6.4892870589688938E-3</v>
      </c>
    </row>
    <row r="59" spans="1:5" x14ac:dyDescent="0.35">
      <c r="A59" s="62">
        <v>44183</v>
      </c>
      <c r="B59" s="1">
        <v>13630.509765999999</v>
      </c>
      <c r="C59" s="1">
        <f t="shared" si="0"/>
        <v>-2.6881950648448504E-3</v>
      </c>
      <c r="D59" s="46">
        <v>-7.13049E-4</v>
      </c>
      <c r="E59" s="1">
        <f t="shared" si="1"/>
        <v>-3.7059568395266147E-3</v>
      </c>
    </row>
    <row r="60" spans="1:5" x14ac:dyDescent="0.35">
      <c r="A60" s="62">
        <v>44186</v>
      </c>
      <c r="B60" s="1">
        <v>13246.299805000001</v>
      </c>
      <c r="C60" s="1">
        <f t="shared" si="0"/>
        <v>-2.8187497576823841E-2</v>
      </c>
      <c r="D60" s="46">
        <v>-4.5565750000000002E-2</v>
      </c>
      <c r="E60" s="1">
        <f t="shared" si="1"/>
        <v>-2.9310958548652667E-2</v>
      </c>
    </row>
    <row r="61" spans="1:5" x14ac:dyDescent="0.35">
      <c r="A61" s="62">
        <v>44187</v>
      </c>
      <c r="B61" s="1">
        <v>13418.110352</v>
      </c>
      <c r="C61" s="1">
        <f t="shared" si="0"/>
        <v>1.2970455865353949E-2</v>
      </c>
      <c r="D61" s="46">
        <v>3.0439027E-2</v>
      </c>
      <c r="E61" s="1">
        <f t="shared" si="1"/>
        <v>1.2017602016328214E-2</v>
      </c>
    </row>
    <row r="62" spans="1:5" x14ac:dyDescent="0.35">
      <c r="A62" s="62">
        <v>44188</v>
      </c>
      <c r="B62" s="1">
        <v>13587.230469</v>
      </c>
      <c r="C62" s="1">
        <f t="shared" si="0"/>
        <v>1.2603869886551697E-2</v>
      </c>
      <c r="D62" s="46">
        <v>-1.243823E-3</v>
      </c>
      <c r="E62" s="1">
        <f t="shared" si="1"/>
        <v>1.164949647268192E-2</v>
      </c>
    </row>
    <row r="63" spans="1:5" x14ac:dyDescent="0.35">
      <c r="A63" s="62">
        <v>44193</v>
      </c>
      <c r="B63" s="1">
        <v>13790.290039</v>
      </c>
      <c r="C63" s="1">
        <f t="shared" si="0"/>
        <v>1.4944883025520972E-2</v>
      </c>
      <c r="D63" s="46">
        <v>8.3022419999999996E-3</v>
      </c>
      <c r="E63" s="1">
        <f t="shared" si="1"/>
        <v>1.4000213532344066E-2</v>
      </c>
    </row>
    <row r="64" spans="1:5" x14ac:dyDescent="0.35">
      <c r="A64" s="62">
        <v>44194</v>
      </c>
      <c r="B64" s="1">
        <v>13761.379883</v>
      </c>
      <c r="C64" s="1">
        <f t="shared" si="0"/>
        <v>-2.0964139201017362E-3</v>
      </c>
      <c r="D64" s="46">
        <v>-8.2340500000000004E-4</v>
      </c>
      <c r="E64" s="1">
        <f t="shared" si="1"/>
        <v>-3.1117226554559846E-3</v>
      </c>
    </row>
    <row r="65" spans="1:5" x14ac:dyDescent="0.35">
      <c r="A65" s="62">
        <v>44195</v>
      </c>
      <c r="B65" s="1">
        <v>13718.780273</v>
      </c>
      <c r="C65" s="1">
        <f t="shared" si="0"/>
        <v>-3.0955914568294388E-3</v>
      </c>
      <c r="D65" s="46">
        <v>-7.9316439999999998E-3</v>
      </c>
      <c r="E65" s="1">
        <f t="shared" si="1"/>
        <v>-4.1150419628611353E-3</v>
      </c>
    </row>
    <row r="66" spans="1:5" x14ac:dyDescent="0.35">
      <c r="A66" s="62">
        <v>44200</v>
      </c>
      <c r="B66" s="1">
        <v>13726.740234000001</v>
      </c>
      <c r="C66" s="1">
        <f t="shared" si="0"/>
        <v>5.8022366723567366E-4</v>
      </c>
      <c r="D66" s="46">
        <v>2.3569764999999999E-2</v>
      </c>
      <c r="E66" s="1">
        <f t="shared" si="1"/>
        <v>-4.2398992369639644E-4</v>
      </c>
    </row>
    <row r="67" spans="1:5" x14ac:dyDescent="0.35">
      <c r="A67" s="62">
        <v>44201</v>
      </c>
      <c r="B67" s="1">
        <v>13651.219727</v>
      </c>
      <c r="C67" s="1">
        <f t="shared" si="0"/>
        <v>-5.5017073035987839E-3</v>
      </c>
      <c r="D67" s="46">
        <v>3.7532360000000001E-3</v>
      </c>
      <c r="E67" s="1">
        <f t="shared" si="1"/>
        <v>-6.5311315927614839E-3</v>
      </c>
    </row>
    <row r="68" spans="1:5" x14ac:dyDescent="0.35">
      <c r="A68" s="62">
        <v>44202</v>
      </c>
      <c r="B68" s="1">
        <v>13891.969727</v>
      </c>
      <c r="C68" s="1">
        <f t="shared" ref="C68:C131" si="2">(B68-B67)/B67</f>
        <v>1.7635786751262508E-2</v>
      </c>
      <c r="D68" s="46">
        <v>3.9514949000000001E-2</v>
      </c>
      <c r="E68" s="1">
        <f t="shared" ref="E68:E131" si="3">$H$3*C68+$I$3</f>
        <v>1.670227153821845E-2</v>
      </c>
    </row>
    <row r="69" spans="1:5" x14ac:dyDescent="0.35">
      <c r="A69" s="62">
        <v>44203</v>
      </c>
      <c r="B69" s="1">
        <v>13968.240234000001</v>
      </c>
      <c r="C69" s="1">
        <f t="shared" si="2"/>
        <v>5.4902586529370348E-3</v>
      </c>
      <c r="D69" s="46">
        <v>1.7305075E-2</v>
      </c>
      <c r="E69" s="1">
        <f t="shared" si="3"/>
        <v>4.5063980405112905E-3</v>
      </c>
    </row>
    <row r="70" spans="1:5" x14ac:dyDescent="0.35">
      <c r="A70" s="62">
        <v>44204</v>
      </c>
      <c r="B70" s="1">
        <v>14049.530273</v>
      </c>
      <c r="C70" s="1">
        <f t="shared" si="2"/>
        <v>5.8196335141868462E-3</v>
      </c>
      <c r="D70" s="46">
        <v>-1.5672782999999999E-2</v>
      </c>
      <c r="E70" s="1">
        <f t="shared" si="3"/>
        <v>4.8371382198272792E-3</v>
      </c>
    </row>
    <row r="71" spans="1:5" x14ac:dyDescent="0.35">
      <c r="A71" s="62">
        <v>44207</v>
      </c>
      <c r="B71" s="1">
        <v>13936.660156</v>
      </c>
      <c r="C71" s="1">
        <f t="shared" si="2"/>
        <v>-8.0337288725524907E-3</v>
      </c>
      <c r="D71" s="46">
        <v>-9.9028740000000007E-3</v>
      </c>
      <c r="E71" s="1">
        <f t="shared" si="3"/>
        <v>-9.0736488467195835E-3</v>
      </c>
    </row>
    <row r="72" spans="1:5" x14ac:dyDescent="0.35">
      <c r="A72" s="62">
        <v>44208</v>
      </c>
      <c r="B72" s="1">
        <v>13925.059569999999</v>
      </c>
      <c r="C72" s="1">
        <f t="shared" si="2"/>
        <v>-8.3237919775249749E-4</v>
      </c>
      <c r="D72" s="46">
        <v>-1.2747636E-2</v>
      </c>
      <c r="E72" s="1">
        <f t="shared" si="3"/>
        <v>-1.8424482817376324E-3</v>
      </c>
    </row>
    <row r="73" spans="1:5" x14ac:dyDescent="0.35">
      <c r="A73" s="62">
        <v>44209</v>
      </c>
      <c r="B73" s="1">
        <v>13939.709961</v>
      </c>
      <c r="C73" s="1">
        <f t="shared" si="2"/>
        <v>1.0520882102051242E-3</v>
      </c>
      <c r="D73" s="46">
        <v>4.4894676000000001E-2</v>
      </c>
      <c r="E73" s="1">
        <f t="shared" si="3"/>
        <v>4.9830582708940401E-5</v>
      </c>
    </row>
    <row r="74" spans="1:5" x14ac:dyDescent="0.35">
      <c r="A74" s="62">
        <v>44210</v>
      </c>
      <c r="B74" s="1">
        <v>13988.700194999999</v>
      </c>
      <c r="C74" s="1">
        <f t="shared" si="2"/>
        <v>3.5144371107477851E-3</v>
      </c>
      <c r="D74" s="46">
        <v>1.7110459999999999E-3</v>
      </c>
      <c r="E74" s="1">
        <f t="shared" si="3"/>
        <v>2.52238636250883E-3</v>
      </c>
    </row>
    <row r="75" spans="1:5" x14ac:dyDescent="0.35">
      <c r="A75" s="62">
        <v>44211</v>
      </c>
      <c r="B75" s="1">
        <v>13787.730469</v>
      </c>
      <c r="C75" s="1">
        <f t="shared" si="2"/>
        <v>-1.4366576107752473E-2</v>
      </c>
      <c r="D75" s="46">
        <v>-8.3507119999999997E-3</v>
      </c>
      <c r="E75" s="1">
        <f t="shared" si="3"/>
        <v>-1.5432746873214784E-2</v>
      </c>
    </row>
    <row r="76" spans="1:5" x14ac:dyDescent="0.35">
      <c r="A76" s="62">
        <v>44214</v>
      </c>
      <c r="B76" s="1">
        <v>13848.349609000001</v>
      </c>
      <c r="C76" s="1">
        <f t="shared" si="2"/>
        <v>4.3966003060688852E-3</v>
      </c>
      <c r="D76" s="46">
        <v>7.2727460000000001E-3</v>
      </c>
      <c r="E76" s="1">
        <f t="shared" si="3"/>
        <v>3.4082062830071893E-3</v>
      </c>
    </row>
    <row r="77" spans="1:5" x14ac:dyDescent="0.35">
      <c r="A77" s="62">
        <v>44215</v>
      </c>
      <c r="B77" s="1">
        <v>13815.059569999999</v>
      </c>
      <c r="C77" s="1">
        <f t="shared" si="2"/>
        <v>-2.4038993771767752E-3</v>
      </c>
      <c r="D77" s="46">
        <v>7.2201590000000003E-3</v>
      </c>
      <c r="E77" s="1">
        <f t="shared" si="3"/>
        <v>-3.420482695078211E-3</v>
      </c>
    </row>
    <row r="78" spans="1:5" x14ac:dyDescent="0.35">
      <c r="A78" s="62">
        <v>44216</v>
      </c>
      <c r="B78" s="1">
        <v>13921.370117</v>
      </c>
      <c r="C78" s="1">
        <f t="shared" si="2"/>
        <v>7.6952651895080436E-3</v>
      </c>
      <c r="D78" s="46">
        <v>1.3016468999999999E-2</v>
      </c>
      <c r="E78" s="1">
        <f t="shared" si="3"/>
        <v>6.7205447259357865E-3</v>
      </c>
    </row>
    <row r="79" spans="1:5" x14ac:dyDescent="0.35">
      <c r="A79" s="62">
        <v>44217</v>
      </c>
      <c r="B79" s="1">
        <v>13906.669921999999</v>
      </c>
      <c r="C79" s="1">
        <f t="shared" si="2"/>
        <v>-1.0559445569262038E-3</v>
      </c>
      <c r="D79" s="46">
        <v>-1.6014916000000001E-2</v>
      </c>
      <c r="E79" s="1">
        <f t="shared" si="3"/>
        <v>-2.0669403595525038E-3</v>
      </c>
    </row>
    <row r="80" spans="1:5" x14ac:dyDescent="0.35">
      <c r="A80" s="62">
        <v>44218</v>
      </c>
      <c r="B80" s="1">
        <v>13873.969727</v>
      </c>
      <c r="C80" s="1">
        <f t="shared" si="2"/>
        <v>-2.3514036921426142E-3</v>
      </c>
      <c r="D80" s="46">
        <v>-9.0840079999999993E-3</v>
      </c>
      <c r="E80" s="1">
        <f t="shared" si="3"/>
        <v>-3.3677694059837358E-3</v>
      </c>
    </row>
    <row r="81" spans="1:5" x14ac:dyDescent="0.35">
      <c r="A81" s="62">
        <v>44221</v>
      </c>
      <c r="B81" s="1">
        <v>13643.950194999999</v>
      </c>
      <c r="C81" s="1">
        <f t="shared" si="2"/>
        <v>-1.6579215359852014E-2</v>
      </c>
      <c r="D81" s="46">
        <v>-1.6615718000000002E-2</v>
      </c>
      <c r="E81" s="1">
        <f t="shared" si="3"/>
        <v>-1.7654557913147077E-2</v>
      </c>
    </row>
    <row r="82" spans="1:5" x14ac:dyDescent="0.35">
      <c r="A82" s="62">
        <v>44222</v>
      </c>
      <c r="B82" s="1">
        <v>13870.990234000001</v>
      </c>
      <c r="C82" s="1">
        <f t="shared" si="2"/>
        <v>1.6640345043417343E-2</v>
      </c>
      <c r="D82" s="46">
        <v>6.4089719999999998E-3</v>
      </c>
      <c r="E82" s="1">
        <f t="shared" si="3"/>
        <v>1.5702703545378765E-2</v>
      </c>
    </row>
    <row r="83" spans="1:5" x14ac:dyDescent="0.35">
      <c r="A83" s="62">
        <v>44223</v>
      </c>
      <c r="B83" s="1">
        <v>13620.459961</v>
      </c>
      <c r="C83" s="1">
        <f t="shared" si="2"/>
        <v>-1.80614555106463E-2</v>
      </c>
      <c r="D83" s="46">
        <v>-3.3384794000000002E-2</v>
      </c>
      <c r="E83" s="1">
        <f t="shared" si="3"/>
        <v>-1.9142942216074328E-2</v>
      </c>
    </row>
    <row r="84" spans="1:5" x14ac:dyDescent="0.35">
      <c r="A84" s="62">
        <v>44224</v>
      </c>
      <c r="B84" s="1">
        <v>13665.929688</v>
      </c>
      <c r="C84" s="1">
        <f t="shared" si="2"/>
        <v>3.3383400509377037E-3</v>
      </c>
      <c r="D84" s="46">
        <v>1.7169116000000002E-2</v>
      </c>
      <c r="E84" s="1">
        <f t="shared" si="3"/>
        <v>2.3455593486996868E-3</v>
      </c>
    </row>
    <row r="85" spans="1:5" x14ac:dyDescent="0.35">
      <c r="A85" s="62">
        <v>44225</v>
      </c>
      <c r="B85" s="1">
        <v>13432.870117</v>
      </c>
      <c r="C85" s="1">
        <f t="shared" si="2"/>
        <v>-1.7054058986169705E-2</v>
      </c>
      <c r="D85" s="46">
        <v>-2.0314032999999999E-2</v>
      </c>
      <c r="E85" s="1">
        <f t="shared" si="3"/>
        <v>-1.8131369851737179E-2</v>
      </c>
    </row>
    <row r="86" spans="1:5" x14ac:dyDescent="0.35">
      <c r="A86" s="62">
        <v>44228</v>
      </c>
      <c r="B86" s="1">
        <v>13622.019531</v>
      </c>
      <c r="C86" s="1">
        <f t="shared" si="2"/>
        <v>1.4081087091032098E-2</v>
      </c>
      <c r="D86" s="46">
        <v>1.1719904E-2</v>
      </c>
      <c r="E86" s="1">
        <f t="shared" si="3"/>
        <v>1.3132837008279007E-2</v>
      </c>
    </row>
    <row r="87" spans="1:5" x14ac:dyDescent="0.35">
      <c r="A87" s="62">
        <v>44229</v>
      </c>
      <c r="B87" s="1">
        <v>13835.160156</v>
      </c>
      <c r="C87" s="1">
        <f t="shared" si="2"/>
        <v>1.5646771355374296E-2</v>
      </c>
      <c r="D87" s="46">
        <v>1.5049465E-2</v>
      </c>
      <c r="E87" s="1">
        <f t="shared" si="3"/>
        <v>1.4705011315619401E-2</v>
      </c>
    </row>
    <row r="88" spans="1:5" x14ac:dyDescent="0.35">
      <c r="A88" s="62">
        <v>44230</v>
      </c>
      <c r="B88" s="1">
        <v>13933.629883</v>
      </c>
      <c r="C88" s="1">
        <f t="shared" si="2"/>
        <v>7.1173536041283609E-3</v>
      </c>
      <c r="D88" s="46">
        <v>5.0722199999999997E-3</v>
      </c>
      <c r="E88" s="1">
        <f t="shared" si="3"/>
        <v>6.1402375930477773E-3</v>
      </c>
    </row>
    <row r="89" spans="1:5" x14ac:dyDescent="0.35">
      <c r="A89" s="62">
        <v>44231</v>
      </c>
      <c r="B89" s="1">
        <v>14060.290039</v>
      </c>
      <c r="C89" s="1">
        <f t="shared" si="2"/>
        <v>9.090248346163848E-3</v>
      </c>
      <c r="D89" s="46">
        <v>5.3183190999999998E-2</v>
      </c>
      <c r="E89" s="1">
        <f t="shared" si="3"/>
        <v>8.1213103387832043E-3</v>
      </c>
    </row>
    <row r="90" spans="1:5" x14ac:dyDescent="0.35">
      <c r="A90" s="62">
        <v>44232</v>
      </c>
      <c r="B90" s="1">
        <v>14056.719727</v>
      </c>
      <c r="C90" s="1">
        <f t="shared" si="2"/>
        <v>-2.5392875894427564E-4</v>
      </c>
      <c r="D90" s="46">
        <v>2.8381884999999999E-2</v>
      </c>
      <c r="E90" s="1">
        <f t="shared" si="3"/>
        <v>-1.2616000617766644E-3</v>
      </c>
    </row>
    <row r="91" spans="1:5" x14ac:dyDescent="0.35">
      <c r="A91" s="62">
        <v>44235</v>
      </c>
      <c r="B91" s="1">
        <v>14059.910156</v>
      </c>
      <c r="C91" s="1">
        <f t="shared" si="2"/>
        <v>2.269682445095693E-4</v>
      </c>
      <c r="D91" s="46">
        <v>-8.6021329999999997E-3</v>
      </c>
      <c r="E91" s="1">
        <f t="shared" si="3"/>
        <v>-7.7870965371296314E-4</v>
      </c>
    </row>
    <row r="92" spans="1:5" x14ac:dyDescent="0.35">
      <c r="A92" s="62">
        <v>44236</v>
      </c>
      <c r="B92" s="1">
        <v>14011.799805000001</v>
      </c>
      <c r="C92" s="1">
        <f t="shared" si="2"/>
        <v>-3.4218106990867572E-3</v>
      </c>
      <c r="D92" s="46">
        <v>-3.6153470000000001E-3</v>
      </c>
      <c r="E92" s="1">
        <f t="shared" si="3"/>
        <v>-4.4426134425760988E-3</v>
      </c>
    </row>
    <row r="93" spans="1:5" x14ac:dyDescent="0.35">
      <c r="A93" s="62">
        <v>44237</v>
      </c>
      <c r="B93" s="1">
        <v>13932.969727</v>
      </c>
      <c r="C93" s="1">
        <f t="shared" si="2"/>
        <v>-5.6259780397284135E-3</v>
      </c>
      <c r="D93" s="46">
        <v>-1.8505098000000001E-2</v>
      </c>
      <c r="E93" s="1">
        <f t="shared" si="3"/>
        <v>-6.6559174534531135E-3</v>
      </c>
    </row>
    <row r="94" spans="1:5" x14ac:dyDescent="0.35">
      <c r="A94" s="62">
        <v>44238</v>
      </c>
      <c r="B94" s="1">
        <v>14040.910156</v>
      </c>
      <c r="C94" s="1">
        <f t="shared" si="2"/>
        <v>7.7471229116954088E-3</v>
      </c>
      <c r="D94" s="46">
        <v>-1.8483919999999999E-3</v>
      </c>
      <c r="E94" s="1">
        <f t="shared" si="3"/>
        <v>6.7726174077126734E-3</v>
      </c>
    </row>
    <row r="95" spans="1:5" x14ac:dyDescent="0.35">
      <c r="A95" s="62">
        <v>44239</v>
      </c>
      <c r="B95" s="1">
        <v>14049.889648</v>
      </c>
      <c r="C95" s="1">
        <f t="shared" si="2"/>
        <v>6.395234995619746E-4</v>
      </c>
      <c r="D95" s="46">
        <v>-9.2590700000000001E-4</v>
      </c>
      <c r="E95" s="1">
        <f t="shared" si="3"/>
        <v>-3.6444428289494608E-4</v>
      </c>
    </row>
    <row r="96" spans="1:5" x14ac:dyDescent="0.35">
      <c r="A96" s="62">
        <v>44242</v>
      </c>
      <c r="B96" s="1">
        <v>14109.480469</v>
      </c>
      <c r="C96" s="1">
        <f t="shared" si="2"/>
        <v>4.2413728856925594E-3</v>
      </c>
      <c r="D96" s="46">
        <v>1.5940685999999999E-2</v>
      </c>
      <c r="E96" s="1">
        <f t="shared" si="3"/>
        <v>3.2523354170424495E-3</v>
      </c>
    </row>
    <row r="97" spans="1:5" x14ac:dyDescent="0.35">
      <c r="A97" s="62">
        <v>44243</v>
      </c>
      <c r="B97" s="1">
        <v>14064.599609000001</v>
      </c>
      <c r="C97" s="1">
        <f t="shared" si="2"/>
        <v>-3.1809009622010696E-3</v>
      </c>
      <c r="D97" s="46">
        <v>-4.7436960000000004E-3</v>
      </c>
      <c r="E97" s="1">
        <f t="shared" si="3"/>
        <v>-4.200705091482757E-3</v>
      </c>
    </row>
    <row r="98" spans="1:5" x14ac:dyDescent="0.35">
      <c r="A98" s="62">
        <v>44244</v>
      </c>
      <c r="B98" s="1">
        <v>13909.269531</v>
      </c>
      <c r="C98" s="1">
        <f t="shared" si="2"/>
        <v>-1.104404549850139E-2</v>
      </c>
      <c r="D98" s="46">
        <v>-1.0449111000000001E-2</v>
      </c>
      <c r="E98" s="1">
        <f t="shared" si="3"/>
        <v>-1.2096443776746476E-2</v>
      </c>
    </row>
    <row r="99" spans="1:5" x14ac:dyDescent="0.35">
      <c r="A99" s="62">
        <v>44245</v>
      </c>
      <c r="B99" s="1">
        <v>13886.929688</v>
      </c>
      <c r="C99" s="1">
        <f t="shared" si="2"/>
        <v>-1.6061118774217638E-3</v>
      </c>
      <c r="D99" s="46">
        <v>-1.6117062000000001E-2</v>
      </c>
      <c r="E99" s="1">
        <f t="shared" si="3"/>
        <v>-2.6193882225862609E-3</v>
      </c>
    </row>
    <row r="100" spans="1:5" x14ac:dyDescent="0.35">
      <c r="A100" s="62">
        <v>44246</v>
      </c>
      <c r="B100" s="1">
        <v>13993.230469</v>
      </c>
      <c r="C100" s="1">
        <f t="shared" si="2"/>
        <v>7.6547360279253622E-3</v>
      </c>
      <c r="D100" s="46">
        <v>1.5063058000000001E-2</v>
      </c>
      <c r="E100" s="1">
        <f t="shared" si="3"/>
        <v>6.6798475636857015E-3</v>
      </c>
    </row>
    <row r="101" spans="1:5" x14ac:dyDescent="0.35">
      <c r="A101" s="62">
        <v>44249</v>
      </c>
      <c r="B101" s="1">
        <v>13950.040039</v>
      </c>
      <c r="C101" s="1">
        <f t="shared" si="2"/>
        <v>-3.0865231653035927E-3</v>
      </c>
      <c r="D101" s="46">
        <v>-2.5969209999999999E-3</v>
      </c>
      <c r="E101" s="1">
        <f t="shared" si="3"/>
        <v>-4.1059360816352048E-3</v>
      </c>
    </row>
    <row r="102" spans="1:5" x14ac:dyDescent="0.35">
      <c r="A102" s="62">
        <v>44250</v>
      </c>
      <c r="B102" s="1">
        <v>13864.809569999999</v>
      </c>
      <c r="C102" s="1">
        <f t="shared" si="2"/>
        <v>-6.1096935035112477E-3</v>
      </c>
      <c r="D102" s="46">
        <v>-7.9970240000000001E-3</v>
      </c>
      <c r="E102" s="1">
        <f t="shared" si="3"/>
        <v>-7.1416380048710095E-3</v>
      </c>
    </row>
    <row r="103" spans="1:5" x14ac:dyDescent="0.35">
      <c r="A103" s="62">
        <v>44251</v>
      </c>
      <c r="B103" s="1">
        <v>13976</v>
      </c>
      <c r="C103" s="1">
        <f t="shared" si="2"/>
        <v>8.0196146538203464E-3</v>
      </c>
      <c r="D103" s="46">
        <v>3.3183371000000003E-2</v>
      </c>
      <c r="E103" s="1">
        <f t="shared" si="3"/>
        <v>7.0462386771397113E-3</v>
      </c>
    </row>
    <row r="104" spans="1:5" x14ac:dyDescent="0.35">
      <c r="A104" s="62">
        <v>44252</v>
      </c>
      <c r="B104" s="1">
        <v>13879.330078000001</v>
      </c>
      <c r="C104" s="1">
        <f t="shared" si="2"/>
        <v>-6.9168518889524281E-3</v>
      </c>
      <c r="D104" s="46">
        <v>-6.3872271999999994E-2</v>
      </c>
      <c r="E104" s="1">
        <f t="shared" si="3"/>
        <v>-7.9521422070564542E-3</v>
      </c>
    </row>
    <row r="105" spans="1:5" x14ac:dyDescent="0.35">
      <c r="A105" s="62">
        <v>44253</v>
      </c>
      <c r="B105" s="1">
        <v>13786.290039</v>
      </c>
      <c r="C105" s="1">
        <f t="shared" si="2"/>
        <v>-6.7034963847050696E-3</v>
      </c>
      <c r="D105" s="46">
        <v>-2.8493913999999999E-2</v>
      </c>
      <c r="E105" s="1">
        <f t="shared" si="3"/>
        <v>-7.7379023058537178E-3</v>
      </c>
    </row>
    <row r="106" spans="1:5" x14ac:dyDescent="0.35">
      <c r="A106" s="62">
        <v>44256</v>
      </c>
      <c r="B106" s="1">
        <v>14012.820313</v>
      </c>
      <c r="C106" s="1">
        <f t="shared" si="2"/>
        <v>1.6431561599180761E-2</v>
      </c>
      <c r="D106" s="46">
        <v>4.4293715999999997E-2</v>
      </c>
      <c r="E106" s="1">
        <f t="shared" si="3"/>
        <v>1.5493054656198229E-2</v>
      </c>
    </row>
    <row r="107" spans="1:5" x14ac:dyDescent="0.35">
      <c r="A107" s="62">
        <v>44257</v>
      </c>
      <c r="B107" s="1">
        <v>14039.799805000001</v>
      </c>
      <c r="C107" s="1">
        <f t="shared" si="2"/>
        <v>1.9253434638686494E-3</v>
      </c>
      <c r="D107" s="46">
        <v>-5.3496180000000004E-3</v>
      </c>
      <c r="E107" s="1">
        <f t="shared" si="3"/>
        <v>9.2670563652869835E-4</v>
      </c>
    </row>
    <row r="108" spans="1:5" x14ac:dyDescent="0.35">
      <c r="A108" s="62">
        <v>44258</v>
      </c>
      <c r="B108" s="1">
        <v>14080.030273</v>
      </c>
      <c r="C108" s="1">
        <f t="shared" si="2"/>
        <v>2.865458807017494E-3</v>
      </c>
      <c r="D108" s="46">
        <v>-8.4518249999999996E-3</v>
      </c>
      <c r="E108" s="1">
        <f t="shared" si="3"/>
        <v>1.8707179269352094E-3</v>
      </c>
    </row>
    <row r="109" spans="1:5" x14ac:dyDescent="0.35">
      <c r="A109" s="62">
        <v>44259</v>
      </c>
      <c r="B109" s="1">
        <v>14056.339844</v>
      </c>
      <c r="C109" s="1">
        <f t="shared" si="2"/>
        <v>-1.6825552602276156E-3</v>
      </c>
      <c r="D109" s="46">
        <v>4.2619329999999999E-3</v>
      </c>
      <c r="E109" s="1">
        <f t="shared" si="3"/>
        <v>-2.6961484769687368E-3</v>
      </c>
    </row>
    <row r="110" spans="1:5" x14ac:dyDescent="0.35">
      <c r="A110" s="62">
        <v>44260</v>
      </c>
      <c r="B110" s="1">
        <v>13920.690430000001</v>
      </c>
      <c r="C110" s="1">
        <f t="shared" si="2"/>
        <v>-9.6504079657622945E-3</v>
      </c>
      <c r="D110" s="46">
        <v>-4.8225309999999997E-3</v>
      </c>
      <c r="E110" s="1">
        <f t="shared" si="3"/>
        <v>-1.069702936566903E-2</v>
      </c>
    </row>
    <row r="111" spans="1:5" x14ac:dyDescent="0.35">
      <c r="A111" s="62">
        <v>44263</v>
      </c>
      <c r="B111" s="1">
        <v>14380.910156</v>
      </c>
      <c r="C111" s="1">
        <f t="shared" si="2"/>
        <v>3.3060122147978786E-2</v>
      </c>
      <c r="D111" s="46">
        <v>3.0238457E-2</v>
      </c>
      <c r="E111" s="1">
        <f t="shared" si="3"/>
        <v>3.2190543580542741E-2</v>
      </c>
    </row>
    <row r="112" spans="1:5" x14ac:dyDescent="0.35">
      <c r="A112" s="62">
        <v>44264</v>
      </c>
      <c r="B112" s="1">
        <v>14437.940430000001</v>
      </c>
      <c r="C112" s="1">
        <f t="shared" si="2"/>
        <v>3.9656929485931379E-3</v>
      </c>
      <c r="D112" s="46">
        <v>-1.8815240000000001E-3</v>
      </c>
      <c r="E112" s="1">
        <f t="shared" si="3"/>
        <v>2.9755127369990872E-3</v>
      </c>
    </row>
    <row r="113" spans="1:5" x14ac:dyDescent="0.35">
      <c r="A113" s="62">
        <v>44265</v>
      </c>
      <c r="B113" s="1">
        <v>14540.25</v>
      </c>
      <c r="C113" s="1">
        <f t="shared" si="2"/>
        <v>7.086160972614529E-3</v>
      </c>
      <c r="D113" s="46">
        <v>2.65787E-2</v>
      </c>
      <c r="E113" s="1">
        <f t="shared" si="3"/>
        <v>6.1089156624636529E-3</v>
      </c>
    </row>
    <row r="114" spans="1:5" x14ac:dyDescent="0.35">
      <c r="A114" s="62">
        <v>44266</v>
      </c>
      <c r="B114" s="1">
        <v>14569.389648</v>
      </c>
      <c r="C114" s="1">
        <f t="shared" si="2"/>
        <v>2.0040678805385262E-3</v>
      </c>
      <c r="D114" s="46">
        <v>-3.7275046999999999E-2</v>
      </c>
      <c r="E114" s="1">
        <f t="shared" si="3"/>
        <v>1.0057563800710048E-3</v>
      </c>
    </row>
    <row r="115" spans="1:5" x14ac:dyDescent="0.35">
      <c r="A115" s="62">
        <v>44267</v>
      </c>
      <c r="B115" s="1">
        <v>14502.389648</v>
      </c>
      <c r="C115" s="1">
        <f t="shared" si="2"/>
        <v>-4.5986826915015867E-3</v>
      </c>
      <c r="D115" s="46">
        <v>9.9180050000000006E-3</v>
      </c>
      <c r="E115" s="1">
        <f t="shared" si="3"/>
        <v>-5.6243637811607761E-3</v>
      </c>
    </row>
    <row r="116" spans="1:5" x14ac:dyDescent="0.35">
      <c r="A116" s="62">
        <v>44270</v>
      </c>
      <c r="B116" s="1">
        <v>14461.419921999999</v>
      </c>
      <c r="C116" s="1">
        <f t="shared" si="2"/>
        <v>-2.8250327700753259E-3</v>
      </c>
      <c r="D116" s="46">
        <v>7.5544900000000005E-4</v>
      </c>
      <c r="E116" s="1">
        <f t="shared" si="3"/>
        <v>-3.8433617616672588E-3</v>
      </c>
    </row>
    <row r="117" spans="1:5" x14ac:dyDescent="0.35">
      <c r="A117" s="62">
        <v>44271</v>
      </c>
      <c r="B117" s="1">
        <v>14557.580078000001</v>
      </c>
      <c r="C117" s="1">
        <f t="shared" si="2"/>
        <v>6.649426993936767E-3</v>
      </c>
      <c r="D117" s="46">
        <v>-1.509757E-3</v>
      </c>
      <c r="E117" s="1">
        <f t="shared" si="3"/>
        <v>5.6703713428602363E-3</v>
      </c>
    </row>
    <row r="118" spans="1:5" x14ac:dyDescent="0.35">
      <c r="A118" s="62">
        <v>44272</v>
      </c>
      <c r="B118" s="1">
        <v>14596.610352</v>
      </c>
      <c r="C118" s="1">
        <f t="shared" si="2"/>
        <v>2.6810962942242673E-3</v>
      </c>
      <c r="D118" s="46">
        <v>-1.889983E-3</v>
      </c>
      <c r="E118" s="1">
        <f t="shared" si="3"/>
        <v>1.6855911983530566E-3</v>
      </c>
    </row>
    <row r="119" spans="1:5" x14ac:dyDescent="0.35">
      <c r="A119" s="62">
        <v>44273</v>
      </c>
      <c r="B119" s="1">
        <v>14775.519531</v>
      </c>
      <c r="C119" s="1">
        <f t="shared" si="2"/>
        <v>1.225689901186452E-2</v>
      </c>
      <c r="D119" s="46">
        <v>1.8178356E-2</v>
      </c>
      <c r="E119" s="1">
        <f t="shared" si="3"/>
        <v>1.1301087341286717E-2</v>
      </c>
    </row>
    <row r="120" spans="1:5" x14ac:dyDescent="0.35">
      <c r="A120" s="62">
        <v>44274</v>
      </c>
      <c r="B120" s="1">
        <v>14621</v>
      </c>
      <c r="C120" s="1">
        <f t="shared" si="2"/>
        <v>-1.0457806960750713E-2</v>
      </c>
      <c r="D120" s="46">
        <v>-6.8811230000000003E-3</v>
      </c>
      <c r="E120" s="1">
        <f t="shared" si="3"/>
        <v>-1.150777517477158E-2</v>
      </c>
    </row>
    <row r="121" spans="1:5" x14ac:dyDescent="0.35">
      <c r="A121" s="62">
        <v>44277</v>
      </c>
      <c r="B121" s="1">
        <v>14657.209961</v>
      </c>
      <c r="C121" s="1">
        <f t="shared" si="2"/>
        <v>2.4765721222898898E-3</v>
      </c>
      <c r="D121" s="46">
        <v>-2.247247E-3</v>
      </c>
      <c r="E121" s="1">
        <f t="shared" si="3"/>
        <v>1.4802192369248108E-3</v>
      </c>
    </row>
    <row r="122" spans="1:5" x14ac:dyDescent="0.35">
      <c r="A122" s="62">
        <v>44278</v>
      </c>
      <c r="B122" s="1">
        <v>14662.019531</v>
      </c>
      <c r="C122" s="1">
        <f t="shared" si="2"/>
        <v>3.2813680180585351E-4</v>
      </c>
      <c r="D122" s="46">
        <v>1.6328885000000001E-2</v>
      </c>
      <c r="E122" s="1">
        <f t="shared" si="3"/>
        <v>-6.7712173454285041E-4</v>
      </c>
    </row>
    <row r="123" spans="1:5" x14ac:dyDescent="0.35">
      <c r="A123" s="62">
        <v>44279</v>
      </c>
      <c r="B123" s="1">
        <v>14610.389648</v>
      </c>
      <c r="C123" s="1">
        <f t="shared" si="2"/>
        <v>-3.5213350310193095E-3</v>
      </c>
      <c r="D123" s="46">
        <v>-9.2336099999999997E-3</v>
      </c>
      <c r="E123" s="1">
        <f t="shared" si="3"/>
        <v>-4.5425503207724921E-3</v>
      </c>
    </row>
    <row r="124" spans="1:5" x14ac:dyDescent="0.35">
      <c r="A124" s="62">
        <v>44280</v>
      </c>
      <c r="B124" s="1">
        <v>14621.360352</v>
      </c>
      <c r="C124" s="1">
        <f t="shared" si="2"/>
        <v>7.5088373851146079E-4</v>
      </c>
      <c r="D124" s="46">
        <v>-8.2013599999999996E-3</v>
      </c>
      <c r="E124" s="1">
        <f t="shared" si="3"/>
        <v>-2.5262243571733145E-4</v>
      </c>
    </row>
    <row r="125" spans="1:5" x14ac:dyDescent="0.35">
      <c r="A125" s="62">
        <v>44281</v>
      </c>
      <c r="B125" s="1">
        <v>14748.940430000001</v>
      </c>
      <c r="C125" s="1">
        <f t="shared" si="2"/>
        <v>8.7255956305426589E-3</v>
      </c>
      <c r="D125" s="46">
        <v>0</v>
      </c>
      <c r="E125" s="1">
        <f t="shared" si="3"/>
        <v>7.7551460720417216E-3</v>
      </c>
    </row>
    <row r="126" spans="1:5" x14ac:dyDescent="0.35">
      <c r="A126" s="62">
        <v>44284</v>
      </c>
      <c r="B126" s="1">
        <v>14817.719727</v>
      </c>
      <c r="C126" s="1">
        <f t="shared" si="2"/>
        <v>4.6633381785242678E-3</v>
      </c>
      <c r="D126" s="46">
        <v>2.8190569999999998E-3</v>
      </c>
      <c r="E126" s="1">
        <f t="shared" si="3"/>
        <v>3.6760498319395665E-3</v>
      </c>
    </row>
    <row r="127" spans="1:5" x14ac:dyDescent="0.35">
      <c r="A127" s="62">
        <v>44285</v>
      </c>
      <c r="B127" s="1">
        <v>15008.610352</v>
      </c>
      <c r="C127" s="1">
        <f t="shared" si="2"/>
        <v>1.2882591148769674E-2</v>
      </c>
      <c r="D127" s="46">
        <v>7.3088270000000004E-3</v>
      </c>
      <c r="E127" s="1">
        <f t="shared" si="3"/>
        <v>1.1929373084683698E-2</v>
      </c>
    </row>
    <row r="128" spans="1:5" x14ac:dyDescent="0.35">
      <c r="A128" s="62">
        <v>44286</v>
      </c>
      <c r="B128" s="1">
        <v>15008.339844</v>
      </c>
      <c r="C128" s="1">
        <f t="shared" si="2"/>
        <v>-1.8023520742782273E-5</v>
      </c>
      <c r="D128" s="46">
        <v>3.9069580000000003E-3</v>
      </c>
      <c r="E128" s="1">
        <f t="shared" si="3"/>
        <v>-1.0247169539150511E-3</v>
      </c>
    </row>
    <row r="129" spans="1:5" x14ac:dyDescent="0.35">
      <c r="A129" s="62">
        <v>44287</v>
      </c>
      <c r="B129" s="1">
        <v>15107.169921999999</v>
      </c>
      <c r="C129" s="1">
        <f t="shared" si="2"/>
        <v>6.5850106692186289E-3</v>
      </c>
      <c r="D129" s="46">
        <v>-1.3528521E-2</v>
      </c>
      <c r="E129" s="1">
        <f t="shared" si="3"/>
        <v>5.6056880008853449E-3</v>
      </c>
    </row>
    <row r="130" spans="1:5" x14ac:dyDescent="0.35">
      <c r="A130" s="62">
        <v>44292</v>
      </c>
      <c r="B130" s="1">
        <v>15212.679688</v>
      </c>
      <c r="C130" s="1">
        <f t="shared" si="2"/>
        <v>6.9840854736366708E-3</v>
      </c>
      <c r="D130" s="46">
        <v>1.03325E-2</v>
      </c>
      <c r="E130" s="1">
        <f t="shared" si="3"/>
        <v>6.0064170421755044E-3</v>
      </c>
    </row>
    <row r="131" spans="1:5" x14ac:dyDescent="0.35">
      <c r="A131" s="62">
        <v>44293</v>
      </c>
      <c r="B131" s="1">
        <v>15176.360352</v>
      </c>
      <c r="C131" s="1">
        <f t="shared" si="2"/>
        <v>-2.3874384227421642E-3</v>
      </c>
      <c r="D131" s="46">
        <v>-5.0204719999999998E-3</v>
      </c>
      <c r="E131" s="1">
        <f t="shared" si="3"/>
        <v>-3.4039535070255547E-3</v>
      </c>
    </row>
    <row r="132" spans="1:5" x14ac:dyDescent="0.35">
      <c r="A132" s="62">
        <v>44294</v>
      </c>
      <c r="B132" s="1">
        <v>15202.679688</v>
      </c>
      <c r="C132" s="1">
        <f t="shared" ref="C132:C195" si="4">(B132-B131)/B131</f>
        <v>1.7342324107724558E-3</v>
      </c>
      <c r="D132" s="46">
        <v>-2.803158E-3</v>
      </c>
      <c r="E132" s="1">
        <f t="shared" ref="E132:E195" si="5">$H$3*C132+$I$3</f>
        <v>7.3480239372971951E-4</v>
      </c>
    </row>
    <row r="133" spans="1:5" x14ac:dyDescent="0.35">
      <c r="A133" s="62">
        <v>44295</v>
      </c>
      <c r="B133" s="1">
        <v>15234.160156</v>
      </c>
      <c r="C133" s="1">
        <f t="shared" si="4"/>
        <v>2.0707183632138462E-3</v>
      </c>
      <c r="D133" s="46">
        <v>-3.74831E-4</v>
      </c>
      <c r="E133" s="1">
        <f t="shared" si="5"/>
        <v>1.0726831409898156E-3</v>
      </c>
    </row>
    <row r="134" spans="1:5" x14ac:dyDescent="0.35">
      <c r="A134" s="62">
        <v>44298</v>
      </c>
      <c r="B134" s="1">
        <v>15215</v>
      </c>
      <c r="C134" s="1">
        <f t="shared" si="4"/>
        <v>-1.2577100282389808E-3</v>
      </c>
      <c r="D134" s="46">
        <v>-7.4990810000000003E-3</v>
      </c>
      <c r="E134" s="1">
        <f t="shared" si="5"/>
        <v>-2.2695421850486841E-3</v>
      </c>
    </row>
    <row r="135" spans="1:5" x14ac:dyDescent="0.35">
      <c r="A135" s="62">
        <v>44299</v>
      </c>
      <c r="B135" s="1">
        <v>15234.360352</v>
      </c>
      <c r="C135" s="1">
        <f t="shared" si="4"/>
        <v>1.2724516595464801E-3</v>
      </c>
      <c r="D135" s="46">
        <v>1.8893100000000001E-4</v>
      </c>
      <c r="E135" s="1">
        <f t="shared" si="5"/>
        <v>2.7110747819906827E-4</v>
      </c>
    </row>
    <row r="136" spans="1:5" x14ac:dyDescent="0.35">
      <c r="A136" s="62">
        <v>44300</v>
      </c>
      <c r="B136" s="1">
        <v>15209.150390999999</v>
      </c>
      <c r="C136" s="1">
        <f t="shared" si="4"/>
        <v>-1.6548092875255415E-3</v>
      </c>
      <c r="D136" s="46">
        <v>-9.4426799999999995E-4</v>
      </c>
      <c r="E136" s="1">
        <f t="shared" si="5"/>
        <v>-2.6682874922173217E-3</v>
      </c>
    </row>
    <row r="137" spans="1:5" x14ac:dyDescent="0.35">
      <c r="A137" s="62">
        <v>44301</v>
      </c>
      <c r="B137" s="1">
        <v>15255.330078000001</v>
      </c>
      <c r="C137" s="1">
        <f t="shared" si="4"/>
        <v>3.0363094461429243E-3</v>
      </c>
      <c r="D137" s="46">
        <v>-3.78091E-4</v>
      </c>
      <c r="E137" s="1">
        <f t="shared" si="5"/>
        <v>2.0422767727019441E-3</v>
      </c>
    </row>
    <row r="138" spans="1:5" x14ac:dyDescent="0.35">
      <c r="A138" s="62">
        <v>44302</v>
      </c>
      <c r="B138" s="1">
        <v>15459.75</v>
      </c>
      <c r="C138" s="1">
        <f t="shared" si="4"/>
        <v>1.3399901605196793E-2</v>
      </c>
      <c r="D138" s="46">
        <v>2.1180010999999999E-2</v>
      </c>
      <c r="E138" s="1">
        <f t="shared" si="5"/>
        <v>1.2448827886035326E-2</v>
      </c>
    </row>
    <row r="139" spans="1:5" x14ac:dyDescent="0.35">
      <c r="A139" s="62">
        <v>44305</v>
      </c>
      <c r="B139" s="1">
        <v>15368.389648</v>
      </c>
      <c r="C139" s="1">
        <f t="shared" si="4"/>
        <v>-5.9095620563074883E-3</v>
      </c>
      <c r="D139" s="46">
        <v>1.7777759000000001E-2</v>
      </c>
      <c r="E139" s="1">
        <f t="shared" si="5"/>
        <v>-6.9406769768077976E-3</v>
      </c>
    </row>
    <row r="140" spans="1:5" x14ac:dyDescent="0.35">
      <c r="A140" s="62">
        <v>44306</v>
      </c>
      <c r="B140" s="1">
        <v>15129.509765999999</v>
      </c>
      <c r="C140" s="1">
        <f t="shared" si="4"/>
        <v>-1.554358572832569E-2</v>
      </c>
      <c r="D140" s="46">
        <v>-1.4919942E-2</v>
      </c>
      <c r="E140" s="1">
        <f t="shared" si="5"/>
        <v>-1.6614635410451332E-2</v>
      </c>
    </row>
    <row r="141" spans="1:5" x14ac:dyDescent="0.35">
      <c r="A141" s="62">
        <v>44307</v>
      </c>
      <c r="B141" s="1">
        <v>15195.969727</v>
      </c>
      <c r="C141" s="1">
        <f t="shared" si="4"/>
        <v>4.3927372418472903E-3</v>
      </c>
      <c r="D141" s="46">
        <v>3.1584762000000002E-2</v>
      </c>
      <c r="E141" s="1">
        <f t="shared" si="5"/>
        <v>3.4043272056892932E-3</v>
      </c>
    </row>
    <row r="142" spans="1:5" x14ac:dyDescent="0.35">
      <c r="A142" s="62">
        <v>44308</v>
      </c>
      <c r="B142" s="1">
        <v>15320.519531</v>
      </c>
      <c r="C142" s="1">
        <f t="shared" si="4"/>
        <v>8.1962392817025529E-3</v>
      </c>
      <c r="D142" s="46">
        <v>-2.8647989999999999E-3</v>
      </c>
      <c r="E142" s="1">
        <f t="shared" si="5"/>
        <v>7.2235954458855665E-3</v>
      </c>
    </row>
    <row r="143" spans="1:5" x14ac:dyDescent="0.35">
      <c r="A143" s="62">
        <v>44309</v>
      </c>
      <c r="B143" s="1">
        <v>15279.620117</v>
      </c>
      <c r="C143" s="1">
        <f t="shared" si="4"/>
        <v>-2.6695840122942581E-3</v>
      </c>
      <c r="D143" s="46">
        <v>-2.0829593E-2</v>
      </c>
      <c r="E143" s="1">
        <f t="shared" si="5"/>
        <v>-3.6872686408144072E-3</v>
      </c>
    </row>
    <row r="144" spans="1:5" x14ac:dyDescent="0.35">
      <c r="A144" s="62">
        <v>44312</v>
      </c>
      <c r="B144" s="1">
        <v>15296.339844</v>
      </c>
      <c r="C144" s="1">
        <f t="shared" si="4"/>
        <v>1.0942501758533538E-3</v>
      </c>
      <c r="D144" s="46">
        <v>5.5016140000000002E-3</v>
      </c>
      <c r="E144" s="1">
        <f t="shared" si="5"/>
        <v>9.2167317291224748E-5</v>
      </c>
    </row>
    <row r="145" spans="1:5" x14ac:dyDescent="0.35">
      <c r="A145" s="62">
        <v>44313</v>
      </c>
      <c r="B145" s="1">
        <v>15249.269531</v>
      </c>
      <c r="C145" s="1">
        <f t="shared" si="4"/>
        <v>-3.0772271981433213E-3</v>
      </c>
      <c r="D145" s="46">
        <v>-1.0031059E-2</v>
      </c>
      <c r="E145" s="1">
        <f t="shared" si="5"/>
        <v>-4.0966015810183776E-3</v>
      </c>
    </row>
    <row r="146" spans="1:5" x14ac:dyDescent="0.35">
      <c r="A146" s="62">
        <v>44314</v>
      </c>
      <c r="B146" s="1">
        <v>15292.179688</v>
      </c>
      <c r="C146" s="1">
        <f t="shared" si="4"/>
        <v>2.8139155723340631E-3</v>
      </c>
      <c r="D146" s="46">
        <v>-1.5291047E-2</v>
      </c>
      <c r="E146" s="1">
        <f t="shared" si="5"/>
        <v>1.8189610362695475E-3</v>
      </c>
    </row>
    <row r="147" spans="1:5" x14ac:dyDescent="0.35">
      <c r="A147" s="62">
        <v>44315</v>
      </c>
      <c r="B147" s="1">
        <v>15154.200194999999</v>
      </c>
      <c r="C147" s="1">
        <f t="shared" si="4"/>
        <v>-9.0228793942485046E-3</v>
      </c>
      <c r="D147" s="46">
        <v>-5.6127030000000001E-3</v>
      </c>
      <c r="E147" s="1">
        <f t="shared" si="5"/>
        <v>-1.0066899575311521E-2</v>
      </c>
    </row>
    <row r="148" spans="1:5" x14ac:dyDescent="0.35">
      <c r="A148" s="62">
        <v>44316</v>
      </c>
      <c r="B148" s="1">
        <v>15135.910156</v>
      </c>
      <c r="C148" s="1">
        <f t="shared" si="4"/>
        <v>-1.2069286907028039E-3</v>
      </c>
      <c r="D148" s="46">
        <v>1.2605794E-2</v>
      </c>
      <c r="E148" s="1">
        <f t="shared" si="5"/>
        <v>-2.2185503497310442E-3</v>
      </c>
    </row>
    <row r="149" spans="1:5" x14ac:dyDescent="0.35">
      <c r="A149" s="62">
        <v>44319</v>
      </c>
      <c r="B149" s="1">
        <v>15236.469727</v>
      </c>
      <c r="C149" s="1">
        <f t="shared" si="4"/>
        <v>6.6437743065049272E-3</v>
      </c>
      <c r="D149" s="46">
        <v>-4.6451130000000002E-3</v>
      </c>
      <c r="E149" s="1">
        <f t="shared" si="5"/>
        <v>5.6646952240218713E-3</v>
      </c>
    </row>
    <row r="150" spans="1:5" x14ac:dyDescent="0.35">
      <c r="A150" s="62">
        <v>44320</v>
      </c>
      <c r="B150" s="1">
        <v>14856.480469</v>
      </c>
      <c r="C150" s="1">
        <f t="shared" si="4"/>
        <v>-2.4939455451851444E-2</v>
      </c>
      <c r="D150" s="46">
        <v>-2.2213907000000001E-2</v>
      </c>
      <c r="E150" s="1">
        <f t="shared" si="5"/>
        <v>-2.6049452704633519E-2</v>
      </c>
    </row>
    <row r="151" spans="1:5" x14ac:dyDescent="0.35">
      <c r="A151" s="62">
        <v>44321</v>
      </c>
      <c r="B151" s="1">
        <v>15170.780273</v>
      </c>
      <c r="C151" s="1">
        <f t="shared" si="4"/>
        <v>2.11557377035448E-2</v>
      </c>
      <c r="D151" s="46">
        <v>2.1191313E-2</v>
      </c>
      <c r="E151" s="1">
        <f t="shared" si="5"/>
        <v>2.0236813320562801E-2</v>
      </c>
    </row>
    <row r="152" spans="1:5" x14ac:dyDescent="0.35">
      <c r="A152" s="62">
        <v>44322</v>
      </c>
      <c r="B152" s="1">
        <v>15196.740234000001</v>
      </c>
      <c r="C152" s="1">
        <f t="shared" si="4"/>
        <v>1.7111816619084768E-3</v>
      </c>
      <c r="D152" s="46">
        <v>7.851897E-3</v>
      </c>
      <c r="E152" s="1">
        <f t="shared" si="5"/>
        <v>7.1165609536404648E-4</v>
      </c>
    </row>
    <row r="153" spans="1:5" x14ac:dyDescent="0.35">
      <c r="A153" s="62">
        <v>44323</v>
      </c>
      <c r="B153" s="1">
        <v>15399.650390999999</v>
      </c>
      <c r="C153" s="1">
        <f t="shared" si="4"/>
        <v>1.3352215927598939E-2</v>
      </c>
      <c r="D153" s="46">
        <v>4.0808939999999998E-3</v>
      </c>
      <c r="E153" s="1">
        <f t="shared" si="5"/>
        <v>1.2400944542723474E-2</v>
      </c>
    </row>
    <row r="154" spans="1:5" x14ac:dyDescent="0.35">
      <c r="A154" s="62">
        <v>44326</v>
      </c>
      <c r="B154" s="1">
        <v>15400.410156</v>
      </c>
      <c r="C154" s="1">
        <f t="shared" si="4"/>
        <v>4.9336509642110221E-5</v>
      </c>
      <c r="D154" s="46">
        <v>4.4337339999999999E-3</v>
      </c>
      <c r="E154" s="1">
        <f t="shared" si="5"/>
        <v>-9.5707770408373887E-4</v>
      </c>
    </row>
    <row r="155" spans="1:5" x14ac:dyDescent="0.35">
      <c r="A155" s="62">
        <v>44327</v>
      </c>
      <c r="B155" s="1">
        <v>15119.75</v>
      </c>
      <c r="C155" s="1">
        <f t="shared" si="4"/>
        <v>-1.8224200080194274E-2</v>
      </c>
      <c r="D155" s="46">
        <v>-1.7288927999999999E-2</v>
      </c>
      <c r="E155" s="1">
        <f t="shared" si="5"/>
        <v>-1.9306361391146637E-2</v>
      </c>
    </row>
    <row r="156" spans="1:5" x14ac:dyDescent="0.35">
      <c r="A156" s="62">
        <v>44328</v>
      </c>
      <c r="B156" s="1">
        <v>15150.219727</v>
      </c>
      <c r="C156" s="1">
        <f t="shared" si="4"/>
        <v>2.0152269052067457E-3</v>
      </c>
      <c r="D156" s="46">
        <v>7.2431200000000001E-2</v>
      </c>
      <c r="E156" s="1">
        <f t="shared" si="5"/>
        <v>1.0169616609043812E-3</v>
      </c>
    </row>
    <row r="157" spans="1:5" x14ac:dyDescent="0.35">
      <c r="A157" s="62">
        <v>44329</v>
      </c>
      <c r="B157" s="1">
        <v>15199.679688</v>
      </c>
      <c r="C157" s="1">
        <f t="shared" si="4"/>
        <v>3.2646365459542011E-3</v>
      </c>
      <c r="D157" s="46">
        <v>-3.8393889999999999E-3</v>
      </c>
      <c r="E157" s="1">
        <f t="shared" si="5"/>
        <v>2.2715503294261363E-3</v>
      </c>
    </row>
    <row r="158" spans="1:5" x14ac:dyDescent="0.35">
      <c r="A158" s="62">
        <v>44330</v>
      </c>
      <c r="B158" s="1">
        <v>15416.639648</v>
      </c>
      <c r="C158" s="1">
        <f t="shared" si="4"/>
        <v>1.4273982376831791E-2</v>
      </c>
      <c r="D158" s="46">
        <v>-3.50403E-4</v>
      </c>
      <c r="E158" s="1">
        <f t="shared" si="5"/>
        <v>1.3326531879747089E-2</v>
      </c>
    </row>
    <row r="159" spans="1:5" x14ac:dyDescent="0.35">
      <c r="A159" s="62">
        <v>44333</v>
      </c>
      <c r="B159" s="1">
        <v>15396.620117</v>
      </c>
      <c r="C159" s="1">
        <f t="shared" si="4"/>
        <v>-1.2985664487913907E-3</v>
      </c>
      <c r="D159" s="46">
        <v>-5.0823869999999998E-3</v>
      </c>
      <c r="E159" s="1">
        <f t="shared" si="5"/>
        <v>-2.3105679628158122E-3</v>
      </c>
    </row>
    <row r="160" spans="1:5" x14ac:dyDescent="0.35">
      <c r="A160" s="62">
        <v>44334</v>
      </c>
      <c r="B160" s="1">
        <v>15386.580078000001</v>
      </c>
      <c r="C160" s="1">
        <f t="shared" si="4"/>
        <v>-6.5209370132565203E-4</v>
      </c>
      <c r="D160" s="46">
        <v>-7.9267220000000006E-3</v>
      </c>
      <c r="E160" s="1">
        <f t="shared" si="5"/>
        <v>-1.6614154694883001E-3</v>
      </c>
    </row>
    <row r="161" spans="1:5" x14ac:dyDescent="0.35">
      <c r="A161" s="62">
        <v>44335</v>
      </c>
      <c r="B161" s="1">
        <v>15113.559569999999</v>
      </c>
      <c r="C161" s="1">
        <f t="shared" si="4"/>
        <v>-1.7744067012680154E-2</v>
      </c>
      <c r="D161" s="46">
        <v>-1.1541229E-2</v>
      </c>
      <c r="E161" s="1">
        <f t="shared" si="5"/>
        <v>-1.8824238085674593E-2</v>
      </c>
    </row>
    <row r="162" spans="1:5" x14ac:dyDescent="0.35">
      <c r="A162" s="62">
        <v>44336</v>
      </c>
      <c r="B162" s="1">
        <v>15370.259765999999</v>
      </c>
      <c r="C162" s="1">
        <f t="shared" si="4"/>
        <v>1.6984760923531385E-2</v>
      </c>
      <c r="D162" s="46">
        <v>8.9820399999999999E-4</v>
      </c>
      <c r="E162" s="1">
        <f t="shared" si="5"/>
        <v>1.6048547091288595E-2</v>
      </c>
    </row>
    <row r="163" spans="1:5" x14ac:dyDescent="0.35">
      <c r="A163" s="62">
        <v>44337</v>
      </c>
      <c r="B163" s="1">
        <v>15437.509765999999</v>
      </c>
      <c r="C163" s="1">
        <f t="shared" si="4"/>
        <v>4.3753326894813652E-3</v>
      </c>
      <c r="D163" s="46">
        <v>4.8456749999999998E-3</v>
      </c>
      <c r="E163" s="1">
        <f t="shared" si="5"/>
        <v>3.3868505083221112E-3</v>
      </c>
    </row>
    <row r="164" spans="1:5" x14ac:dyDescent="0.35">
      <c r="A164" s="62">
        <v>44341</v>
      </c>
      <c r="B164" s="1">
        <v>15465.089844</v>
      </c>
      <c r="C164" s="1">
        <f t="shared" si="4"/>
        <v>1.7865626268780731E-3</v>
      </c>
      <c r="D164" s="46">
        <v>-1.3038113E-2</v>
      </c>
      <c r="E164" s="1">
        <f t="shared" si="5"/>
        <v>7.8734952799716868E-4</v>
      </c>
    </row>
    <row r="165" spans="1:5" x14ac:dyDescent="0.35">
      <c r="A165" s="62">
        <v>44342</v>
      </c>
      <c r="B165" s="1">
        <v>15450.719727</v>
      </c>
      <c r="C165" s="1">
        <f t="shared" si="4"/>
        <v>-9.2919712364785095E-4</v>
      </c>
      <c r="D165" s="46">
        <v>-5.247865E-3</v>
      </c>
      <c r="E165" s="1">
        <f t="shared" si="5"/>
        <v>-1.9396675353568235E-3</v>
      </c>
    </row>
    <row r="166" spans="1:5" x14ac:dyDescent="0.35">
      <c r="A166" s="62">
        <v>44343</v>
      </c>
      <c r="B166" s="1">
        <v>15406.730469</v>
      </c>
      <c r="C166" s="1">
        <f t="shared" si="4"/>
        <v>-2.8470685364338569E-3</v>
      </c>
      <c r="D166" s="46">
        <v>-5.0391121999999997E-2</v>
      </c>
      <c r="E166" s="1">
        <f t="shared" si="5"/>
        <v>-3.8654888702423671E-3</v>
      </c>
    </row>
    <row r="167" spans="1:5" x14ac:dyDescent="0.35">
      <c r="A167" s="62">
        <v>44344</v>
      </c>
      <c r="B167" s="1">
        <v>15519.980469</v>
      </c>
      <c r="C167" s="1">
        <f t="shared" si="4"/>
        <v>7.3506835358657825E-3</v>
      </c>
      <c r="D167" s="46">
        <v>7.6630299999999997E-4</v>
      </c>
      <c r="E167" s="1">
        <f t="shared" si="5"/>
        <v>6.3745347193366357E-3</v>
      </c>
    </row>
    <row r="168" spans="1:5" x14ac:dyDescent="0.35">
      <c r="A168" s="62">
        <v>44347</v>
      </c>
      <c r="B168" s="1">
        <v>15421.129883</v>
      </c>
      <c r="C168" s="1">
        <f t="shared" si="4"/>
        <v>-6.3692468039793686E-3</v>
      </c>
      <c r="D168" s="46">
        <v>-1.4548277E-2</v>
      </c>
      <c r="E168" s="1">
        <f t="shared" si="5"/>
        <v>-7.402267200472476E-3</v>
      </c>
    </row>
    <row r="169" spans="1:5" x14ac:dyDescent="0.35">
      <c r="A169" s="62">
        <v>44348</v>
      </c>
      <c r="B169" s="1">
        <v>15567.360352</v>
      </c>
      <c r="C169" s="1">
        <f t="shared" si="4"/>
        <v>9.4824743783010444E-3</v>
      </c>
      <c r="D169" s="46">
        <v>-1.94231E-4</v>
      </c>
      <c r="E169" s="1">
        <f t="shared" si="5"/>
        <v>8.5151622183990763E-3</v>
      </c>
    </row>
    <row r="170" spans="1:5" x14ac:dyDescent="0.35">
      <c r="A170" s="62">
        <v>44349</v>
      </c>
      <c r="B170" s="1">
        <v>15602.709961</v>
      </c>
      <c r="C170" s="1">
        <f t="shared" si="4"/>
        <v>2.2707516368026567E-3</v>
      </c>
      <c r="D170" s="46">
        <v>1.1074412E-2</v>
      </c>
      <c r="E170" s="1">
        <f t="shared" si="5"/>
        <v>1.2735455884907794E-3</v>
      </c>
    </row>
    <row r="171" spans="1:5" x14ac:dyDescent="0.35">
      <c r="A171" s="62">
        <v>44350</v>
      </c>
      <c r="B171" s="1">
        <v>15632.669921999999</v>
      </c>
      <c r="C171" s="1">
        <f t="shared" si="4"/>
        <v>1.9201767561459228E-3</v>
      </c>
      <c r="D171" s="46">
        <v>5.7647769999999996E-3</v>
      </c>
      <c r="E171" s="1">
        <f t="shared" si="5"/>
        <v>9.2151751187278586E-4</v>
      </c>
    </row>
    <row r="172" spans="1:5" x14ac:dyDescent="0.35">
      <c r="A172" s="62">
        <v>44351</v>
      </c>
      <c r="B172" s="1">
        <v>15692.900390999999</v>
      </c>
      <c r="C172" s="1">
        <f t="shared" si="4"/>
        <v>3.8528587439332546E-3</v>
      </c>
      <c r="D172" s="46">
        <v>6.1138709999999999E-3</v>
      </c>
      <c r="E172" s="1">
        <f t="shared" si="5"/>
        <v>2.862210814257987E-3</v>
      </c>
    </row>
    <row r="173" spans="1:5" x14ac:dyDescent="0.35">
      <c r="A173" s="62">
        <v>44354</v>
      </c>
      <c r="B173" s="1">
        <v>15677.150390999999</v>
      </c>
      <c r="C173" s="1">
        <f t="shared" si="4"/>
        <v>-1.0036385631449459E-3</v>
      </c>
      <c r="D173" s="46">
        <v>5.5070450000000003E-3</v>
      </c>
      <c r="E173" s="1">
        <f t="shared" si="5"/>
        <v>-2.0144175480153069E-3</v>
      </c>
    </row>
    <row r="174" spans="1:5" x14ac:dyDescent="0.35">
      <c r="A174" s="62">
        <v>44355</v>
      </c>
      <c r="B174" s="1">
        <v>15640.599609000001</v>
      </c>
      <c r="C174" s="1">
        <f t="shared" si="4"/>
        <v>-2.3314684804568598E-3</v>
      </c>
      <c r="D174" s="46">
        <v>-3.9659869999999998E-3</v>
      </c>
      <c r="E174" s="1">
        <f t="shared" si="5"/>
        <v>-3.3477515592584871E-3</v>
      </c>
    </row>
    <row r="175" spans="1:5" x14ac:dyDescent="0.35">
      <c r="A175" s="62">
        <v>44356</v>
      </c>
      <c r="B175" s="1">
        <v>15581.139648</v>
      </c>
      <c r="C175" s="1">
        <f t="shared" si="4"/>
        <v>-3.8016420397198642E-3</v>
      </c>
      <c r="D175" s="46">
        <v>5.1193779999999999E-3</v>
      </c>
      <c r="E175" s="1">
        <f t="shared" si="5"/>
        <v>-4.8240192524613484E-3</v>
      </c>
    </row>
    <row r="176" spans="1:5" x14ac:dyDescent="0.35">
      <c r="A176" s="62">
        <v>44357</v>
      </c>
      <c r="B176" s="1">
        <v>15571.219727</v>
      </c>
      <c r="C176" s="1">
        <f t="shared" si="4"/>
        <v>-6.3666209430796917E-4</v>
      </c>
      <c r="D176" s="46">
        <v>2.075099E-3</v>
      </c>
      <c r="E176" s="1">
        <f t="shared" si="5"/>
        <v>-1.645919895682832E-3</v>
      </c>
    </row>
    <row r="177" spans="1:5" x14ac:dyDescent="0.35">
      <c r="A177" s="62">
        <v>44358</v>
      </c>
      <c r="B177" s="1">
        <v>15693.269531</v>
      </c>
      <c r="C177" s="1">
        <f t="shared" si="4"/>
        <v>7.8381659330366872E-3</v>
      </c>
      <c r="D177" s="46">
        <v>6.5888930000000002E-3</v>
      </c>
      <c r="E177" s="1">
        <f t="shared" si="5"/>
        <v>6.8640378187593025E-3</v>
      </c>
    </row>
    <row r="178" spans="1:5" x14ac:dyDescent="0.35">
      <c r="A178" s="62">
        <v>44361</v>
      </c>
      <c r="B178" s="1">
        <v>15673.639648</v>
      </c>
      <c r="C178" s="1">
        <f t="shared" si="4"/>
        <v>-1.2508472476830494E-3</v>
      </c>
      <c r="D178" s="46">
        <v>-4.8625769999999999E-3</v>
      </c>
      <c r="E178" s="1">
        <f t="shared" si="5"/>
        <v>-2.262650957032489E-3</v>
      </c>
    </row>
    <row r="179" spans="1:5" x14ac:dyDescent="0.35">
      <c r="A179" s="62">
        <v>44362</v>
      </c>
      <c r="B179" s="1">
        <v>15729.519531</v>
      </c>
      <c r="C179" s="1">
        <f t="shared" si="4"/>
        <v>3.5652142230493374E-3</v>
      </c>
      <c r="D179" s="46">
        <v>7.5174220000000002E-3</v>
      </c>
      <c r="E179" s="1">
        <f t="shared" si="5"/>
        <v>2.573373955077487E-3</v>
      </c>
    </row>
    <row r="180" spans="1:5" x14ac:dyDescent="0.35">
      <c r="A180" s="62">
        <v>44363</v>
      </c>
      <c r="B180" s="1">
        <v>15710.570313</v>
      </c>
      <c r="C180" s="1">
        <f t="shared" si="4"/>
        <v>-1.2046914696061956E-3</v>
      </c>
      <c r="D180" s="46">
        <v>-6.5286889999999998E-3</v>
      </c>
      <c r="E180" s="1">
        <f t="shared" si="5"/>
        <v>-2.2163038549504344E-3</v>
      </c>
    </row>
    <row r="181" spans="1:5" x14ac:dyDescent="0.35">
      <c r="A181" s="62">
        <v>44364</v>
      </c>
      <c r="B181" s="1">
        <v>15727.669921999999</v>
      </c>
      <c r="C181" s="1">
        <f t="shared" si="4"/>
        <v>1.0884142751870426E-3</v>
      </c>
      <c r="D181" s="46">
        <v>3.9429779999999998E-3</v>
      </c>
      <c r="E181" s="1">
        <f t="shared" si="5"/>
        <v>8.6307225766564825E-5</v>
      </c>
    </row>
    <row r="182" spans="1:5" x14ac:dyDescent="0.35">
      <c r="A182" s="62">
        <v>44365</v>
      </c>
      <c r="B182" s="1">
        <v>15448.040039</v>
      </c>
      <c r="C182" s="1">
        <f t="shared" si="4"/>
        <v>-1.7779485733538377E-2</v>
      </c>
      <c r="D182" s="46">
        <v>-1.3465513E-2</v>
      </c>
      <c r="E182" s="1">
        <f t="shared" si="5"/>
        <v>-1.8859803623503864E-2</v>
      </c>
    </row>
    <row r="183" spans="1:5" x14ac:dyDescent="0.35">
      <c r="A183" s="62">
        <v>44368</v>
      </c>
      <c r="B183" s="1">
        <v>15603.240234000001</v>
      </c>
      <c r="C183" s="1">
        <f t="shared" si="4"/>
        <v>1.0046594558803841E-2</v>
      </c>
      <c r="D183" s="46">
        <v>-1.0616133E-2</v>
      </c>
      <c r="E183" s="1">
        <f t="shared" si="5"/>
        <v>9.0816207785554166E-3</v>
      </c>
    </row>
    <row r="184" spans="1:5" x14ac:dyDescent="0.35">
      <c r="A184" s="62">
        <v>44369</v>
      </c>
      <c r="B184" s="1">
        <v>15636.330078000001</v>
      </c>
      <c r="C184" s="1">
        <f t="shared" si="4"/>
        <v>2.1207033605684139E-3</v>
      </c>
      <c r="D184" s="46">
        <v>-1.7053076E-2</v>
      </c>
      <c r="E184" s="1">
        <f t="shared" si="5"/>
        <v>1.1228753351525038E-3</v>
      </c>
    </row>
    <row r="185" spans="1:5" x14ac:dyDescent="0.35">
      <c r="A185" s="62">
        <v>44370</v>
      </c>
      <c r="B185" s="1">
        <v>15456.389648</v>
      </c>
      <c r="C185" s="1">
        <f t="shared" si="4"/>
        <v>-1.150784289551249E-2</v>
      </c>
      <c r="D185" s="46">
        <v>-1.4619883E-2</v>
      </c>
      <c r="E185" s="1">
        <f t="shared" si="5"/>
        <v>-1.2562163697421897E-2</v>
      </c>
    </row>
    <row r="186" spans="1:5" x14ac:dyDescent="0.35">
      <c r="A186" s="62">
        <v>44371</v>
      </c>
      <c r="B186" s="1">
        <v>15589.230469</v>
      </c>
      <c r="C186" s="1">
        <f t="shared" si="4"/>
        <v>8.5945569453982351E-3</v>
      </c>
      <c r="D186" s="46">
        <v>1.4836795999999999E-2</v>
      </c>
      <c r="E186" s="1">
        <f t="shared" si="5"/>
        <v>7.6235642079688368E-3</v>
      </c>
    </row>
    <row r="187" spans="1:5" x14ac:dyDescent="0.35">
      <c r="A187" s="62">
        <v>44372</v>
      </c>
      <c r="B187" s="1">
        <v>15607.969727</v>
      </c>
      <c r="C187" s="1">
        <f t="shared" si="4"/>
        <v>1.2020643377659726E-3</v>
      </c>
      <c r="D187" s="46">
        <v>9.5516960000000001E-3</v>
      </c>
      <c r="E187" s="1">
        <f t="shared" si="5"/>
        <v>2.0042838830458846E-4</v>
      </c>
    </row>
    <row r="188" spans="1:5" x14ac:dyDescent="0.35">
      <c r="A188" s="62">
        <v>44375</v>
      </c>
      <c r="B188" s="1">
        <v>15554.179688</v>
      </c>
      <c r="C188" s="1">
        <f t="shared" si="4"/>
        <v>-3.4463187679656324E-3</v>
      </c>
      <c r="D188" s="46">
        <v>-5.4065069999999996E-3</v>
      </c>
      <c r="E188" s="1">
        <f t="shared" si="5"/>
        <v>-4.4672231018103529E-3</v>
      </c>
    </row>
    <row r="189" spans="1:5" x14ac:dyDescent="0.35">
      <c r="A189" s="62">
        <v>44376</v>
      </c>
      <c r="B189" s="1">
        <v>15690.589844</v>
      </c>
      <c r="C189" s="1">
        <f t="shared" si="4"/>
        <v>8.7700000087590543E-3</v>
      </c>
      <c r="D189" s="46">
        <v>2.3297029999999998E-3</v>
      </c>
      <c r="E189" s="1">
        <f t="shared" si="5"/>
        <v>7.7997345143957569E-3</v>
      </c>
    </row>
    <row r="190" spans="1:5" x14ac:dyDescent="0.35">
      <c r="A190" s="62">
        <v>44377</v>
      </c>
      <c r="B190" s="1">
        <v>15531.040039</v>
      </c>
      <c r="C190" s="1">
        <f t="shared" si="4"/>
        <v>-1.0168502687680131E-2</v>
      </c>
      <c r="D190" s="46">
        <v>-8.1348440000000004E-3</v>
      </c>
      <c r="E190" s="1">
        <f t="shared" si="5"/>
        <v>-1.1217271683432953E-2</v>
      </c>
    </row>
    <row r="191" spans="1:5" x14ac:dyDescent="0.35">
      <c r="A191" s="62">
        <v>44378</v>
      </c>
      <c r="B191" s="1">
        <v>15603.809569999999</v>
      </c>
      <c r="C191" s="1">
        <f t="shared" si="4"/>
        <v>4.6854254974083081E-3</v>
      </c>
      <c r="D191" s="46">
        <v>1.4059774000000001E-2</v>
      </c>
      <c r="E191" s="1">
        <f t="shared" si="5"/>
        <v>3.6982287067346782E-3</v>
      </c>
    </row>
    <row r="192" spans="1:5" x14ac:dyDescent="0.35">
      <c r="A192" s="62">
        <v>44379</v>
      </c>
      <c r="B192" s="1">
        <v>15650.089844</v>
      </c>
      <c r="C192" s="1">
        <f t="shared" si="4"/>
        <v>2.9659599338471448E-3</v>
      </c>
      <c r="D192" s="46">
        <v>-8.8580589999999997E-3</v>
      </c>
      <c r="E192" s="1">
        <f t="shared" si="5"/>
        <v>1.9716356490193099E-3</v>
      </c>
    </row>
    <row r="193" spans="1:5" x14ac:dyDescent="0.35">
      <c r="A193" s="62">
        <v>44382</v>
      </c>
      <c r="B193" s="1">
        <v>15661.969727</v>
      </c>
      <c r="C193" s="1">
        <f t="shared" si="4"/>
        <v>7.5909359744373421E-4</v>
      </c>
      <c r="D193" s="46">
        <v>-7.77171E-4</v>
      </c>
      <c r="E193" s="1">
        <f t="shared" si="5"/>
        <v>-2.4437854544253701E-4</v>
      </c>
    </row>
    <row r="194" spans="1:5" x14ac:dyDescent="0.35">
      <c r="A194" s="62">
        <v>44383</v>
      </c>
      <c r="B194" s="1">
        <v>15511.379883</v>
      </c>
      <c r="C194" s="1">
        <f t="shared" si="4"/>
        <v>-9.6150003240266183E-3</v>
      </c>
      <c r="D194" s="46">
        <v>-1.4582928E-2</v>
      </c>
      <c r="E194" s="1">
        <f t="shared" si="5"/>
        <v>-1.0661474952887259E-2</v>
      </c>
    </row>
    <row r="195" spans="1:5" x14ac:dyDescent="0.35">
      <c r="A195" s="62">
        <v>44384</v>
      </c>
      <c r="B195" s="1">
        <v>15692.709961</v>
      </c>
      <c r="C195" s="1">
        <f t="shared" si="4"/>
        <v>1.1690131978440751E-2</v>
      </c>
      <c r="D195" s="46">
        <v>5.7221980000000004E-3</v>
      </c>
      <c r="E195" s="1">
        <f t="shared" si="5"/>
        <v>1.0731970956527783E-2</v>
      </c>
    </row>
    <row r="196" spans="1:5" x14ac:dyDescent="0.35">
      <c r="A196" s="62">
        <v>44385</v>
      </c>
      <c r="B196" s="1">
        <v>15420.639648</v>
      </c>
      <c r="C196" s="1">
        <f t="shared" ref="C196:C259" si="6">(B196-B195)/B195</f>
        <v>-1.7337369624249577E-2</v>
      </c>
      <c r="D196" s="46">
        <v>-7.2592309999999997E-3</v>
      </c>
      <c r="E196" s="1">
        <f t="shared" ref="E196:E259" si="7">$H$3*C196+$I$3</f>
        <v>-1.8415854863389588E-2</v>
      </c>
    </row>
    <row r="197" spans="1:5" x14ac:dyDescent="0.35">
      <c r="A197" s="62">
        <v>44386</v>
      </c>
      <c r="B197" s="1">
        <v>15687.929688</v>
      </c>
      <c r="C197" s="1">
        <f t="shared" si="6"/>
        <v>1.7333265422272311E-2</v>
      </c>
      <c r="D197" s="46">
        <v>4.5455340000000004E-3</v>
      </c>
      <c r="E197" s="1">
        <f t="shared" si="7"/>
        <v>1.6398496203885202E-2</v>
      </c>
    </row>
    <row r="198" spans="1:5" x14ac:dyDescent="0.35">
      <c r="A198" s="62">
        <v>44389</v>
      </c>
      <c r="B198" s="1">
        <v>15790.509765999999</v>
      </c>
      <c r="C198" s="1">
        <f t="shared" si="6"/>
        <v>6.5387900150052644E-3</v>
      </c>
      <c r="D198" s="46">
        <v>-3.1478259999999998E-3</v>
      </c>
      <c r="E198" s="1">
        <f t="shared" si="7"/>
        <v>5.5592757537435205E-3</v>
      </c>
    </row>
    <row r="199" spans="1:5" x14ac:dyDescent="0.35">
      <c r="A199" s="62">
        <v>44390</v>
      </c>
      <c r="B199" s="1">
        <v>15789.639648</v>
      </c>
      <c r="C199" s="1">
        <f t="shared" si="6"/>
        <v>-5.510385750005627E-5</v>
      </c>
      <c r="D199" s="46">
        <v>-3.9463200000000001E-4</v>
      </c>
      <c r="E199" s="1">
        <f t="shared" si="7"/>
        <v>-1.0619509953402604E-3</v>
      </c>
    </row>
    <row r="200" spans="1:5" x14ac:dyDescent="0.35">
      <c r="A200" s="62">
        <v>44391</v>
      </c>
      <c r="B200" s="1">
        <v>15788.980469</v>
      </c>
      <c r="C200" s="1">
        <f t="shared" si="6"/>
        <v>-4.1747564523026787E-5</v>
      </c>
      <c r="D200" s="46">
        <v>6.9101279999999998E-3</v>
      </c>
      <c r="E200" s="1">
        <f t="shared" si="7"/>
        <v>-1.0485393381255673E-3</v>
      </c>
    </row>
    <row r="201" spans="1:5" x14ac:dyDescent="0.35">
      <c r="A201" s="62">
        <v>44392</v>
      </c>
      <c r="B201" s="1">
        <v>15629.660156</v>
      </c>
      <c r="C201" s="1">
        <f t="shared" si="6"/>
        <v>-1.0090601689755004E-2</v>
      </c>
      <c r="D201" s="46">
        <v>-9.2157060000000006E-3</v>
      </c>
      <c r="E201" s="1">
        <f t="shared" si="7"/>
        <v>-1.1139047771854257E-2</v>
      </c>
    </row>
    <row r="202" spans="1:5" x14ac:dyDescent="0.35">
      <c r="A202" s="62">
        <v>44393</v>
      </c>
      <c r="B202" s="1">
        <v>15540.309569999999</v>
      </c>
      <c r="C202" s="1">
        <f t="shared" si="6"/>
        <v>-5.7167324886267653E-3</v>
      </c>
      <c r="D202" s="46">
        <v>2.770612E-3</v>
      </c>
      <c r="E202" s="1">
        <f t="shared" si="7"/>
        <v>-6.7470480958721143E-3</v>
      </c>
    </row>
    <row r="203" spans="1:5" x14ac:dyDescent="0.35">
      <c r="A203" s="62">
        <v>44396</v>
      </c>
      <c r="B203" s="1">
        <v>15133.200194999999</v>
      </c>
      <c r="C203" s="1">
        <f t="shared" si="6"/>
        <v>-2.6196992612419367E-2</v>
      </c>
      <c r="D203" s="46">
        <v>-2.5162779999999999E-2</v>
      </c>
      <c r="E203" s="1">
        <f t="shared" si="7"/>
        <v>-2.731220258300783E-2</v>
      </c>
    </row>
    <row r="204" spans="1:5" x14ac:dyDescent="0.35">
      <c r="A204" s="62">
        <v>44397</v>
      </c>
      <c r="B204" s="1">
        <v>15216.269531</v>
      </c>
      <c r="C204" s="1">
        <f t="shared" si="6"/>
        <v>5.4892114641717712E-3</v>
      </c>
      <c r="D204" s="46">
        <v>1.6499625E-2</v>
      </c>
      <c r="E204" s="1">
        <f t="shared" si="7"/>
        <v>4.5053465109601686E-3</v>
      </c>
    </row>
    <row r="205" spans="1:5" x14ac:dyDescent="0.35">
      <c r="A205" s="62">
        <v>44398</v>
      </c>
      <c r="B205" s="1">
        <v>15422.5</v>
      </c>
      <c r="C205" s="1">
        <f t="shared" si="6"/>
        <v>1.3553287064207701E-2</v>
      </c>
      <c r="D205" s="46">
        <v>1.6928939E-2</v>
      </c>
      <c r="E205" s="1">
        <f t="shared" si="7"/>
        <v>1.2602849155373354E-2</v>
      </c>
    </row>
    <row r="206" spans="1:5" x14ac:dyDescent="0.35">
      <c r="A206" s="62">
        <v>44399</v>
      </c>
      <c r="B206" s="1">
        <v>15514.540039</v>
      </c>
      <c r="C206" s="1">
        <f t="shared" si="6"/>
        <v>5.9679065650834508E-3</v>
      </c>
      <c r="D206" s="46">
        <v>1.3709359999999999E-3</v>
      </c>
      <c r="E206" s="1">
        <f t="shared" si="7"/>
        <v>4.9860258891994656E-3</v>
      </c>
    </row>
    <row r="207" spans="1:5" x14ac:dyDescent="0.35">
      <c r="A207" s="62">
        <v>44400</v>
      </c>
      <c r="B207" s="1">
        <v>15669.290039</v>
      </c>
      <c r="C207" s="1">
        <f t="shared" si="6"/>
        <v>9.9745142048036205E-3</v>
      </c>
      <c r="D207" s="46">
        <v>1.3690589999999999E-3</v>
      </c>
      <c r="E207" s="1">
        <f t="shared" si="7"/>
        <v>9.0092416385180365E-3</v>
      </c>
    </row>
    <row r="208" spans="1:5" x14ac:dyDescent="0.35">
      <c r="A208" s="62">
        <v>44403</v>
      </c>
      <c r="B208" s="1">
        <v>15618.980469</v>
      </c>
      <c r="C208" s="1">
        <f t="shared" si="6"/>
        <v>-3.2107115175468506E-3</v>
      </c>
      <c r="D208" s="46">
        <v>3.3202729999999999E-3</v>
      </c>
      <c r="E208" s="1">
        <f t="shared" si="7"/>
        <v>-4.2306392169444299E-3</v>
      </c>
    </row>
    <row r="209" spans="1:5" x14ac:dyDescent="0.35">
      <c r="A209" s="62">
        <v>44404</v>
      </c>
      <c r="B209" s="1">
        <v>15519.129883</v>
      </c>
      <c r="C209" s="1">
        <f t="shared" si="6"/>
        <v>-6.3929003687648103E-3</v>
      </c>
      <c r="D209" s="46">
        <v>-1.7909247E-2</v>
      </c>
      <c r="E209" s="1">
        <f t="shared" si="7"/>
        <v>-7.4260188135400742E-3</v>
      </c>
    </row>
    <row r="210" spans="1:5" x14ac:dyDescent="0.35">
      <c r="A210" s="62">
        <v>44405</v>
      </c>
      <c r="B210" s="1">
        <v>15570.360352</v>
      </c>
      <c r="C210" s="1">
        <f t="shared" si="6"/>
        <v>3.3011173555625101E-3</v>
      </c>
      <c r="D210" s="46">
        <v>1.3874930000000001E-3</v>
      </c>
      <c r="E210" s="1">
        <f t="shared" si="7"/>
        <v>2.3081823585544715E-3</v>
      </c>
    </row>
    <row r="211" spans="1:5" x14ac:dyDescent="0.35">
      <c r="A211" s="62">
        <v>44406</v>
      </c>
      <c r="B211" s="1">
        <v>15640.469727</v>
      </c>
      <c r="C211" s="1">
        <f t="shared" si="6"/>
        <v>4.5027458205869021E-3</v>
      </c>
      <c r="D211" s="46">
        <v>1.2668250000000001E-2</v>
      </c>
      <c r="E211" s="1">
        <f t="shared" si="7"/>
        <v>3.5147917897822515E-3</v>
      </c>
    </row>
    <row r="212" spans="1:5" x14ac:dyDescent="0.35">
      <c r="A212" s="62">
        <v>44407</v>
      </c>
      <c r="B212" s="1">
        <v>15544.389648</v>
      </c>
      <c r="C212" s="1">
        <f t="shared" si="6"/>
        <v>-6.1430430592590976E-3</v>
      </c>
      <c r="D212" s="46">
        <v>-1.7005453E-2</v>
      </c>
      <c r="E212" s="1">
        <f t="shared" si="7"/>
        <v>-7.1751258005282098E-3</v>
      </c>
    </row>
    <row r="213" spans="1:5" x14ac:dyDescent="0.35">
      <c r="A213" s="62">
        <v>44410</v>
      </c>
      <c r="B213" s="1">
        <v>15568.730469</v>
      </c>
      <c r="C213" s="1">
        <f t="shared" si="6"/>
        <v>1.5658910739625958E-3</v>
      </c>
      <c r="D213" s="46">
        <v>4.3745670000000002E-3</v>
      </c>
      <c r="E213" s="1">
        <f t="shared" si="7"/>
        <v>5.65763251788166E-4</v>
      </c>
    </row>
    <row r="214" spans="1:5" x14ac:dyDescent="0.35">
      <c r="A214" s="62">
        <v>44411</v>
      </c>
      <c r="B214" s="1">
        <v>15555.080078000001</v>
      </c>
      <c r="C214" s="1">
        <f t="shared" si="6"/>
        <v>-8.7678253709764424E-4</v>
      </c>
      <c r="D214" s="46">
        <v>-7.9191650000000006E-3</v>
      </c>
      <c r="E214" s="1">
        <f t="shared" si="7"/>
        <v>-1.8870356809141107E-3</v>
      </c>
    </row>
    <row r="215" spans="1:5" x14ac:dyDescent="0.35">
      <c r="A215" s="62">
        <v>44412</v>
      </c>
      <c r="B215" s="1">
        <v>15692.129883</v>
      </c>
      <c r="C215" s="1">
        <f t="shared" si="6"/>
        <v>8.810613916017845E-3</v>
      </c>
      <c r="D215" s="46">
        <v>-5.6874869999999998E-3</v>
      </c>
      <c r="E215" s="1">
        <f t="shared" si="7"/>
        <v>7.8405167736080288E-3</v>
      </c>
    </row>
    <row r="216" spans="1:5" x14ac:dyDescent="0.35">
      <c r="A216" s="62">
        <v>44413</v>
      </c>
      <c r="B216" s="1">
        <v>15744.669921999999</v>
      </c>
      <c r="C216" s="1">
        <f t="shared" si="6"/>
        <v>3.3481776783480838E-3</v>
      </c>
      <c r="D216" s="46">
        <v>-7.5965879E-2</v>
      </c>
      <c r="E216" s="1">
        <f t="shared" si="7"/>
        <v>2.355437754845824E-3</v>
      </c>
    </row>
    <row r="217" spans="1:5" x14ac:dyDescent="0.35">
      <c r="A217" s="62">
        <v>44414</v>
      </c>
      <c r="B217" s="1">
        <v>15761.450194999999</v>
      </c>
      <c r="C217" s="1">
        <f t="shared" si="6"/>
        <v>1.0657748357463664E-3</v>
      </c>
      <c r="D217" s="46">
        <v>2.1285815999999999E-2</v>
      </c>
      <c r="E217" s="1">
        <f t="shared" si="7"/>
        <v>6.3573941775763639E-5</v>
      </c>
    </row>
    <row r="218" spans="1:5" x14ac:dyDescent="0.35">
      <c r="A218" s="62">
        <v>44417</v>
      </c>
      <c r="B218" s="1">
        <v>15745.410156</v>
      </c>
      <c r="C218" s="1">
        <f t="shared" si="6"/>
        <v>-1.0176753281933347E-3</v>
      </c>
      <c r="D218" s="46">
        <v>3.9345379999999996E-3</v>
      </c>
      <c r="E218" s="1">
        <f t="shared" si="7"/>
        <v>-2.0285124979805363E-3</v>
      </c>
    </row>
    <row r="219" spans="1:5" x14ac:dyDescent="0.35">
      <c r="A219" s="62">
        <v>44418</v>
      </c>
      <c r="B219" s="1">
        <v>15770.709961</v>
      </c>
      <c r="C219" s="1">
        <f t="shared" si="6"/>
        <v>1.6068050783903988E-3</v>
      </c>
      <c r="D219" s="46">
        <v>1.8006350000000001E-3</v>
      </c>
      <c r="E219" s="1">
        <f t="shared" si="7"/>
        <v>6.0684685212621233E-4</v>
      </c>
    </row>
    <row r="220" spans="1:5" x14ac:dyDescent="0.35">
      <c r="A220" s="62">
        <v>44419</v>
      </c>
      <c r="B220" s="1">
        <v>15826.089844</v>
      </c>
      <c r="C220" s="1">
        <f t="shared" si="6"/>
        <v>3.5115656262115443E-3</v>
      </c>
      <c r="D220" s="46">
        <v>1.05667E-4</v>
      </c>
      <c r="E220" s="1">
        <f t="shared" si="7"/>
        <v>2.5195029751525037E-3</v>
      </c>
    </row>
    <row r="221" spans="1:5" x14ac:dyDescent="0.35">
      <c r="A221" s="62">
        <v>44420</v>
      </c>
      <c r="B221" s="1">
        <v>15937.509765999999</v>
      </c>
      <c r="C221" s="1">
        <f t="shared" si="6"/>
        <v>7.0402685122023835E-3</v>
      </c>
      <c r="D221" s="46">
        <v>1.4166445E-2</v>
      </c>
      <c r="E221" s="1">
        <f t="shared" si="7"/>
        <v>6.0628329695454073E-3</v>
      </c>
    </row>
    <row r="222" spans="1:5" x14ac:dyDescent="0.35">
      <c r="A222" s="62">
        <v>44421</v>
      </c>
      <c r="B222" s="1">
        <v>15977.440430000001</v>
      </c>
      <c r="C222" s="1">
        <f t="shared" si="6"/>
        <v>2.5054518921887475E-3</v>
      </c>
      <c r="D222" s="46">
        <v>-3.6484730000000002E-3</v>
      </c>
      <c r="E222" s="1">
        <f t="shared" si="7"/>
        <v>1.5092187186664006E-3</v>
      </c>
    </row>
    <row r="223" spans="1:5" x14ac:dyDescent="0.35">
      <c r="A223" s="62">
        <v>44424</v>
      </c>
      <c r="B223" s="1">
        <v>15925.730469</v>
      </c>
      <c r="C223" s="1">
        <f t="shared" si="6"/>
        <v>-3.2364358500694139E-3</v>
      </c>
      <c r="D223" s="46">
        <v>-7.32371E-4</v>
      </c>
      <c r="E223" s="1">
        <f t="shared" si="7"/>
        <v>-4.2564701814540246E-3</v>
      </c>
    </row>
    <row r="224" spans="1:5" x14ac:dyDescent="0.35">
      <c r="A224" s="62">
        <v>44425</v>
      </c>
      <c r="B224" s="1">
        <v>15921.950194999999</v>
      </c>
      <c r="C224" s="1">
        <f t="shared" si="6"/>
        <v>-2.3736895506043399E-4</v>
      </c>
      <c r="D224" s="46">
        <v>2.1987230000000001E-3</v>
      </c>
      <c r="E224" s="1">
        <f t="shared" si="7"/>
        <v>-1.2449716145260243E-3</v>
      </c>
    </row>
    <row r="225" spans="1:5" x14ac:dyDescent="0.35">
      <c r="A225" s="62">
        <v>44426</v>
      </c>
      <c r="B225" s="1">
        <v>15965.969727</v>
      </c>
      <c r="C225" s="1">
        <f t="shared" si="6"/>
        <v>2.7647073041230708E-3</v>
      </c>
      <c r="D225" s="46">
        <v>1.1491850000000001E-3</v>
      </c>
      <c r="E225" s="1">
        <f t="shared" si="7"/>
        <v>1.7695487909324965E-3</v>
      </c>
    </row>
    <row r="226" spans="1:5" x14ac:dyDescent="0.35">
      <c r="A226" s="62">
        <v>44427</v>
      </c>
      <c r="B226" s="1">
        <v>15765.809569999999</v>
      </c>
      <c r="C226" s="1">
        <f t="shared" si="6"/>
        <v>-1.2536673964845998E-2</v>
      </c>
      <c r="D226" s="46">
        <v>-5.6349989999999999E-3</v>
      </c>
      <c r="E226" s="1">
        <f t="shared" si="7"/>
        <v>-1.3595259456661235E-2</v>
      </c>
    </row>
    <row r="227" spans="1:5" x14ac:dyDescent="0.35">
      <c r="A227" s="62">
        <v>44428</v>
      </c>
      <c r="B227" s="1">
        <v>15808.040039</v>
      </c>
      <c r="C227" s="1">
        <f t="shared" si="6"/>
        <v>2.6786108770689718E-3</v>
      </c>
      <c r="D227" s="46">
        <v>-4.9323120000000003E-3</v>
      </c>
      <c r="E227" s="1">
        <f t="shared" si="7"/>
        <v>1.6830954786964372E-3</v>
      </c>
    </row>
    <row r="228" spans="1:5" x14ac:dyDescent="0.35">
      <c r="A228" s="62">
        <v>44431</v>
      </c>
      <c r="B228" s="1">
        <v>15852.790039</v>
      </c>
      <c r="C228" s="1">
        <f t="shared" si="6"/>
        <v>2.8308379716648819E-3</v>
      </c>
      <c r="D228" s="46">
        <v>8.0152079999999994E-3</v>
      </c>
      <c r="E228" s="1">
        <f t="shared" si="7"/>
        <v>1.8359535819905367E-3</v>
      </c>
    </row>
    <row r="229" spans="1:5" x14ac:dyDescent="0.35">
      <c r="A229" s="62">
        <v>44432</v>
      </c>
      <c r="B229" s="1">
        <v>15905.849609000001</v>
      </c>
      <c r="C229" s="1">
        <f t="shared" si="6"/>
        <v>3.3470177722323682E-3</v>
      </c>
      <c r="D229" s="46">
        <v>5.4404270000000003E-3</v>
      </c>
      <c r="E229" s="1">
        <f t="shared" si="7"/>
        <v>2.35427304071055E-3</v>
      </c>
    </row>
    <row r="230" spans="1:5" x14ac:dyDescent="0.35">
      <c r="A230" s="62">
        <v>44433</v>
      </c>
      <c r="B230" s="1">
        <v>15860.660156</v>
      </c>
      <c r="C230" s="1">
        <f t="shared" si="6"/>
        <v>-2.8410587369335706E-3</v>
      </c>
      <c r="D230" s="46">
        <v>-5.8272430000000002E-3</v>
      </c>
      <c r="E230" s="1">
        <f t="shared" si="7"/>
        <v>-3.8594541590417746E-3</v>
      </c>
    </row>
    <row r="231" spans="1:5" x14ac:dyDescent="0.35">
      <c r="A231" s="62">
        <v>44434</v>
      </c>
      <c r="B231" s="1">
        <v>15793.620117</v>
      </c>
      <c r="C231" s="1">
        <f t="shared" si="6"/>
        <v>-4.2268126509626179E-3</v>
      </c>
      <c r="D231" s="46">
        <v>-9.0014650000000002E-3</v>
      </c>
      <c r="E231" s="1">
        <f t="shared" si="7"/>
        <v>-5.2509522723910764E-3</v>
      </c>
    </row>
    <row r="232" spans="1:5" x14ac:dyDescent="0.35">
      <c r="A232" s="62">
        <v>44435</v>
      </c>
      <c r="B232" s="1">
        <v>15851.75</v>
      </c>
      <c r="C232" s="1">
        <f t="shared" si="6"/>
        <v>3.6805927057489201E-3</v>
      </c>
      <c r="D232" s="46">
        <v>-6.3369200000000004E-4</v>
      </c>
      <c r="E232" s="1">
        <f t="shared" si="7"/>
        <v>2.6892307023485681E-3</v>
      </c>
    </row>
    <row r="233" spans="1:5" x14ac:dyDescent="0.35">
      <c r="A233" s="62">
        <v>44438</v>
      </c>
      <c r="B233" s="1">
        <v>15887.309569999999</v>
      </c>
      <c r="C233" s="1">
        <f t="shared" si="6"/>
        <v>2.2432583153279254E-3</v>
      </c>
      <c r="D233" s="46">
        <v>-3.593363E-3</v>
      </c>
      <c r="E233" s="1">
        <f t="shared" si="7"/>
        <v>1.2459383022515051E-3</v>
      </c>
    </row>
    <row r="234" spans="1:5" x14ac:dyDescent="0.35">
      <c r="A234" s="62">
        <v>44439</v>
      </c>
      <c r="B234" s="1">
        <v>15835.089844</v>
      </c>
      <c r="C234" s="1">
        <f t="shared" si="6"/>
        <v>-3.286882890392332E-3</v>
      </c>
      <c r="D234" s="46">
        <v>1.06088E-4</v>
      </c>
      <c r="E234" s="1">
        <f t="shared" si="7"/>
        <v>-4.3071263338363046E-3</v>
      </c>
    </row>
    <row r="235" spans="1:5" x14ac:dyDescent="0.35">
      <c r="A235" s="62">
        <v>44440</v>
      </c>
      <c r="B235" s="1">
        <v>15824.290039</v>
      </c>
      <c r="C235" s="1">
        <f t="shared" si="6"/>
        <v>-6.8201728606501492E-4</v>
      </c>
      <c r="D235" s="46">
        <v>2.651395E-3</v>
      </c>
      <c r="E235" s="1">
        <f t="shared" si="7"/>
        <v>-1.6914630928707289E-3</v>
      </c>
    </row>
    <row r="236" spans="1:5" x14ac:dyDescent="0.35">
      <c r="A236" s="62">
        <v>44441</v>
      </c>
      <c r="B236" s="1">
        <v>15840.589844</v>
      </c>
      <c r="C236" s="1">
        <f t="shared" si="6"/>
        <v>1.0300496868945542E-3</v>
      </c>
      <c r="D236" s="46">
        <v>8.8851069999999997E-3</v>
      </c>
      <c r="E236" s="1">
        <f t="shared" si="7"/>
        <v>2.7700705753730924E-5</v>
      </c>
    </row>
    <row r="237" spans="1:5" x14ac:dyDescent="0.35">
      <c r="A237" s="62">
        <v>44442</v>
      </c>
      <c r="B237" s="1">
        <v>15781.200194999999</v>
      </c>
      <c r="C237" s="1">
        <f t="shared" si="6"/>
        <v>-3.7492069162118912E-3</v>
      </c>
      <c r="D237" s="46">
        <v>-4.5083040000000003E-3</v>
      </c>
      <c r="E237" s="1">
        <f t="shared" si="7"/>
        <v>-4.7713667759314848E-3</v>
      </c>
    </row>
    <row r="238" spans="1:5" x14ac:dyDescent="0.35">
      <c r="A238" s="62">
        <v>44445</v>
      </c>
      <c r="B238" s="1">
        <v>15932.120117</v>
      </c>
      <c r="C238" s="1">
        <f t="shared" si="6"/>
        <v>9.5632727634883761E-3</v>
      </c>
      <c r="D238" s="46">
        <v>5.6872249999999997E-3</v>
      </c>
      <c r="E238" s="1">
        <f t="shared" si="7"/>
        <v>8.5962955274315224E-3</v>
      </c>
    </row>
    <row r="239" spans="1:5" x14ac:dyDescent="0.35">
      <c r="A239" s="62">
        <v>44446</v>
      </c>
      <c r="B239" s="1">
        <v>15843.089844</v>
      </c>
      <c r="C239" s="1">
        <f t="shared" si="6"/>
        <v>-5.5880995339096526E-3</v>
      </c>
      <c r="D239" s="46">
        <v>-7.435334E-3</v>
      </c>
      <c r="E239" s="1">
        <f t="shared" si="7"/>
        <v>-6.6178819344120381E-3</v>
      </c>
    </row>
    <row r="240" spans="1:5" x14ac:dyDescent="0.35">
      <c r="A240" s="62">
        <v>44447</v>
      </c>
      <c r="B240" s="1">
        <v>15610.280273</v>
      </c>
      <c r="C240" s="1">
        <f t="shared" si="6"/>
        <v>-1.4694707490292244E-2</v>
      </c>
      <c r="D240" s="46">
        <v>-1.8780313E-2</v>
      </c>
      <c r="E240" s="1">
        <f t="shared" si="7"/>
        <v>-1.5762238419377735E-2</v>
      </c>
    </row>
    <row r="241" spans="1:5" x14ac:dyDescent="0.35">
      <c r="A241" s="62">
        <v>44448</v>
      </c>
      <c r="B241" s="1">
        <v>15623.150390999999</v>
      </c>
      <c r="C241" s="1">
        <f t="shared" si="6"/>
        <v>8.2446424887447063E-4</v>
      </c>
      <c r="D241" s="46">
        <v>-2.0752687999999998E-2</v>
      </c>
      <c r="E241" s="1">
        <f t="shared" si="7"/>
        <v>-1.7873692089910608E-4</v>
      </c>
    </row>
    <row r="242" spans="1:5" x14ac:dyDescent="0.35">
      <c r="A242" s="62">
        <v>44449</v>
      </c>
      <c r="B242" s="1">
        <v>15609.809569999999</v>
      </c>
      <c r="C242" s="1">
        <f t="shared" si="6"/>
        <v>-8.5391362600497028E-4</v>
      </c>
      <c r="D242" s="46">
        <v>5.2707149999999996E-3</v>
      </c>
      <c r="E242" s="1">
        <f t="shared" si="7"/>
        <v>-1.864071974070024E-3</v>
      </c>
    </row>
    <row r="243" spans="1:5" x14ac:dyDescent="0.35">
      <c r="A243" s="62">
        <v>44452</v>
      </c>
      <c r="B243" s="1">
        <v>15701.419921999999</v>
      </c>
      <c r="C243" s="1">
        <f t="shared" si="6"/>
        <v>5.8687680710764554E-3</v>
      </c>
      <c r="D243" s="46">
        <v>3.2768319999999999E-3</v>
      </c>
      <c r="E243" s="1">
        <f t="shared" si="7"/>
        <v>4.8864764482962567E-3</v>
      </c>
    </row>
    <row r="244" spans="1:5" x14ac:dyDescent="0.35">
      <c r="A244" s="62">
        <v>44453</v>
      </c>
      <c r="B244" s="1">
        <v>15722.990234000001</v>
      </c>
      <c r="C244" s="1">
        <f t="shared" si="6"/>
        <v>1.3737809769534582E-3</v>
      </c>
      <c r="D244" s="46">
        <v>-6.5321699999999999E-4</v>
      </c>
      <c r="E244" s="1">
        <f t="shared" si="7"/>
        <v>3.7285682385946022E-4</v>
      </c>
    </row>
    <row r="245" spans="1:5" x14ac:dyDescent="0.35">
      <c r="A245" s="62">
        <v>44454</v>
      </c>
      <c r="B245" s="1">
        <v>15616</v>
      </c>
      <c r="C245" s="1">
        <f t="shared" si="6"/>
        <v>-6.8047001497616513E-3</v>
      </c>
      <c r="D245" s="46">
        <v>-1.05676E-2</v>
      </c>
      <c r="E245" s="1">
        <f t="shared" si="7"/>
        <v>-7.8395255787266291E-3</v>
      </c>
    </row>
    <row r="246" spans="1:5" x14ac:dyDescent="0.35">
      <c r="A246" s="62">
        <v>44455</v>
      </c>
      <c r="B246" s="1">
        <v>15651.75</v>
      </c>
      <c r="C246" s="1">
        <f t="shared" si="6"/>
        <v>2.2893186475409838E-3</v>
      </c>
      <c r="D246" s="46">
        <v>5.0649420000000002E-3</v>
      </c>
      <c r="E246" s="1">
        <f t="shared" si="7"/>
        <v>1.2921895628294851E-3</v>
      </c>
    </row>
    <row r="247" spans="1:5" x14ac:dyDescent="0.35">
      <c r="A247" s="62">
        <v>44456</v>
      </c>
      <c r="B247" s="1">
        <v>15490.169921999999</v>
      </c>
      <c r="C247" s="1">
        <f t="shared" si="6"/>
        <v>-1.0323451243471234E-2</v>
      </c>
      <c r="D247" s="46">
        <v>-9.4215600000000007E-3</v>
      </c>
      <c r="E247" s="1">
        <f t="shared" si="7"/>
        <v>-1.1372862528868587E-2</v>
      </c>
    </row>
    <row r="248" spans="1:5" x14ac:dyDescent="0.35">
      <c r="A248" s="62">
        <v>44459</v>
      </c>
      <c r="B248" s="1">
        <v>15132.059569999999</v>
      </c>
      <c r="C248" s="1">
        <f t="shared" si="6"/>
        <v>-2.311855543246117E-2</v>
      </c>
      <c r="D248" s="46">
        <v>1.327162E-3</v>
      </c>
      <c r="E248" s="1">
        <f t="shared" si="7"/>
        <v>-2.4221004727017947E-2</v>
      </c>
    </row>
    <row r="249" spans="1:5" x14ac:dyDescent="0.35">
      <c r="A249" s="62">
        <v>44460</v>
      </c>
      <c r="B249" s="1">
        <v>15348.530273</v>
      </c>
      <c r="C249" s="1">
        <f t="shared" si="6"/>
        <v>1.430543555545895E-2</v>
      </c>
      <c r="D249" s="46">
        <v>1.2038856000000001E-2</v>
      </c>
      <c r="E249" s="1">
        <f t="shared" si="7"/>
        <v>1.3358115437459208E-2</v>
      </c>
    </row>
    <row r="250" spans="1:5" x14ac:dyDescent="0.35">
      <c r="A250" s="62">
        <v>44461</v>
      </c>
      <c r="B250" s="1">
        <v>15506.740234000001</v>
      </c>
      <c r="C250" s="1">
        <f t="shared" si="6"/>
        <v>1.0307824800548607E-2</v>
      </c>
      <c r="D250" s="46">
        <v>1.6261094E-2</v>
      </c>
      <c r="E250" s="1">
        <f t="shared" si="7"/>
        <v>9.3439338666568613E-3</v>
      </c>
    </row>
    <row r="251" spans="1:5" x14ac:dyDescent="0.35">
      <c r="A251" s="62">
        <v>44462</v>
      </c>
      <c r="B251" s="1">
        <v>15643.969727</v>
      </c>
      <c r="C251" s="1">
        <f t="shared" si="6"/>
        <v>8.8496673658794E-3</v>
      </c>
      <c r="D251" s="46">
        <v>-1.0739479999999999E-3</v>
      </c>
      <c r="E251" s="1">
        <f t="shared" si="7"/>
        <v>7.8797321070463687E-3</v>
      </c>
    </row>
    <row r="252" spans="1:5" x14ac:dyDescent="0.35">
      <c r="A252" s="62">
        <v>44463</v>
      </c>
      <c r="B252" s="1">
        <v>15531.75</v>
      </c>
      <c r="C252" s="1">
        <f t="shared" si="6"/>
        <v>-7.1733536281599385E-3</v>
      </c>
      <c r="D252" s="46">
        <v>-3.2248999999999998E-4</v>
      </c>
      <c r="E252" s="1">
        <f t="shared" si="7"/>
        <v>-8.2097071921268007E-3</v>
      </c>
    </row>
    <row r="253" spans="1:5" x14ac:dyDescent="0.35">
      <c r="A253" s="62">
        <v>44466</v>
      </c>
      <c r="B253" s="1">
        <v>15573.879883</v>
      </c>
      <c r="C253" s="1">
        <f t="shared" si="6"/>
        <v>2.7125007162747024E-3</v>
      </c>
      <c r="D253" s="46">
        <v>1.720613E-2</v>
      </c>
      <c r="E253" s="1">
        <f t="shared" si="7"/>
        <v>1.7171257973836675E-3</v>
      </c>
    </row>
    <row r="254" spans="1:5" x14ac:dyDescent="0.35">
      <c r="A254" s="62">
        <v>44467</v>
      </c>
      <c r="B254" s="1">
        <v>15248.559569999999</v>
      </c>
      <c r="C254" s="1">
        <f t="shared" si="6"/>
        <v>-2.0888841794337358E-2</v>
      </c>
      <c r="D254" s="46">
        <v>-8.0346129999999995E-3</v>
      </c>
      <c r="E254" s="1">
        <f t="shared" si="7"/>
        <v>-2.1982048524659022E-2</v>
      </c>
    </row>
    <row r="255" spans="1:5" x14ac:dyDescent="0.35">
      <c r="A255" s="62">
        <v>44468</v>
      </c>
      <c r="B255" s="1">
        <v>15365.269531</v>
      </c>
      <c r="C255" s="1">
        <f t="shared" si="6"/>
        <v>7.6538351353275056E-3</v>
      </c>
      <c r="D255" s="46">
        <v>1.0764084E-2</v>
      </c>
      <c r="E255" s="1">
        <f t="shared" si="7"/>
        <v>6.6789429367259236E-3</v>
      </c>
    </row>
    <row r="256" spans="1:5" x14ac:dyDescent="0.35">
      <c r="A256" s="62">
        <v>44469</v>
      </c>
      <c r="B256" s="1">
        <v>15260.690430000001</v>
      </c>
      <c r="C256" s="1">
        <f t="shared" si="6"/>
        <v>-6.8062002289648836E-3</v>
      </c>
      <c r="D256" s="46">
        <v>-8.7515189999999993E-3</v>
      </c>
      <c r="E256" s="1">
        <f t="shared" si="7"/>
        <v>-7.8410318760280765E-3</v>
      </c>
    </row>
    <row r="257" spans="1:5" x14ac:dyDescent="0.35">
      <c r="A257" s="62">
        <v>44470</v>
      </c>
      <c r="B257" s="1">
        <v>15156.440430000001</v>
      </c>
      <c r="C257" s="1">
        <f t="shared" si="6"/>
        <v>-6.8312767681245725E-3</v>
      </c>
      <c r="D257" s="46">
        <v>-9.8925639999999995E-3</v>
      </c>
      <c r="E257" s="1">
        <f t="shared" si="7"/>
        <v>-7.8662123619547466E-3</v>
      </c>
    </row>
    <row r="258" spans="1:5" x14ac:dyDescent="0.35">
      <c r="A258" s="62">
        <v>44473</v>
      </c>
      <c r="B258" s="1">
        <v>15036.549805000001</v>
      </c>
      <c r="C258" s="1">
        <f t="shared" si="6"/>
        <v>-7.9102098908853096E-3</v>
      </c>
      <c r="D258" s="46">
        <v>1.5040819999999999E-3</v>
      </c>
      <c r="E258" s="1">
        <f t="shared" si="7"/>
        <v>-8.9496178566479158E-3</v>
      </c>
    </row>
    <row r="259" spans="1:5" x14ac:dyDescent="0.35">
      <c r="A259" s="62">
        <v>44474</v>
      </c>
      <c r="B259" s="1">
        <v>15194.490234000001</v>
      </c>
      <c r="C259" s="1">
        <f t="shared" si="6"/>
        <v>1.0503767888793304E-2</v>
      </c>
      <c r="D259" s="46">
        <v>-9.5473069999999997E-3</v>
      </c>
      <c r="E259" s="1">
        <f t="shared" si="7"/>
        <v>9.5406891742594903E-3</v>
      </c>
    </row>
    <row r="260" spans="1:5" x14ac:dyDescent="0.35">
      <c r="A260" s="62">
        <v>44475</v>
      </c>
      <c r="B260" s="1">
        <v>14973.330078000001</v>
      </c>
      <c r="C260" s="1">
        <f t="shared" ref="C260:C266" si="8">(B260-B259)/B259</f>
        <v>-1.4555286330377847E-2</v>
      </c>
      <c r="D260" s="46">
        <v>3.6824000000000002E-3</v>
      </c>
      <c r="E260" s="1">
        <f t="shared" ref="E260:E266" si="9">$H$3*C260+$I$3</f>
        <v>-1.5622239333668648E-2</v>
      </c>
    </row>
    <row r="261" spans="1:5" x14ac:dyDescent="0.35">
      <c r="A261" s="62">
        <v>44476</v>
      </c>
      <c r="B261" s="1">
        <v>15250.860352</v>
      </c>
      <c r="C261" s="1">
        <f t="shared" si="8"/>
        <v>1.8534973352906194E-2</v>
      </c>
      <c r="D261" s="46">
        <v>2.212155E-2</v>
      </c>
      <c r="E261" s="1">
        <f t="shared" si="9"/>
        <v>1.7605185430121722E-2</v>
      </c>
    </row>
    <row r="262" spans="1:5" x14ac:dyDescent="0.35">
      <c r="A262" s="62">
        <v>44477</v>
      </c>
      <c r="B262" s="1">
        <v>15206.129883</v>
      </c>
      <c r="C262" s="1">
        <f t="shared" si="8"/>
        <v>-2.9329800396561971E-3</v>
      </c>
      <c r="D262" s="46">
        <v>8.2347759999999992E-3</v>
      </c>
      <c r="E262" s="1">
        <f t="shared" si="9"/>
        <v>-3.9517564921041108E-3</v>
      </c>
    </row>
    <row r="263" spans="1:5" x14ac:dyDescent="0.35">
      <c r="A263" s="62">
        <v>44480</v>
      </c>
      <c r="B263" s="1">
        <v>15199.139648</v>
      </c>
      <c r="C263" s="1">
        <f t="shared" si="8"/>
        <v>-4.5969849355385136E-4</v>
      </c>
      <c r="D263" s="46">
        <v>1.8115224999999999E-2</v>
      </c>
      <c r="E263" s="1">
        <f t="shared" si="9"/>
        <v>-1.4682227489615186E-3</v>
      </c>
    </row>
    <row r="264" spans="1:5" x14ac:dyDescent="0.35">
      <c r="A264" s="62">
        <v>44481</v>
      </c>
      <c r="B264" s="1">
        <v>15146.870117</v>
      </c>
      <c r="C264" s="1">
        <f t="shared" si="8"/>
        <v>-3.4389795876951412E-3</v>
      </c>
      <c r="D264" s="46">
        <v>-1.8512845E-2</v>
      </c>
      <c r="E264" s="1">
        <f t="shared" si="9"/>
        <v>-4.4598534993170605E-3</v>
      </c>
    </row>
    <row r="265" spans="1:5" x14ac:dyDescent="0.35">
      <c r="A265" s="62">
        <v>44482</v>
      </c>
      <c r="B265" s="1">
        <v>15249.379883</v>
      </c>
      <c r="C265" s="1">
        <f t="shared" si="8"/>
        <v>6.7677193511382914E-3</v>
      </c>
      <c r="D265" s="46">
        <v>-1.3203416000000001E-2</v>
      </c>
      <c r="E265" s="1">
        <f t="shared" si="9"/>
        <v>5.7891540431673797E-3</v>
      </c>
    </row>
    <row r="266" spans="1:5" x14ac:dyDescent="0.35">
      <c r="A266" s="62">
        <v>44483</v>
      </c>
      <c r="B266" s="1">
        <v>15462.719727</v>
      </c>
      <c r="C266" s="1">
        <f t="shared" si="8"/>
        <v>1.3990066851035118E-2</v>
      </c>
      <c r="D266" s="46">
        <v>1.4760540000000001E-2</v>
      </c>
      <c r="E266" s="1">
        <f t="shared" si="9"/>
        <v>1.3041439473009449E-2</v>
      </c>
    </row>
  </sheetData>
  <mergeCells count="1">
    <mergeCell ref="C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3" sqref="C3:C7"/>
    </sheetView>
  </sheetViews>
  <sheetFormatPr baseColWidth="10" defaultRowHeight="14.5" x14ac:dyDescent="0.35"/>
  <cols>
    <col min="3" max="3" width="13.81640625" customWidth="1"/>
    <col min="4" max="4" width="17.26953125" customWidth="1"/>
    <col min="6" max="6" width="13.7265625" customWidth="1"/>
  </cols>
  <sheetData>
    <row r="2" spans="1:7" x14ac:dyDescent="0.35">
      <c r="A2" s="34">
        <v>0.25</v>
      </c>
      <c r="B2" s="8" t="s">
        <v>74</v>
      </c>
      <c r="C2" s="8" t="s">
        <v>76</v>
      </c>
      <c r="D2" s="8" t="s">
        <v>78</v>
      </c>
      <c r="F2" s="69" t="s">
        <v>79</v>
      </c>
      <c r="G2" s="45" t="s">
        <v>80</v>
      </c>
    </row>
    <row r="3" spans="1:7" x14ac:dyDescent="0.35">
      <c r="A3" s="34">
        <v>0.25</v>
      </c>
      <c r="B3" s="8" t="s">
        <v>18</v>
      </c>
      <c r="C3" s="2">
        <v>0.19651097769995449</v>
      </c>
      <c r="D3" s="72">
        <f>$G$3*C3*($F$3-$G$3)</f>
        <v>-4.1473855682702895E-6</v>
      </c>
      <c r="F3" s="46">
        <v>7.78978236419156E-4</v>
      </c>
      <c r="G3" s="46">
        <v>5.0000000000000001E-3</v>
      </c>
    </row>
    <row r="4" spans="1:7" x14ac:dyDescent="0.35">
      <c r="A4" s="34">
        <v>0.25</v>
      </c>
      <c r="B4" s="8" t="s">
        <v>77</v>
      </c>
      <c r="C4" s="2">
        <v>1.007203553404888</v>
      </c>
      <c r="D4" s="72">
        <f t="shared" ref="D4:D7" si="0">$G$3*C4*($F$3-$G$3)</f>
        <v>-2.1257140596389968E-5</v>
      </c>
    </row>
    <row r="5" spans="1:7" x14ac:dyDescent="0.35">
      <c r="A5" s="34">
        <v>0.25</v>
      </c>
      <c r="B5" s="8" t="s">
        <v>15</v>
      </c>
      <c r="C5" s="2">
        <v>0.77316195461657966</v>
      </c>
      <c r="D5" s="72">
        <f t="shared" si="0"/>
        <v>-1.6317667186046441E-5</v>
      </c>
    </row>
    <row r="6" spans="1:7" x14ac:dyDescent="0.35">
      <c r="A6" s="34">
        <v>0.25</v>
      </c>
      <c r="B6" s="8" t="s">
        <v>16</v>
      </c>
      <c r="C6" s="2">
        <v>1.0041451799357024</v>
      </c>
      <c r="D6" s="72">
        <f t="shared" si="0"/>
        <v>-2.1192593291517016E-5</v>
      </c>
    </row>
    <row r="7" spans="1:7" x14ac:dyDescent="0.35">
      <c r="B7" s="8" t="s">
        <v>81</v>
      </c>
      <c r="C7" s="2">
        <f>AVERAGE(C3:C6)</f>
        <v>0.74525541641428106</v>
      </c>
      <c r="D7" s="73">
        <f t="shared" si="0"/>
        <v>-1.5728696660555926E-5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workbookViewId="0">
      <selection activeCell="I22" sqref="I22"/>
    </sheetView>
  </sheetViews>
  <sheetFormatPr baseColWidth="10" defaultColWidth="11.453125" defaultRowHeight="14.5" x14ac:dyDescent="0.35"/>
  <cols>
    <col min="1" max="3" width="11.453125" style="1"/>
    <col min="4" max="4" width="14.7265625" style="71" customWidth="1"/>
    <col min="5" max="5" width="12.54296875" style="1" customWidth="1"/>
    <col min="6" max="8" width="11.453125" style="1"/>
    <col min="9" max="9" width="12.1796875" style="1" customWidth="1"/>
    <col min="10" max="10" width="12.54296875" style="1" customWidth="1"/>
    <col min="11" max="11" width="19.54296875" style="1" customWidth="1"/>
    <col min="12" max="16384" width="11.453125" style="1"/>
  </cols>
  <sheetData>
    <row r="1" spans="1:14" x14ac:dyDescent="0.35">
      <c r="A1" s="70" t="s">
        <v>61</v>
      </c>
      <c r="B1" s="70" t="s">
        <v>62</v>
      </c>
      <c r="C1" s="94" t="s">
        <v>63</v>
      </c>
      <c r="D1" s="94"/>
    </row>
    <row r="2" spans="1:14" x14ac:dyDescent="0.35">
      <c r="A2" s="62">
        <v>44104</v>
      </c>
      <c r="B2" s="1">
        <v>12760.730469</v>
      </c>
      <c r="C2" s="70" t="s">
        <v>64</v>
      </c>
      <c r="D2" s="64" t="s">
        <v>18</v>
      </c>
      <c r="E2" s="71"/>
      <c r="H2" s="63"/>
      <c r="I2" s="63"/>
    </row>
    <row r="3" spans="1:14" x14ac:dyDescent="0.35">
      <c r="A3" s="62">
        <v>44105</v>
      </c>
      <c r="B3" s="1">
        <v>12730.769531</v>
      </c>
      <c r="C3" s="1">
        <f>(B3-B2)/B2</f>
        <v>-2.3479014836012024E-3</v>
      </c>
      <c r="D3" s="71">
        <v>1.2649356E-2</v>
      </c>
      <c r="H3" s="71"/>
      <c r="I3" s="71"/>
    </row>
    <row r="4" spans="1:14" x14ac:dyDescent="0.35">
      <c r="A4" s="62">
        <v>44106</v>
      </c>
      <c r="B4" s="1">
        <v>12689.040039</v>
      </c>
      <c r="C4" s="1">
        <f t="shared" ref="C4:C67" si="0">(B4-B3)/B3</f>
        <v>-3.2778452157496991E-3</v>
      </c>
      <c r="D4" s="71">
        <v>1.0409438E-2</v>
      </c>
      <c r="G4" s="70"/>
      <c r="H4" s="71"/>
      <c r="I4" s="71"/>
      <c r="J4" s="70"/>
    </row>
    <row r="5" spans="1:14" x14ac:dyDescent="0.35">
      <c r="A5" s="62">
        <v>44109</v>
      </c>
      <c r="B5" s="1">
        <v>12828.309569999999</v>
      </c>
      <c r="C5" s="1">
        <f t="shared" si="0"/>
        <v>1.0975576605633872E-2</v>
      </c>
      <c r="D5" s="71">
        <v>8.6996569999999995E-3</v>
      </c>
      <c r="G5" s="70"/>
      <c r="H5" s="71"/>
      <c r="I5" s="71"/>
      <c r="J5" s="70"/>
    </row>
    <row r="6" spans="1:14" x14ac:dyDescent="0.35">
      <c r="A6" s="62">
        <v>44110</v>
      </c>
      <c r="B6" s="1">
        <v>12906.019531</v>
      </c>
      <c r="C6" s="1">
        <f t="shared" si="0"/>
        <v>6.0576929934503037E-3</v>
      </c>
      <c r="D6" s="71">
        <v>-2.2700899999999999E-4</v>
      </c>
      <c r="G6" s="70"/>
      <c r="H6" s="71"/>
      <c r="I6" s="71"/>
      <c r="J6" s="70"/>
    </row>
    <row r="7" spans="1:14" x14ac:dyDescent="0.35">
      <c r="A7" s="62">
        <v>44111</v>
      </c>
      <c r="B7" s="1">
        <v>12928.570313</v>
      </c>
      <c r="C7" s="1">
        <f t="shared" si="0"/>
        <v>1.7473072891168132E-3</v>
      </c>
      <c r="D7" s="71">
        <v>-1.135051E-3</v>
      </c>
      <c r="G7" s="70"/>
      <c r="H7" s="71"/>
      <c r="I7" s="71"/>
      <c r="J7" s="70"/>
    </row>
    <row r="8" spans="1:14" x14ac:dyDescent="0.35">
      <c r="A8" s="62">
        <v>44112</v>
      </c>
      <c r="B8" s="1">
        <v>13042.209961</v>
      </c>
      <c r="C8" s="1">
        <f t="shared" si="0"/>
        <v>8.7898077860730506E-3</v>
      </c>
      <c r="D8" s="71">
        <v>7.5000450000000003E-3</v>
      </c>
    </row>
    <row r="9" spans="1:14" x14ac:dyDescent="0.35">
      <c r="A9" s="62">
        <v>44113</v>
      </c>
      <c r="B9" s="1">
        <v>13051.230469</v>
      </c>
      <c r="C9" s="1">
        <f t="shared" si="0"/>
        <v>6.9163953248518081E-4</v>
      </c>
      <c r="D9" s="71">
        <v>6.3162419999999997E-3</v>
      </c>
    </row>
    <row r="10" spans="1:14" x14ac:dyDescent="0.35">
      <c r="A10" s="62">
        <v>44116</v>
      </c>
      <c r="B10" s="1">
        <v>13138.410156</v>
      </c>
      <c r="C10" s="1">
        <f t="shared" si="0"/>
        <v>6.6798059544710218E-3</v>
      </c>
      <c r="D10" s="71">
        <v>1.5019009E-2</v>
      </c>
    </row>
    <row r="11" spans="1:14" x14ac:dyDescent="0.35">
      <c r="A11" s="62">
        <v>44117</v>
      </c>
      <c r="B11" s="1">
        <v>13018.990234000001</v>
      </c>
      <c r="C11" s="1">
        <f t="shared" si="0"/>
        <v>-9.0893738726418802E-3</v>
      </c>
      <c r="D11" s="71">
        <v>-7.9505519999999996E-3</v>
      </c>
      <c r="F11" t="s">
        <v>82</v>
      </c>
      <c r="G11"/>
      <c r="H11"/>
      <c r="I11"/>
      <c r="J11"/>
      <c r="K11"/>
      <c r="L11"/>
      <c r="M11"/>
      <c r="N11"/>
    </row>
    <row r="12" spans="1:14" ht="15" thickBot="1" x14ac:dyDescent="0.4">
      <c r="A12" s="62">
        <v>44118</v>
      </c>
      <c r="B12" s="1">
        <v>13028.059569999999</v>
      </c>
      <c r="C12" s="1">
        <f t="shared" si="0"/>
        <v>6.9662361189222293E-4</v>
      </c>
      <c r="D12" s="71">
        <v>7.3464380000000003E-3</v>
      </c>
      <c r="F12"/>
      <c r="G12"/>
      <c r="H12"/>
      <c r="I12"/>
      <c r="J12"/>
      <c r="K12"/>
      <c r="L12"/>
      <c r="M12"/>
      <c r="N12"/>
    </row>
    <row r="13" spans="1:14" x14ac:dyDescent="0.35">
      <c r="A13" s="62">
        <v>44119</v>
      </c>
      <c r="B13" s="1">
        <v>12703.75</v>
      </c>
      <c r="C13" s="1">
        <f t="shared" si="0"/>
        <v>-2.4893159895184563E-2</v>
      </c>
      <c r="D13" s="71">
        <v>-1.2375713E-2</v>
      </c>
      <c r="F13" s="78" t="s">
        <v>83</v>
      </c>
      <c r="G13" s="78"/>
      <c r="H13"/>
      <c r="I13"/>
      <c r="J13"/>
      <c r="K13"/>
      <c r="L13"/>
      <c r="M13"/>
      <c r="N13"/>
    </row>
    <row r="14" spans="1:14" x14ac:dyDescent="0.35">
      <c r="A14" s="62">
        <v>44120</v>
      </c>
      <c r="B14" s="1">
        <v>12908.990234000001</v>
      </c>
      <c r="C14" s="1">
        <f t="shared" si="0"/>
        <v>1.6155877910065987E-2</v>
      </c>
      <c r="D14" s="71">
        <v>-3.5802189999999999E-3</v>
      </c>
      <c r="F14" s="75" t="s">
        <v>84</v>
      </c>
      <c r="G14" s="75">
        <v>0.11944373534363553</v>
      </c>
      <c r="H14"/>
      <c r="I14"/>
      <c r="J14"/>
      <c r="K14"/>
      <c r="L14"/>
      <c r="M14"/>
      <c r="N14"/>
    </row>
    <row r="15" spans="1:14" x14ac:dyDescent="0.35">
      <c r="A15" s="62">
        <v>44123</v>
      </c>
      <c r="B15" s="1">
        <v>12854.660156</v>
      </c>
      <c r="C15" s="1">
        <f t="shared" si="0"/>
        <v>-4.2087008367939606E-3</v>
      </c>
      <c r="D15" s="71">
        <v>6.9616219999999998E-3</v>
      </c>
      <c r="F15" s="75" t="s">
        <v>85</v>
      </c>
      <c r="G15" s="75">
        <v>1.426680591284045E-2</v>
      </c>
      <c r="H15"/>
      <c r="I15"/>
      <c r="J15"/>
      <c r="K15"/>
      <c r="L15"/>
      <c r="M15"/>
      <c r="N15"/>
    </row>
    <row r="16" spans="1:14" x14ac:dyDescent="0.35">
      <c r="A16" s="62">
        <v>44124</v>
      </c>
      <c r="B16" s="1">
        <v>12736.950194999999</v>
      </c>
      <c r="C16" s="1">
        <f t="shared" si="0"/>
        <v>-9.1569873937941918E-3</v>
      </c>
      <c r="D16" s="71">
        <v>-6.9134920000000002E-3</v>
      </c>
      <c r="F16" s="75" t="s">
        <v>85</v>
      </c>
      <c r="G16" s="75">
        <v>1.0504465477393275E-2</v>
      </c>
      <c r="H16"/>
      <c r="I16"/>
      <c r="J16"/>
      <c r="K16"/>
      <c r="L16"/>
      <c r="M16"/>
      <c r="N16"/>
    </row>
    <row r="17" spans="1:14" x14ac:dyDescent="0.35">
      <c r="A17" s="62">
        <v>44125</v>
      </c>
      <c r="B17" s="1">
        <v>12557.639648</v>
      </c>
      <c r="C17" s="1">
        <f t="shared" si="0"/>
        <v>-1.4077981326360924E-2</v>
      </c>
      <c r="D17" s="71">
        <v>-2.2232159000000001E-2</v>
      </c>
      <c r="F17" s="75" t="s">
        <v>86</v>
      </c>
      <c r="G17" s="75">
        <v>1.0082652978127811E-2</v>
      </c>
      <c r="H17"/>
      <c r="I17"/>
      <c r="J17"/>
      <c r="K17"/>
      <c r="L17"/>
      <c r="M17"/>
      <c r="N17"/>
    </row>
    <row r="18" spans="1:14" ht="15" thickBot="1" x14ac:dyDescent="0.4">
      <c r="A18" s="62">
        <v>44126</v>
      </c>
      <c r="B18" s="1">
        <v>12543.059569999999</v>
      </c>
      <c r="C18" s="1">
        <f t="shared" si="0"/>
        <v>-1.1610524277405087E-3</v>
      </c>
      <c r="D18" s="71">
        <v>3.6747820000000001E-3</v>
      </c>
      <c r="F18" s="76" t="s">
        <v>87</v>
      </c>
      <c r="G18" s="76">
        <v>264</v>
      </c>
      <c r="H18"/>
      <c r="I18"/>
      <c r="J18"/>
      <c r="K18"/>
      <c r="L18"/>
      <c r="M18"/>
      <c r="N18"/>
    </row>
    <row r="19" spans="1:14" x14ac:dyDescent="0.35">
      <c r="A19" s="62">
        <v>44127</v>
      </c>
      <c r="B19" s="1">
        <v>12645.75</v>
      </c>
      <c r="C19" s="1">
        <f t="shared" si="0"/>
        <v>8.1870319938216283E-3</v>
      </c>
      <c r="D19" s="71">
        <v>-2.7459720000000002E-3</v>
      </c>
      <c r="F19"/>
      <c r="G19"/>
      <c r="H19"/>
      <c r="I19"/>
      <c r="J19"/>
      <c r="K19"/>
      <c r="L19"/>
      <c r="M19"/>
      <c r="N19"/>
    </row>
    <row r="20" spans="1:14" ht="15" thickBot="1" x14ac:dyDescent="0.4">
      <c r="A20" s="62">
        <v>44130</v>
      </c>
      <c r="B20" s="1">
        <v>12177.179688</v>
      </c>
      <c r="C20" s="1">
        <f t="shared" si="0"/>
        <v>-3.7053580214696624E-2</v>
      </c>
      <c r="D20" s="71">
        <v>-9.6374939999999999E-3</v>
      </c>
      <c r="F20" t="s">
        <v>88</v>
      </c>
      <c r="G20"/>
      <c r="H20"/>
      <c r="I20"/>
      <c r="J20"/>
      <c r="K20"/>
      <c r="L20"/>
      <c r="M20"/>
      <c r="N20"/>
    </row>
    <row r="21" spans="1:14" x14ac:dyDescent="0.35">
      <c r="A21" s="62">
        <v>44131</v>
      </c>
      <c r="B21" s="1">
        <v>12063.570313</v>
      </c>
      <c r="C21" s="1">
        <f t="shared" si="0"/>
        <v>-9.3296952094709049E-3</v>
      </c>
      <c r="D21" s="71">
        <v>7.6460149999999999E-3</v>
      </c>
      <c r="F21" s="77"/>
      <c r="G21" s="77" t="s">
        <v>92</v>
      </c>
      <c r="H21" s="77" t="s">
        <v>93</v>
      </c>
      <c r="I21" s="77" t="s">
        <v>94</v>
      </c>
      <c r="J21" s="79" t="s">
        <v>67</v>
      </c>
      <c r="K21" s="79" t="s">
        <v>95</v>
      </c>
      <c r="L21"/>
      <c r="M21"/>
      <c r="N21"/>
    </row>
    <row r="22" spans="1:14" x14ac:dyDescent="0.35">
      <c r="A22" s="62">
        <v>44132</v>
      </c>
      <c r="B22" s="1">
        <v>11560.509765999999</v>
      </c>
      <c r="C22" s="1">
        <f t="shared" si="0"/>
        <v>-4.1700801168116086E-2</v>
      </c>
      <c r="D22" s="71">
        <v>-3.7709909E-2</v>
      </c>
      <c r="F22" s="75" t="s">
        <v>89</v>
      </c>
      <c r="G22" s="75">
        <v>1</v>
      </c>
      <c r="H22" s="75">
        <v>3.8549460369305052E-4</v>
      </c>
      <c r="I22" s="75">
        <v>3.8549460369305052E-4</v>
      </c>
      <c r="J22" s="80">
        <v>3.7920029188280417</v>
      </c>
      <c r="K22" s="82">
        <v>5.2566277706936143E-2</v>
      </c>
      <c r="L22"/>
      <c r="M22"/>
      <c r="N22"/>
    </row>
    <row r="23" spans="1:14" x14ac:dyDescent="0.35">
      <c r="A23" s="62">
        <v>44133</v>
      </c>
      <c r="B23" s="1">
        <v>11598.070313</v>
      </c>
      <c r="C23" s="1">
        <f t="shared" si="0"/>
        <v>3.2490389922482728E-3</v>
      </c>
      <c r="D23" s="71">
        <v>3.5842296000000003E-2</v>
      </c>
      <c r="F23" s="75" t="s">
        <v>90</v>
      </c>
      <c r="G23" s="75">
        <v>262</v>
      </c>
      <c r="H23" s="75">
        <v>2.6634891462265598E-2</v>
      </c>
      <c r="I23" s="75">
        <v>1.0165989107734961E-4</v>
      </c>
      <c r="J23" s="75"/>
      <c r="K23" s="75"/>
      <c r="L23"/>
      <c r="M23"/>
      <c r="N23"/>
    </row>
    <row r="24" spans="1:14" ht="15" thickBot="1" x14ac:dyDescent="0.4">
      <c r="A24" s="62">
        <v>44134</v>
      </c>
      <c r="B24" s="1">
        <v>11556.480469</v>
      </c>
      <c r="C24" s="1">
        <f t="shared" si="0"/>
        <v>-3.5859279067641985E-3</v>
      </c>
      <c r="D24" s="71">
        <v>-4.6126899999999999E-4</v>
      </c>
      <c r="F24" s="76" t="s">
        <v>13</v>
      </c>
      <c r="G24" s="76">
        <v>263</v>
      </c>
      <c r="H24" s="76">
        <v>2.7020386065958649E-2</v>
      </c>
      <c r="I24" s="76"/>
      <c r="J24" s="76"/>
      <c r="K24" s="76"/>
      <c r="L24"/>
      <c r="M24"/>
      <c r="N24"/>
    </row>
    <row r="25" spans="1:14" ht="15" thickBot="1" x14ac:dyDescent="0.4">
      <c r="A25" s="62">
        <v>44137</v>
      </c>
      <c r="B25" s="1">
        <v>11788.280273</v>
      </c>
      <c r="C25" s="1">
        <f t="shared" si="0"/>
        <v>2.0057992969554874E-2</v>
      </c>
      <c r="D25" s="71">
        <v>1.0616178E-2</v>
      </c>
      <c r="F25"/>
      <c r="G25"/>
      <c r="H25"/>
      <c r="I25"/>
      <c r="J25"/>
      <c r="K25"/>
      <c r="L25"/>
      <c r="M25"/>
      <c r="N25"/>
    </row>
    <row r="26" spans="1:14" x14ac:dyDescent="0.35">
      <c r="A26" s="62">
        <v>44138</v>
      </c>
      <c r="B26" s="1">
        <v>12088.980469</v>
      </c>
      <c r="C26" s="1">
        <f t="shared" si="0"/>
        <v>2.5508402331485672E-2</v>
      </c>
      <c r="D26" s="71">
        <v>9.3628679999999999E-3</v>
      </c>
      <c r="F26" s="77"/>
      <c r="G26" s="79" t="s">
        <v>96</v>
      </c>
      <c r="H26" s="77" t="s">
        <v>86</v>
      </c>
      <c r="I26" s="77" t="s">
        <v>97</v>
      </c>
      <c r="J26" s="77" t="s">
        <v>98</v>
      </c>
      <c r="K26" s="77" t="s">
        <v>99</v>
      </c>
      <c r="L26" s="77" t="s">
        <v>100</v>
      </c>
      <c r="M26" s="77" t="s">
        <v>101</v>
      </c>
      <c r="N26" s="77" t="s">
        <v>102</v>
      </c>
    </row>
    <row r="27" spans="1:14" x14ac:dyDescent="0.35">
      <c r="A27" s="62">
        <v>44139</v>
      </c>
      <c r="B27" s="1">
        <v>12324.219727</v>
      </c>
      <c r="C27" s="1">
        <f t="shared" si="0"/>
        <v>1.945898238509261E-2</v>
      </c>
      <c r="D27" s="71">
        <v>4.7285067E-2</v>
      </c>
      <c r="F27" s="75" t="s">
        <v>91</v>
      </c>
      <c r="G27" s="80">
        <v>7.0990871950034589E-4</v>
      </c>
      <c r="H27" s="75">
        <v>6.2155724849651288E-4</v>
      </c>
      <c r="I27" s="75">
        <v>1.1421453473795804</v>
      </c>
      <c r="J27" s="75">
        <v>0.25443632274186379</v>
      </c>
      <c r="K27" s="75">
        <v>-5.1397461923983546E-4</v>
      </c>
      <c r="L27" s="75">
        <v>1.9337920582405271E-3</v>
      </c>
      <c r="M27" s="75">
        <v>-5.1397461923983546E-4</v>
      </c>
      <c r="N27" s="75">
        <v>1.9337920582405271E-3</v>
      </c>
    </row>
    <row r="28" spans="1:14" ht="15" thickBot="1" x14ac:dyDescent="0.4">
      <c r="A28" s="62">
        <v>44140</v>
      </c>
      <c r="B28" s="1">
        <v>12568.089844</v>
      </c>
      <c r="C28" s="1">
        <f t="shared" si="0"/>
        <v>1.978787480279403E-2</v>
      </c>
      <c r="D28" s="71">
        <v>4.3205899999999999E-4</v>
      </c>
      <c r="F28" s="76" t="s">
        <v>18</v>
      </c>
      <c r="G28" s="81">
        <v>7.2600554329458805E-2</v>
      </c>
      <c r="H28" s="76">
        <v>3.7282549678068912E-2</v>
      </c>
      <c r="I28" s="76">
        <v>1.9473065805948717</v>
      </c>
      <c r="J28" s="76">
        <v>5.256627770693522E-2</v>
      </c>
      <c r="K28" s="76">
        <v>-8.110123236773209E-4</v>
      </c>
      <c r="L28" s="76">
        <v>0.14601212098259492</v>
      </c>
      <c r="M28" s="76">
        <v>-8.110123236773209E-4</v>
      </c>
      <c r="N28" s="76">
        <v>0.14601212098259492</v>
      </c>
    </row>
    <row r="29" spans="1:14" x14ac:dyDescent="0.35">
      <c r="A29" s="62">
        <v>44141</v>
      </c>
      <c r="B29" s="1">
        <v>12480.019531</v>
      </c>
      <c r="C29" s="1">
        <f t="shared" si="0"/>
        <v>-7.007454123352316E-3</v>
      </c>
      <c r="D29" s="71">
        <v>-1.511531E-3</v>
      </c>
      <c r="F29"/>
      <c r="G29"/>
      <c r="H29"/>
      <c r="I29"/>
      <c r="J29"/>
      <c r="K29"/>
      <c r="L29"/>
      <c r="M29"/>
      <c r="N29"/>
    </row>
    <row r="30" spans="1:14" x14ac:dyDescent="0.35">
      <c r="A30" s="62">
        <v>44144</v>
      </c>
      <c r="B30" s="1">
        <v>13095.969727</v>
      </c>
      <c r="C30" s="1">
        <f t="shared" si="0"/>
        <v>4.9354906414208539E-2</v>
      </c>
      <c r="D30" s="71">
        <v>-6.7474110000000004E-2</v>
      </c>
      <c r="F30"/>
      <c r="G30"/>
      <c r="H30"/>
      <c r="I30"/>
      <c r="J30"/>
      <c r="K30"/>
      <c r="L30"/>
      <c r="M30"/>
      <c r="N30"/>
    </row>
    <row r="31" spans="1:14" x14ac:dyDescent="0.35">
      <c r="A31" s="62">
        <v>44145</v>
      </c>
      <c r="B31" s="1">
        <v>13163.110352</v>
      </c>
      <c r="C31" s="1">
        <f t="shared" si="0"/>
        <v>5.1268158372095177E-3</v>
      </c>
      <c r="D31" s="71">
        <v>-4.0816281000000003E-2</v>
      </c>
      <c r="F31"/>
      <c r="G31"/>
      <c r="H31"/>
      <c r="I31"/>
      <c r="J31"/>
      <c r="K31"/>
      <c r="L31"/>
      <c r="M31"/>
      <c r="N31"/>
    </row>
    <row r="32" spans="1:14" x14ac:dyDescent="0.35">
      <c r="A32" s="62">
        <v>44146</v>
      </c>
      <c r="B32" s="1">
        <v>13216.179688</v>
      </c>
      <c r="C32" s="1">
        <f t="shared" si="0"/>
        <v>4.0316714348548428E-3</v>
      </c>
      <c r="D32" s="71">
        <v>5.1740787000000003E-2</v>
      </c>
    </row>
    <row r="33" spans="1:4" x14ac:dyDescent="0.35">
      <c r="A33" s="62">
        <v>44147</v>
      </c>
      <c r="B33" s="1">
        <v>13052.950194999999</v>
      </c>
      <c r="C33" s="1">
        <f t="shared" si="0"/>
        <v>-1.2350731970465679E-2</v>
      </c>
      <c r="D33" s="71">
        <v>-1.4023011E-2</v>
      </c>
    </row>
    <row r="34" spans="1:4" x14ac:dyDescent="0.35">
      <c r="A34" s="62">
        <v>44148</v>
      </c>
      <c r="B34" s="1">
        <v>13076.719727</v>
      </c>
      <c r="C34" s="1">
        <f t="shared" si="0"/>
        <v>1.821008403840022E-3</v>
      </c>
      <c r="D34" s="71">
        <v>-9.3261139999999999E-3</v>
      </c>
    </row>
    <row r="35" spans="1:4" x14ac:dyDescent="0.35">
      <c r="A35" s="62">
        <v>44151</v>
      </c>
      <c r="B35" s="1">
        <v>13138.610352</v>
      </c>
      <c r="C35" s="1">
        <f t="shared" si="0"/>
        <v>4.732886097743005E-3</v>
      </c>
      <c r="D35" s="71">
        <v>-4.0009436000000002E-2</v>
      </c>
    </row>
    <row r="36" spans="1:4" x14ac:dyDescent="0.35">
      <c r="A36" s="62">
        <v>44152</v>
      </c>
      <c r="B36" s="1">
        <v>13133.469727</v>
      </c>
      <c r="C36" s="1">
        <f t="shared" si="0"/>
        <v>-3.912609372130043E-4</v>
      </c>
      <c r="D36" s="71">
        <v>-2.4516300000000002E-3</v>
      </c>
    </row>
    <row r="37" spans="1:4" x14ac:dyDescent="0.35">
      <c r="A37" s="62">
        <v>44153</v>
      </c>
      <c r="B37" s="1">
        <v>13201.889648</v>
      </c>
      <c r="C37" s="1">
        <f t="shared" si="0"/>
        <v>5.2095845517001367E-3</v>
      </c>
      <c r="D37" s="71">
        <v>4.0796240999999997E-2</v>
      </c>
    </row>
    <row r="38" spans="1:4" x14ac:dyDescent="0.35">
      <c r="A38" s="62">
        <v>44154</v>
      </c>
      <c r="B38" s="1">
        <v>13086.160156</v>
      </c>
      <c r="C38" s="1">
        <f t="shared" si="0"/>
        <v>-8.7661308407870724E-3</v>
      </c>
      <c r="D38" s="71">
        <v>3.0697049999999998E-3</v>
      </c>
    </row>
    <row r="39" spans="1:4" x14ac:dyDescent="0.35">
      <c r="A39" s="62">
        <v>44155</v>
      </c>
      <c r="B39" s="1">
        <v>13137.25</v>
      </c>
      <c r="C39" s="1">
        <f t="shared" si="0"/>
        <v>3.9041126954705205E-3</v>
      </c>
      <c r="D39" s="71">
        <v>3.2956449999999998E-3</v>
      </c>
    </row>
    <row r="40" spans="1:4" x14ac:dyDescent="0.35">
      <c r="A40" s="62">
        <v>44158</v>
      </c>
      <c r="B40" s="1">
        <v>13126.969727</v>
      </c>
      <c r="C40" s="1">
        <f t="shared" si="0"/>
        <v>-7.8252853527186481E-4</v>
      </c>
      <c r="D40" s="71">
        <v>-3.6133200999999997E-2</v>
      </c>
    </row>
    <row r="41" spans="1:4" x14ac:dyDescent="0.35">
      <c r="A41" s="62">
        <v>44159</v>
      </c>
      <c r="B41" s="1">
        <v>13292.440430000001</v>
      </c>
      <c r="C41" s="1">
        <f t="shared" si="0"/>
        <v>1.2605399908834639E-2</v>
      </c>
      <c r="D41" s="71">
        <v>-2.2151995000000001E-2</v>
      </c>
    </row>
    <row r="42" spans="1:4" x14ac:dyDescent="0.35">
      <c r="A42" s="62">
        <v>44160</v>
      </c>
      <c r="B42" s="1">
        <v>13289.799805000001</v>
      </c>
      <c r="C42" s="1">
        <f t="shared" si="0"/>
        <v>-1.9865614699617653E-4</v>
      </c>
      <c r="D42" s="71">
        <v>1.3691885000000001E-2</v>
      </c>
    </row>
    <row r="43" spans="1:4" x14ac:dyDescent="0.35">
      <c r="A43" s="62">
        <v>44161</v>
      </c>
      <c r="B43" s="1">
        <v>13286.570313</v>
      </c>
      <c r="C43" s="1">
        <f t="shared" si="0"/>
        <v>-2.4300531591042962E-4</v>
      </c>
      <c r="D43" s="71">
        <v>6.876203E-3</v>
      </c>
    </row>
    <row r="44" spans="1:4" x14ac:dyDescent="0.35">
      <c r="A44" s="62">
        <v>44162</v>
      </c>
      <c r="B44" s="1">
        <v>13335.679688</v>
      </c>
      <c r="C44" s="1">
        <f t="shared" si="0"/>
        <v>3.6961664179016788E-3</v>
      </c>
      <c r="D44" s="71">
        <v>0</v>
      </c>
    </row>
    <row r="45" spans="1:4" x14ac:dyDescent="0.35">
      <c r="A45" s="62">
        <v>44165</v>
      </c>
      <c r="B45" s="1">
        <v>13291.160156</v>
      </c>
      <c r="C45" s="1">
        <f t="shared" si="0"/>
        <v>-3.3383774236914812E-3</v>
      </c>
      <c r="D45" s="71">
        <v>2.5365878000000001E-2</v>
      </c>
    </row>
    <row r="46" spans="1:4" x14ac:dyDescent="0.35">
      <c r="A46" s="62">
        <v>44166</v>
      </c>
      <c r="B46" s="1">
        <v>13382.299805000001</v>
      </c>
      <c r="C46" s="1">
        <f t="shared" si="0"/>
        <v>6.857162800709889E-3</v>
      </c>
      <c r="D46" s="71">
        <v>-2.3073287000000001E-2</v>
      </c>
    </row>
    <row r="47" spans="1:4" x14ac:dyDescent="0.35">
      <c r="A47" s="62">
        <v>44167</v>
      </c>
      <c r="B47" s="1">
        <v>13313.240234000001</v>
      </c>
      <c r="C47" s="1">
        <f t="shared" si="0"/>
        <v>-5.1605159058084465E-3</v>
      </c>
      <c r="D47" s="71">
        <v>9.9829559999999994E-3</v>
      </c>
    </row>
    <row r="48" spans="1:4" x14ac:dyDescent="0.35">
      <c r="A48" s="62">
        <v>44168</v>
      </c>
      <c r="B48" s="1">
        <v>13252.860352</v>
      </c>
      <c r="C48" s="1">
        <f t="shared" si="0"/>
        <v>-4.5353258063953513E-3</v>
      </c>
      <c r="D48" s="71">
        <v>1.2536162E-2</v>
      </c>
    </row>
    <row r="49" spans="1:4" x14ac:dyDescent="0.35">
      <c r="A49" s="62">
        <v>44169</v>
      </c>
      <c r="B49" s="1">
        <v>13298.959961</v>
      </c>
      <c r="C49" s="1">
        <f t="shared" si="0"/>
        <v>3.4784648578179466E-3</v>
      </c>
      <c r="D49" s="71">
        <v>-4.2857140000000004E-3</v>
      </c>
    </row>
    <row r="50" spans="1:4" x14ac:dyDescent="0.35">
      <c r="A50" s="62">
        <v>44172</v>
      </c>
      <c r="B50" s="1">
        <v>13271</v>
      </c>
      <c r="C50" s="1">
        <f t="shared" si="0"/>
        <v>-2.1024171124655417E-3</v>
      </c>
      <c r="D50" s="71">
        <v>7.651817E-3</v>
      </c>
    </row>
    <row r="51" spans="1:4" x14ac:dyDescent="0.35">
      <c r="A51" s="62">
        <v>44173</v>
      </c>
      <c r="B51" s="1">
        <v>13278.490234000001</v>
      </c>
      <c r="C51" s="1">
        <f t="shared" si="0"/>
        <v>5.6440614874544363E-4</v>
      </c>
      <c r="D51" s="71">
        <v>1.1153346E-2</v>
      </c>
    </row>
    <row r="52" spans="1:4" x14ac:dyDescent="0.35">
      <c r="A52" s="62">
        <v>44174</v>
      </c>
      <c r="B52" s="1">
        <v>13340.259765999999</v>
      </c>
      <c r="C52" s="1">
        <f t="shared" si="0"/>
        <v>4.6518490364089405E-3</v>
      </c>
      <c r="D52" s="71">
        <v>-1.1734334000000001E-2</v>
      </c>
    </row>
    <row r="53" spans="1:4" x14ac:dyDescent="0.35">
      <c r="A53" s="62">
        <v>44175</v>
      </c>
      <c r="B53" s="1">
        <v>13295.730469</v>
      </c>
      <c r="C53" s="1">
        <f t="shared" si="0"/>
        <v>-3.3379632616667545E-3</v>
      </c>
      <c r="D53" s="71">
        <v>9.4988599999999996E-3</v>
      </c>
    </row>
    <row r="54" spans="1:4" x14ac:dyDescent="0.35">
      <c r="A54" s="62">
        <v>44176</v>
      </c>
      <c r="B54" s="1">
        <v>13114.299805000001</v>
      </c>
      <c r="C54" s="1">
        <f t="shared" si="0"/>
        <v>-1.3645783841889607E-2</v>
      </c>
      <c r="D54" s="71">
        <v>4.704799E-3</v>
      </c>
    </row>
    <row r="55" spans="1:4" x14ac:dyDescent="0.35">
      <c r="A55" s="62">
        <v>44179</v>
      </c>
      <c r="B55" s="1">
        <v>13223.160156</v>
      </c>
      <c r="C55" s="1">
        <f t="shared" si="0"/>
        <v>8.3008893054660002E-3</v>
      </c>
      <c r="D55" s="71">
        <v>2.3418399999999999E-4</v>
      </c>
    </row>
    <row r="56" spans="1:4" x14ac:dyDescent="0.35">
      <c r="A56" s="62">
        <v>44180</v>
      </c>
      <c r="B56" s="1">
        <v>13362.870117</v>
      </c>
      <c r="C56" s="1">
        <f t="shared" si="0"/>
        <v>1.0565550091791574E-2</v>
      </c>
      <c r="D56" s="71">
        <v>-3.0430940000000001E-3</v>
      </c>
    </row>
    <row r="57" spans="1:4" x14ac:dyDescent="0.35">
      <c r="A57" s="62">
        <v>44181</v>
      </c>
      <c r="B57" s="1">
        <v>13565.980469</v>
      </c>
      <c r="C57" s="1">
        <f t="shared" si="0"/>
        <v>1.5199605340892028E-2</v>
      </c>
      <c r="D57" s="71">
        <v>1.2209462000000001E-2</v>
      </c>
    </row>
    <row r="58" spans="1:4" x14ac:dyDescent="0.35">
      <c r="A58" s="62">
        <v>44182</v>
      </c>
      <c r="B58" s="1">
        <v>13667.25</v>
      </c>
      <c r="C58" s="1">
        <f t="shared" si="0"/>
        <v>7.4649621699967609E-3</v>
      </c>
      <c r="D58" s="71">
        <v>1.0902366E-2</v>
      </c>
    </row>
    <row r="59" spans="1:4" x14ac:dyDescent="0.35">
      <c r="A59" s="62">
        <v>44183</v>
      </c>
      <c r="B59" s="1">
        <v>13630.509765999999</v>
      </c>
      <c r="C59" s="1">
        <f t="shared" si="0"/>
        <v>-2.6881950648448504E-3</v>
      </c>
      <c r="D59" s="71">
        <v>-1.5603486999999999E-2</v>
      </c>
    </row>
    <row r="60" spans="1:4" x14ac:dyDescent="0.35">
      <c r="A60" s="62">
        <v>44186</v>
      </c>
      <c r="B60" s="1">
        <v>13246.299805000001</v>
      </c>
      <c r="C60" s="1">
        <f t="shared" si="0"/>
        <v>-2.8187497576823841E-2</v>
      </c>
      <c r="D60" s="71">
        <v>-1.8181887000000001E-2</v>
      </c>
    </row>
    <row r="61" spans="1:4" x14ac:dyDescent="0.35">
      <c r="A61" s="62">
        <v>44187</v>
      </c>
      <c r="B61" s="1">
        <v>13418.110352</v>
      </c>
      <c r="C61" s="1">
        <f t="shared" si="0"/>
        <v>1.2970455865353949E-2</v>
      </c>
      <c r="D61" s="71">
        <v>6.1728870000000002E-3</v>
      </c>
    </row>
    <row r="62" spans="1:4" x14ac:dyDescent="0.35">
      <c r="A62" s="62">
        <v>44188</v>
      </c>
      <c r="B62" s="1">
        <v>13587.230469</v>
      </c>
      <c r="C62" s="1">
        <f t="shared" si="0"/>
        <v>1.2603869886551697E-2</v>
      </c>
      <c r="D62" s="71">
        <v>4.7192309999999999E-3</v>
      </c>
    </row>
    <row r="63" spans="1:4" x14ac:dyDescent="0.35">
      <c r="A63" s="62">
        <v>44193</v>
      </c>
      <c r="B63" s="1">
        <v>13790.290039</v>
      </c>
      <c r="C63" s="1">
        <f t="shared" si="0"/>
        <v>1.4944883025520972E-2</v>
      </c>
      <c r="D63" s="71">
        <v>1.5735038999999999E-2</v>
      </c>
    </row>
    <row r="64" spans="1:4" x14ac:dyDescent="0.35">
      <c r="A64" s="62">
        <v>44194</v>
      </c>
      <c r="B64" s="1">
        <v>13761.379883</v>
      </c>
      <c r="C64" s="1">
        <f t="shared" si="0"/>
        <v>-2.0964139201017362E-3</v>
      </c>
      <c r="D64" s="71">
        <v>7.3988439999999999E-3</v>
      </c>
    </row>
    <row r="65" spans="1:4" x14ac:dyDescent="0.35">
      <c r="A65" s="62">
        <v>44195</v>
      </c>
      <c r="B65" s="1">
        <v>13718.780273</v>
      </c>
      <c r="C65" s="1">
        <f t="shared" si="0"/>
        <v>-3.0955914568294388E-3</v>
      </c>
      <c r="D65" s="71">
        <v>2.7541660000000002E-3</v>
      </c>
    </row>
    <row r="66" spans="1:4" x14ac:dyDescent="0.35">
      <c r="A66" s="62">
        <v>44200</v>
      </c>
      <c r="B66" s="1">
        <v>13726.740234000001</v>
      </c>
      <c r="C66" s="1">
        <f t="shared" si="0"/>
        <v>5.8022366723567366E-4</v>
      </c>
      <c r="D66" s="71">
        <v>-4.3487980000000001E-3</v>
      </c>
    </row>
    <row r="67" spans="1:4" x14ac:dyDescent="0.35">
      <c r="A67" s="62">
        <v>44201</v>
      </c>
      <c r="B67" s="1">
        <v>13651.219727</v>
      </c>
      <c r="C67" s="1">
        <f t="shared" si="0"/>
        <v>-5.5017073035987839E-3</v>
      </c>
      <c r="D67" s="71">
        <v>-5.747126E-3</v>
      </c>
    </row>
    <row r="68" spans="1:4" x14ac:dyDescent="0.35">
      <c r="A68" s="62">
        <v>44202</v>
      </c>
      <c r="B68" s="1">
        <v>13891.969727</v>
      </c>
      <c r="C68" s="1">
        <f t="shared" ref="C68:C131" si="1">(B68-B67)/B67</f>
        <v>1.7635786751262508E-2</v>
      </c>
      <c r="D68" s="71">
        <v>-3.8150335E-2</v>
      </c>
    </row>
    <row r="69" spans="1:4" x14ac:dyDescent="0.35">
      <c r="A69" s="62">
        <v>44203</v>
      </c>
      <c r="B69" s="1">
        <v>13968.240234000001</v>
      </c>
      <c r="C69" s="1">
        <f t="shared" si="1"/>
        <v>5.4902586529370348E-3</v>
      </c>
      <c r="D69" s="71">
        <v>2.4045699999999999E-4</v>
      </c>
    </row>
    <row r="70" spans="1:4" x14ac:dyDescent="0.35">
      <c r="A70" s="62">
        <v>44204</v>
      </c>
      <c r="B70" s="1">
        <v>14049.530273</v>
      </c>
      <c r="C70" s="1">
        <f t="shared" si="1"/>
        <v>5.8196335141868462E-3</v>
      </c>
      <c r="D70" s="71">
        <v>1.1055011E-2</v>
      </c>
    </row>
    <row r="71" spans="1:4" x14ac:dyDescent="0.35">
      <c r="A71" s="62">
        <v>44207</v>
      </c>
      <c r="B71" s="1">
        <v>13936.660156</v>
      </c>
      <c r="C71" s="1">
        <f t="shared" si="1"/>
        <v>-8.0337288725524907E-3</v>
      </c>
      <c r="D71" s="71">
        <v>-4.5162589999999999E-3</v>
      </c>
    </row>
    <row r="72" spans="1:4" x14ac:dyDescent="0.35">
      <c r="A72" s="62">
        <v>44208</v>
      </c>
      <c r="B72" s="1">
        <v>13925.059569999999</v>
      </c>
      <c r="C72" s="1">
        <f t="shared" si="1"/>
        <v>-8.3237919775249749E-4</v>
      </c>
      <c r="D72" s="71">
        <v>-2.3639015999999999E-2</v>
      </c>
    </row>
    <row r="73" spans="1:4" x14ac:dyDescent="0.35">
      <c r="A73" s="62">
        <v>44209</v>
      </c>
      <c r="B73" s="1">
        <v>13939.709961</v>
      </c>
      <c r="C73" s="1">
        <f t="shared" si="1"/>
        <v>1.0520882102051242E-3</v>
      </c>
      <c r="D73" s="71">
        <v>1.5651749E-2</v>
      </c>
    </row>
    <row r="74" spans="1:4" x14ac:dyDescent="0.35">
      <c r="A74" s="62">
        <v>44210</v>
      </c>
      <c r="B74" s="1">
        <v>13988.700194999999</v>
      </c>
      <c r="C74" s="1">
        <f t="shared" si="1"/>
        <v>3.5144371107477851E-3</v>
      </c>
      <c r="D74" s="71">
        <v>8.9092949999999994E-3</v>
      </c>
    </row>
    <row r="75" spans="1:4" x14ac:dyDescent="0.35">
      <c r="A75" s="62">
        <v>44211</v>
      </c>
      <c r="B75" s="1">
        <v>13787.730469</v>
      </c>
      <c r="C75" s="1">
        <f t="shared" si="1"/>
        <v>-1.4366576107752473E-2</v>
      </c>
      <c r="D75" s="71">
        <v>-1.431988E-2</v>
      </c>
    </row>
    <row r="76" spans="1:4" x14ac:dyDescent="0.35">
      <c r="A76" s="62">
        <v>44214</v>
      </c>
      <c r="B76" s="1">
        <v>13848.349609000001</v>
      </c>
      <c r="C76" s="1">
        <f t="shared" si="1"/>
        <v>4.3966003060688852E-3</v>
      </c>
      <c r="D76" s="71">
        <v>1.1864454999999999E-2</v>
      </c>
    </row>
    <row r="77" spans="1:4" x14ac:dyDescent="0.35">
      <c r="A77" s="62">
        <v>44215</v>
      </c>
      <c r="B77" s="1">
        <v>13815.059569999999</v>
      </c>
      <c r="C77" s="1">
        <f t="shared" si="1"/>
        <v>-2.4038993771767752E-3</v>
      </c>
      <c r="D77" s="71">
        <v>5.9822920000000002E-3</v>
      </c>
    </row>
    <row r="78" spans="1:4" x14ac:dyDescent="0.35">
      <c r="A78" s="62">
        <v>44216</v>
      </c>
      <c r="B78" s="1">
        <v>13921.370117</v>
      </c>
      <c r="C78" s="1">
        <f t="shared" si="1"/>
        <v>7.6952651895080436E-3</v>
      </c>
      <c r="D78" s="71">
        <v>5.9467169999999998E-3</v>
      </c>
    </row>
    <row r="79" spans="1:4" x14ac:dyDescent="0.35">
      <c r="A79" s="62">
        <v>44217</v>
      </c>
      <c r="B79" s="1">
        <v>13906.669921999999</v>
      </c>
      <c r="C79" s="1">
        <f t="shared" si="1"/>
        <v>-1.0559445569262038E-3</v>
      </c>
      <c r="D79" s="71">
        <v>-1.3951287999999999E-2</v>
      </c>
    </row>
    <row r="80" spans="1:4" x14ac:dyDescent="0.35">
      <c r="A80" s="62">
        <v>44218</v>
      </c>
      <c r="B80" s="1">
        <v>13873.969727</v>
      </c>
      <c r="C80" s="1">
        <f t="shared" si="1"/>
        <v>-2.3514036921426142E-3</v>
      </c>
      <c r="D80" s="71">
        <v>4.7961599999999998E-4</v>
      </c>
    </row>
    <row r="81" spans="1:4" x14ac:dyDescent="0.35">
      <c r="A81" s="62">
        <v>44221</v>
      </c>
      <c r="B81" s="1">
        <v>13643.950194999999</v>
      </c>
      <c r="C81" s="1">
        <f t="shared" si="1"/>
        <v>-1.6579215359852014E-2</v>
      </c>
      <c r="D81" s="71">
        <v>5.5129430000000002E-3</v>
      </c>
    </row>
    <row r="82" spans="1:4" x14ac:dyDescent="0.35">
      <c r="A82" s="62">
        <v>44222</v>
      </c>
      <c r="B82" s="1">
        <v>13870.990234000001</v>
      </c>
      <c r="C82" s="1">
        <f t="shared" si="1"/>
        <v>1.6640345043417343E-2</v>
      </c>
      <c r="D82" s="71">
        <v>5.4826939999999998E-3</v>
      </c>
    </row>
    <row r="83" spans="1:4" x14ac:dyDescent="0.35">
      <c r="A83" s="62">
        <v>44223</v>
      </c>
      <c r="B83" s="1">
        <v>13620.459961</v>
      </c>
      <c r="C83" s="1">
        <f t="shared" si="1"/>
        <v>-1.80614555106463E-2</v>
      </c>
      <c r="D83" s="71">
        <v>-1.7543883E-2</v>
      </c>
    </row>
    <row r="84" spans="1:4" x14ac:dyDescent="0.35">
      <c r="A84" s="62">
        <v>44224</v>
      </c>
      <c r="B84" s="1">
        <v>13665.929688</v>
      </c>
      <c r="C84" s="1">
        <f t="shared" si="1"/>
        <v>3.3383400509377037E-3</v>
      </c>
      <c r="D84" s="71">
        <v>-1.1824276E-2</v>
      </c>
    </row>
    <row r="85" spans="1:4" x14ac:dyDescent="0.35">
      <c r="A85" s="62">
        <v>44225</v>
      </c>
      <c r="B85" s="1">
        <v>13432.870117</v>
      </c>
      <c r="C85" s="1">
        <f t="shared" si="1"/>
        <v>-1.7054058986169705E-2</v>
      </c>
      <c r="D85" s="71">
        <v>-1.7094020000000001E-3</v>
      </c>
    </row>
    <row r="86" spans="1:4" x14ac:dyDescent="0.35">
      <c r="A86" s="62">
        <v>44228</v>
      </c>
      <c r="B86" s="1">
        <v>13622.019531</v>
      </c>
      <c r="C86" s="1">
        <f t="shared" si="1"/>
        <v>1.4081087091032098E-2</v>
      </c>
      <c r="D86" s="71">
        <v>3.4735762000000003E-2</v>
      </c>
    </row>
    <row r="87" spans="1:4" x14ac:dyDescent="0.35">
      <c r="A87" s="62">
        <v>44229</v>
      </c>
      <c r="B87" s="1">
        <v>13835.160156</v>
      </c>
      <c r="C87" s="1">
        <f t="shared" si="1"/>
        <v>1.5646771355374296E-2</v>
      </c>
      <c r="D87" s="71">
        <v>5.673806E-3</v>
      </c>
    </row>
    <row r="88" spans="1:4" x14ac:dyDescent="0.35">
      <c r="A88" s="62">
        <v>44230</v>
      </c>
      <c r="B88" s="1">
        <v>13933.629883</v>
      </c>
      <c r="C88" s="1">
        <f t="shared" si="1"/>
        <v>7.1173536041283609E-3</v>
      </c>
      <c r="D88" s="71">
        <v>-1.2223813E-2</v>
      </c>
    </row>
    <row r="89" spans="1:4" x14ac:dyDescent="0.35">
      <c r="A89" s="62">
        <v>44231</v>
      </c>
      <c r="B89" s="1">
        <v>14060.290039</v>
      </c>
      <c r="C89" s="1">
        <f t="shared" si="1"/>
        <v>9.090248346163848E-3</v>
      </c>
      <c r="D89" s="71">
        <v>-1.66585E-3</v>
      </c>
    </row>
    <row r="90" spans="1:4" x14ac:dyDescent="0.35">
      <c r="A90" s="62">
        <v>44232</v>
      </c>
      <c r="B90" s="1">
        <v>14056.719727</v>
      </c>
      <c r="C90" s="1">
        <f t="shared" si="1"/>
        <v>-2.5392875894427564E-4</v>
      </c>
      <c r="D90" s="71">
        <v>-1.2395733000000001E-2</v>
      </c>
    </row>
    <row r="91" spans="1:4" x14ac:dyDescent="0.35">
      <c r="A91" s="62">
        <v>44235</v>
      </c>
      <c r="B91" s="1">
        <v>14059.910156</v>
      </c>
      <c r="C91" s="1">
        <f t="shared" si="1"/>
        <v>2.269682445095693E-4</v>
      </c>
      <c r="D91" s="71">
        <v>-8.6893560000000005E-3</v>
      </c>
    </row>
    <row r="92" spans="1:4" x14ac:dyDescent="0.35">
      <c r="A92" s="62">
        <v>44236</v>
      </c>
      <c r="B92" s="1">
        <v>14011.799805000001</v>
      </c>
      <c r="C92" s="1">
        <f t="shared" si="1"/>
        <v>-3.4218106990867572E-3</v>
      </c>
      <c r="D92" s="71">
        <v>8.521987E-3</v>
      </c>
    </row>
    <row r="93" spans="1:4" x14ac:dyDescent="0.35">
      <c r="A93" s="62">
        <v>44237</v>
      </c>
      <c r="B93" s="1">
        <v>13932.969727</v>
      </c>
      <c r="C93" s="1">
        <f t="shared" si="1"/>
        <v>-5.6259780397284135E-3</v>
      </c>
      <c r="D93" s="71">
        <v>-7.0013760000000001E-3</v>
      </c>
    </row>
    <row r="94" spans="1:4" x14ac:dyDescent="0.35">
      <c r="A94" s="62">
        <v>44238</v>
      </c>
      <c r="B94" s="1">
        <v>14040.910156</v>
      </c>
      <c r="C94" s="1">
        <f t="shared" si="1"/>
        <v>7.7471229116954088E-3</v>
      </c>
      <c r="D94" s="71">
        <v>6.5645759999999999E-3</v>
      </c>
    </row>
    <row r="95" spans="1:4" x14ac:dyDescent="0.35">
      <c r="A95" s="62">
        <v>44239</v>
      </c>
      <c r="B95" s="1">
        <v>14049.889648</v>
      </c>
      <c r="C95" s="1">
        <f t="shared" si="1"/>
        <v>6.395234995619746E-4</v>
      </c>
      <c r="D95" s="71">
        <v>-3.140145E-3</v>
      </c>
    </row>
    <row r="96" spans="1:4" x14ac:dyDescent="0.35">
      <c r="A96" s="62">
        <v>44242</v>
      </c>
      <c r="B96" s="1">
        <v>14109.480469</v>
      </c>
      <c r="C96" s="1">
        <f t="shared" si="1"/>
        <v>4.2413728856925594E-3</v>
      </c>
      <c r="D96" s="71">
        <v>2.1807850000000002E-3</v>
      </c>
    </row>
    <row r="97" spans="1:4" x14ac:dyDescent="0.35">
      <c r="A97" s="62">
        <v>44243</v>
      </c>
      <c r="B97" s="1">
        <v>14064.599609000001</v>
      </c>
      <c r="C97" s="1">
        <f t="shared" si="1"/>
        <v>-3.1809009622010696E-3</v>
      </c>
      <c r="D97" s="71">
        <v>-1.8133461999999999E-2</v>
      </c>
    </row>
    <row r="98" spans="1:4" x14ac:dyDescent="0.35">
      <c r="A98" s="62">
        <v>44244</v>
      </c>
      <c r="B98" s="1">
        <v>13909.269531</v>
      </c>
      <c r="C98" s="1">
        <f t="shared" si="1"/>
        <v>-1.104404549850139E-2</v>
      </c>
      <c r="D98" s="71">
        <v>-7.1411230000000001E-3</v>
      </c>
    </row>
    <row r="99" spans="1:4" x14ac:dyDescent="0.35">
      <c r="A99" s="62">
        <v>44245</v>
      </c>
      <c r="B99" s="1">
        <v>13886.929688</v>
      </c>
      <c r="C99" s="1">
        <f t="shared" si="1"/>
        <v>-1.6061118774217638E-3</v>
      </c>
      <c r="D99" s="71">
        <v>-3.720288E-3</v>
      </c>
    </row>
    <row r="100" spans="1:4" x14ac:dyDescent="0.35">
      <c r="A100" s="62">
        <v>44246</v>
      </c>
      <c r="B100" s="1">
        <v>13993.230469</v>
      </c>
      <c r="C100" s="1">
        <f t="shared" si="1"/>
        <v>7.6547360279253622E-3</v>
      </c>
      <c r="D100" s="71">
        <v>-7.7171280000000002E-3</v>
      </c>
    </row>
    <row r="101" spans="1:4" x14ac:dyDescent="0.35">
      <c r="A101" s="62">
        <v>44249</v>
      </c>
      <c r="B101" s="1">
        <v>13950.040039</v>
      </c>
      <c r="C101" s="1">
        <f t="shared" si="1"/>
        <v>-3.0865231653035927E-3</v>
      </c>
      <c r="D101" s="71">
        <v>-2.7596840000000001E-3</v>
      </c>
    </row>
    <row r="102" spans="1:4" x14ac:dyDescent="0.35">
      <c r="A102" s="62">
        <v>44250</v>
      </c>
      <c r="B102" s="1">
        <v>13864.809569999999</v>
      </c>
      <c r="C102" s="1">
        <f t="shared" si="1"/>
        <v>-6.1096935035112477E-3</v>
      </c>
      <c r="D102" s="71">
        <v>1.0063139999999999E-3</v>
      </c>
    </row>
    <row r="103" spans="1:4" x14ac:dyDescent="0.35">
      <c r="A103" s="62">
        <v>44251</v>
      </c>
      <c r="B103" s="1">
        <v>13976</v>
      </c>
      <c r="C103" s="1">
        <f t="shared" si="1"/>
        <v>8.0196146538203464E-3</v>
      </c>
      <c r="D103" s="71">
        <v>-1.2565971E-2</v>
      </c>
    </row>
    <row r="104" spans="1:4" x14ac:dyDescent="0.35">
      <c r="A104" s="62">
        <v>44252</v>
      </c>
      <c r="B104" s="1">
        <v>13879.330078000001</v>
      </c>
      <c r="C104" s="1">
        <f t="shared" si="1"/>
        <v>-6.9168518889524281E-3</v>
      </c>
      <c r="D104" s="71">
        <v>-5.5994139999999996E-3</v>
      </c>
    </row>
    <row r="105" spans="1:4" x14ac:dyDescent="0.35">
      <c r="A105" s="62">
        <v>44253</v>
      </c>
      <c r="B105" s="1">
        <v>13786.290039</v>
      </c>
      <c r="C105" s="1">
        <f t="shared" si="1"/>
        <v>-6.7034963847050696E-3</v>
      </c>
      <c r="D105" s="71">
        <v>-3.0713849999999998E-3</v>
      </c>
    </row>
    <row r="106" spans="1:4" x14ac:dyDescent="0.35">
      <c r="A106" s="62">
        <v>44256</v>
      </c>
      <c r="B106" s="1">
        <v>14012.820313</v>
      </c>
      <c r="C106" s="1">
        <f t="shared" si="1"/>
        <v>1.6431561599180761E-2</v>
      </c>
      <c r="D106" s="71">
        <v>8.9858279999999995E-3</v>
      </c>
    </row>
    <row r="107" spans="1:4" x14ac:dyDescent="0.35">
      <c r="A107" s="62">
        <v>44257</v>
      </c>
      <c r="B107" s="1">
        <v>14039.799805000001</v>
      </c>
      <c r="C107" s="1">
        <f t="shared" si="1"/>
        <v>1.9253434638686494E-3</v>
      </c>
      <c r="D107" s="71">
        <v>1.781171E-3</v>
      </c>
    </row>
    <row r="108" spans="1:4" x14ac:dyDescent="0.35">
      <c r="A108" s="62">
        <v>44258</v>
      </c>
      <c r="B108" s="1">
        <v>14080.030273</v>
      </c>
      <c r="C108" s="1">
        <f t="shared" si="1"/>
        <v>2.865458807017494E-3</v>
      </c>
      <c r="D108" s="71">
        <v>-1.8034010999999999E-2</v>
      </c>
    </row>
    <row r="109" spans="1:4" x14ac:dyDescent="0.35">
      <c r="A109" s="62">
        <v>44259</v>
      </c>
      <c r="B109" s="1">
        <v>14056.339844</v>
      </c>
      <c r="C109" s="1">
        <f t="shared" si="1"/>
        <v>-1.6825552602276156E-3</v>
      </c>
      <c r="D109" s="71">
        <v>6.9839630000000002E-3</v>
      </c>
    </row>
    <row r="110" spans="1:4" x14ac:dyDescent="0.35">
      <c r="A110" s="62">
        <v>44260</v>
      </c>
      <c r="B110" s="1">
        <v>13920.690430000001</v>
      </c>
      <c r="C110" s="1">
        <f t="shared" si="1"/>
        <v>-9.6504079657622945E-3</v>
      </c>
      <c r="D110" s="71">
        <v>-1.8494759999999999E-2</v>
      </c>
    </row>
    <row r="111" spans="1:4" x14ac:dyDescent="0.35">
      <c r="A111" s="62">
        <v>44263</v>
      </c>
      <c r="B111" s="1">
        <v>14380.910156</v>
      </c>
      <c r="C111" s="1">
        <f t="shared" si="1"/>
        <v>3.3060122147978786E-2</v>
      </c>
      <c r="D111" s="71">
        <v>1.4655876E-2</v>
      </c>
    </row>
    <row r="112" spans="1:4" x14ac:dyDescent="0.35">
      <c r="A112" s="62">
        <v>44264</v>
      </c>
      <c r="B112" s="1">
        <v>14437.940430000001</v>
      </c>
      <c r="C112" s="1">
        <f t="shared" si="1"/>
        <v>3.9656929485931379E-3</v>
      </c>
      <c r="D112" s="71">
        <v>-6.1903790000000002E-3</v>
      </c>
    </row>
    <row r="113" spans="1:4" x14ac:dyDescent="0.35">
      <c r="A113" s="62">
        <v>44265</v>
      </c>
      <c r="B113" s="1">
        <v>14540.25</v>
      </c>
      <c r="C113" s="1">
        <f t="shared" si="1"/>
        <v>7.086160972614529E-3</v>
      </c>
      <c r="D113" s="71">
        <v>7.7862189999999996E-3</v>
      </c>
    </row>
    <row r="114" spans="1:4" x14ac:dyDescent="0.35">
      <c r="A114" s="62">
        <v>44266</v>
      </c>
      <c r="B114" s="1">
        <v>14569.389648</v>
      </c>
      <c r="C114" s="1">
        <f t="shared" si="1"/>
        <v>2.0040678805385262E-3</v>
      </c>
      <c r="D114" s="71">
        <v>4.1205249999999999E-3</v>
      </c>
    </row>
    <row r="115" spans="1:4" x14ac:dyDescent="0.35">
      <c r="A115" s="62">
        <v>44267</v>
      </c>
      <c r="B115" s="1">
        <v>14502.389648</v>
      </c>
      <c r="C115" s="1">
        <f t="shared" si="1"/>
        <v>-4.5986826915015867E-3</v>
      </c>
      <c r="D115" s="71">
        <v>-5.8990509999999998E-3</v>
      </c>
    </row>
    <row r="116" spans="1:4" x14ac:dyDescent="0.35">
      <c r="A116" s="62">
        <v>44270</v>
      </c>
      <c r="B116" s="1">
        <v>14461.419921999999</v>
      </c>
      <c r="C116" s="1">
        <f t="shared" si="1"/>
        <v>-2.8250327700753259E-3</v>
      </c>
      <c r="D116" s="71">
        <v>4.9020380000000001E-3</v>
      </c>
    </row>
    <row r="117" spans="1:4" x14ac:dyDescent="0.35">
      <c r="A117" s="62">
        <v>44271</v>
      </c>
      <c r="B117" s="1">
        <v>14557.580078000001</v>
      </c>
      <c r="C117" s="1">
        <f t="shared" si="1"/>
        <v>6.649426993936767E-3</v>
      </c>
      <c r="D117" s="71">
        <v>2.0539127000000001E-2</v>
      </c>
    </row>
    <row r="118" spans="1:4" x14ac:dyDescent="0.35">
      <c r="A118" s="62">
        <v>44272</v>
      </c>
      <c r="B118" s="1">
        <v>14596.610352</v>
      </c>
      <c r="C118" s="1">
        <f t="shared" si="1"/>
        <v>2.6810962942242673E-3</v>
      </c>
      <c r="D118" s="71">
        <v>-1.1320780000000001E-2</v>
      </c>
    </row>
    <row r="119" spans="1:4" x14ac:dyDescent="0.35">
      <c r="A119" s="62">
        <v>44273</v>
      </c>
      <c r="B119" s="1">
        <v>14775.519531</v>
      </c>
      <c r="C119" s="1">
        <f t="shared" si="1"/>
        <v>1.225689901186452E-2</v>
      </c>
      <c r="D119" s="71">
        <v>-2.7989820000000002E-3</v>
      </c>
    </row>
    <row r="120" spans="1:4" x14ac:dyDescent="0.35">
      <c r="A120" s="62">
        <v>44274</v>
      </c>
      <c r="B120" s="1">
        <v>14621</v>
      </c>
      <c r="C120" s="1">
        <f t="shared" si="1"/>
        <v>-1.0457806960750713E-2</v>
      </c>
      <c r="D120" s="71">
        <v>2.7813218000000001E-2</v>
      </c>
    </row>
    <row r="121" spans="1:4" x14ac:dyDescent="0.35">
      <c r="A121" s="62">
        <v>44277</v>
      </c>
      <c r="B121" s="1">
        <v>14657.209961</v>
      </c>
      <c r="C121" s="1">
        <f t="shared" si="1"/>
        <v>2.4765721222898898E-3</v>
      </c>
      <c r="D121" s="71">
        <v>-2.7309090000000001E-3</v>
      </c>
    </row>
    <row r="122" spans="1:4" x14ac:dyDescent="0.35">
      <c r="A122" s="62">
        <v>44278</v>
      </c>
      <c r="B122" s="1">
        <v>14662.019531</v>
      </c>
      <c r="C122" s="1">
        <f t="shared" si="1"/>
        <v>3.2813680180585351E-4</v>
      </c>
      <c r="D122" s="71">
        <v>2.9624174E-2</v>
      </c>
    </row>
    <row r="123" spans="1:4" x14ac:dyDescent="0.35">
      <c r="A123" s="62">
        <v>44279</v>
      </c>
      <c r="B123" s="1">
        <v>14610.389648</v>
      </c>
      <c r="C123" s="1">
        <f t="shared" si="1"/>
        <v>-3.5213350310193095E-3</v>
      </c>
      <c r="D123" s="71">
        <v>-2.2969076000000001E-2</v>
      </c>
    </row>
    <row r="124" spans="1:4" x14ac:dyDescent="0.35">
      <c r="A124" s="62">
        <v>44280</v>
      </c>
      <c r="B124" s="1">
        <v>14621.360352</v>
      </c>
      <c r="C124" s="1">
        <f t="shared" si="1"/>
        <v>7.5088373851146079E-4</v>
      </c>
      <c r="D124" s="71">
        <v>-3.6377158999999999E-2</v>
      </c>
    </row>
    <row r="125" spans="1:4" x14ac:dyDescent="0.35">
      <c r="A125" s="62">
        <v>44281</v>
      </c>
      <c r="B125" s="1">
        <v>14748.940430000001</v>
      </c>
      <c r="C125" s="1">
        <f t="shared" si="1"/>
        <v>8.7255956305426589E-3</v>
      </c>
      <c r="D125" s="71">
        <v>3.8777658999999999E-2</v>
      </c>
    </row>
    <row r="126" spans="1:4" x14ac:dyDescent="0.35">
      <c r="A126" s="62">
        <v>44284</v>
      </c>
      <c r="B126" s="1">
        <v>14817.719727</v>
      </c>
      <c r="C126" s="1">
        <f t="shared" si="1"/>
        <v>4.6633381785242678E-3</v>
      </c>
      <c r="D126" s="71">
        <v>-2.4474709000000001E-2</v>
      </c>
    </row>
    <row r="127" spans="1:4" x14ac:dyDescent="0.35">
      <c r="A127" s="62">
        <v>44285</v>
      </c>
      <c r="B127" s="1">
        <v>15008.610352</v>
      </c>
      <c r="C127" s="1">
        <f t="shared" si="1"/>
        <v>1.2882591148769674E-2</v>
      </c>
      <c r="D127" s="71">
        <v>4.5615810000000003E-3</v>
      </c>
    </row>
    <row r="128" spans="1:4" x14ac:dyDescent="0.35">
      <c r="A128" s="62">
        <v>44286</v>
      </c>
      <c r="B128" s="1">
        <v>15008.339844</v>
      </c>
      <c r="C128" s="1">
        <f t="shared" si="1"/>
        <v>-1.8023520742782273E-5</v>
      </c>
      <c r="D128" s="71">
        <v>3.5317859999999999E-3</v>
      </c>
    </row>
    <row r="129" spans="1:4" x14ac:dyDescent="0.35">
      <c r="A129" s="62">
        <v>44287</v>
      </c>
      <c r="B129" s="1">
        <v>15107.169921999999</v>
      </c>
      <c r="C129" s="1">
        <f t="shared" si="1"/>
        <v>6.5850106692186289E-3</v>
      </c>
      <c r="D129" s="71">
        <v>2.1870363E-2</v>
      </c>
    </row>
    <row r="130" spans="1:4" x14ac:dyDescent="0.35">
      <c r="A130" s="62">
        <v>44292</v>
      </c>
      <c r="B130" s="1">
        <v>15212.679688</v>
      </c>
      <c r="C130" s="1">
        <f t="shared" si="1"/>
        <v>6.9840854736366708E-3</v>
      </c>
      <c r="D130" s="71">
        <v>4.4280439999999999E-3</v>
      </c>
    </row>
    <row r="131" spans="1:4" x14ac:dyDescent="0.35">
      <c r="A131" s="62">
        <v>44293</v>
      </c>
      <c r="B131" s="1">
        <v>15176.360352</v>
      </c>
      <c r="C131" s="1">
        <f t="shared" si="1"/>
        <v>-2.3874384227421642E-3</v>
      </c>
      <c r="D131" s="71">
        <v>1.8368846000000001E-2</v>
      </c>
    </row>
    <row r="132" spans="1:4" x14ac:dyDescent="0.35">
      <c r="A132" s="62">
        <v>44294</v>
      </c>
      <c r="B132" s="1">
        <v>15202.679688</v>
      </c>
      <c r="C132" s="1">
        <f t="shared" ref="C132:C195" si="2">(B132-B131)/B131</f>
        <v>1.7342324107724558E-3</v>
      </c>
      <c r="D132" s="71">
        <v>1.4910990000000001E-2</v>
      </c>
    </row>
    <row r="133" spans="1:4" x14ac:dyDescent="0.35">
      <c r="A133" s="62">
        <v>44295</v>
      </c>
      <c r="B133" s="1">
        <v>15234.160156</v>
      </c>
      <c r="C133" s="1">
        <f t="shared" si="2"/>
        <v>2.0707183632138462E-3</v>
      </c>
      <c r="D133" s="71">
        <v>-1.6587701E-2</v>
      </c>
    </row>
    <row r="134" spans="1:4" x14ac:dyDescent="0.35">
      <c r="A134" s="62">
        <v>44298</v>
      </c>
      <c r="B134" s="1">
        <v>15215</v>
      </c>
      <c r="C134" s="1">
        <f t="shared" si="2"/>
        <v>-1.2577100282389808E-3</v>
      </c>
      <c r="D134" s="71">
        <v>1.4458069999999999E-3</v>
      </c>
    </row>
    <row r="135" spans="1:4" x14ac:dyDescent="0.35">
      <c r="A135" s="62">
        <v>44299</v>
      </c>
      <c r="B135" s="1">
        <v>15234.360352</v>
      </c>
      <c r="C135" s="1">
        <f t="shared" si="2"/>
        <v>1.2724516595464801E-3</v>
      </c>
      <c r="D135" s="71">
        <v>1.6843046E-2</v>
      </c>
    </row>
    <row r="136" spans="1:4" x14ac:dyDescent="0.35">
      <c r="A136" s="62">
        <v>44300</v>
      </c>
      <c r="B136" s="1">
        <v>15209.150390999999</v>
      </c>
      <c r="C136" s="1">
        <f t="shared" si="2"/>
        <v>-1.6548092875255415E-3</v>
      </c>
      <c r="D136" s="71">
        <v>2.9342216000000001E-2</v>
      </c>
    </row>
    <row r="137" spans="1:4" x14ac:dyDescent="0.35">
      <c r="A137" s="62">
        <v>44301</v>
      </c>
      <c r="B137" s="1">
        <v>15255.330078000001</v>
      </c>
      <c r="C137" s="1">
        <f t="shared" si="2"/>
        <v>3.0363094461429243E-3</v>
      </c>
      <c r="D137" s="71">
        <v>2.528731E-2</v>
      </c>
    </row>
    <row r="138" spans="1:4" x14ac:dyDescent="0.35">
      <c r="A138" s="62">
        <v>44302</v>
      </c>
      <c r="B138" s="1">
        <v>15459.75</v>
      </c>
      <c r="C138" s="1">
        <f t="shared" si="2"/>
        <v>1.3399901605196793E-2</v>
      </c>
      <c r="D138" s="71">
        <v>1.1883476E-2</v>
      </c>
    </row>
    <row r="139" spans="1:4" x14ac:dyDescent="0.35">
      <c r="A139" s="62">
        <v>44305</v>
      </c>
      <c r="B139" s="1">
        <v>15368.389648</v>
      </c>
      <c r="C139" s="1">
        <f t="shared" si="2"/>
        <v>-5.9095620563074883E-3</v>
      </c>
      <c r="D139" s="71">
        <v>2.2153799999999999E-4</v>
      </c>
    </row>
    <row r="140" spans="1:4" x14ac:dyDescent="0.35">
      <c r="A140" s="62">
        <v>44306</v>
      </c>
      <c r="B140" s="1">
        <v>15129.509765999999</v>
      </c>
      <c r="C140" s="1">
        <f t="shared" si="2"/>
        <v>-1.554358572832569E-2</v>
      </c>
      <c r="D140" s="71">
        <v>1.6393487000000002E-2</v>
      </c>
    </row>
    <row r="141" spans="1:4" x14ac:dyDescent="0.35">
      <c r="A141" s="62">
        <v>44307</v>
      </c>
      <c r="B141" s="1">
        <v>15195.969727</v>
      </c>
      <c r="C141" s="1">
        <f t="shared" si="2"/>
        <v>4.3927372418472903E-3</v>
      </c>
      <c r="D141" s="71">
        <v>-2.8335000000000001E-3</v>
      </c>
    </row>
    <row r="142" spans="1:4" x14ac:dyDescent="0.35">
      <c r="A142" s="62">
        <v>44308</v>
      </c>
      <c r="B142" s="1">
        <v>15320.519531</v>
      </c>
      <c r="C142" s="1">
        <f t="shared" si="2"/>
        <v>8.1962392817025529E-3</v>
      </c>
      <c r="D142" s="71">
        <v>1.6611977999999999E-2</v>
      </c>
    </row>
    <row r="143" spans="1:4" x14ac:dyDescent="0.35">
      <c r="A143" s="62">
        <v>44309</v>
      </c>
      <c r="B143" s="1">
        <v>15279.620117</v>
      </c>
      <c r="C143" s="1">
        <f t="shared" si="2"/>
        <v>-2.6695840122942581E-3</v>
      </c>
      <c r="D143" s="71">
        <v>-2.3435820999999999E-2</v>
      </c>
    </row>
    <row r="144" spans="1:4" x14ac:dyDescent="0.35">
      <c r="A144" s="62">
        <v>44312</v>
      </c>
      <c r="B144" s="1">
        <v>15296.339844</v>
      </c>
      <c r="C144" s="1">
        <f t="shared" si="2"/>
        <v>1.0942501758533538E-3</v>
      </c>
      <c r="D144" s="71">
        <v>-3.5226770000000001E-3</v>
      </c>
    </row>
    <row r="145" spans="1:4" x14ac:dyDescent="0.35">
      <c r="A145" s="62">
        <v>44313</v>
      </c>
      <c r="B145" s="1">
        <v>15249.269531</v>
      </c>
      <c r="C145" s="1">
        <f t="shared" si="2"/>
        <v>-3.0772271981433213E-3</v>
      </c>
      <c r="D145" s="71">
        <v>2.6514139999999999E-3</v>
      </c>
    </row>
    <row r="146" spans="1:4" x14ac:dyDescent="0.35">
      <c r="A146" s="62">
        <v>44314</v>
      </c>
      <c r="B146" s="1">
        <v>15292.179688</v>
      </c>
      <c r="C146" s="1">
        <f t="shared" si="2"/>
        <v>2.8139155723340631E-3</v>
      </c>
      <c r="D146" s="71">
        <v>-1.762935E-3</v>
      </c>
    </row>
    <row r="147" spans="1:4" x14ac:dyDescent="0.35">
      <c r="A147" s="62">
        <v>44315</v>
      </c>
      <c r="B147" s="1">
        <v>15154.200194999999</v>
      </c>
      <c r="C147" s="1">
        <f t="shared" si="2"/>
        <v>-9.0228793942485046E-3</v>
      </c>
      <c r="D147" s="71">
        <v>-6.4017880000000003E-3</v>
      </c>
    </row>
    <row r="148" spans="1:4" x14ac:dyDescent="0.35">
      <c r="A148" s="62">
        <v>44316</v>
      </c>
      <c r="B148" s="1">
        <v>15135.910156</v>
      </c>
      <c r="C148" s="1">
        <f t="shared" si="2"/>
        <v>-1.2069286907028039E-3</v>
      </c>
      <c r="D148" s="71">
        <v>-2.2212800000000001E-4</v>
      </c>
    </row>
    <row r="149" spans="1:4" x14ac:dyDescent="0.35">
      <c r="A149" s="62">
        <v>44319</v>
      </c>
      <c r="B149" s="1">
        <v>15236.469727</v>
      </c>
      <c r="C149" s="1">
        <f t="shared" si="2"/>
        <v>6.6437743065049272E-3</v>
      </c>
      <c r="D149" s="71">
        <v>1.4000022000000001E-2</v>
      </c>
    </row>
    <row r="150" spans="1:4" x14ac:dyDescent="0.35">
      <c r="A150" s="62">
        <v>44320</v>
      </c>
      <c r="B150" s="1">
        <v>14856.480469</v>
      </c>
      <c r="C150" s="1">
        <f t="shared" si="2"/>
        <v>-2.4939455451851444E-2</v>
      </c>
      <c r="D150" s="71">
        <v>-2.8490005999999998E-2</v>
      </c>
    </row>
    <row r="151" spans="1:4" x14ac:dyDescent="0.35">
      <c r="A151" s="62">
        <v>44321</v>
      </c>
      <c r="B151" s="1">
        <v>15170.780273</v>
      </c>
      <c r="C151" s="1">
        <f t="shared" si="2"/>
        <v>2.11557377035448E-2</v>
      </c>
      <c r="D151" s="71">
        <v>-4.5118399999999998E-4</v>
      </c>
    </row>
    <row r="152" spans="1:4" x14ac:dyDescent="0.35">
      <c r="A152" s="62">
        <v>44322</v>
      </c>
      <c r="B152" s="1">
        <v>15196.740234000001</v>
      </c>
      <c r="C152" s="1">
        <f t="shared" si="2"/>
        <v>1.7111816619084768E-3</v>
      </c>
      <c r="D152" s="71">
        <v>-2.6404918999999999E-2</v>
      </c>
    </row>
    <row r="153" spans="1:4" x14ac:dyDescent="0.35">
      <c r="A153" s="62">
        <v>44323</v>
      </c>
      <c r="B153" s="1">
        <v>15399.650390999999</v>
      </c>
      <c r="C153" s="1">
        <f t="shared" si="2"/>
        <v>1.3352215927598939E-2</v>
      </c>
      <c r="D153" s="71">
        <v>9.2723700000000003E-4</v>
      </c>
    </row>
    <row r="154" spans="1:4" x14ac:dyDescent="0.35">
      <c r="A154" s="62">
        <v>44326</v>
      </c>
      <c r="B154" s="1">
        <v>15400.410156</v>
      </c>
      <c r="C154" s="1">
        <f t="shared" si="2"/>
        <v>4.9336509642110221E-5</v>
      </c>
      <c r="D154" s="71">
        <v>4.631797E-3</v>
      </c>
    </row>
    <row r="155" spans="1:4" x14ac:dyDescent="0.35">
      <c r="A155" s="62">
        <v>44327</v>
      </c>
      <c r="B155" s="1">
        <v>15119.75</v>
      </c>
      <c r="C155" s="1">
        <f t="shared" si="2"/>
        <v>-1.8224200080194274E-2</v>
      </c>
      <c r="D155" s="71">
        <v>-2.4204679E-2</v>
      </c>
    </row>
    <row r="156" spans="1:4" x14ac:dyDescent="0.35">
      <c r="A156" s="62">
        <v>44328</v>
      </c>
      <c r="B156" s="1">
        <v>15150.219727</v>
      </c>
      <c r="C156" s="1">
        <f t="shared" si="2"/>
        <v>2.0152269052067457E-3</v>
      </c>
      <c r="D156" s="71">
        <v>4.0160170000000002E-3</v>
      </c>
    </row>
    <row r="157" spans="1:4" x14ac:dyDescent="0.35">
      <c r="A157" s="62">
        <v>44329</v>
      </c>
      <c r="B157" s="1">
        <v>15199.679688</v>
      </c>
      <c r="C157" s="1">
        <f t="shared" si="2"/>
        <v>3.2646365459542011E-3</v>
      </c>
      <c r="D157" s="71">
        <v>-1.411788E-3</v>
      </c>
    </row>
    <row r="158" spans="1:4" x14ac:dyDescent="0.35">
      <c r="A158" s="62">
        <v>44330</v>
      </c>
      <c r="B158" s="1">
        <v>15416.639648</v>
      </c>
      <c r="C158" s="1">
        <f t="shared" si="2"/>
        <v>1.4273982376831791E-2</v>
      </c>
      <c r="D158" s="71">
        <v>1.7672007999999999E-2</v>
      </c>
    </row>
    <row r="159" spans="1:4" x14ac:dyDescent="0.35">
      <c r="A159" s="62">
        <v>44333</v>
      </c>
      <c r="B159" s="1">
        <v>15396.620117</v>
      </c>
      <c r="C159" s="1">
        <f t="shared" si="2"/>
        <v>-1.2985664487913907E-3</v>
      </c>
      <c r="D159" s="71">
        <v>1.0882172000000001E-2</v>
      </c>
    </row>
    <row r="160" spans="1:4" x14ac:dyDescent="0.35">
      <c r="A160" s="62">
        <v>44334</v>
      </c>
      <c r="B160" s="1">
        <v>15386.580078000001</v>
      </c>
      <c r="C160" s="1">
        <f t="shared" si="2"/>
        <v>-6.5209370132565203E-4</v>
      </c>
      <c r="D160" s="71">
        <v>4.2143839000000002E-2</v>
      </c>
    </row>
    <row r="161" spans="1:4" x14ac:dyDescent="0.35">
      <c r="A161" s="62">
        <v>44335</v>
      </c>
      <c r="B161" s="1">
        <v>15113.559569999999</v>
      </c>
      <c r="C161" s="1">
        <f t="shared" si="2"/>
        <v>-1.7744067012680154E-2</v>
      </c>
      <c r="D161" s="71">
        <v>-1.6923077000000002E-2</v>
      </c>
    </row>
    <row r="162" spans="1:4" x14ac:dyDescent="0.35">
      <c r="A162" s="62">
        <v>44336</v>
      </c>
      <c r="B162" s="1">
        <v>15370.259765999999</v>
      </c>
      <c r="C162" s="1">
        <f t="shared" si="2"/>
        <v>1.6984760923531385E-2</v>
      </c>
      <c r="D162" s="71">
        <v>8.7189580000000006E-3</v>
      </c>
    </row>
    <row r="163" spans="1:4" x14ac:dyDescent="0.35">
      <c r="A163" s="62">
        <v>44337</v>
      </c>
      <c r="B163" s="1">
        <v>15437.509765999999</v>
      </c>
      <c r="C163" s="1">
        <f t="shared" si="2"/>
        <v>4.3753326894813652E-3</v>
      </c>
      <c r="D163" s="71">
        <v>-2.881139E-3</v>
      </c>
    </row>
    <row r="164" spans="1:4" x14ac:dyDescent="0.35">
      <c r="A164" s="62">
        <v>44341</v>
      </c>
      <c r="B164" s="1">
        <v>15465.089844</v>
      </c>
      <c r="C164" s="1">
        <f t="shared" si="2"/>
        <v>1.7865626268780731E-3</v>
      </c>
      <c r="D164" s="71">
        <v>0.15714600300000001</v>
      </c>
    </row>
    <row r="165" spans="1:4" x14ac:dyDescent="0.35">
      <c r="A165" s="62">
        <v>44342</v>
      </c>
      <c r="B165" s="1">
        <v>15450.719727</v>
      </c>
      <c r="C165" s="1">
        <f t="shared" si="2"/>
        <v>-9.2919712364785095E-4</v>
      </c>
      <c r="D165" s="71">
        <v>1.152478E-3</v>
      </c>
    </row>
    <row r="166" spans="1:4" x14ac:dyDescent="0.35">
      <c r="A166" s="62">
        <v>44343</v>
      </c>
      <c r="B166" s="1">
        <v>15406.730469</v>
      </c>
      <c r="C166" s="1">
        <f t="shared" si="2"/>
        <v>-2.8470685364338569E-3</v>
      </c>
      <c r="D166" s="71">
        <v>2.6860899999999999E-3</v>
      </c>
    </row>
    <row r="167" spans="1:4" x14ac:dyDescent="0.35">
      <c r="A167" s="62">
        <v>44344</v>
      </c>
      <c r="B167" s="1">
        <v>15519.980469</v>
      </c>
      <c r="C167" s="1">
        <f t="shared" si="2"/>
        <v>7.3506835358657825E-3</v>
      </c>
      <c r="D167" s="71">
        <v>-3.8262499999999999E-4</v>
      </c>
    </row>
    <row r="168" spans="1:4" x14ac:dyDescent="0.35">
      <c r="A168" s="62">
        <v>44347</v>
      </c>
      <c r="B168" s="1">
        <v>15421.129883</v>
      </c>
      <c r="C168" s="1">
        <f t="shared" si="2"/>
        <v>-6.3692468039793686E-3</v>
      </c>
      <c r="D168" s="71">
        <v>-7.6571600000000005E-4</v>
      </c>
    </row>
    <row r="169" spans="1:4" x14ac:dyDescent="0.35">
      <c r="A169" s="62">
        <v>44348</v>
      </c>
      <c r="B169" s="1">
        <v>15567.360352</v>
      </c>
      <c r="C169" s="1">
        <f t="shared" si="2"/>
        <v>9.4824743783010444E-3</v>
      </c>
      <c r="D169" s="71">
        <v>0</v>
      </c>
    </row>
    <row r="170" spans="1:4" x14ac:dyDescent="0.35">
      <c r="A170" s="62">
        <v>44349</v>
      </c>
      <c r="B170" s="1">
        <v>15602.709961</v>
      </c>
      <c r="C170" s="1">
        <f t="shared" si="2"/>
        <v>2.2707516368026567E-3</v>
      </c>
      <c r="D170" s="71">
        <v>-1.9923389999999999E-2</v>
      </c>
    </row>
    <row r="171" spans="1:4" x14ac:dyDescent="0.35">
      <c r="A171" s="62">
        <v>44350</v>
      </c>
      <c r="B171" s="1">
        <v>15632.669921999999</v>
      </c>
      <c r="C171" s="1">
        <f t="shared" si="2"/>
        <v>1.9201767561459228E-3</v>
      </c>
      <c r="D171" s="71">
        <v>-7.8187999999999999E-4</v>
      </c>
    </row>
    <row r="172" spans="1:4" x14ac:dyDescent="0.35">
      <c r="A172" s="62">
        <v>44351</v>
      </c>
      <c r="B172" s="1">
        <v>15692.900390999999</v>
      </c>
      <c r="C172" s="1">
        <f t="shared" si="2"/>
        <v>3.8528587439332546E-3</v>
      </c>
      <c r="D172" s="71">
        <v>2.7386350000000001E-3</v>
      </c>
    </row>
    <row r="173" spans="1:4" x14ac:dyDescent="0.35">
      <c r="A173" s="62">
        <v>44354</v>
      </c>
      <c r="B173" s="1">
        <v>15677.150390999999</v>
      </c>
      <c r="C173" s="1">
        <f t="shared" si="2"/>
        <v>-1.0036385631449459E-3</v>
      </c>
      <c r="D173" s="71">
        <v>7.8035500000000005E-4</v>
      </c>
    </row>
    <row r="174" spans="1:4" x14ac:dyDescent="0.35">
      <c r="A174" s="62">
        <v>44355</v>
      </c>
      <c r="B174" s="1">
        <v>15640.599609000001</v>
      </c>
      <c r="C174" s="1">
        <f t="shared" si="2"/>
        <v>-2.3314684804568598E-3</v>
      </c>
      <c r="D174" s="71">
        <v>-3.1189080000000001E-3</v>
      </c>
    </row>
    <row r="175" spans="1:4" x14ac:dyDescent="0.35">
      <c r="A175" s="62">
        <v>44356</v>
      </c>
      <c r="B175" s="1">
        <v>15581.139648</v>
      </c>
      <c r="C175" s="1">
        <f t="shared" si="2"/>
        <v>-3.8016420397198642E-3</v>
      </c>
      <c r="D175" s="71">
        <v>1.1732890000000001E-3</v>
      </c>
    </row>
    <row r="176" spans="1:4" x14ac:dyDescent="0.35">
      <c r="A176" s="62">
        <v>44357</v>
      </c>
      <c r="B176" s="1">
        <v>15571.219727</v>
      </c>
      <c r="C176" s="1">
        <f t="shared" si="2"/>
        <v>-6.3666209430796917E-4</v>
      </c>
      <c r="D176" s="71">
        <v>6.6406249999999998E-3</v>
      </c>
    </row>
    <row r="177" spans="1:4" x14ac:dyDescent="0.35">
      <c r="A177" s="62">
        <v>44358</v>
      </c>
      <c r="B177" s="1">
        <v>15693.269531</v>
      </c>
      <c r="C177" s="1">
        <f t="shared" si="2"/>
        <v>7.8381659330366872E-3</v>
      </c>
      <c r="D177" s="71">
        <v>3.1043849999999999E-3</v>
      </c>
    </row>
    <row r="178" spans="1:4" x14ac:dyDescent="0.35">
      <c r="A178" s="62">
        <v>44361</v>
      </c>
      <c r="B178" s="1">
        <v>15673.639648</v>
      </c>
      <c r="C178" s="1">
        <f t="shared" si="2"/>
        <v>-1.2508472476830494E-3</v>
      </c>
      <c r="D178" s="71">
        <v>1.160484E-3</v>
      </c>
    </row>
    <row r="179" spans="1:4" x14ac:dyDescent="0.35">
      <c r="A179" s="62">
        <v>44362</v>
      </c>
      <c r="B179" s="1">
        <v>15729.519531</v>
      </c>
      <c r="C179" s="1">
        <f t="shared" si="2"/>
        <v>3.5652142230493374E-3</v>
      </c>
      <c r="D179" s="71">
        <v>7.7281699999999997E-4</v>
      </c>
    </row>
    <row r="180" spans="1:4" x14ac:dyDescent="0.35">
      <c r="A180" s="62">
        <v>44363</v>
      </c>
      <c r="B180" s="1">
        <v>15710.570313</v>
      </c>
      <c r="C180" s="1">
        <f t="shared" si="2"/>
        <v>-1.2046914696061956E-3</v>
      </c>
      <c r="D180" s="71">
        <v>1.93056E-3</v>
      </c>
    </row>
    <row r="181" spans="1:4" x14ac:dyDescent="0.35">
      <c r="A181" s="62">
        <v>44364</v>
      </c>
      <c r="B181" s="1">
        <v>15727.669921999999</v>
      </c>
      <c r="C181" s="1">
        <f t="shared" si="2"/>
        <v>1.0884142751870426E-3</v>
      </c>
      <c r="D181" s="71">
        <v>-3.8535840000000002E-3</v>
      </c>
    </row>
    <row r="182" spans="1:4" x14ac:dyDescent="0.35">
      <c r="A182" s="62">
        <v>44365</v>
      </c>
      <c r="B182" s="1">
        <v>15448.040039</v>
      </c>
      <c r="C182" s="1">
        <f t="shared" si="2"/>
        <v>-1.7779485733538377E-2</v>
      </c>
      <c r="D182" s="71">
        <v>-4.255338E-3</v>
      </c>
    </row>
    <row r="183" spans="1:4" x14ac:dyDescent="0.35">
      <c r="A183" s="62">
        <v>44368</v>
      </c>
      <c r="B183" s="1">
        <v>15603.240234000001</v>
      </c>
      <c r="C183" s="1">
        <f t="shared" si="2"/>
        <v>1.0046594558803841E-2</v>
      </c>
      <c r="D183" s="71">
        <v>3.1079839999999998E-3</v>
      </c>
    </row>
    <row r="184" spans="1:4" x14ac:dyDescent="0.35">
      <c r="A184" s="62">
        <v>44369</v>
      </c>
      <c r="B184" s="1">
        <v>15636.330078000001</v>
      </c>
      <c r="C184" s="1">
        <f t="shared" si="2"/>
        <v>2.1207033605684139E-3</v>
      </c>
      <c r="D184" s="71">
        <v>-2.3237610000000001E-3</v>
      </c>
    </row>
    <row r="185" spans="1:4" x14ac:dyDescent="0.35">
      <c r="A185" s="62">
        <v>44370</v>
      </c>
      <c r="B185" s="1">
        <v>15456.389648</v>
      </c>
      <c r="C185" s="1">
        <f t="shared" si="2"/>
        <v>-1.150784289551249E-2</v>
      </c>
      <c r="D185" s="71">
        <v>0</v>
      </c>
    </row>
    <row r="186" spans="1:4" x14ac:dyDescent="0.35">
      <c r="A186" s="62">
        <v>44371</v>
      </c>
      <c r="B186" s="1">
        <v>15589.230469</v>
      </c>
      <c r="C186" s="1">
        <f t="shared" si="2"/>
        <v>8.5945569453982351E-3</v>
      </c>
      <c r="D186" s="71">
        <v>-3.8819899999999999E-4</v>
      </c>
    </row>
    <row r="187" spans="1:4" x14ac:dyDescent="0.35">
      <c r="A187" s="62">
        <v>44372</v>
      </c>
      <c r="B187" s="1">
        <v>15607.969727</v>
      </c>
      <c r="C187" s="1">
        <f t="shared" si="2"/>
        <v>1.2020643377659726E-3</v>
      </c>
      <c r="D187" s="71">
        <v>-3.8834999999999998E-4</v>
      </c>
    </row>
    <row r="188" spans="1:4" x14ac:dyDescent="0.35">
      <c r="A188" s="62">
        <v>44375</v>
      </c>
      <c r="B188" s="1">
        <v>15554.179688</v>
      </c>
      <c r="C188" s="1">
        <f t="shared" si="2"/>
        <v>-3.4463187679656324E-3</v>
      </c>
      <c r="D188" s="71">
        <v>1.1655210000000001E-3</v>
      </c>
    </row>
    <row r="189" spans="1:4" x14ac:dyDescent="0.35">
      <c r="A189" s="62">
        <v>44376</v>
      </c>
      <c r="B189" s="1">
        <v>15690.589844</v>
      </c>
      <c r="C189" s="1">
        <f t="shared" si="2"/>
        <v>8.7700000087590543E-3</v>
      </c>
      <c r="D189" s="71">
        <v>1.552154E-3</v>
      </c>
    </row>
    <row r="190" spans="1:4" x14ac:dyDescent="0.35">
      <c r="A190" s="62">
        <v>44377</v>
      </c>
      <c r="B190" s="1">
        <v>15531.040039</v>
      </c>
      <c r="C190" s="1">
        <f t="shared" si="2"/>
        <v>-1.0168502687680131E-2</v>
      </c>
      <c r="D190" s="71">
        <v>-7.7483499999999998E-4</v>
      </c>
    </row>
    <row r="191" spans="1:4" x14ac:dyDescent="0.35">
      <c r="A191" s="62">
        <v>44378</v>
      </c>
      <c r="B191" s="1">
        <v>15603.809569999999</v>
      </c>
      <c r="C191" s="1">
        <f t="shared" si="2"/>
        <v>4.6854254974083081E-3</v>
      </c>
      <c r="D191" s="71">
        <v>-1.16328E-3</v>
      </c>
    </row>
    <row r="192" spans="1:4" x14ac:dyDescent="0.35">
      <c r="A192" s="62">
        <v>44379</v>
      </c>
      <c r="B192" s="1">
        <v>15650.089844</v>
      </c>
      <c r="C192" s="1">
        <f t="shared" si="2"/>
        <v>2.9659599338471448E-3</v>
      </c>
      <c r="D192" s="71">
        <v>3.4938080000000002E-3</v>
      </c>
    </row>
    <row r="193" spans="1:4" x14ac:dyDescent="0.35">
      <c r="A193" s="62">
        <v>44382</v>
      </c>
      <c r="B193" s="1">
        <v>15661.969727</v>
      </c>
      <c r="C193" s="1">
        <f t="shared" si="2"/>
        <v>7.5909359744373421E-4</v>
      </c>
      <c r="D193" s="71">
        <v>-2.3210639999999999E-3</v>
      </c>
    </row>
    <row r="194" spans="1:4" x14ac:dyDescent="0.35">
      <c r="A194" s="62">
        <v>44383</v>
      </c>
      <c r="B194" s="1">
        <v>15511.379883</v>
      </c>
      <c r="C194" s="1">
        <f t="shared" si="2"/>
        <v>-9.6150003240266183E-3</v>
      </c>
      <c r="D194" s="71">
        <v>3.1019770000000001E-3</v>
      </c>
    </row>
    <row r="195" spans="1:4" x14ac:dyDescent="0.35">
      <c r="A195" s="62">
        <v>44384</v>
      </c>
      <c r="B195" s="1">
        <v>15692.709961</v>
      </c>
      <c r="C195" s="1">
        <f t="shared" si="2"/>
        <v>1.1690131978440751E-2</v>
      </c>
      <c r="D195" s="71">
        <v>-1.1596829999999999E-3</v>
      </c>
    </row>
    <row r="196" spans="1:4" x14ac:dyDescent="0.35">
      <c r="A196" s="62">
        <v>44385</v>
      </c>
      <c r="B196" s="1">
        <v>15420.639648</v>
      </c>
      <c r="C196" s="1">
        <f t="shared" ref="C196:C259" si="3">(B196-B195)/B195</f>
        <v>-1.7337369624249577E-2</v>
      </c>
      <c r="D196" s="71">
        <v>-2.3219619999999999E-3</v>
      </c>
    </row>
    <row r="197" spans="1:4" x14ac:dyDescent="0.35">
      <c r="A197" s="62">
        <v>44386</v>
      </c>
      <c r="B197" s="1">
        <v>15687.929688</v>
      </c>
      <c r="C197" s="1">
        <f t="shared" si="3"/>
        <v>1.7333265422272311E-2</v>
      </c>
      <c r="D197" s="71">
        <v>3.8791699999999999E-4</v>
      </c>
    </row>
    <row r="198" spans="1:4" x14ac:dyDescent="0.35">
      <c r="A198" s="62">
        <v>44389</v>
      </c>
      <c r="B198" s="1">
        <v>15790.509765999999</v>
      </c>
      <c r="C198" s="1">
        <f t="shared" si="3"/>
        <v>6.5387900150052644E-3</v>
      </c>
      <c r="D198" s="71">
        <v>-3.8776700000000002E-4</v>
      </c>
    </row>
    <row r="199" spans="1:4" x14ac:dyDescent="0.35">
      <c r="A199" s="62">
        <v>44390</v>
      </c>
      <c r="B199" s="1">
        <v>15789.639648</v>
      </c>
      <c r="C199" s="1">
        <f t="shared" si="3"/>
        <v>-5.510385750005627E-5</v>
      </c>
      <c r="D199" s="71">
        <v>-5.4306049999999998E-3</v>
      </c>
    </row>
    <row r="200" spans="1:4" x14ac:dyDescent="0.35">
      <c r="A200" s="62">
        <v>44391</v>
      </c>
      <c r="B200" s="1">
        <v>15788.980469</v>
      </c>
      <c r="C200" s="1">
        <f t="shared" si="3"/>
        <v>-4.1747564523026787E-5</v>
      </c>
      <c r="D200" s="71">
        <v>5.8502930000000003E-3</v>
      </c>
    </row>
    <row r="201" spans="1:4" x14ac:dyDescent="0.35">
      <c r="A201" s="62">
        <v>44392</v>
      </c>
      <c r="B201" s="1">
        <v>15629.660156</v>
      </c>
      <c r="C201" s="1">
        <f t="shared" si="3"/>
        <v>-1.0090601689755004E-2</v>
      </c>
      <c r="D201" s="71">
        <v>1.9386970000000001E-3</v>
      </c>
    </row>
    <row r="202" spans="1:4" x14ac:dyDescent="0.35">
      <c r="A202" s="62">
        <v>44393</v>
      </c>
      <c r="B202" s="1">
        <v>15540.309569999999</v>
      </c>
      <c r="C202" s="1">
        <f t="shared" si="3"/>
        <v>-5.7167324886267653E-3</v>
      </c>
      <c r="D202" s="71">
        <v>7.7401300000000004E-4</v>
      </c>
    </row>
    <row r="203" spans="1:4" x14ac:dyDescent="0.35">
      <c r="A203" s="62">
        <v>44396</v>
      </c>
      <c r="B203" s="1">
        <v>15133.200194999999</v>
      </c>
      <c r="C203" s="1">
        <f t="shared" si="3"/>
        <v>-2.6196992612419367E-2</v>
      </c>
      <c r="D203" s="71">
        <v>-1.160112E-3</v>
      </c>
    </row>
    <row r="204" spans="1:4" x14ac:dyDescent="0.35">
      <c r="A204" s="62">
        <v>44397</v>
      </c>
      <c r="B204" s="1">
        <v>15216.269531</v>
      </c>
      <c r="C204" s="1">
        <f t="shared" si="3"/>
        <v>5.4892114641717712E-3</v>
      </c>
      <c r="D204" s="71">
        <v>0</v>
      </c>
    </row>
    <row r="205" spans="1:4" x14ac:dyDescent="0.35">
      <c r="A205" s="62">
        <v>44398</v>
      </c>
      <c r="B205" s="1">
        <v>15422.5</v>
      </c>
      <c r="C205" s="1">
        <f t="shared" si="3"/>
        <v>1.3553287064207701E-2</v>
      </c>
      <c r="D205" s="71">
        <v>-5.0328689999999997E-3</v>
      </c>
    </row>
    <row r="206" spans="1:4" x14ac:dyDescent="0.35">
      <c r="A206" s="62">
        <v>44399</v>
      </c>
      <c r="B206" s="1">
        <v>15514.540039</v>
      </c>
      <c r="C206" s="1">
        <f t="shared" si="3"/>
        <v>5.9679065650834508E-3</v>
      </c>
      <c r="D206" s="71">
        <v>-9.3385989999999995E-3</v>
      </c>
    </row>
    <row r="207" spans="1:4" x14ac:dyDescent="0.35">
      <c r="A207" s="62">
        <v>44400</v>
      </c>
      <c r="B207" s="1">
        <v>15669.290039</v>
      </c>
      <c r="C207" s="1">
        <f t="shared" si="3"/>
        <v>9.9745142048036205E-3</v>
      </c>
      <c r="D207" s="71">
        <v>3.9277499999999998E-3</v>
      </c>
    </row>
    <row r="208" spans="1:4" x14ac:dyDescent="0.35">
      <c r="A208" s="62">
        <v>44403</v>
      </c>
      <c r="B208" s="1">
        <v>15618.980469</v>
      </c>
      <c r="C208" s="1">
        <f t="shared" si="3"/>
        <v>-3.2107115175468506E-3</v>
      </c>
      <c r="D208" s="71">
        <v>1.1737129000000001E-2</v>
      </c>
    </row>
    <row r="209" spans="1:4" x14ac:dyDescent="0.35">
      <c r="A209" s="62">
        <v>44404</v>
      </c>
      <c r="B209" s="1">
        <v>15519.129883</v>
      </c>
      <c r="C209" s="1">
        <f t="shared" si="3"/>
        <v>-6.3929003687648103E-3</v>
      </c>
      <c r="D209" s="71">
        <v>2.3201659999999998E-3</v>
      </c>
    </row>
    <row r="210" spans="1:4" x14ac:dyDescent="0.35">
      <c r="A210" s="62">
        <v>44405</v>
      </c>
      <c r="B210" s="1">
        <v>15570.360352</v>
      </c>
      <c r="C210" s="1">
        <f t="shared" si="3"/>
        <v>3.3011173555625101E-3</v>
      </c>
      <c r="D210" s="71">
        <v>1.6589525000000001E-2</v>
      </c>
    </row>
    <row r="211" spans="1:4" x14ac:dyDescent="0.35">
      <c r="A211" s="62">
        <v>44406</v>
      </c>
      <c r="B211" s="1">
        <v>15640.469727</v>
      </c>
      <c r="C211" s="1">
        <f t="shared" si="3"/>
        <v>4.5027458205869021E-3</v>
      </c>
      <c r="D211" s="71">
        <v>-1.89759E-3</v>
      </c>
    </row>
    <row r="212" spans="1:4" x14ac:dyDescent="0.35">
      <c r="A212" s="62">
        <v>44407</v>
      </c>
      <c r="B212" s="1">
        <v>15544.389648</v>
      </c>
      <c r="C212" s="1">
        <f t="shared" si="3"/>
        <v>-6.1430430592590976E-3</v>
      </c>
      <c r="D212" s="71">
        <v>7.6047500000000004E-4</v>
      </c>
    </row>
    <row r="213" spans="1:4" x14ac:dyDescent="0.35">
      <c r="A213" s="62">
        <v>44410</v>
      </c>
      <c r="B213" s="1">
        <v>15568.730469</v>
      </c>
      <c r="C213" s="1">
        <f t="shared" si="3"/>
        <v>1.5658910739625958E-3</v>
      </c>
      <c r="D213" s="71">
        <v>3.0395140000000001E-3</v>
      </c>
    </row>
    <row r="214" spans="1:4" x14ac:dyDescent="0.35">
      <c r="A214" s="62">
        <v>44411</v>
      </c>
      <c r="B214" s="1">
        <v>15555.080078000001</v>
      </c>
      <c r="C214" s="1">
        <f t="shared" si="3"/>
        <v>-8.7678253709764424E-4</v>
      </c>
      <c r="D214" s="71">
        <v>3.7880699999999999E-4</v>
      </c>
    </row>
    <row r="215" spans="1:4" x14ac:dyDescent="0.35">
      <c r="A215" s="62">
        <v>44412</v>
      </c>
      <c r="B215" s="1">
        <v>15692.129883</v>
      </c>
      <c r="C215" s="1">
        <f t="shared" si="3"/>
        <v>8.810613916017845E-3</v>
      </c>
      <c r="D215" s="71">
        <v>0</v>
      </c>
    </row>
    <row r="216" spans="1:4" x14ac:dyDescent="0.35">
      <c r="A216" s="62">
        <v>44413</v>
      </c>
      <c r="B216" s="1">
        <v>15744.669921999999</v>
      </c>
      <c r="C216" s="1">
        <f t="shared" si="3"/>
        <v>3.3481776783480838E-3</v>
      </c>
      <c r="D216" s="71">
        <v>1.135952E-3</v>
      </c>
    </row>
    <row r="217" spans="1:4" x14ac:dyDescent="0.35">
      <c r="A217" s="62">
        <v>44414</v>
      </c>
      <c r="B217" s="1">
        <v>15761.450194999999</v>
      </c>
      <c r="C217" s="1">
        <f t="shared" si="3"/>
        <v>1.0657748357463664E-3</v>
      </c>
      <c r="D217" s="71">
        <v>-7.5644899999999997E-4</v>
      </c>
    </row>
    <row r="218" spans="1:4" x14ac:dyDescent="0.35">
      <c r="A218" s="62">
        <v>44417</v>
      </c>
      <c r="B218" s="1">
        <v>15745.410156</v>
      </c>
      <c r="C218" s="1">
        <f t="shared" si="3"/>
        <v>-1.0176753281933347E-3</v>
      </c>
      <c r="D218" s="71">
        <v>0</v>
      </c>
    </row>
    <row r="219" spans="1:4" x14ac:dyDescent="0.35">
      <c r="A219" s="62">
        <v>44418</v>
      </c>
      <c r="B219" s="1">
        <v>15770.709961</v>
      </c>
      <c r="C219" s="1">
        <f t="shared" si="3"/>
        <v>1.6068050783903988E-3</v>
      </c>
      <c r="D219" s="71">
        <v>0</v>
      </c>
    </row>
    <row r="220" spans="1:4" x14ac:dyDescent="0.35">
      <c r="A220" s="62">
        <v>44419</v>
      </c>
      <c r="B220" s="1">
        <v>15826.089844</v>
      </c>
      <c r="C220" s="1">
        <f t="shared" si="3"/>
        <v>3.5115656262115443E-3</v>
      </c>
      <c r="D220" s="71">
        <v>-7.5702099999999997E-4</v>
      </c>
    </row>
    <row r="221" spans="1:4" x14ac:dyDescent="0.35">
      <c r="A221" s="62">
        <v>44420</v>
      </c>
      <c r="B221" s="1">
        <v>15937.509765999999</v>
      </c>
      <c r="C221" s="1">
        <f t="shared" si="3"/>
        <v>7.0402685122023835E-3</v>
      </c>
      <c r="D221" s="71">
        <v>1.1364019999999999E-3</v>
      </c>
    </row>
    <row r="222" spans="1:4" x14ac:dyDescent="0.35">
      <c r="A222" s="62">
        <v>44421</v>
      </c>
      <c r="B222" s="1">
        <v>15977.440430000001</v>
      </c>
      <c r="C222" s="1">
        <f t="shared" si="3"/>
        <v>2.5054518921887475E-3</v>
      </c>
      <c r="D222" s="71">
        <v>1.1350170000000001E-3</v>
      </c>
    </row>
    <row r="223" spans="1:4" x14ac:dyDescent="0.35">
      <c r="A223" s="62">
        <v>44424</v>
      </c>
      <c r="B223" s="1">
        <v>15925.730469</v>
      </c>
      <c r="C223" s="1">
        <f t="shared" si="3"/>
        <v>-3.2364358500694139E-3</v>
      </c>
      <c r="D223" s="71">
        <v>3.7794800000000002E-4</v>
      </c>
    </row>
    <row r="224" spans="1:4" x14ac:dyDescent="0.35">
      <c r="A224" s="62">
        <v>44425</v>
      </c>
      <c r="B224" s="1">
        <v>15921.950194999999</v>
      </c>
      <c r="C224" s="1">
        <f t="shared" si="3"/>
        <v>-2.3736895506043399E-4</v>
      </c>
      <c r="D224" s="71">
        <v>-3.7780499999999999E-4</v>
      </c>
    </row>
    <row r="225" spans="1:4" x14ac:dyDescent="0.35">
      <c r="A225" s="62">
        <v>44426</v>
      </c>
      <c r="B225" s="1">
        <v>15965.969727</v>
      </c>
      <c r="C225" s="1">
        <f t="shared" si="3"/>
        <v>2.7647073041230708E-3</v>
      </c>
      <c r="D225" s="71">
        <v>-3.7785299999999999E-4</v>
      </c>
    </row>
    <row r="226" spans="1:4" x14ac:dyDescent="0.35">
      <c r="A226" s="62">
        <v>44427</v>
      </c>
      <c r="B226" s="1">
        <v>15765.809569999999</v>
      </c>
      <c r="C226" s="1">
        <f t="shared" si="3"/>
        <v>-1.2536673964845998E-2</v>
      </c>
      <c r="D226" s="71">
        <v>3.7799600000000002E-4</v>
      </c>
    </row>
    <row r="227" spans="1:4" x14ac:dyDescent="0.35">
      <c r="A227" s="62">
        <v>44428</v>
      </c>
      <c r="B227" s="1">
        <v>15808.040039</v>
      </c>
      <c r="C227" s="1">
        <f t="shared" si="3"/>
        <v>2.6786108770689718E-3</v>
      </c>
      <c r="D227" s="71">
        <v>-3.7785299999999999E-4</v>
      </c>
    </row>
    <row r="228" spans="1:4" x14ac:dyDescent="0.35">
      <c r="A228" s="62">
        <v>44431</v>
      </c>
      <c r="B228" s="1">
        <v>15852.790039</v>
      </c>
      <c r="C228" s="1">
        <f t="shared" si="3"/>
        <v>2.8308379716648819E-3</v>
      </c>
      <c r="D228" s="71">
        <v>-3.7807370000000002E-3</v>
      </c>
    </row>
    <row r="229" spans="1:4" x14ac:dyDescent="0.35">
      <c r="A229" s="62">
        <v>44432</v>
      </c>
      <c r="B229" s="1">
        <v>15905.849609000001</v>
      </c>
      <c r="C229" s="1">
        <f t="shared" si="3"/>
        <v>3.3470177722323682E-3</v>
      </c>
      <c r="D229" s="71">
        <v>-1.89759E-3</v>
      </c>
    </row>
    <row r="230" spans="1:4" x14ac:dyDescent="0.35">
      <c r="A230" s="62">
        <v>44433</v>
      </c>
      <c r="B230" s="1">
        <v>15860.660156</v>
      </c>
      <c r="C230" s="1">
        <f t="shared" si="3"/>
        <v>-2.8410587369335706E-3</v>
      </c>
      <c r="D230" s="71">
        <v>-2.6615779999999999E-3</v>
      </c>
    </row>
    <row r="231" spans="1:4" x14ac:dyDescent="0.35">
      <c r="A231" s="62">
        <v>44434</v>
      </c>
      <c r="B231" s="1">
        <v>15793.620117</v>
      </c>
      <c r="C231" s="1">
        <f t="shared" si="3"/>
        <v>-4.2268126509626179E-3</v>
      </c>
      <c r="D231" s="71">
        <v>1.906252E-3</v>
      </c>
    </row>
    <row r="232" spans="1:4" x14ac:dyDescent="0.35">
      <c r="A232" s="62">
        <v>44435</v>
      </c>
      <c r="B232" s="1">
        <v>15851.75</v>
      </c>
      <c r="C232" s="1">
        <f t="shared" si="3"/>
        <v>3.6805927057489201E-3</v>
      </c>
      <c r="D232" s="71">
        <v>-1.5220889999999999E-3</v>
      </c>
    </row>
    <row r="233" spans="1:4" x14ac:dyDescent="0.35">
      <c r="A233" s="62">
        <v>44438</v>
      </c>
      <c r="B233" s="1">
        <v>15887.309569999999</v>
      </c>
      <c r="C233" s="1">
        <f t="shared" si="3"/>
        <v>2.2432583153279254E-3</v>
      </c>
      <c r="D233" s="71">
        <v>7.6219500000000002E-4</v>
      </c>
    </row>
    <row r="234" spans="1:4" x14ac:dyDescent="0.35">
      <c r="A234" s="62">
        <v>44439</v>
      </c>
      <c r="B234" s="1">
        <v>15835.089844</v>
      </c>
      <c r="C234" s="1">
        <f t="shared" si="3"/>
        <v>-3.286882890392332E-3</v>
      </c>
      <c r="D234" s="71">
        <v>7.6163399999999997E-4</v>
      </c>
    </row>
    <row r="235" spans="1:4" x14ac:dyDescent="0.35">
      <c r="A235" s="62">
        <v>44440</v>
      </c>
      <c r="B235" s="1">
        <v>15824.290039</v>
      </c>
      <c r="C235" s="1">
        <f t="shared" si="3"/>
        <v>-6.8201728606501492E-4</v>
      </c>
      <c r="D235" s="71">
        <v>-2.2831430000000001E-3</v>
      </c>
    </row>
    <row r="236" spans="1:4" x14ac:dyDescent="0.35">
      <c r="A236" s="62">
        <v>44441</v>
      </c>
      <c r="B236" s="1">
        <v>15840.589844</v>
      </c>
      <c r="C236" s="1">
        <f t="shared" si="3"/>
        <v>1.0300496868945542E-3</v>
      </c>
      <c r="D236" s="71">
        <v>7.6279600000000005E-4</v>
      </c>
    </row>
    <row r="237" spans="1:4" x14ac:dyDescent="0.35">
      <c r="A237" s="62">
        <v>44442</v>
      </c>
      <c r="B237" s="1">
        <v>15781.200194999999</v>
      </c>
      <c r="C237" s="1">
        <f t="shared" si="3"/>
        <v>-3.7492069162118912E-3</v>
      </c>
      <c r="D237" s="71">
        <v>-2.6676830000000001E-3</v>
      </c>
    </row>
    <row r="238" spans="1:4" x14ac:dyDescent="0.35">
      <c r="A238" s="62">
        <v>44445</v>
      </c>
      <c r="B238" s="1">
        <v>15932.120117</v>
      </c>
      <c r="C238" s="1">
        <f t="shared" si="3"/>
        <v>9.5632727634883761E-3</v>
      </c>
      <c r="D238" s="71">
        <v>7.64253E-4</v>
      </c>
    </row>
    <row r="239" spans="1:4" x14ac:dyDescent="0.35">
      <c r="A239" s="62">
        <v>44446</v>
      </c>
      <c r="B239" s="1">
        <v>15843.089844</v>
      </c>
      <c r="C239" s="1">
        <f t="shared" si="3"/>
        <v>-5.5880995339096526E-3</v>
      </c>
      <c r="D239" s="71">
        <v>0</v>
      </c>
    </row>
    <row r="240" spans="1:4" x14ac:dyDescent="0.35">
      <c r="A240" s="62">
        <v>44447</v>
      </c>
      <c r="B240" s="1">
        <v>15610.280273</v>
      </c>
      <c r="C240" s="1">
        <f t="shared" si="3"/>
        <v>-1.4694707490292244E-2</v>
      </c>
      <c r="D240" s="71">
        <v>7.6359300000000002E-4</v>
      </c>
    </row>
    <row r="241" spans="1:4" x14ac:dyDescent="0.35">
      <c r="A241" s="62">
        <v>44448</v>
      </c>
      <c r="B241" s="1">
        <v>15623.150390999999</v>
      </c>
      <c r="C241" s="1">
        <f t="shared" si="3"/>
        <v>8.2446424887447063E-4</v>
      </c>
      <c r="D241" s="71">
        <v>5.3415299999999997E-3</v>
      </c>
    </row>
    <row r="242" spans="1:4" x14ac:dyDescent="0.35">
      <c r="A242" s="62">
        <v>44449</v>
      </c>
      <c r="B242" s="1">
        <v>15609.809569999999</v>
      </c>
      <c r="C242" s="1">
        <f t="shared" si="3"/>
        <v>-8.5391362600497028E-4</v>
      </c>
      <c r="D242" s="71">
        <v>-1.518064E-3</v>
      </c>
    </row>
    <row r="243" spans="1:4" x14ac:dyDescent="0.35">
      <c r="A243" s="62">
        <v>44452</v>
      </c>
      <c r="B243" s="1">
        <v>15701.419921999999</v>
      </c>
      <c r="C243" s="1">
        <f t="shared" si="3"/>
        <v>5.8687680710764554E-3</v>
      </c>
      <c r="D243" s="71">
        <v>3.8008399999999999E-4</v>
      </c>
    </row>
    <row r="244" spans="1:4" x14ac:dyDescent="0.35">
      <c r="A244" s="62">
        <v>44453</v>
      </c>
      <c r="B244" s="1">
        <v>15722.990234000001</v>
      </c>
      <c r="C244" s="1">
        <f t="shared" si="3"/>
        <v>1.3737809769534582E-3</v>
      </c>
      <c r="D244" s="71">
        <v>6.838925E-3</v>
      </c>
    </row>
    <row r="245" spans="1:4" x14ac:dyDescent="0.35">
      <c r="A245" s="62">
        <v>44454</v>
      </c>
      <c r="B245" s="1">
        <v>15616</v>
      </c>
      <c r="C245" s="1">
        <f t="shared" si="3"/>
        <v>-6.8047001497616513E-3</v>
      </c>
      <c r="D245" s="71">
        <v>0</v>
      </c>
    </row>
    <row r="246" spans="1:4" x14ac:dyDescent="0.35">
      <c r="A246" s="62">
        <v>44455</v>
      </c>
      <c r="B246" s="1">
        <v>15651.75</v>
      </c>
      <c r="C246" s="1">
        <f t="shared" si="3"/>
        <v>2.2893186475409838E-3</v>
      </c>
      <c r="D246" s="71">
        <v>-7.5473599999999999E-4</v>
      </c>
    </row>
    <row r="247" spans="1:4" x14ac:dyDescent="0.35">
      <c r="A247" s="62">
        <v>44456</v>
      </c>
      <c r="B247" s="1">
        <v>15490.169921999999</v>
      </c>
      <c r="C247" s="1">
        <f t="shared" si="3"/>
        <v>-1.0323451243471234E-2</v>
      </c>
      <c r="D247" s="71">
        <v>-4.1540220000000003E-3</v>
      </c>
    </row>
    <row r="248" spans="1:4" x14ac:dyDescent="0.35">
      <c r="A248" s="62">
        <v>44459</v>
      </c>
      <c r="B248" s="1">
        <v>15132.059569999999</v>
      </c>
      <c r="C248" s="1">
        <f t="shared" si="3"/>
        <v>-2.311855543246117E-2</v>
      </c>
      <c r="D248" s="71">
        <v>3.4128930000000002E-3</v>
      </c>
    </row>
    <row r="249" spans="1:4" x14ac:dyDescent="0.35">
      <c r="A249" s="62">
        <v>44460</v>
      </c>
      <c r="B249" s="1">
        <v>15348.530273</v>
      </c>
      <c r="C249" s="1">
        <f t="shared" si="3"/>
        <v>1.430543555545895E-2</v>
      </c>
      <c r="D249" s="71">
        <v>0</v>
      </c>
    </row>
    <row r="250" spans="1:4" x14ac:dyDescent="0.35">
      <c r="A250" s="62">
        <v>44461</v>
      </c>
      <c r="B250" s="1">
        <v>15506.740234000001</v>
      </c>
      <c r="C250" s="1">
        <f t="shared" si="3"/>
        <v>1.0307824800548607E-2</v>
      </c>
      <c r="D250" s="71">
        <v>0</v>
      </c>
    </row>
    <row r="251" spans="1:4" x14ac:dyDescent="0.35">
      <c r="A251" s="62">
        <v>44462</v>
      </c>
      <c r="B251" s="1">
        <v>15643.969727</v>
      </c>
      <c r="C251" s="1">
        <f t="shared" si="3"/>
        <v>8.8496673658794E-3</v>
      </c>
      <c r="D251" s="71">
        <v>0</v>
      </c>
    </row>
    <row r="252" spans="1:4" x14ac:dyDescent="0.35">
      <c r="A252" s="62">
        <v>44463</v>
      </c>
      <c r="B252" s="1">
        <v>15531.75</v>
      </c>
      <c r="C252" s="1">
        <f t="shared" si="3"/>
        <v>-7.1733536281599385E-3</v>
      </c>
      <c r="D252" s="71">
        <v>-3.7785299999999999E-4</v>
      </c>
    </row>
    <row r="253" spans="1:4" x14ac:dyDescent="0.35">
      <c r="A253" s="62">
        <v>44466</v>
      </c>
      <c r="B253" s="1">
        <v>15573.879883</v>
      </c>
      <c r="C253" s="1">
        <f t="shared" si="3"/>
        <v>2.7125007162747024E-3</v>
      </c>
      <c r="D253" s="71">
        <v>1.134159E-3</v>
      </c>
    </row>
    <row r="254" spans="1:4" x14ac:dyDescent="0.35">
      <c r="A254" s="62">
        <v>44467</v>
      </c>
      <c r="B254" s="1">
        <v>15248.559569999999</v>
      </c>
      <c r="C254" s="1">
        <f t="shared" si="3"/>
        <v>-2.0888841794337358E-2</v>
      </c>
      <c r="D254" s="71">
        <v>3.7766200000000002E-4</v>
      </c>
    </row>
    <row r="255" spans="1:4" x14ac:dyDescent="0.35">
      <c r="A255" s="62">
        <v>44468</v>
      </c>
      <c r="B255" s="1">
        <v>15365.269531</v>
      </c>
      <c r="C255" s="1">
        <f t="shared" si="3"/>
        <v>7.6538351353275056E-3</v>
      </c>
      <c r="D255" s="71">
        <v>0</v>
      </c>
    </row>
    <row r="256" spans="1:4" x14ac:dyDescent="0.35">
      <c r="A256" s="62">
        <v>44469</v>
      </c>
      <c r="B256" s="1">
        <v>15260.690430000001</v>
      </c>
      <c r="C256" s="1">
        <f t="shared" si="3"/>
        <v>-6.8062002289648836E-3</v>
      </c>
      <c r="D256" s="71">
        <v>-1.1325409999999999E-3</v>
      </c>
    </row>
    <row r="257" spans="1:4" x14ac:dyDescent="0.35">
      <c r="A257" s="62">
        <v>44470</v>
      </c>
      <c r="B257" s="1">
        <v>15156.440430000001</v>
      </c>
      <c r="C257" s="1">
        <f t="shared" si="3"/>
        <v>-6.8312767681245725E-3</v>
      </c>
      <c r="D257" s="71">
        <v>1.133825E-3</v>
      </c>
    </row>
    <row r="258" spans="1:4" x14ac:dyDescent="0.35">
      <c r="A258" s="62">
        <v>44473</v>
      </c>
      <c r="B258" s="1">
        <v>15036.549805000001</v>
      </c>
      <c r="C258" s="1">
        <f t="shared" si="3"/>
        <v>-7.9102098908853096E-3</v>
      </c>
      <c r="D258" s="71">
        <v>-1.1325409999999999E-3</v>
      </c>
    </row>
    <row r="259" spans="1:4" x14ac:dyDescent="0.35">
      <c r="A259" s="62">
        <v>44474</v>
      </c>
      <c r="B259" s="1">
        <v>15194.490234000001</v>
      </c>
      <c r="C259" s="1">
        <f t="shared" si="3"/>
        <v>1.0503767888793304E-2</v>
      </c>
      <c r="D259" s="71">
        <v>1.133825E-3</v>
      </c>
    </row>
    <row r="260" spans="1:4" x14ac:dyDescent="0.35">
      <c r="A260" s="62">
        <v>44475</v>
      </c>
      <c r="B260" s="1">
        <v>14973.330078000001</v>
      </c>
      <c r="C260" s="1">
        <f t="shared" ref="C260:C266" si="4">(B260-B259)/B259</f>
        <v>-1.4555286330377847E-2</v>
      </c>
      <c r="D260" s="71">
        <v>-3.7752E-4</v>
      </c>
    </row>
    <row r="261" spans="1:4" x14ac:dyDescent="0.35">
      <c r="A261" s="62">
        <v>44476</v>
      </c>
      <c r="B261" s="1">
        <v>15250.860352</v>
      </c>
      <c r="C261" s="1">
        <f t="shared" si="4"/>
        <v>1.8534973352906194E-2</v>
      </c>
      <c r="D261" s="71">
        <v>3.7766200000000002E-4</v>
      </c>
    </row>
    <row r="262" spans="1:4" x14ac:dyDescent="0.35">
      <c r="A262" s="62">
        <v>44477</v>
      </c>
      <c r="B262" s="1">
        <v>15206.129883</v>
      </c>
      <c r="C262" s="1">
        <f t="shared" si="4"/>
        <v>-2.9329800396561971E-3</v>
      </c>
      <c r="D262" s="71">
        <v>-1.1325409999999999E-3</v>
      </c>
    </row>
    <row r="263" spans="1:4" x14ac:dyDescent="0.35">
      <c r="A263" s="62">
        <v>44480</v>
      </c>
      <c r="B263" s="1">
        <v>15199.139648</v>
      </c>
      <c r="C263" s="1">
        <f t="shared" si="4"/>
        <v>-4.5969849355385136E-4</v>
      </c>
      <c r="D263" s="71">
        <v>-3.7785299999999999E-4</v>
      </c>
    </row>
    <row r="264" spans="1:4" x14ac:dyDescent="0.35">
      <c r="A264" s="62">
        <v>44481</v>
      </c>
      <c r="B264" s="1">
        <v>15146.870117</v>
      </c>
      <c r="C264" s="1">
        <f t="shared" si="4"/>
        <v>-3.4389795876951412E-3</v>
      </c>
      <c r="D264" s="71">
        <v>7.5608700000000001E-4</v>
      </c>
    </row>
    <row r="265" spans="1:4" x14ac:dyDescent="0.35">
      <c r="A265" s="62">
        <v>44482</v>
      </c>
      <c r="B265" s="1">
        <v>15249.379883</v>
      </c>
      <c r="C265" s="1">
        <f t="shared" si="4"/>
        <v>6.7677193511382914E-3</v>
      </c>
      <c r="D265" s="71">
        <v>0</v>
      </c>
    </row>
    <row r="266" spans="1:4" x14ac:dyDescent="0.35">
      <c r="A266" s="62">
        <v>44483</v>
      </c>
      <c r="B266" s="1">
        <v>15462.719727</v>
      </c>
      <c r="C266" s="1">
        <f t="shared" si="4"/>
        <v>1.3990066851035118E-2</v>
      </c>
      <c r="D266" s="71">
        <v>3.7778600000000002E-4</v>
      </c>
    </row>
    <row r="268" spans="1:4" x14ac:dyDescent="0.35">
      <c r="C268" s="52">
        <f>AVERAGE(C3:C266)</f>
        <v>7.7897823641915579E-4</v>
      </c>
    </row>
  </sheetData>
  <mergeCells count="1">
    <mergeCell ref="C1:D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"/>
  <sheetViews>
    <sheetView topLeftCell="A2" workbookViewId="0">
      <selection activeCell="K6" sqref="K6"/>
    </sheetView>
  </sheetViews>
  <sheetFormatPr baseColWidth="10" defaultColWidth="11.453125" defaultRowHeight="14.5" x14ac:dyDescent="0.35"/>
  <cols>
    <col min="1" max="3" width="11.453125" style="1"/>
    <col min="4" max="4" width="14.54296875" style="1" customWidth="1"/>
    <col min="5" max="5" width="14.1796875" style="1" customWidth="1"/>
    <col min="6" max="10" width="11.453125" style="1"/>
    <col min="11" max="11" width="19.54296875" style="1" customWidth="1"/>
    <col min="12" max="16384" width="11.453125" style="1"/>
  </cols>
  <sheetData>
    <row r="1" spans="1:14" x14ac:dyDescent="0.35">
      <c r="A1" s="70" t="s">
        <v>61</v>
      </c>
      <c r="B1" s="70" t="s">
        <v>62</v>
      </c>
      <c r="C1" s="94" t="s">
        <v>63</v>
      </c>
      <c r="D1" s="94"/>
    </row>
    <row r="2" spans="1:14" x14ac:dyDescent="0.35">
      <c r="A2" s="62">
        <v>44104</v>
      </c>
      <c r="B2" s="1">
        <v>12760.730469</v>
      </c>
      <c r="C2" s="70" t="s">
        <v>64</v>
      </c>
      <c r="D2" s="64" t="s">
        <v>17</v>
      </c>
      <c r="E2" s="70"/>
      <c r="H2" s="63"/>
      <c r="I2" s="63"/>
    </row>
    <row r="3" spans="1:14" x14ac:dyDescent="0.35">
      <c r="A3" s="62">
        <v>44105</v>
      </c>
      <c r="B3" s="1">
        <v>12730.769531</v>
      </c>
      <c r="C3" s="1">
        <f>(B3-B2)/B2</f>
        <v>-2.3479014836012024E-3</v>
      </c>
      <c r="D3" s="71">
        <v>-1.6956478000000001E-2</v>
      </c>
      <c r="E3" s="71"/>
      <c r="H3" s="31"/>
      <c r="I3" s="31"/>
    </row>
    <row r="4" spans="1:14" x14ac:dyDescent="0.35">
      <c r="A4" s="62">
        <v>44106</v>
      </c>
      <c r="B4" s="1">
        <v>12689.040039</v>
      </c>
      <c r="C4" s="1">
        <f t="shared" ref="C4:C67" si="0">(B4-B3)/B3</f>
        <v>-3.2778452157496991E-3</v>
      </c>
      <c r="D4" s="71">
        <v>-8.4034049999999992E-3</v>
      </c>
      <c r="E4" s="71"/>
      <c r="G4" s="70"/>
      <c r="H4" s="31"/>
      <c r="I4" s="31"/>
      <c r="J4" s="70"/>
    </row>
    <row r="5" spans="1:14" x14ac:dyDescent="0.35">
      <c r="A5" s="62">
        <v>44109</v>
      </c>
      <c r="B5" s="1">
        <v>12828.309569999999</v>
      </c>
      <c r="C5" s="1">
        <f t="shared" si="0"/>
        <v>1.0975576605633872E-2</v>
      </c>
      <c r="D5" s="71">
        <v>-2.9884032000000001E-2</v>
      </c>
      <c r="E5" s="71"/>
      <c r="F5" t="s">
        <v>82</v>
      </c>
      <c r="G5"/>
      <c r="H5"/>
      <c r="I5"/>
      <c r="J5"/>
      <c r="K5"/>
      <c r="L5"/>
      <c r="M5"/>
      <c r="N5"/>
    </row>
    <row r="6" spans="1:14" ht="15" thickBot="1" x14ac:dyDescent="0.4">
      <c r="A6" s="62">
        <v>44110</v>
      </c>
      <c r="B6" s="1">
        <v>12906.019531</v>
      </c>
      <c r="C6" s="1">
        <f t="shared" si="0"/>
        <v>6.0576929934503037E-3</v>
      </c>
      <c r="D6" s="71">
        <v>-3.4022988999999997E-2</v>
      </c>
      <c r="E6" s="71"/>
      <c r="F6"/>
      <c r="G6"/>
      <c r="H6"/>
      <c r="I6"/>
      <c r="J6"/>
      <c r="K6"/>
      <c r="L6"/>
      <c r="M6"/>
      <c r="N6"/>
    </row>
    <row r="7" spans="1:14" x14ac:dyDescent="0.35">
      <c r="A7" s="62">
        <v>44111</v>
      </c>
      <c r="B7" s="1">
        <v>12928.570313</v>
      </c>
      <c r="C7" s="1">
        <f t="shared" si="0"/>
        <v>1.7473072891168132E-3</v>
      </c>
      <c r="D7" s="71">
        <v>-4.75964E-4</v>
      </c>
      <c r="E7" s="71"/>
      <c r="F7" s="78" t="s">
        <v>83</v>
      </c>
      <c r="G7" s="78"/>
      <c r="H7"/>
      <c r="I7"/>
      <c r="J7"/>
      <c r="K7"/>
      <c r="L7"/>
      <c r="M7"/>
      <c r="N7"/>
    </row>
    <row r="8" spans="1:14" x14ac:dyDescent="0.35">
      <c r="A8" s="62">
        <v>44112</v>
      </c>
      <c r="B8" s="1">
        <v>13042.209961</v>
      </c>
      <c r="C8" s="1">
        <f t="shared" si="0"/>
        <v>8.7898077860730506E-3</v>
      </c>
      <c r="D8" s="71">
        <v>-4.7619050000000003E-3</v>
      </c>
      <c r="E8" s="71"/>
      <c r="F8" s="75" t="s">
        <v>84</v>
      </c>
      <c r="G8" s="75">
        <v>0.44538032417290918</v>
      </c>
      <c r="H8"/>
      <c r="I8"/>
      <c r="J8"/>
      <c r="K8"/>
      <c r="L8"/>
      <c r="M8"/>
      <c r="N8"/>
    </row>
    <row r="9" spans="1:14" x14ac:dyDescent="0.35">
      <c r="A9" s="62">
        <v>44113</v>
      </c>
      <c r="B9" s="1">
        <v>13051.230469</v>
      </c>
      <c r="C9" s="1">
        <f t="shared" si="0"/>
        <v>6.9163953248518081E-4</v>
      </c>
      <c r="D9" s="71">
        <v>6.6986119999999996E-3</v>
      </c>
      <c r="E9" s="71"/>
      <c r="F9" s="75" t="s">
        <v>85</v>
      </c>
      <c r="G9" s="75">
        <v>0.19836363316036568</v>
      </c>
      <c r="H9"/>
      <c r="I9"/>
      <c r="J9"/>
      <c r="K9"/>
      <c r="L9"/>
      <c r="M9"/>
      <c r="N9"/>
    </row>
    <row r="10" spans="1:14" x14ac:dyDescent="0.35">
      <c r="A10" s="62">
        <v>44116</v>
      </c>
      <c r="B10" s="1">
        <v>13138.410156</v>
      </c>
      <c r="C10" s="1">
        <f t="shared" si="0"/>
        <v>6.6798059544710218E-3</v>
      </c>
      <c r="D10" s="71">
        <v>1.4733792000000001E-2</v>
      </c>
      <c r="E10" s="71"/>
      <c r="F10" s="75" t="s">
        <v>85</v>
      </c>
      <c r="G10" s="75">
        <v>0.19530395237090142</v>
      </c>
      <c r="H10"/>
      <c r="I10"/>
      <c r="J10"/>
      <c r="K10"/>
      <c r="L10"/>
      <c r="M10"/>
      <c r="N10"/>
    </row>
    <row r="11" spans="1:14" x14ac:dyDescent="0.35">
      <c r="A11" s="62">
        <v>44117</v>
      </c>
      <c r="B11" s="1">
        <v>13018.990234000001</v>
      </c>
      <c r="C11" s="1">
        <f t="shared" si="0"/>
        <v>-9.0893738726418802E-3</v>
      </c>
      <c r="D11" s="71">
        <v>1.686178E-2</v>
      </c>
      <c r="E11" s="71"/>
      <c r="F11" s="75" t="s">
        <v>86</v>
      </c>
      <c r="G11" s="75">
        <v>9.0925109936651309E-3</v>
      </c>
      <c r="H11"/>
      <c r="I11"/>
      <c r="J11"/>
      <c r="K11"/>
      <c r="L11"/>
      <c r="M11"/>
      <c r="N11"/>
    </row>
    <row r="12" spans="1:14" ht="15" thickBot="1" x14ac:dyDescent="0.4">
      <c r="A12" s="62">
        <v>44118</v>
      </c>
      <c r="B12" s="1">
        <v>13028.059569999999</v>
      </c>
      <c r="C12" s="1">
        <f t="shared" si="0"/>
        <v>6.9662361189222293E-4</v>
      </c>
      <c r="D12" s="71">
        <v>5.5274529999999999E-3</v>
      </c>
      <c r="E12" s="71"/>
      <c r="F12" s="76" t="s">
        <v>87</v>
      </c>
      <c r="G12" s="76">
        <v>264</v>
      </c>
      <c r="H12"/>
      <c r="I12"/>
      <c r="J12"/>
      <c r="K12"/>
      <c r="L12"/>
      <c r="M12"/>
      <c r="N12"/>
    </row>
    <row r="13" spans="1:14" x14ac:dyDescent="0.35">
      <c r="A13" s="62">
        <v>44119</v>
      </c>
      <c r="B13" s="1">
        <v>12703.75</v>
      </c>
      <c r="C13" s="1">
        <f t="shared" si="0"/>
        <v>-2.4893159895184563E-2</v>
      </c>
      <c r="D13" s="71">
        <v>-1.5116812E-2</v>
      </c>
      <c r="E13" s="71"/>
      <c r="F13"/>
      <c r="G13"/>
      <c r="H13"/>
      <c r="I13"/>
      <c r="J13"/>
      <c r="K13"/>
      <c r="L13"/>
      <c r="M13"/>
      <c r="N13"/>
    </row>
    <row r="14" spans="1:14" ht="15" thickBot="1" x14ac:dyDescent="0.4">
      <c r="A14" s="62">
        <v>44120</v>
      </c>
      <c r="B14" s="1">
        <v>12908.990234000001</v>
      </c>
      <c r="C14" s="1">
        <f t="shared" si="0"/>
        <v>1.6155877910065987E-2</v>
      </c>
      <c r="D14" s="71">
        <v>-1.3953442E-2</v>
      </c>
      <c r="E14" s="71"/>
      <c r="F14" t="s">
        <v>88</v>
      </c>
      <c r="G14"/>
      <c r="H14"/>
      <c r="I14"/>
      <c r="J14"/>
      <c r="K14"/>
      <c r="L14"/>
      <c r="M14"/>
      <c r="N14"/>
    </row>
    <row r="15" spans="1:14" x14ac:dyDescent="0.35">
      <c r="A15" s="62">
        <v>44123</v>
      </c>
      <c r="B15" s="1">
        <v>12854.660156</v>
      </c>
      <c r="C15" s="1">
        <f t="shared" si="0"/>
        <v>-4.2087008367939606E-3</v>
      </c>
      <c r="D15" s="71">
        <v>3.301839E-3</v>
      </c>
      <c r="E15" s="71"/>
      <c r="F15" s="77"/>
      <c r="G15" s="77" t="s">
        <v>92</v>
      </c>
      <c r="H15" s="77" t="s">
        <v>93</v>
      </c>
      <c r="I15" s="77" t="s">
        <v>94</v>
      </c>
      <c r="J15" s="79" t="s">
        <v>67</v>
      </c>
      <c r="K15" s="79" t="s">
        <v>95</v>
      </c>
      <c r="L15"/>
      <c r="M15"/>
      <c r="N15"/>
    </row>
    <row r="16" spans="1:14" x14ac:dyDescent="0.35">
      <c r="A16" s="62">
        <v>44124</v>
      </c>
      <c r="B16" s="1">
        <v>12736.950194999999</v>
      </c>
      <c r="C16" s="1">
        <f t="shared" si="0"/>
        <v>-9.1569873937941918E-3</v>
      </c>
      <c r="D16" s="71">
        <v>-1.6455101E-2</v>
      </c>
      <c r="E16" s="71"/>
      <c r="F16" s="75" t="s">
        <v>89</v>
      </c>
      <c r="G16" s="75">
        <v>1</v>
      </c>
      <c r="H16" s="75">
        <v>5.3598619494392777E-3</v>
      </c>
      <c r="I16" s="75">
        <v>5.3598619494392777E-3</v>
      </c>
      <c r="J16" s="80">
        <v>64.831479755474405</v>
      </c>
      <c r="K16" s="83">
        <v>2.8725786366786017E-14</v>
      </c>
      <c r="L16"/>
      <c r="M16"/>
      <c r="N16"/>
    </row>
    <row r="17" spans="1:14" x14ac:dyDescent="0.35">
      <c r="A17" s="62">
        <v>44125</v>
      </c>
      <c r="B17" s="1">
        <v>12557.639648</v>
      </c>
      <c r="C17" s="1">
        <f t="shared" si="0"/>
        <v>-1.4077981326360924E-2</v>
      </c>
      <c r="D17" s="71">
        <v>-5.7361850000000004E-3</v>
      </c>
      <c r="E17" s="71"/>
      <c r="F17" s="75" t="s">
        <v>90</v>
      </c>
      <c r="G17" s="75">
        <v>262</v>
      </c>
      <c r="H17" s="75">
        <v>2.1660524116519371E-2</v>
      </c>
      <c r="I17" s="75">
        <v>8.2673756169921261E-5</v>
      </c>
      <c r="J17" s="75"/>
      <c r="K17" s="75"/>
      <c r="L17"/>
      <c r="M17"/>
      <c r="N17"/>
    </row>
    <row r="18" spans="1:14" ht="15" thickBot="1" x14ac:dyDescent="0.4">
      <c r="A18" s="62">
        <v>44126</v>
      </c>
      <c r="B18" s="1">
        <v>12543.059569999999</v>
      </c>
      <c r="C18" s="1">
        <f t="shared" si="0"/>
        <v>-1.1610524277405087E-3</v>
      </c>
      <c r="D18" s="71">
        <v>-1.8749953E-2</v>
      </c>
      <c r="E18" s="71"/>
      <c r="F18" s="76" t="s">
        <v>13</v>
      </c>
      <c r="G18" s="76">
        <v>263</v>
      </c>
      <c r="H18" s="76">
        <v>2.7020386065958649E-2</v>
      </c>
      <c r="I18" s="76"/>
      <c r="J18" s="76"/>
      <c r="K18" s="76"/>
      <c r="L18"/>
      <c r="M18"/>
      <c r="N18"/>
    </row>
    <row r="19" spans="1:14" ht="15" thickBot="1" x14ac:dyDescent="0.4">
      <c r="A19" s="62">
        <v>44127</v>
      </c>
      <c r="B19" s="1">
        <v>12645.75</v>
      </c>
      <c r="C19" s="1">
        <f t="shared" si="0"/>
        <v>8.1870319938216283E-3</v>
      </c>
      <c r="D19" s="71">
        <v>4.8995600000000005E-4</v>
      </c>
      <c r="E19" s="71"/>
      <c r="F19"/>
      <c r="G19"/>
      <c r="H19"/>
      <c r="I19"/>
      <c r="J19"/>
      <c r="K19"/>
      <c r="L19"/>
      <c r="M19"/>
      <c r="N19"/>
    </row>
    <row r="20" spans="1:14" x14ac:dyDescent="0.35">
      <c r="A20" s="62">
        <v>44130</v>
      </c>
      <c r="B20" s="1">
        <v>12177.179688</v>
      </c>
      <c r="C20" s="1">
        <f t="shared" si="0"/>
        <v>-3.7053580214696624E-2</v>
      </c>
      <c r="D20" s="71">
        <v>-3.3545495000000002E-2</v>
      </c>
      <c r="E20" s="71"/>
      <c r="F20" s="77"/>
      <c r="G20" s="79" t="s">
        <v>96</v>
      </c>
      <c r="H20" s="77" t="s">
        <v>86</v>
      </c>
      <c r="I20" s="77" t="s">
        <v>97</v>
      </c>
      <c r="J20" s="77" t="s">
        <v>98</v>
      </c>
      <c r="K20" s="77" t="s">
        <v>99</v>
      </c>
      <c r="L20" s="77" t="s">
        <v>100</v>
      </c>
      <c r="M20" s="77" t="s">
        <v>101</v>
      </c>
      <c r="N20" s="77" t="s">
        <v>102</v>
      </c>
    </row>
    <row r="21" spans="1:14" x14ac:dyDescent="0.35">
      <c r="A21" s="62">
        <v>44131</v>
      </c>
      <c r="B21" s="1">
        <v>12063.570313</v>
      </c>
      <c r="C21" s="1">
        <f t="shared" si="0"/>
        <v>-9.3296952094709049E-3</v>
      </c>
      <c r="D21" s="71">
        <v>-1.5708232999999999E-2</v>
      </c>
      <c r="E21" s="71"/>
      <c r="F21" s="75" t="s">
        <v>91</v>
      </c>
      <c r="G21" s="80">
        <v>7.0948074151310143E-4</v>
      </c>
      <c r="H21" s="75">
        <v>5.5967192768639729E-4</v>
      </c>
      <c r="I21" s="75">
        <v>1.2676725531794888</v>
      </c>
      <c r="J21" s="75">
        <v>0.2060403694286822</v>
      </c>
      <c r="K21" s="75">
        <v>-3.9254670505415418E-4</v>
      </c>
      <c r="L21" s="75">
        <v>1.8115081880803571E-3</v>
      </c>
      <c r="M21" s="75">
        <v>-3.9254670505415418E-4</v>
      </c>
      <c r="N21" s="75">
        <v>1.8115081880803571E-3</v>
      </c>
    </row>
    <row r="22" spans="1:14" ht="15" thickBot="1" x14ac:dyDescent="0.4">
      <c r="A22" s="62">
        <v>44132</v>
      </c>
      <c r="B22" s="1">
        <v>11560.509765999999</v>
      </c>
      <c r="C22" s="1">
        <f t="shared" si="0"/>
        <v>-4.1700801168116086E-2</v>
      </c>
      <c r="D22" s="71">
        <v>-4.0926642999999999E-2</v>
      </c>
      <c r="E22" s="71"/>
      <c r="F22" s="76" t="s">
        <v>17</v>
      </c>
      <c r="G22" s="81">
        <v>0.1969449298404379</v>
      </c>
      <c r="H22" s="76">
        <v>2.4459740074651636E-2</v>
      </c>
      <c r="I22" s="76">
        <v>8.0517997836182182</v>
      </c>
      <c r="J22" s="76">
        <v>2.8725786366786017E-14</v>
      </c>
      <c r="K22" s="76">
        <v>0.14878224101379539</v>
      </c>
      <c r="L22" s="76">
        <v>0.24510761866708042</v>
      </c>
      <c r="M22" s="76">
        <v>0.14878224101379539</v>
      </c>
      <c r="N22" s="76">
        <v>0.24510761866708042</v>
      </c>
    </row>
    <row r="23" spans="1:14" x14ac:dyDescent="0.35">
      <c r="A23" s="62">
        <v>44133</v>
      </c>
      <c r="B23" s="1">
        <v>11598.070313</v>
      </c>
      <c r="C23" s="1">
        <f t="shared" si="0"/>
        <v>3.2490389922482728E-3</v>
      </c>
      <c r="D23" s="71">
        <v>-1.610252E-3</v>
      </c>
      <c r="E23" s="71"/>
      <c r="F23"/>
      <c r="G23"/>
      <c r="H23"/>
      <c r="I23"/>
      <c r="J23"/>
      <c r="K23"/>
      <c r="L23"/>
      <c r="M23"/>
      <c r="N23"/>
    </row>
    <row r="24" spans="1:14" x14ac:dyDescent="0.35">
      <c r="A24" s="62">
        <v>44134</v>
      </c>
      <c r="B24" s="1">
        <v>11556.480469</v>
      </c>
      <c r="C24" s="1">
        <f t="shared" si="0"/>
        <v>-3.5859279067641985E-3</v>
      </c>
      <c r="D24" s="71">
        <v>1.0752634E-2</v>
      </c>
      <c r="E24" s="71"/>
      <c r="F24"/>
      <c r="G24"/>
      <c r="H24"/>
      <c r="I24"/>
      <c r="J24"/>
      <c r="K24"/>
      <c r="L24"/>
      <c r="M24"/>
      <c r="N24"/>
    </row>
    <row r="25" spans="1:14" x14ac:dyDescent="0.35">
      <c r="A25" s="62">
        <v>44137</v>
      </c>
      <c r="B25" s="1">
        <v>11788.280273</v>
      </c>
      <c r="C25" s="1">
        <f t="shared" si="0"/>
        <v>2.0057992969554874E-2</v>
      </c>
      <c r="D25" s="71">
        <v>3.9893618999999998E-2</v>
      </c>
      <c r="E25" s="71"/>
      <c r="F25"/>
      <c r="G25"/>
      <c r="H25"/>
      <c r="I25"/>
      <c r="J25"/>
      <c r="K25"/>
      <c r="L25"/>
      <c r="M25"/>
      <c r="N25"/>
    </row>
    <row r="26" spans="1:14" x14ac:dyDescent="0.35">
      <c r="A26" s="62">
        <v>44138</v>
      </c>
      <c r="B26" s="1">
        <v>12088.980469</v>
      </c>
      <c r="C26" s="1">
        <f t="shared" si="0"/>
        <v>2.5508402331485672E-2</v>
      </c>
      <c r="D26" s="71">
        <v>1.5345320000000001E-2</v>
      </c>
      <c r="E26" s="71"/>
    </row>
    <row r="27" spans="1:14" x14ac:dyDescent="0.35">
      <c r="A27" s="62">
        <v>44139</v>
      </c>
      <c r="B27" s="1">
        <v>12324.219727</v>
      </c>
      <c r="C27" s="1">
        <f t="shared" si="0"/>
        <v>1.945898238509261E-2</v>
      </c>
      <c r="D27" s="71">
        <v>-4.1057934999999997E-2</v>
      </c>
      <c r="E27" s="71"/>
    </row>
    <row r="28" spans="1:14" x14ac:dyDescent="0.35">
      <c r="A28" s="62">
        <v>44140</v>
      </c>
      <c r="B28" s="1">
        <v>12568.089844</v>
      </c>
      <c r="C28" s="1">
        <f t="shared" si="0"/>
        <v>1.978787480279403E-2</v>
      </c>
      <c r="D28" s="71">
        <v>6.2253691E-2</v>
      </c>
      <c r="E28" s="71"/>
    </row>
    <row r="29" spans="1:14" x14ac:dyDescent="0.35">
      <c r="A29" s="62">
        <v>44141</v>
      </c>
      <c r="B29" s="1">
        <v>12480.019531</v>
      </c>
      <c r="C29" s="1">
        <f t="shared" si="0"/>
        <v>-7.007454123352316E-3</v>
      </c>
      <c r="D29" s="71">
        <v>1.483729E-3</v>
      </c>
      <c r="E29" s="71"/>
    </row>
    <row r="30" spans="1:14" x14ac:dyDescent="0.35">
      <c r="A30" s="62">
        <v>44144</v>
      </c>
      <c r="B30" s="1">
        <v>13095.969727</v>
      </c>
      <c r="C30" s="1">
        <f t="shared" si="0"/>
        <v>4.9354906414208539E-2</v>
      </c>
      <c r="D30" s="71">
        <v>4.5432098999999997E-2</v>
      </c>
      <c r="E30" s="71"/>
    </row>
    <row r="31" spans="1:14" x14ac:dyDescent="0.35">
      <c r="A31" s="62">
        <v>44145</v>
      </c>
      <c r="B31" s="1">
        <v>13163.110352</v>
      </c>
      <c r="C31" s="1">
        <f t="shared" si="0"/>
        <v>5.1268158372095177E-3</v>
      </c>
      <c r="D31" s="71">
        <v>-3.1648559E-2</v>
      </c>
      <c r="E31" s="71"/>
    </row>
    <row r="32" spans="1:14" x14ac:dyDescent="0.35">
      <c r="A32" s="62">
        <v>44146</v>
      </c>
      <c r="B32" s="1">
        <v>13216.179688</v>
      </c>
      <c r="C32" s="1">
        <f t="shared" si="0"/>
        <v>4.0316714348548428E-3</v>
      </c>
      <c r="D32" s="71">
        <v>4.7317023999999999E-2</v>
      </c>
      <c r="E32" s="71"/>
    </row>
    <row r="33" spans="1:5" x14ac:dyDescent="0.35">
      <c r="A33" s="62">
        <v>44147</v>
      </c>
      <c r="B33" s="1">
        <v>13052.950194999999</v>
      </c>
      <c r="C33" s="1">
        <f t="shared" si="0"/>
        <v>-1.2350731970465679E-2</v>
      </c>
      <c r="D33" s="71">
        <v>3.4001025999999997E-2</v>
      </c>
      <c r="E33" s="71"/>
    </row>
    <row r="34" spans="1:5" x14ac:dyDescent="0.35">
      <c r="A34" s="62">
        <v>44148</v>
      </c>
      <c r="B34" s="1">
        <v>13076.719727</v>
      </c>
      <c r="C34" s="1">
        <f t="shared" si="0"/>
        <v>1.821008403840022E-3</v>
      </c>
      <c r="D34" s="71">
        <v>3.0180179000000001E-2</v>
      </c>
      <c r="E34" s="71"/>
    </row>
    <row r="35" spans="1:5" x14ac:dyDescent="0.35">
      <c r="A35" s="62">
        <v>44151</v>
      </c>
      <c r="B35" s="1">
        <v>13138.610352</v>
      </c>
      <c r="C35" s="1">
        <f t="shared" si="0"/>
        <v>4.732886097743005E-3</v>
      </c>
      <c r="D35" s="71">
        <v>1.4429383E-2</v>
      </c>
      <c r="E35" s="71"/>
    </row>
    <row r="36" spans="1:5" x14ac:dyDescent="0.35">
      <c r="A36" s="62">
        <v>44152</v>
      </c>
      <c r="B36" s="1">
        <v>13133.469727</v>
      </c>
      <c r="C36" s="1">
        <f t="shared" si="0"/>
        <v>-3.912609372130043E-4</v>
      </c>
      <c r="D36" s="71">
        <v>1.1637844E-2</v>
      </c>
      <c r="E36" s="71"/>
    </row>
    <row r="37" spans="1:5" x14ac:dyDescent="0.35">
      <c r="A37" s="62">
        <v>44153</v>
      </c>
      <c r="B37" s="1">
        <v>13201.889648</v>
      </c>
      <c r="C37" s="1">
        <f t="shared" si="0"/>
        <v>5.2095845517001367E-3</v>
      </c>
      <c r="D37" s="71">
        <v>1.7469109999999999E-2</v>
      </c>
      <c r="E37" s="71"/>
    </row>
    <row r="38" spans="1:5" x14ac:dyDescent="0.35">
      <c r="A38" s="62">
        <v>44154</v>
      </c>
      <c r="B38" s="1">
        <v>13086.160156</v>
      </c>
      <c r="C38" s="1">
        <f t="shared" si="0"/>
        <v>-8.7661308407870724E-3</v>
      </c>
      <c r="D38" s="71">
        <v>1.2981659E-2</v>
      </c>
      <c r="E38" s="71"/>
    </row>
    <row r="39" spans="1:5" x14ac:dyDescent="0.35">
      <c r="A39" s="62">
        <v>44155</v>
      </c>
      <c r="B39" s="1">
        <v>13137.25</v>
      </c>
      <c r="C39" s="1">
        <f t="shared" si="0"/>
        <v>3.9041126954705205E-3</v>
      </c>
      <c r="D39" s="71">
        <v>3.4311656000000003E-2</v>
      </c>
      <c r="E39" s="71"/>
    </row>
    <row r="40" spans="1:5" x14ac:dyDescent="0.35">
      <c r="A40" s="62">
        <v>44158</v>
      </c>
      <c r="B40" s="1">
        <v>13126.969727</v>
      </c>
      <c r="C40" s="1">
        <f t="shared" si="0"/>
        <v>-7.8252853527186481E-4</v>
      </c>
      <c r="D40" s="71">
        <v>1.9984009999999999E-3</v>
      </c>
      <c r="E40" s="71"/>
    </row>
    <row r="41" spans="1:5" x14ac:dyDescent="0.35">
      <c r="A41" s="62">
        <v>44159</v>
      </c>
      <c r="B41" s="1">
        <v>13292.440430000001</v>
      </c>
      <c r="C41" s="1">
        <f t="shared" si="0"/>
        <v>1.2605399908834639E-2</v>
      </c>
      <c r="D41" s="71">
        <v>1.8747547E-2</v>
      </c>
      <c r="E41" s="71"/>
    </row>
    <row r="42" spans="1:5" x14ac:dyDescent="0.35">
      <c r="A42" s="62">
        <v>44160</v>
      </c>
      <c r="B42" s="1">
        <v>13289.799805000001</v>
      </c>
      <c r="C42" s="1">
        <f t="shared" si="0"/>
        <v>-1.9865614699617653E-4</v>
      </c>
      <c r="D42" s="71">
        <v>-1.8794126000000001E-2</v>
      </c>
      <c r="E42" s="71"/>
    </row>
    <row r="43" spans="1:5" x14ac:dyDescent="0.35">
      <c r="A43" s="62">
        <v>44161</v>
      </c>
      <c r="B43" s="1">
        <v>13286.570313</v>
      </c>
      <c r="C43" s="1">
        <f t="shared" si="0"/>
        <v>-2.4300531591042962E-4</v>
      </c>
      <c r="D43" s="71">
        <v>7.1828020000000003E-3</v>
      </c>
      <c r="E43" s="71"/>
    </row>
    <row r="44" spans="1:5" x14ac:dyDescent="0.35">
      <c r="A44" s="62">
        <v>44162</v>
      </c>
      <c r="B44" s="1">
        <v>13335.679688</v>
      </c>
      <c r="C44" s="1">
        <f t="shared" si="0"/>
        <v>3.6961664179016788E-3</v>
      </c>
      <c r="D44" s="71">
        <v>-1.2678287999999999E-2</v>
      </c>
      <c r="E44" s="71"/>
    </row>
    <row r="45" spans="1:5" x14ac:dyDescent="0.35">
      <c r="A45" s="62">
        <v>44165</v>
      </c>
      <c r="B45" s="1">
        <v>13291.160156</v>
      </c>
      <c r="C45" s="1">
        <f t="shared" si="0"/>
        <v>-3.3383774236914812E-3</v>
      </c>
      <c r="D45" s="71">
        <v>-8.0256800000000003E-4</v>
      </c>
      <c r="E45" s="71"/>
    </row>
    <row r="46" spans="1:5" x14ac:dyDescent="0.35">
      <c r="A46" s="62">
        <v>44166</v>
      </c>
      <c r="B46" s="1">
        <v>13382.299805000001</v>
      </c>
      <c r="C46" s="1">
        <f t="shared" si="0"/>
        <v>6.857162800709889E-3</v>
      </c>
      <c r="D46" s="71">
        <v>4.0160639999999997E-3</v>
      </c>
      <c r="E46" s="71"/>
    </row>
    <row r="47" spans="1:5" x14ac:dyDescent="0.35">
      <c r="A47" s="62">
        <v>44167</v>
      </c>
      <c r="B47" s="1">
        <v>13313.240234000001</v>
      </c>
      <c r="C47" s="1">
        <f t="shared" si="0"/>
        <v>-5.1605159058084465E-3</v>
      </c>
      <c r="D47" s="71">
        <v>-8.0000399999999999E-3</v>
      </c>
      <c r="E47" s="71"/>
    </row>
    <row r="48" spans="1:5" x14ac:dyDescent="0.35">
      <c r="A48" s="62">
        <v>44168</v>
      </c>
      <c r="B48" s="1">
        <v>13252.860352</v>
      </c>
      <c r="C48" s="1">
        <f t="shared" si="0"/>
        <v>-4.5353258063953513E-3</v>
      </c>
      <c r="D48" s="71">
        <v>-1.2096734E-2</v>
      </c>
      <c r="E48" s="71"/>
    </row>
    <row r="49" spans="1:5" x14ac:dyDescent="0.35">
      <c r="A49" s="62">
        <v>44169</v>
      </c>
      <c r="B49" s="1">
        <v>13298.959961</v>
      </c>
      <c r="C49" s="1">
        <f t="shared" si="0"/>
        <v>3.4784648578179466E-3</v>
      </c>
      <c r="D49" s="71">
        <v>1.6326530999999998E-2</v>
      </c>
      <c r="E49" s="71"/>
    </row>
    <row r="50" spans="1:5" x14ac:dyDescent="0.35">
      <c r="A50" s="62">
        <v>44172</v>
      </c>
      <c r="B50" s="1">
        <v>13271</v>
      </c>
      <c r="C50" s="1">
        <f t="shared" si="0"/>
        <v>-2.1024171124655417E-3</v>
      </c>
      <c r="D50" s="71">
        <v>2.8112450000000001E-2</v>
      </c>
      <c r="E50" s="71"/>
    </row>
    <row r="51" spans="1:5" x14ac:dyDescent="0.35">
      <c r="A51" s="62">
        <v>44173</v>
      </c>
      <c r="B51" s="1">
        <v>13278.490234000001</v>
      </c>
      <c r="C51" s="1">
        <f t="shared" si="0"/>
        <v>5.6440614874544363E-4</v>
      </c>
      <c r="D51" s="71">
        <v>3.1250000000000002E-3</v>
      </c>
      <c r="E51" s="71"/>
    </row>
    <row r="52" spans="1:5" x14ac:dyDescent="0.35">
      <c r="A52" s="62">
        <v>44174</v>
      </c>
      <c r="B52" s="1">
        <v>13340.259765999999</v>
      </c>
      <c r="C52" s="1">
        <f t="shared" si="0"/>
        <v>4.6518490364089405E-3</v>
      </c>
      <c r="D52" s="71">
        <v>-2.7648013999999999E-2</v>
      </c>
      <c r="E52" s="71"/>
    </row>
    <row r="53" spans="1:5" x14ac:dyDescent="0.35">
      <c r="A53" s="62">
        <v>44175</v>
      </c>
      <c r="B53" s="1">
        <v>13295.730469</v>
      </c>
      <c r="C53" s="1">
        <f t="shared" si="0"/>
        <v>-3.3379632616667545E-3</v>
      </c>
      <c r="D53" s="71">
        <v>2.1225510999999999E-2</v>
      </c>
      <c r="E53" s="71"/>
    </row>
    <row r="54" spans="1:5" x14ac:dyDescent="0.35">
      <c r="A54" s="62">
        <v>44176</v>
      </c>
      <c r="B54" s="1">
        <v>13114.299805000001</v>
      </c>
      <c r="C54" s="1">
        <f t="shared" si="0"/>
        <v>-1.3645783841889607E-2</v>
      </c>
      <c r="D54" s="71">
        <v>-1.5686275E-2</v>
      </c>
      <c r="E54" s="71"/>
    </row>
    <row r="55" spans="1:5" x14ac:dyDescent="0.35">
      <c r="A55" s="62">
        <v>44179</v>
      </c>
      <c r="B55" s="1">
        <v>13223.160156</v>
      </c>
      <c r="C55" s="1">
        <f t="shared" si="0"/>
        <v>8.3008893054660002E-3</v>
      </c>
      <c r="D55" s="71">
        <v>2.1912351E-2</v>
      </c>
      <c r="E55" s="71"/>
    </row>
    <row r="56" spans="1:5" x14ac:dyDescent="0.35">
      <c r="A56" s="62">
        <v>44180</v>
      </c>
      <c r="B56" s="1">
        <v>13362.870117</v>
      </c>
      <c r="C56" s="1">
        <f t="shared" si="0"/>
        <v>1.0565550091791574E-2</v>
      </c>
      <c r="D56" s="71">
        <v>5.0682649999999997E-3</v>
      </c>
      <c r="E56" s="71"/>
    </row>
    <row r="57" spans="1:5" x14ac:dyDescent="0.35">
      <c r="A57" s="62">
        <v>44181</v>
      </c>
      <c r="B57" s="1">
        <v>13565.980469</v>
      </c>
      <c r="C57" s="1">
        <f t="shared" si="0"/>
        <v>1.5199605340892028E-2</v>
      </c>
      <c r="D57" s="71">
        <v>1.5515864000000001E-2</v>
      </c>
      <c r="E57" s="71"/>
    </row>
    <row r="58" spans="1:5" x14ac:dyDescent="0.35">
      <c r="A58" s="62">
        <v>44182</v>
      </c>
      <c r="B58" s="1">
        <v>13667.25</v>
      </c>
      <c r="C58" s="1">
        <f t="shared" si="0"/>
        <v>7.4649621699967609E-3</v>
      </c>
      <c r="D58" s="71">
        <v>-1.1459166999999999E-2</v>
      </c>
      <c r="E58" s="71"/>
    </row>
    <row r="59" spans="1:5" x14ac:dyDescent="0.35">
      <c r="A59" s="62">
        <v>44183</v>
      </c>
      <c r="B59" s="1">
        <v>13630.509765999999</v>
      </c>
      <c r="C59" s="1">
        <f t="shared" si="0"/>
        <v>-2.6881950648448504E-3</v>
      </c>
      <c r="D59" s="71">
        <v>2.0865572999999998E-2</v>
      </c>
      <c r="E59" s="71"/>
    </row>
    <row r="60" spans="1:5" x14ac:dyDescent="0.35">
      <c r="A60" s="62">
        <v>44186</v>
      </c>
      <c r="B60" s="1">
        <v>13246.299805000001</v>
      </c>
      <c r="C60" s="1">
        <f t="shared" si="0"/>
        <v>-2.8187497576823841E-2</v>
      </c>
      <c r="D60" s="71">
        <v>-1.8168017000000002E-2</v>
      </c>
      <c r="E60" s="71"/>
    </row>
    <row r="61" spans="1:5" x14ac:dyDescent="0.35">
      <c r="A61" s="62">
        <v>44187</v>
      </c>
      <c r="B61" s="1">
        <v>13418.110352</v>
      </c>
      <c r="C61" s="1">
        <f t="shared" si="0"/>
        <v>1.2970455865353949E-2</v>
      </c>
      <c r="D61" s="71">
        <v>5.4741709999999999E-2</v>
      </c>
      <c r="E61" s="71"/>
    </row>
    <row r="62" spans="1:5" x14ac:dyDescent="0.35">
      <c r="A62" s="62">
        <v>44188</v>
      </c>
      <c r="B62" s="1">
        <v>13587.230469</v>
      </c>
      <c r="C62" s="1">
        <f t="shared" si="0"/>
        <v>1.2603869886551697E-2</v>
      </c>
      <c r="D62" s="71">
        <v>3.1067177000000001E-2</v>
      </c>
      <c r="E62" s="71"/>
    </row>
    <row r="63" spans="1:5" x14ac:dyDescent="0.35">
      <c r="A63" s="62">
        <v>44193</v>
      </c>
      <c r="B63" s="1">
        <v>13790.290039</v>
      </c>
      <c r="C63" s="1">
        <f t="shared" si="0"/>
        <v>1.4944883025520972E-2</v>
      </c>
      <c r="D63" s="71">
        <v>5.3881640000000001E-2</v>
      </c>
      <c r="E63" s="71"/>
    </row>
    <row r="64" spans="1:5" x14ac:dyDescent="0.35">
      <c r="A64" s="62">
        <v>44194</v>
      </c>
      <c r="B64" s="1">
        <v>13761.379883</v>
      </c>
      <c r="C64" s="1">
        <f t="shared" si="0"/>
        <v>-2.0964139201017362E-3</v>
      </c>
      <c r="D64" s="71">
        <v>5.7181300000000001E-3</v>
      </c>
      <c r="E64" s="71"/>
    </row>
    <row r="65" spans="1:5" x14ac:dyDescent="0.35">
      <c r="A65" s="62">
        <v>44195</v>
      </c>
      <c r="B65" s="1">
        <v>13718.780273</v>
      </c>
      <c r="C65" s="1">
        <f t="shared" si="0"/>
        <v>-3.0955914568294388E-3</v>
      </c>
      <c r="D65" s="71">
        <v>3.3444820000000002E-3</v>
      </c>
      <c r="E65" s="71"/>
    </row>
    <row r="66" spans="1:5" x14ac:dyDescent="0.35">
      <c r="A66" s="62">
        <v>44200</v>
      </c>
      <c r="B66" s="1">
        <v>13726.740234000001</v>
      </c>
      <c r="C66" s="1">
        <f t="shared" si="0"/>
        <v>5.8022366723567366E-4</v>
      </c>
      <c r="D66" s="71">
        <v>4.3333E-3</v>
      </c>
      <c r="E66" s="71"/>
    </row>
    <row r="67" spans="1:5" x14ac:dyDescent="0.35">
      <c r="A67" s="62">
        <v>44201</v>
      </c>
      <c r="B67" s="1">
        <v>13651.219727</v>
      </c>
      <c r="C67" s="1">
        <f t="shared" si="0"/>
        <v>-5.5017073035987839E-3</v>
      </c>
      <c r="D67" s="71">
        <v>-1.3275470000000001E-3</v>
      </c>
      <c r="E67" s="71"/>
    </row>
    <row r="68" spans="1:5" x14ac:dyDescent="0.35">
      <c r="A68" s="62">
        <v>44202</v>
      </c>
      <c r="B68" s="1">
        <v>13891.969727</v>
      </c>
      <c r="C68" s="1">
        <f t="shared" ref="C68:C131" si="1">(B68-B67)/B67</f>
        <v>1.7635786751262508E-2</v>
      </c>
      <c r="D68" s="71">
        <v>2.1934196999999999E-2</v>
      </c>
      <c r="E68" s="71"/>
    </row>
    <row r="69" spans="1:5" x14ac:dyDescent="0.35">
      <c r="A69" s="62">
        <v>44203</v>
      </c>
      <c r="B69" s="1">
        <v>13968.240234000001</v>
      </c>
      <c r="C69" s="1">
        <f t="shared" si="1"/>
        <v>5.4902586529370348E-3</v>
      </c>
      <c r="D69" s="71">
        <v>3.6097592999999997E-2</v>
      </c>
      <c r="E69" s="71"/>
    </row>
    <row r="70" spans="1:5" x14ac:dyDescent="0.35">
      <c r="A70" s="62">
        <v>44204</v>
      </c>
      <c r="B70" s="1">
        <v>14049.530273</v>
      </c>
      <c r="C70" s="1">
        <f t="shared" si="1"/>
        <v>5.8196335141868462E-3</v>
      </c>
      <c r="D70" s="71">
        <v>4.9278058999999999E-2</v>
      </c>
      <c r="E70" s="71"/>
    </row>
    <row r="71" spans="1:5" x14ac:dyDescent="0.35">
      <c r="A71" s="62">
        <v>44207</v>
      </c>
      <c r="B71" s="1">
        <v>13936.660156</v>
      </c>
      <c r="C71" s="1">
        <f t="shared" si="1"/>
        <v>-8.0337288725524907E-3</v>
      </c>
      <c r="D71" s="71">
        <v>-3.888753E-3</v>
      </c>
      <c r="E71" s="71"/>
    </row>
    <row r="72" spans="1:5" x14ac:dyDescent="0.35">
      <c r="A72" s="62">
        <v>44208</v>
      </c>
      <c r="B72" s="1">
        <v>13925.059569999999</v>
      </c>
      <c r="C72" s="1">
        <f t="shared" si="1"/>
        <v>-8.3237919775249749E-4</v>
      </c>
      <c r="D72" s="71">
        <v>-2.8528558999999998E-2</v>
      </c>
      <c r="E72" s="71"/>
    </row>
    <row r="73" spans="1:5" x14ac:dyDescent="0.35">
      <c r="A73" s="62">
        <v>44209</v>
      </c>
      <c r="B73" s="1">
        <v>13939.709961</v>
      </c>
      <c r="C73" s="1">
        <f t="shared" si="1"/>
        <v>1.0520882102051242E-3</v>
      </c>
      <c r="D73" s="71">
        <v>4.1731162000000002E-2</v>
      </c>
      <c r="E73" s="71"/>
    </row>
    <row r="74" spans="1:5" x14ac:dyDescent="0.35">
      <c r="A74" s="62">
        <v>44210</v>
      </c>
      <c r="B74" s="1">
        <v>13988.700194999999</v>
      </c>
      <c r="C74" s="1">
        <f t="shared" si="1"/>
        <v>3.5144371107477851E-3</v>
      </c>
      <c r="D74" s="71">
        <v>-3.0267090999999999E-2</v>
      </c>
      <c r="E74" s="71"/>
    </row>
    <row r="75" spans="1:5" x14ac:dyDescent="0.35">
      <c r="A75" s="62">
        <v>44211</v>
      </c>
      <c r="B75" s="1">
        <v>13787.730469</v>
      </c>
      <c r="C75" s="1">
        <f t="shared" si="1"/>
        <v>-1.4366576107752473E-2</v>
      </c>
      <c r="D75" s="71">
        <v>-6.2729529000000006E-2</v>
      </c>
      <c r="E75" s="71"/>
    </row>
    <row r="76" spans="1:5" x14ac:dyDescent="0.35">
      <c r="A76" s="62">
        <v>44214</v>
      </c>
      <c r="B76" s="1">
        <v>13848.349609000001</v>
      </c>
      <c r="C76" s="1">
        <f t="shared" si="1"/>
        <v>4.3966003060688852E-3</v>
      </c>
      <c r="D76" s="71">
        <v>3.3953674000000003E-2</v>
      </c>
      <c r="E76" s="71"/>
    </row>
    <row r="77" spans="1:5" x14ac:dyDescent="0.35">
      <c r="A77" s="62">
        <v>44215</v>
      </c>
      <c r="B77" s="1">
        <v>13815.059569999999</v>
      </c>
      <c r="C77" s="1">
        <f t="shared" si="1"/>
        <v>-2.4038993771767752E-3</v>
      </c>
      <c r="D77" s="71">
        <v>-5.3678559999999998E-3</v>
      </c>
      <c r="E77" s="71"/>
    </row>
    <row r="78" spans="1:5" x14ac:dyDescent="0.35">
      <c r="A78" s="62">
        <v>44216</v>
      </c>
      <c r="B78" s="1">
        <v>13921.370117</v>
      </c>
      <c r="C78" s="1">
        <f t="shared" si="1"/>
        <v>7.6952651895080436E-3</v>
      </c>
      <c r="D78" s="71">
        <v>1.9047300000000001E-3</v>
      </c>
      <c r="E78" s="71"/>
    </row>
    <row r="79" spans="1:5" x14ac:dyDescent="0.35">
      <c r="A79" s="62">
        <v>44217</v>
      </c>
      <c r="B79" s="1">
        <v>13906.669921999999</v>
      </c>
      <c r="C79" s="1">
        <f t="shared" si="1"/>
        <v>-1.0559445569262038E-3</v>
      </c>
      <c r="D79" s="71">
        <v>1.8377694E-2</v>
      </c>
      <c r="E79" s="71"/>
    </row>
    <row r="80" spans="1:5" x14ac:dyDescent="0.35">
      <c r="A80" s="62">
        <v>44218</v>
      </c>
      <c r="B80" s="1">
        <v>13873.969727</v>
      </c>
      <c r="C80" s="1">
        <f t="shared" si="1"/>
        <v>-2.3514036921426142E-3</v>
      </c>
      <c r="D80" s="71">
        <v>-7.7784689999999997E-3</v>
      </c>
      <c r="E80" s="71"/>
    </row>
    <row r="81" spans="1:5" x14ac:dyDescent="0.35">
      <c r="A81" s="62">
        <v>44221</v>
      </c>
      <c r="B81" s="1">
        <v>13643.950194999999</v>
      </c>
      <c r="C81" s="1">
        <f t="shared" si="1"/>
        <v>-1.6579215359852014E-2</v>
      </c>
      <c r="D81" s="71">
        <v>2.9789935E-2</v>
      </c>
      <c r="E81" s="71"/>
    </row>
    <row r="82" spans="1:5" x14ac:dyDescent="0.35">
      <c r="A82" s="62">
        <v>44222</v>
      </c>
      <c r="B82" s="1">
        <v>13870.990234000001</v>
      </c>
      <c r="C82" s="1">
        <f t="shared" si="1"/>
        <v>1.6640345043417343E-2</v>
      </c>
      <c r="D82" s="71">
        <v>-3.9586179999999997E-3</v>
      </c>
      <c r="E82" s="71"/>
    </row>
    <row r="83" spans="1:5" x14ac:dyDescent="0.35">
      <c r="A83" s="62">
        <v>44223</v>
      </c>
      <c r="B83" s="1">
        <v>13620.459961</v>
      </c>
      <c r="C83" s="1">
        <f t="shared" si="1"/>
        <v>-1.80614555106463E-2</v>
      </c>
      <c r="D83" s="71">
        <v>-3.4240263999999999E-2</v>
      </c>
      <c r="E83" s="71"/>
    </row>
    <row r="84" spans="1:5" x14ac:dyDescent="0.35">
      <c r="A84" s="62">
        <v>44224</v>
      </c>
      <c r="B84" s="1">
        <v>13665.929688</v>
      </c>
      <c r="C84" s="1">
        <f t="shared" si="1"/>
        <v>3.3383400509377037E-3</v>
      </c>
      <c r="D84" s="71">
        <v>-9.4969900000000003E-4</v>
      </c>
      <c r="E84" s="71"/>
    </row>
    <row r="85" spans="1:5" x14ac:dyDescent="0.35">
      <c r="A85" s="62">
        <v>44225</v>
      </c>
      <c r="B85" s="1">
        <v>13432.870117</v>
      </c>
      <c r="C85" s="1">
        <f t="shared" si="1"/>
        <v>-1.7054058986169705E-2</v>
      </c>
      <c r="D85" s="71">
        <v>-3.1051934E-2</v>
      </c>
      <c r="E85" s="71"/>
    </row>
    <row r="86" spans="1:5" x14ac:dyDescent="0.35">
      <c r="A86" s="62">
        <v>44228</v>
      </c>
      <c r="B86" s="1">
        <v>13622.019531</v>
      </c>
      <c r="C86" s="1">
        <f t="shared" si="1"/>
        <v>1.4081087091032098E-2</v>
      </c>
      <c r="D86" s="71">
        <v>2.2236756E-2</v>
      </c>
      <c r="E86" s="71"/>
    </row>
    <row r="87" spans="1:5" x14ac:dyDescent="0.35">
      <c r="A87" s="62">
        <v>44229</v>
      </c>
      <c r="B87" s="1">
        <v>13835.160156</v>
      </c>
      <c r="C87" s="1">
        <f t="shared" si="1"/>
        <v>1.5646771355374296E-2</v>
      </c>
      <c r="D87" s="71">
        <v>-3.518874E-3</v>
      </c>
      <c r="E87" s="71"/>
    </row>
    <row r="88" spans="1:5" x14ac:dyDescent="0.35">
      <c r="A88" s="62">
        <v>44230</v>
      </c>
      <c r="B88" s="1">
        <v>13933.629883</v>
      </c>
      <c r="C88" s="1">
        <f t="shared" si="1"/>
        <v>7.1173536041283609E-3</v>
      </c>
      <c r="D88" s="71">
        <v>1.605169E-3</v>
      </c>
      <c r="E88" s="71"/>
    </row>
    <row r="89" spans="1:5" x14ac:dyDescent="0.35">
      <c r="A89" s="62">
        <v>44231</v>
      </c>
      <c r="B89" s="1">
        <v>14060.290039</v>
      </c>
      <c r="C89" s="1">
        <f t="shared" si="1"/>
        <v>9.090248346163848E-3</v>
      </c>
      <c r="D89" s="71">
        <v>-1.602596E-3</v>
      </c>
      <c r="E89" s="71"/>
    </row>
    <row r="90" spans="1:5" x14ac:dyDescent="0.35">
      <c r="A90" s="62">
        <v>44232</v>
      </c>
      <c r="B90" s="1">
        <v>14056.719727</v>
      </c>
      <c r="C90" s="1">
        <f t="shared" si="1"/>
        <v>-2.5392875894427564E-4</v>
      </c>
      <c r="D90" s="71">
        <v>-5.7785229999999998E-3</v>
      </c>
      <c r="E90" s="71"/>
    </row>
    <row r="91" spans="1:5" x14ac:dyDescent="0.35">
      <c r="A91" s="62">
        <v>44235</v>
      </c>
      <c r="B91" s="1">
        <v>14059.910156</v>
      </c>
      <c r="C91" s="1">
        <f t="shared" si="1"/>
        <v>2.269682445095693E-4</v>
      </c>
      <c r="D91" s="71">
        <v>2.7445949000000001E-2</v>
      </c>
      <c r="E91" s="71"/>
    </row>
    <row r="92" spans="1:5" x14ac:dyDescent="0.35">
      <c r="A92" s="62">
        <v>44236</v>
      </c>
      <c r="B92" s="1">
        <v>14011.799805000001</v>
      </c>
      <c r="C92" s="1">
        <f t="shared" si="1"/>
        <v>-3.4218106990867572E-3</v>
      </c>
      <c r="D92" s="71">
        <v>-2.0741671999999999E-2</v>
      </c>
      <c r="E92" s="71"/>
    </row>
    <row r="93" spans="1:5" x14ac:dyDescent="0.35">
      <c r="A93" s="62">
        <v>44237</v>
      </c>
      <c r="B93" s="1">
        <v>13932.969727</v>
      </c>
      <c r="C93" s="1">
        <f t="shared" si="1"/>
        <v>-5.6259780397284135E-3</v>
      </c>
      <c r="D93" s="71">
        <v>2.888318E-3</v>
      </c>
      <c r="E93" s="71"/>
    </row>
    <row r="94" spans="1:5" x14ac:dyDescent="0.35">
      <c r="A94" s="62">
        <v>44238</v>
      </c>
      <c r="B94" s="1">
        <v>14040.910156</v>
      </c>
      <c r="C94" s="1">
        <f t="shared" si="1"/>
        <v>7.7471229116954088E-3</v>
      </c>
      <c r="D94" s="71">
        <v>2.2719968E-2</v>
      </c>
      <c r="E94" s="71"/>
    </row>
    <row r="95" spans="1:5" x14ac:dyDescent="0.35">
      <c r="A95" s="62">
        <v>44239</v>
      </c>
      <c r="B95" s="1">
        <v>14049.889648</v>
      </c>
      <c r="C95" s="1">
        <f t="shared" si="1"/>
        <v>6.395234995619746E-4</v>
      </c>
      <c r="D95" s="71">
        <v>-2.0337923000000001E-2</v>
      </c>
      <c r="E95" s="71"/>
    </row>
    <row r="96" spans="1:5" x14ac:dyDescent="0.35">
      <c r="A96" s="62">
        <v>44242</v>
      </c>
      <c r="B96" s="1">
        <v>14109.480469</v>
      </c>
      <c r="C96" s="1">
        <f t="shared" si="1"/>
        <v>4.2413728856925594E-3</v>
      </c>
      <c r="D96" s="71">
        <v>1.2456149E-2</v>
      </c>
      <c r="E96" s="71"/>
    </row>
    <row r="97" spans="1:5" x14ac:dyDescent="0.35">
      <c r="A97" s="62">
        <v>44243</v>
      </c>
      <c r="B97" s="1">
        <v>14064.599609000001</v>
      </c>
      <c r="C97" s="1">
        <f t="shared" si="1"/>
        <v>-3.1809009622010696E-3</v>
      </c>
      <c r="D97" s="71">
        <v>3.8801229E-2</v>
      </c>
      <c r="E97" s="71"/>
    </row>
    <row r="98" spans="1:5" x14ac:dyDescent="0.35">
      <c r="A98" s="62">
        <v>44244</v>
      </c>
      <c r="B98" s="1">
        <v>13909.269531</v>
      </c>
      <c r="C98" s="1">
        <f t="shared" si="1"/>
        <v>-1.104404549850139E-2</v>
      </c>
      <c r="D98" s="71">
        <v>5.1624050000000001E-3</v>
      </c>
      <c r="E98" s="71"/>
    </row>
    <row r="99" spans="1:5" x14ac:dyDescent="0.35">
      <c r="A99" s="62">
        <v>44245</v>
      </c>
      <c r="B99" s="1">
        <v>13886.929688</v>
      </c>
      <c r="C99" s="1">
        <f t="shared" si="1"/>
        <v>-1.6061118774217638E-3</v>
      </c>
      <c r="D99" s="71">
        <v>-1.7824774000000002E-2</v>
      </c>
      <c r="E99" s="71"/>
    </row>
    <row r="100" spans="1:5" x14ac:dyDescent="0.35">
      <c r="A100" s="62">
        <v>44246</v>
      </c>
      <c r="B100" s="1">
        <v>13993.230469</v>
      </c>
      <c r="C100" s="1">
        <f t="shared" si="1"/>
        <v>7.6547360279253622E-3</v>
      </c>
      <c r="D100" s="71">
        <v>-5.8442939999999999E-3</v>
      </c>
      <c r="E100" s="71"/>
    </row>
    <row r="101" spans="1:5" x14ac:dyDescent="0.35">
      <c r="A101" s="62">
        <v>44249</v>
      </c>
      <c r="B101" s="1">
        <v>13950.040039</v>
      </c>
      <c r="C101" s="1">
        <f t="shared" si="1"/>
        <v>-3.0865231653035927E-3</v>
      </c>
      <c r="D101" s="71">
        <v>-2.7537129E-2</v>
      </c>
      <c r="E101" s="71"/>
    </row>
    <row r="102" spans="1:5" x14ac:dyDescent="0.35">
      <c r="A102" s="62">
        <v>44250</v>
      </c>
      <c r="B102" s="1">
        <v>13864.809569999999</v>
      </c>
      <c r="C102" s="1">
        <f t="shared" si="1"/>
        <v>-6.1096935035112477E-3</v>
      </c>
      <c r="D102" s="71">
        <v>-3.5316577000000002E-2</v>
      </c>
      <c r="E102" s="71"/>
    </row>
    <row r="103" spans="1:5" x14ac:dyDescent="0.35">
      <c r="A103" s="62">
        <v>44251</v>
      </c>
      <c r="B103" s="1">
        <v>13976</v>
      </c>
      <c r="C103" s="1">
        <f t="shared" si="1"/>
        <v>8.0196146538203464E-3</v>
      </c>
      <c r="D103" s="71">
        <v>2.3086740000000001E-3</v>
      </c>
      <c r="E103" s="71"/>
    </row>
    <row r="104" spans="1:5" x14ac:dyDescent="0.35">
      <c r="A104" s="62">
        <v>44252</v>
      </c>
      <c r="B104" s="1">
        <v>13879.330078000001</v>
      </c>
      <c r="C104" s="1">
        <f t="shared" si="1"/>
        <v>-6.9168518889524281E-3</v>
      </c>
      <c r="D104" s="71">
        <v>2.9615330000000001E-3</v>
      </c>
      <c r="E104" s="71"/>
    </row>
    <row r="105" spans="1:5" x14ac:dyDescent="0.35">
      <c r="A105" s="62">
        <v>44253</v>
      </c>
      <c r="B105" s="1">
        <v>13786.290039</v>
      </c>
      <c r="C105" s="1">
        <f t="shared" si="1"/>
        <v>-6.7034963847050696E-3</v>
      </c>
      <c r="D105" s="71">
        <v>2.5262467E-2</v>
      </c>
      <c r="E105" s="71"/>
    </row>
    <row r="106" spans="1:5" x14ac:dyDescent="0.35">
      <c r="A106" s="62">
        <v>44256</v>
      </c>
      <c r="B106" s="1">
        <v>14012.820313</v>
      </c>
      <c r="C106" s="1">
        <f t="shared" si="1"/>
        <v>1.6431561599180761E-2</v>
      </c>
      <c r="D106" s="71">
        <v>1.0880000000000001E-2</v>
      </c>
      <c r="E106" s="71"/>
    </row>
    <row r="107" spans="1:5" x14ac:dyDescent="0.35">
      <c r="A107" s="62">
        <v>44257</v>
      </c>
      <c r="B107" s="1">
        <v>14039.799805000001</v>
      </c>
      <c r="C107" s="1">
        <f t="shared" si="1"/>
        <v>1.9253434638686494E-3</v>
      </c>
      <c r="D107" s="71">
        <v>-2.9439696000000001E-2</v>
      </c>
      <c r="E107" s="71"/>
    </row>
    <row r="108" spans="1:5" x14ac:dyDescent="0.35">
      <c r="A108" s="62">
        <v>44258</v>
      </c>
      <c r="B108" s="1">
        <v>14080.030273</v>
      </c>
      <c r="C108" s="1">
        <f t="shared" si="1"/>
        <v>2.865458807017494E-3</v>
      </c>
      <c r="D108" s="71">
        <v>-1.9895662000000001E-2</v>
      </c>
      <c r="E108" s="71"/>
    </row>
    <row r="109" spans="1:5" x14ac:dyDescent="0.35">
      <c r="A109" s="62">
        <v>44259</v>
      </c>
      <c r="B109" s="1">
        <v>14056.339844</v>
      </c>
      <c r="C109" s="1">
        <f t="shared" si="1"/>
        <v>-1.6825552602276156E-3</v>
      </c>
      <c r="D109" s="71">
        <v>-2.4625625000000002E-2</v>
      </c>
      <c r="E109" s="71"/>
    </row>
    <row r="110" spans="1:5" x14ac:dyDescent="0.35">
      <c r="A110" s="62">
        <v>44260</v>
      </c>
      <c r="B110" s="1">
        <v>13920.690430000001</v>
      </c>
      <c r="C110" s="1">
        <f t="shared" si="1"/>
        <v>-9.6504079657622945E-3</v>
      </c>
      <c r="D110" s="71">
        <v>-2.7635586E-2</v>
      </c>
      <c r="E110" s="71"/>
    </row>
    <row r="111" spans="1:5" x14ac:dyDescent="0.35">
      <c r="A111" s="62">
        <v>44263</v>
      </c>
      <c r="B111" s="1">
        <v>14380.910156</v>
      </c>
      <c r="C111" s="1">
        <f t="shared" si="1"/>
        <v>3.3060122147978786E-2</v>
      </c>
      <c r="D111" s="71">
        <v>3.9298280999999997E-2</v>
      </c>
      <c r="E111" s="71"/>
    </row>
    <row r="112" spans="1:5" x14ac:dyDescent="0.35">
      <c r="A112" s="62">
        <v>44264</v>
      </c>
      <c r="B112" s="1">
        <v>14437.940430000001</v>
      </c>
      <c r="C112" s="1">
        <f t="shared" si="1"/>
        <v>3.9656929485931379E-3</v>
      </c>
      <c r="D112" s="71">
        <v>5.1654251999999998E-2</v>
      </c>
      <c r="E112" s="71"/>
    </row>
    <row r="113" spans="1:5" x14ac:dyDescent="0.35">
      <c r="A113" s="62">
        <v>44265</v>
      </c>
      <c r="B113" s="1">
        <v>14540.25</v>
      </c>
      <c r="C113" s="1">
        <f t="shared" si="1"/>
        <v>7.086160972614529E-3</v>
      </c>
      <c r="D113" s="71">
        <v>-2.5682180000000002E-3</v>
      </c>
      <c r="E113" s="71"/>
    </row>
    <row r="114" spans="1:5" x14ac:dyDescent="0.35">
      <c r="A114" s="62">
        <v>44266</v>
      </c>
      <c r="B114" s="1">
        <v>14569.389648</v>
      </c>
      <c r="C114" s="1">
        <f t="shared" si="1"/>
        <v>2.0040678805385262E-3</v>
      </c>
      <c r="D114" s="71">
        <v>4.2806629999999998E-2</v>
      </c>
      <c r="E114" s="71"/>
    </row>
    <row r="115" spans="1:5" x14ac:dyDescent="0.35">
      <c r="A115" s="62">
        <v>44267</v>
      </c>
      <c r="B115" s="1">
        <v>14502.389648</v>
      </c>
      <c r="C115" s="1">
        <f t="shared" si="1"/>
        <v>-4.5986826915015867E-3</v>
      </c>
      <c r="D115" s="71">
        <v>-6.1728699999999996E-3</v>
      </c>
      <c r="E115" s="71"/>
    </row>
    <row r="116" spans="1:5" x14ac:dyDescent="0.35">
      <c r="A116" s="62">
        <v>44270</v>
      </c>
      <c r="B116" s="1">
        <v>14461.419921999999</v>
      </c>
      <c r="C116" s="1">
        <f t="shared" si="1"/>
        <v>-2.8250327700753259E-3</v>
      </c>
      <c r="D116" s="71">
        <v>7.7639750000000002E-3</v>
      </c>
      <c r="E116" s="71"/>
    </row>
    <row r="117" spans="1:5" x14ac:dyDescent="0.35">
      <c r="A117" s="62">
        <v>44271</v>
      </c>
      <c r="B117" s="1">
        <v>14557.580078000001</v>
      </c>
      <c r="C117" s="1">
        <f t="shared" si="1"/>
        <v>6.649426993936767E-3</v>
      </c>
      <c r="D117" s="71">
        <v>-3.1433004E-2</v>
      </c>
      <c r="E117" s="71"/>
    </row>
    <row r="118" spans="1:5" x14ac:dyDescent="0.35">
      <c r="A118" s="62">
        <v>44272</v>
      </c>
      <c r="B118" s="1">
        <v>14596.610352</v>
      </c>
      <c r="C118" s="1">
        <f t="shared" si="1"/>
        <v>2.6810962942242673E-3</v>
      </c>
      <c r="D118" s="71">
        <v>-3.2134902999999999E-2</v>
      </c>
      <c r="E118" s="71"/>
    </row>
    <row r="119" spans="1:5" x14ac:dyDescent="0.35">
      <c r="A119" s="62">
        <v>44273</v>
      </c>
      <c r="B119" s="1">
        <v>14775.519531</v>
      </c>
      <c r="C119" s="1">
        <f t="shared" si="1"/>
        <v>1.225689901186452E-2</v>
      </c>
      <c r="D119" s="71">
        <v>1.0519395000000001E-2</v>
      </c>
      <c r="E119" s="71"/>
    </row>
    <row r="120" spans="1:5" x14ac:dyDescent="0.35">
      <c r="A120" s="62">
        <v>44274</v>
      </c>
      <c r="B120" s="1">
        <v>14621</v>
      </c>
      <c r="C120" s="1">
        <f t="shared" si="1"/>
        <v>-1.0457806960750713E-2</v>
      </c>
      <c r="D120" s="71">
        <v>-2.6024690999999999E-2</v>
      </c>
      <c r="E120" s="71"/>
    </row>
    <row r="121" spans="1:5" x14ac:dyDescent="0.35">
      <c r="A121" s="62">
        <v>44277</v>
      </c>
      <c r="B121" s="1">
        <v>14657.209961</v>
      </c>
      <c r="C121" s="1">
        <f t="shared" si="1"/>
        <v>2.4765721222898898E-3</v>
      </c>
      <c r="D121" s="71">
        <v>-8.0160319999999993E-3</v>
      </c>
      <c r="E121" s="71"/>
    </row>
    <row r="122" spans="1:5" x14ac:dyDescent="0.35">
      <c r="A122" s="62">
        <v>44278</v>
      </c>
      <c r="B122" s="1">
        <v>14662.019531</v>
      </c>
      <c r="C122" s="1">
        <f t="shared" si="1"/>
        <v>3.2813680180585351E-4</v>
      </c>
      <c r="D122" s="71">
        <v>1.1111111E-2</v>
      </c>
      <c r="E122" s="71"/>
    </row>
    <row r="123" spans="1:5" x14ac:dyDescent="0.35">
      <c r="A123" s="62">
        <v>44279</v>
      </c>
      <c r="B123" s="1">
        <v>14610.389648</v>
      </c>
      <c r="C123" s="1">
        <f t="shared" si="1"/>
        <v>-3.5213350310193095E-3</v>
      </c>
      <c r="D123" s="71">
        <v>-2.1645088E-2</v>
      </c>
      <c r="E123" s="71"/>
    </row>
    <row r="124" spans="1:5" x14ac:dyDescent="0.35">
      <c r="A124" s="62">
        <v>44280</v>
      </c>
      <c r="B124" s="1">
        <v>14621.360352</v>
      </c>
      <c r="C124" s="1">
        <f t="shared" si="1"/>
        <v>7.5088373851146079E-4</v>
      </c>
      <c r="D124" s="71">
        <v>-3.7440099999999999E-3</v>
      </c>
      <c r="E124" s="71"/>
    </row>
    <row r="125" spans="1:5" x14ac:dyDescent="0.35">
      <c r="A125" s="62">
        <v>44281</v>
      </c>
      <c r="B125" s="1">
        <v>14748.940430000001</v>
      </c>
      <c r="C125" s="1">
        <f t="shared" si="1"/>
        <v>8.7255956305426589E-3</v>
      </c>
      <c r="D125" s="71">
        <v>2.8015031999999999E-2</v>
      </c>
      <c r="E125" s="71"/>
    </row>
    <row r="126" spans="1:5" x14ac:dyDescent="0.35">
      <c r="A126" s="62">
        <v>44284</v>
      </c>
      <c r="B126" s="1">
        <v>14817.719727</v>
      </c>
      <c r="C126" s="1">
        <f t="shared" si="1"/>
        <v>4.6633381785242678E-3</v>
      </c>
      <c r="D126" s="71">
        <v>-3.6557E-3</v>
      </c>
      <c r="E126" s="71"/>
    </row>
    <row r="127" spans="1:5" x14ac:dyDescent="0.35">
      <c r="A127" s="62">
        <v>44285</v>
      </c>
      <c r="B127" s="1">
        <v>15008.610352</v>
      </c>
      <c r="C127" s="1">
        <f t="shared" si="1"/>
        <v>1.2882591148769674E-2</v>
      </c>
      <c r="D127" s="71">
        <v>1.2008005E-2</v>
      </c>
      <c r="E127" s="71"/>
    </row>
    <row r="128" spans="1:5" x14ac:dyDescent="0.35">
      <c r="A128" s="62">
        <v>44286</v>
      </c>
      <c r="B128" s="1">
        <v>15008.339844</v>
      </c>
      <c r="C128" s="1">
        <f t="shared" si="1"/>
        <v>-1.8023520742782273E-5</v>
      </c>
      <c r="D128" s="71">
        <v>8.899176E-3</v>
      </c>
      <c r="E128" s="71"/>
    </row>
    <row r="129" spans="1:5" x14ac:dyDescent="0.35">
      <c r="A129" s="62">
        <v>44287</v>
      </c>
      <c r="B129" s="1">
        <v>15107.169921999999</v>
      </c>
      <c r="C129" s="1">
        <f t="shared" si="1"/>
        <v>6.5850106692186289E-3</v>
      </c>
      <c r="D129" s="71">
        <v>1.6007806999999999E-2</v>
      </c>
      <c r="E129" s="71"/>
    </row>
    <row r="130" spans="1:5" x14ac:dyDescent="0.35">
      <c r="A130" s="62">
        <v>44292</v>
      </c>
      <c r="B130" s="1">
        <v>15212.679688</v>
      </c>
      <c r="C130" s="1">
        <f t="shared" si="1"/>
        <v>6.9840854736366708E-3</v>
      </c>
      <c r="D130" s="71">
        <v>-3.4083569000000001E-2</v>
      </c>
      <c r="E130" s="71"/>
    </row>
    <row r="131" spans="1:5" x14ac:dyDescent="0.35">
      <c r="A131" s="62">
        <v>44293</v>
      </c>
      <c r="B131" s="1">
        <v>15176.360352</v>
      </c>
      <c r="C131" s="1">
        <f t="shared" si="1"/>
        <v>-2.3874384227421642E-3</v>
      </c>
      <c r="D131" s="71">
        <v>6.3248669999999996E-3</v>
      </c>
      <c r="E131" s="71"/>
    </row>
    <row r="132" spans="1:5" x14ac:dyDescent="0.35">
      <c r="A132" s="62">
        <v>44294</v>
      </c>
      <c r="B132" s="1">
        <v>15202.679688</v>
      </c>
      <c r="C132" s="1">
        <f t="shared" ref="C132:C195" si="2">(B132-B131)/B131</f>
        <v>1.7342324107724558E-3</v>
      </c>
      <c r="D132" s="71">
        <v>1.323189E-3</v>
      </c>
      <c r="E132" s="71"/>
    </row>
    <row r="133" spans="1:5" x14ac:dyDescent="0.35">
      <c r="A133" s="62">
        <v>44295</v>
      </c>
      <c r="B133" s="1">
        <v>15234.160156</v>
      </c>
      <c r="C133" s="1">
        <f t="shared" si="2"/>
        <v>2.0707183632138462E-3</v>
      </c>
      <c r="D133" s="71">
        <v>3.9642879999999998E-3</v>
      </c>
      <c r="E133" s="71"/>
    </row>
    <row r="134" spans="1:5" x14ac:dyDescent="0.35">
      <c r="A134" s="62">
        <v>44298</v>
      </c>
      <c r="B134" s="1">
        <v>15215</v>
      </c>
      <c r="C134" s="1">
        <f t="shared" si="2"/>
        <v>-1.2577100282389808E-3</v>
      </c>
      <c r="D134" s="71">
        <v>-2.8298718E-2</v>
      </c>
      <c r="E134" s="71"/>
    </row>
    <row r="135" spans="1:5" x14ac:dyDescent="0.35">
      <c r="A135" s="62">
        <v>44299</v>
      </c>
      <c r="B135" s="1">
        <v>15234.360352</v>
      </c>
      <c r="C135" s="1">
        <f t="shared" si="2"/>
        <v>1.2724516595464801E-3</v>
      </c>
      <c r="D135" s="71">
        <v>-1.0159500000000001E-3</v>
      </c>
      <c r="E135" s="71"/>
    </row>
    <row r="136" spans="1:5" x14ac:dyDescent="0.35">
      <c r="A136" s="62">
        <v>44300</v>
      </c>
      <c r="B136" s="1">
        <v>15209.150390999999</v>
      </c>
      <c r="C136" s="1">
        <f t="shared" si="2"/>
        <v>-1.6548092875255415E-3</v>
      </c>
      <c r="D136" s="71">
        <v>2.4067762999999999E-2</v>
      </c>
      <c r="E136" s="71"/>
    </row>
    <row r="137" spans="1:5" x14ac:dyDescent="0.35">
      <c r="A137" s="62">
        <v>44301</v>
      </c>
      <c r="B137" s="1">
        <v>15255.330078000001</v>
      </c>
      <c r="C137" s="1">
        <f t="shared" si="2"/>
        <v>3.0363094461429243E-3</v>
      </c>
      <c r="D137" s="71">
        <v>-2.3502118999999998E-2</v>
      </c>
      <c r="E137" s="71"/>
    </row>
    <row r="138" spans="1:5" x14ac:dyDescent="0.35">
      <c r="A138" s="62">
        <v>44302</v>
      </c>
      <c r="B138" s="1">
        <v>15459.75</v>
      </c>
      <c r="C138" s="1">
        <f t="shared" si="2"/>
        <v>1.3399901605196793E-2</v>
      </c>
      <c r="D138" s="71">
        <v>0</v>
      </c>
      <c r="E138" s="71"/>
    </row>
    <row r="139" spans="1:5" x14ac:dyDescent="0.35">
      <c r="A139" s="62">
        <v>44305</v>
      </c>
      <c r="B139" s="1">
        <v>15368.389648</v>
      </c>
      <c r="C139" s="1">
        <f t="shared" si="2"/>
        <v>-5.9095620563074883E-3</v>
      </c>
      <c r="D139" s="71">
        <v>-2.5084746000000002E-2</v>
      </c>
      <c r="E139" s="71"/>
    </row>
    <row r="140" spans="1:5" x14ac:dyDescent="0.35">
      <c r="A140" s="62">
        <v>44306</v>
      </c>
      <c r="B140" s="1">
        <v>15129.509765999999</v>
      </c>
      <c r="C140" s="1">
        <f t="shared" si="2"/>
        <v>-1.554358572832569E-2</v>
      </c>
      <c r="D140" s="71">
        <v>-3.0250381999999999E-2</v>
      </c>
      <c r="E140" s="71"/>
    </row>
    <row r="141" spans="1:5" x14ac:dyDescent="0.35">
      <c r="A141" s="62">
        <v>44307</v>
      </c>
      <c r="B141" s="1">
        <v>15195.969727</v>
      </c>
      <c r="C141" s="1">
        <f t="shared" si="2"/>
        <v>4.3927372418472903E-3</v>
      </c>
      <c r="D141" s="71">
        <v>1.3266439999999999E-2</v>
      </c>
      <c r="E141" s="71"/>
    </row>
    <row r="142" spans="1:5" x14ac:dyDescent="0.35">
      <c r="A142" s="62">
        <v>44308</v>
      </c>
      <c r="B142" s="1">
        <v>15320.519531</v>
      </c>
      <c r="C142" s="1">
        <f t="shared" si="2"/>
        <v>8.1962392817025529E-3</v>
      </c>
      <c r="D142" s="71">
        <v>2.9016277E-2</v>
      </c>
      <c r="E142" s="71"/>
    </row>
    <row r="143" spans="1:5" x14ac:dyDescent="0.35">
      <c r="A143" s="62">
        <v>44309</v>
      </c>
      <c r="B143" s="1">
        <v>15279.620117</v>
      </c>
      <c r="C143" s="1">
        <f t="shared" si="2"/>
        <v>-2.6695840122942581E-3</v>
      </c>
      <c r="D143" s="71">
        <v>2.407153E-3</v>
      </c>
      <c r="E143" s="71"/>
    </row>
    <row r="144" spans="1:5" x14ac:dyDescent="0.35">
      <c r="A144" s="62">
        <v>44312</v>
      </c>
      <c r="B144" s="1">
        <v>15296.339844</v>
      </c>
      <c r="C144" s="1">
        <f t="shared" si="2"/>
        <v>1.0942501758533538E-3</v>
      </c>
      <c r="D144" s="71">
        <v>-8.2332759999999994E-3</v>
      </c>
      <c r="E144" s="71"/>
    </row>
    <row r="145" spans="1:5" x14ac:dyDescent="0.35">
      <c r="A145" s="62">
        <v>44313</v>
      </c>
      <c r="B145" s="1">
        <v>15249.269531</v>
      </c>
      <c r="C145" s="1">
        <f t="shared" si="2"/>
        <v>-3.0772271981433213E-3</v>
      </c>
      <c r="D145" s="71">
        <v>1.0377380000000001E-3</v>
      </c>
      <c r="E145" s="71"/>
    </row>
    <row r="146" spans="1:5" x14ac:dyDescent="0.35">
      <c r="A146" s="62">
        <v>44314</v>
      </c>
      <c r="B146" s="1">
        <v>15292.179688</v>
      </c>
      <c r="C146" s="1">
        <f t="shared" si="2"/>
        <v>2.8139155723340631E-3</v>
      </c>
      <c r="D146" s="71">
        <v>-6.5653420000000001E-3</v>
      </c>
      <c r="E146" s="71"/>
    </row>
    <row r="147" spans="1:5" x14ac:dyDescent="0.35">
      <c r="A147" s="62">
        <v>44315</v>
      </c>
      <c r="B147" s="1">
        <v>15154.200194999999</v>
      </c>
      <c r="C147" s="1">
        <f t="shared" si="2"/>
        <v>-9.0228793942485046E-3</v>
      </c>
      <c r="D147" s="71">
        <v>-2.4695617E-2</v>
      </c>
      <c r="E147" s="71"/>
    </row>
    <row r="148" spans="1:5" x14ac:dyDescent="0.35">
      <c r="A148" s="62">
        <v>44316</v>
      </c>
      <c r="B148" s="1">
        <v>15135.910156</v>
      </c>
      <c r="C148" s="1">
        <f t="shared" si="2"/>
        <v>-1.2069286907028039E-3</v>
      </c>
      <c r="D148" s="71">
        <v>-8.5592719999999997E-3</v>
      </c>
      <c r="E148" s="71"/>
    </row>
    <row r="149" spans="1:5" x14ac:dyDescent="0.35">
      <c r="A149" s="62">
        <v>44319</v>
      </c>
      <c r="B149" s="1">
        <v>15236.469727</v>
      </c>
      <c r="C149" s="1">
        <f t="shared" si="2"/>
        <v>6.6437743065049272E-3</v>
      </c>
      <c r="D149" s="71">
        <v>8.2734539999999995E-3</v>
      </c>
      <c r="E149" s="71"/>
    </row>
    <row r="150" spans="1:5" x14ac:dyDescent="0.35">
      <c r="A150" s="62">
        <v>44320</v>
      </c>
      <c r="B150" s="1">
        <v>14856.480469</v>
      </c>
      <c r="C150" s="1">
        <f t="shared" si="2"/>
        <v>-2.4939455451851444E-2</v>
      </c>
      <c r="D150" s="71">
        <v>-3.8886904999999999E-2</v>
      </c>
      <c r="E150" s="71"/>
    </row>
    <row r="151" spans="1:5" x14ac:dyDescent="0.35">
      <c r="A151" s="62">
        <v>44321</v>
      </c>
      <c r="B151" s="1">
        <v>15170.780273</v>
      </c>
      <c r="C151" s="1">
        <f t="shared" si="2"/>
        <v>2.11557377035448E-2</v>
      </c>
      <c r="D151" s="71">
        <v>1.187821E-2</v>
      </c>
      <c r="E151" s="71"/>
    </row>
    <row r="152" spans="1:5" x14ac:dyDescent="0.35">
      <c r="A152" s="62">
        <v>44322</v>
      </c>
      <c r="B152" s="1">
        <v>15196.740234000001</v>
      </c>
      <c r="C152" s="1">
        <f t="shared" si="2"/>
        <v>1.7111816619084768E-3</v>
      </c>
      <c r="D152" s="71">
        <v>-4.6221569999999997E-2</v>
      </c>
      <c r="E152" s="71"/>
    </row>
    <row r="153" spans="1:5" x14ac:dyDescent="0.35">
      <c r="A153" s="62">
        <v>44323</v>
      </c>
      <c r="B153" s="1">
        <v>15399.650390999999</v>
      </c>
      <c r="C153" s="1">
        <f t="shared" si="2"/>
        <v>1.3352215927598939E-2</v>
      </c>
      <c r="D153" s="71">
        <v>8.8461540000000002E-3</v>
      </c>
      <c r="E153" s="71"/>
    </row>
    <row r="154" spans="1:5" x14ac:dyDescent="0.35">
      <c r="A154" s="62">
        <v>44326</v>
      </c>
      <c r="B154" s="1">
        <v>15400.410156</v>
      </c>
      <c r="C154" s="1">
        <f t="shared" si="2"/>
        <v>4.9336509642110221E-5</v>
      </c>
      <c r="D154" s="71">
        <v>-2.0968357E-2</v>
      </c>
      <c r="E154" s="71"/>
    </row>
    <row r="155" spans="1:5" x14ac:dyDescent="0.35">
      <c r="A155" s="62">
        <v>44327</v>
      </c>
      <c r="B155" s="1">
        <v>15119.75</v>
      </c>
      <c r="C155" s="1">
        <f t="shared" si="2"/>
        <v>-1.8224200080194274E-2</v>
      </c>
      <c r="D155" s="71">
        <v>-2.5700935000000001E-2</v>
      </c>
      <c r="E155" s="71"/>
    </row>
    <row r="156" spans="1:5" x14ac:dyDescent="0.35">
      <c r="A156" s="62">
        <v>44328</v>
      </c>
      <c r="B156" s="1">
        <v>15150.219727</v>
      </c>
      <c r="C156" s="1">
        <f t="shared" si="2"/>
        <v>2.0152269052067457E-3</v>
      </c>
      <c r="D156" s="71">
        <v>-1.7985612000000002E-2</v>
      </c>
      <c r="E156" s="71"/>
    </row>
    <row r="157" spans="1:5" x14ac:dyDescent="0.35">
      <c r="A157" s="62">
        <v>44329</v>
      </c>
      <c r="B157" s="1">
        <v>15199.679688</v>
      </c>
      <c r="C157" s="1">
        <f t="shared" si="2"/>
        <v>3.2646365459542011E-3</v>
      </c>
      <c r="D157" s="71">
        <v>-1.2617013E-2</v>
      </c>
      <c r="E157" s="71"/>
    </row>
    <row r="158" spans="1:5" x14ac:dyDescent="0.35">
      <c r="A158" s="62">
        <v>44330</v>
      </c>
      <c r="B158" s="1">
        <v>15416.639648</v>
      </c>
      <c r="C158" s="1">
        <f t="shared" si="2"/>
        <v>1.4273982376831791E-2</v>
      </c>
      <c r="D158" s="71">
        <v>3.8746950000000002E-2</v>
      </c>
      <c r="E158" s="71"/>
    </row>
    <row r="159" spans="1:5" x14ac:dyDescent="0.35">
      <c r="A159" s="62">
        <v>44333</v>
      </c>
      <c r="B159" s="1">
        <v>15396.620117</v>
      </c>
      <c r="C159" s="1">
        <f t="shared" si="2"/>
        <v>-1.2985664487913907E-3</v>
      </c>
      <c r="D159" s="71">
        <v>-2.5793729000000001E-2</v>
      </c>
      <c r="E159" s="71"/>
    </row>
    <row r="160" spans="1:5" x14ac:dyDescent="0.35">
      <c r="A160" s="62">
        <v>44334</v>
      </c>
      <c r="B160" s="1">
        <v>15386.580078000001</v>
      </c>
      <c r="C160" s="1">
        <f t="shared" si="2"/>
        <v>-6.5209370132565203E-4</v>
      </c>
      <c r="D160" s="71">
        <v>2.1181304000000001E-2</v>
      </c>
      <c r="E160" s="71"/>
    </row>
    <row r="161" spans="1:5" x14ac:dyDescent="0.35">
      <c r="A161" s="62">
        <v>44335</v>
      </c>
      <c r="B161" s="1">
        <v>15113.559569999999</v>
      </c>
      <c r="C161" s="1">
        <f t="shared" si="2"/>
        <v>-1.7744067012680154E-2</v>
      </c>
      <c r="D161" s="71">
        <v>-1.2764259999999999E-2</v>
      </c>
      <c r="E161" s="71"/>
    </row>
    <row r="162" spans="1:5" x14ac:dyDescent="0.35">
      <c r="A162" s="62">
        <v>44336</v>
      </c>
      <c r="B162" s="1">
        <v>15370.259765999999</v>
      </c>
      <c r="C162" s="1">
        <f t="shared" si="2"/>
        <v>1.6984760923531385E-2</v>
      </c>
      <c r="D162" s="71">
        <v>3.1515191999999997E-2</v>
      </c>
      <c r="E162" s="71"/>
    </row>
    <row r="163" spans="1:5" x14ac:dyDescent="0.35">
      <c r="A163" s="62">
        <v>44337</v>
      </c>
      <c r="B163" s="1">
        <v>15437.509765999999</v>
      </c>
      <c r="C163" s="1">
        <f t="shared" si="2"/>
        <v>4.3753326894813652E-3</v>
      </c>
      <c r="D163" s="71">
        <v>1.5276105999999999E-2</v>
      </c>
      <c r="E163" s="71"/>
    </row>
    <row r="164" spans="1:5" x14ac:dyDescent="0.35">
      <c r="A164" s="62">
        <v>44341</v>
      </c>
      <c r="B164" s="1">
        <v>15465.089844</v>
      </c>
      <c r="C164" s="1">
        <f t="shared" si="2"/>
        <v>1.7865626268780731E-3</v>
      </c>
      <c r="D164" s="71">
        <v>-6.1728399999999998E-3</v>
      </c>
      <c r="E164" s="71"/>
    </row>
    <row r="165" spans="1:5" x14ac:dyDescent="0.35">
      <c r="A165" s="62">
        <v>44342</v>
      </c>
      <c r="B165" s="1">
        <v>15450.719727</v>
      </c>
      <c r="C165" s="1">
        <f t="shared" si="2"/>
        <v>-9.2919712364785095E-4</v>
      </c>
      <c r="D165" s="71">
        <v>1.164635E-3</v>
      </c>
      <c r="E165" s="71"/>
    </row>
    <row r="166" spans="1:5" x14ac:dyDescent="0.35">
      <c r="A166" s="62">
        <v>44343</v>
      </c>
      <c r="B166" s="1">
        <v>15406.730469</v>
      </c>
      <c r="C166" s="1">
        <f t="shared" si="2"/>
        <v>-2.8470685364338569E-3</v>
      </c>
      <c r="D166" s="71">
        <v>2.7142300000000002E-3</v>
      </c>
      <c r="E166" s="71"/>
    </row>
    <row r="167" spans="1:5" x14ac:dyDescent="0.35">
      <c r="A167" s="62">
        <v>44344</v>
      </c>
      <c r="B167" s="1">
        <v>15519.980469</v>
      </c>
      <c r="C167" s="1">
        <f t="shared" si="2"/>
        <v>7.3506835358657825E-3</v>
      </c>
      <c r="D167" s="71">
        <v>1.0054136999999999E-2</v>
      </c>
      <c r="E167" s="71"/>
    </row>
    <row r="168" spans="1:5" x14ac:dyDescent="0.35">
      <c r="A168" s="62">
        <v>44347</v>
      </c>
      <c r="B168" s="1">
        <v>15421.129883</v>
      </c>
      <c r="C168" s="1">
        <f t="shared" si="2"/>
        <v>-6.3692468039793686E-3</v>
      </c>
      <c r="D168" s="71">
        <v>-4.5942190000000001E-3</v>
      </c>
      <c r="E168" s="71"/>
    </row>
    <row r="169" spans="1:5" x14ac:dyDescent="0.35">
      <c r="A169" s="62">
        <v>44348</v>
      </c>
      <c r="B169" s="1">
        <v>15567.360352</v>
      </c>
      <c r="C169" s="1">
        <f t="shared" si="2"/>
        <v>9.4824743783010444E-3</v>
      </c>
      <c r="D169" s="71">
        <v>1.6923114999999999E-2</v>
      </c>
      <c r="E169" s="71"/>
    </row>
    <row r="170" spans="1:5" x14ac:dyDescent="0.35">
      <c r="A170" s="62">
        <v>44349</v>
      </c>
      <c r="B170" s="1">
        <v>15602.709961</v>
      </c>
      <c r="C170" s="1">
        <f t="shared" si="2"/>
        <v>2.2707516368026567E-3</v>
      </c>
      <c r="D170" s="71">
        <v>-3.3661193999999998E-2</v>
      </c>
      <c r="E170" s="71"/>
    </row>
    <row r="171" spans="1:5" x14ac:dyDescent="0.35">
      <c r="A171" s="62">
        <v>44350</v>
      </c>
      <c r="B171" s="1">
        <v>15632.669921999999</v>
      </c>
      <c r="C171" s="1">
        <f t="shared" si="2"/>
        <v>1.9201767561459228E-3</v>
      </c>
      <c r="D171" s="71">
        <v>-3.522505E-3</v>
      </c>
      <c r="E171" s="71"/>
    </row>
    <row r="172" spans="1:5" x14ac:dyDescent="0.35">
      <c r="A172" s="62">
        <v>44351</v>
      </c>
      <c r="B172" s="1">
        <v>15692.900390999999</v>
      </c>
      <c r="C172" s="1">
        <f t="shared" si="2"/>
        <v>3.8528587439332546E-3</v>
      </c>
      <c r="D172" s="71">
        <v>-2.7494110000000002E-3</v>
      </c>
      <c r="E172" s="71"/>
    </row>
    <row r="173" spans="1:5" x14ac:dyDescent="0.35">
      <c r="A173" s="62">
        <v>44354</v>
      </c>
      <c r="B173" s="1">
        <v>15677.150390999999</v>
      </c>
      <c r="C173" s="1">
        <f t="shared" si="2"/>
        <v>-1.0036385631449459E-3</v>
      </c>
      <c r="D173" s="71">
        <v>-1.1421781000000001E-2</v>
      </c>
      <c r="E173" s="71"/>
    </row>
    <row r="174" spans="1:5" x14ac:dyDescent="0.35">
      <c r="A174" s="62">
        <v>44355</v>
      </c>
      <c r="B174" s="1">
        <v>15640.599609000001</v>
      </c>
      <c r="C174" s="1">
        <f t="shared" si="2"/>
        <v>-2.3314684804568598E-3</v>
      </c>
      <c r="D174" s="71">
        <v>7.1713549999999999E-3</v>
      </c>
      <c r="E174" s="71"/>
    </row>
    <row r="175" spans="1:5" x14ac:dyDescent="0.35">
      <c r="A175" s="62">
        <v>44356</v>
      </c>
      <c r="B175" s="1">
        <v>15581.139648</v>
      </c>
      <c r="C175" s="1">
        <f t="shared" si="2"/>
        <v>-3.8016420397198642E-3</v>
      </c>
      <c r="D175" s="71">
        <v>1.9778080000000002E-3</v>
      </c>
      <c r="E175" s="71"/>
    </row>
    <row r="176" spans="1:5" x14ac:dyDescent="0.35">
      <c r="A176" s="62">
        <v>44357</v>
      </c>
      <c r="B176" s="1">
        <v>15571.219727</v>
      </c>
      <c r="C176" s="1">
        <f t="shared" si="2"/>
        <v>-6.3666209430796917E-4</v>
      </c>
      <c r="D176" s="71">
        <v>-2.3687327000000001E-2</v>
      </c>
      <c r="E176" s="71"/>
    </row>
    <row r="177" spans="1:5" x14ac:dyDescent="0.35">
      <c r="A177" s="62">
        <v>44358</v>
      </c>
      <c r="B177" s="1">
        <v>15693.269531</v>
      </c>
      <c r="C177" s="1">
        <f t="shared" si="2"/>
        <v>7.8381659330366872E-3</v>
      </c>
      <c r="D177" s="71">
        <v>-1.3748524E-2</v>
      </c>
      <c r="E177" s="71"/>
    </row>
    <row r="178" spans="1:5" x14ac:dyDescent="0.35">
      <c r="A178" s="62">
        <v>44361</v>
      </c>
      <c r="B178" s="1">
        <v>15673.639648</v>
      </c>
      <c r="C178" s="1">
        <f t="shared" si="2"/>
        <v>-1.2508472476830494E-3</v>
      </c>
      <c r="D178" s="71">
        <v>4.2640469E-2</v>
      </c>
      <c r="E178" s="71"/>
    </row>
    <row r="179" spans="1:5" x14ac:dyDescent="0.35">
      <c r="A179" s="62">
        <v>44362</v>
      </c>
      <c r="B179" s="1">
        <v>15729.519531</v>
      </c>
      <c r="C179" s="1">
        <f t="shared" si="2"/>
        <v>3.5652142230493374E-3</v>
      </c>
      <c r="D179" s="71">
        <v>8.651199E-3</v>
      </c>
      <c r="E179" s="71"/>
    </row>
    <row r="180" spans="1:5" x14ac:dyDescent="0.35">
      <c r="A180" s="62">
        <v>44363</v>
      </c>
      <c r="B180" s="1">
        <v>15710.570313</v>
      </c>
      <c r="C180" s="1">
        <f t="shared" si="2"/>
        <v>-1.2046914696061956E-3</v>
      </c>
      <c r="D180" s="71">
        <v>2.3001949000000001E-2</v>
      </c>
      <c r="E180" s="71"/>
    </row>
    <row r="181" spans="1:5" x14ac:dyDescent="0.35">
      <c r="A181" s="62">
        <v>44364</v>
      </c>
      <c r="B181" s="1">
        <v>15727.669921999999</v>
      </c>
      <c r="C181" s="1">
        <f t="shared" si="2"/>
        <v>1.0884142751870426E-3</v>
      </c>
      <c r="D181" s="71">
        <v>-1.3338453E-2</v>
      </c>
      <c r="E181" s="71"/>
    </row>
    <row r="182" spans="1:5" x14ac:dyDescent="0.35">
      <c r="A182" s="62">
        <v>44365</v>
      </c>
      <c r="B182" s="1">
        <v>15448.040039</v>
      </c>
      <c r="C182" s="1">
        <f t="shared" si="2"/>
        <v>-1.7779485733538377E-2</v>
      </c>
      <c r="D182" s="71">
        <v>-1.2746235E-2</v>
      </c>
      <c r="E182" s="71"/>
    </row>
    <row r="183" spans="1:5" x14ac:dyDescent="0.35">
      <c r="A183" s="62">
        <v>44368</v>
      </c>
      <c r="B183" s="1">
        <v>15603.240234000001</v>
      </c>
      <c r="C183" s="1">
        <f t="shared" si="2"/>
        <v>1.0046594558803841E-2</v>
      </c>
      <c r="D183" s="71">
        <v>-5.0860330000000002E-3</v>
      </c>
      <c r="E183" s="71"/>
    </row>
    <row r="184" spans="1:5" x14ac:dyDescent="0.35">
      <c r="A184" s="62">
        <v>44369</v>
      </c>
      <c r="B184" s="1">
        <v>15636.330078000001</v>
      </c>
      <c r="C184" s="1">
        <f t="shared" si="2"/>
        <v>2.1207033605684139E-3</v>
      </c>
      <c r="D184" s="71">
        <v>-1.0224145E-2</v>
      </c>
      <c r="E184" s="71"/>
    </row>
    <row r="185" spans="1:5" x14ac:dyDescent="0.35">
      <c r="A185" s="62">
        <v>44370</v>
      </c>
      <c r="B185" s="1">
        <v>15456.389648</v>
      </c>
      <c r="C185" s="1">
        <f t="shared" si="2"/>
        <v>-1.150784289551249E-2</v>
      </c>
      <c r="D185" s="71">
        <v>-1.0727056E-2</v>
      </c>
      <c r="E185" s="71"/>
    </row>
    <row r="186" spans="1:5" x14ac:dyDescent="0.35">
      <c r="A186" s="62">
        <v>44371</v>
      </c>
      <c r="B186" s="1">
        <v>15589.230469</v>
      </c>
      <c r="C186" s="1">
        <f t="shared" si="2"/>
        <v>8.5945569453982351E-3</v>
      </c>
      <c r="D186" s="71">
        <v>2.4497992E-2</v>
      </c>
      <c r="E186" s="71"/>
    </row>
    <row r="187" spans="1:5" x14ac:dyDescent="0.35">
      <c r="A187" s="62">
        <v>44372</v>
      </c>
      <c r="B187" s="1">
        <v>15607.969727</v>
      </c>
      <c r="C187" s="1">
        <f t="shared" si="2"/>
        <v>1.2020643377659726E-3</v>
      </c>
      <c r="D187" s="71">
        <v>-5.4880049999999998E-3</v>
      </c>
      <c r="E187" s="71"/>
    </row>
    <row r="188" spans="1:5" x14ac:dyDescent="0.35">
      <c r="A188" s="62">
        <v>44375</v>
      </c>
      <c r="B188" s="1">
        <v>15554.179688</v>
      </c>
      <c r="C188" s="1">
        <f t="shared" si="2"/>
        <v>-3.4463187679656324E-3</v>
      </c>
      <c r="D188" s="71">
        <v>-7.8837199999999997E-4</v>
      </c>
      <c r="E188" s="71"/>
    </row>
    <row r="189" spans="1:5" x14ac:dyDescent="0.35">
      <c r="A189" s="62">
        <v>44376</v>
      </c>
      <c r="B189" s="1">
        <v>15690.589844</v>
      </c>
      <c r="C189" s="1">
        <f t="shared" si="2"/>
        <v>8.7700000087590543E-3</v>
      </c>
      <c r="D189" s="71">
        <v>3.5897435999999998E-2</v>
      </c>
      <c r="E189" s="71"/>
    </row>
    <row r="190" spans="1:5" x14ac:dyDescent="0.35">
      <c r="A190" s="62">
        <v>44377</v>
      </c>
      <c r="B190" s="1">
        <v>15531.040039</v>
      </c>
      <c r="C190" s="1">
        <f t="shared" si="2"/>
        <v>-1.0168502687680131E-2</v>
      </c>
      <c r="D190" s="71">
        <v>-3.1987814000000003E-2</v>
      </c>
      <c r="E190" s="71"/>
    </row>
    <row r="191" spans="1:5" x14ac:dyDescent="0.35">
      <c r="A191" s="62">
        <v>44378</v>
      </c>
      <c r="B191" s="1">
        <v>15603.809569999999</v>
      </c>
      <c r="C191" s="1">
        <f t="shared" si="2"/>
        <v>4.6854254974083081E-3</v>
      </c>
      <c r="D191" s="71">
        <v>1.7702636000000001E-2</v>
      </c>
      <c r="E191" s="71"/>
    </row>
    <row r="192" spans="1:5" x14ac:dyDescent="0.35">
      <c r="A192" s="62">
        <v>44379</v>
      </c>
      <c r="B192" s="1">
        <v>15650.089844</v>
      </c>
      <c r="C192" s="1">
        <f t="shared" si="2"/>
        <v>2.9659599338471448E-3</v>
      </c>
      <c r="D192" s="71">
        <v>5.4116349999999997E-3</v>
      </c>
      <c r="E192" s="71"/>
    </row>
    <row r="193" spans="1:5" x14ac:dyDescent="0.35">
      <c r="A193" s="62">
        <v>44382</v>
      </c>
      <c r="B193" s="1">
        <v>15661.969727</v>
      </c>
      <c r="C193" s="1">
        <f t="shared" si="2"/>
        <v>7.5909359744373421E-4</v>
      </c>
      <c r="D193" s="71">
        <v>9.9961549999999996E-3</v>
      </c>
      <c r="E193" s="71"/>
    </row>
    <row r="194" spans="1:5" x14ac:dyDescent="0.35">
      <c r="A194" s="62">
        <v>44383</v>
      </c>
      <c r="B194" s="1">
        <v>15511.379883</v>
      </c>
      <c r="C194" s="1">
        <f t="shared" si="2"/>
        <v>-9.6150003240266183E-3</v>
      </c>
      <c r="D194" s="71">
        <v>2.9311039000000001E-2</v>
      </c>
      <c r="E194" s="71"/>
    </row>
    <row r="195" spans="1:5" x14ac:dyDescent="0.35">
      <c r="A195" s="62">
        <v>44384</v>
      </c>
      <c r="B195" s="1">
        <v>15692.709961</v>
      </c>
      <c r="C195" s="1">
        <f t="shared" si="2"/>
        <v>1.1690131978440751E-2</v>
      </c>
      <c r="D195" s="71">
        <v>-1.4053291000000001E-2</v>
      </c>
      <c r="E195" s="71"/>
    </row>
    <row r="196" spans="1:5" x14ac:dyDescent="0.35">
      <c r="A196" s="62">
        <v>44385</v>
      </c>
      <c r="B196" s="1">
        <v>15420.639648</v>
      </c>
      <c r="C196" s="1">
        <f t="shared" ref="C196:C259" si="3">(B196-B195)/B195</f>
        <v>-1.7337369624249577E-2</v>
      </c>
      <c r="D196" s="71">
        <v>-1.8004500999999999E-2</v>
      </c>
      <c r="E196" s="71"/>
    </row>
    <row r="197" spans="1:5" x14ac:dyDescent="0.35">
      <c r="A197" s="62">
        <v>44386</v>
      </c>
      <c r="B197" s="1">
        <v>15687.929688</v>
      </c>
      <c r="C197" s="1">
        <f t="shared" si="3"/>
        <v>1.7333265422272311E-2</v>
      </c>
      <c r="D197" s="71">
        <v>-1.1459166999999999E-2</v>
      </c>
      <c r="E197" s="71"/>
    </row>
    <row r="198" spans="1:5" x14ac:dyDescent="0.35">
      <c r="A198" s="62">
        <v>44389</v>
      </c>
      <c r="B198" s="1">
        <v>15790.509765999999</v>
      </c>
      <c r="C198" s="1">
        <f t="shared" si="3"/>
        <v>6.5387900150052644E-3</v>
      </c>
      <c r="D198" s="71">
        <v>1.1592002000000001E-2</v>
      </c>
      <c r="E198" s="71"/>
    </row>
    <row r="199" spans="1:5" x14ac:dyDescent="0.35">
      <c r="A199" s="62">
        <v>44390</v>
      </c>
      <c r="B199" s="1">
        <v>15789.639648</v>
      </c>
      <c r="C199" s="1">
        <f t="shared" si="3"/>
        <v>-5.510385750005627E-5</v>
      </c>
      <c r="D199" s="71">
        <v>2.2918259999999998E-3</v>
      </c>
      <c r="E199" s="71"/>
    </row>
    <row r="200" spans="1:5" x14ac:dyDescent="0.35">
      <c r="A200" s="62">
        <v>44391</v>
      </c>
      <c r="B200" s="1">
        <v>15788.980469</v>
      </c>
      <c r="C200" s="1">
        <f t="shared" si="3"/>
        <v>-4.1747564523026787E-5</v>
      </c>
      <c r="D200" s="71">
        <v>-1.753045E-2</v>
      </c>
      <c r="E200" s="71"/>
    </row>
    <row r="201" spans="1:5" x14ac:dyDescent="0.35">
      <c r="A201" s="62">
        <v>44392</v>
      </c>
      <c r="B201" s="1">
        <v>15629.660156</v>
      </c>
      <c r="C201" s="1">
        <f t="shared" si="3"/>
        <v>-1.0090601689755004E-2</v>
      </c>
      <c r="D201" s="71">
        <v>-0.110938747</v>
      </c>
      <c r="E201" s="71"/>
    </row>
    <row r="202" spans="1:5" x14ac:dyDescent="0.35">
      <c r="A202" s="62">
        <v>44393</v>
      </c>
      <c r="B202" s="1">
        <v>15540.309569999999</v>
      </c>
      <c r="C202" s="1">
        <f t="shared" si="3"/>
        <v>-5.7167324886267653E-3</v>
      </c>
      <c r="D202" s="71">
        <v>-9.5985600000000008E-3</v>
      </c>
      <c r="E202" s="71"/>
    </row>
    <row r="203" spans="1:5" x14ac:dyDescent="0.35">
      <c r="A203" s="62">
        <v>44396</v>
      </c>
      <c r="B203" s="1">
        <v>15133.200194999999</v>
      </c>
      <c r="C203" s="1">
        <f t="shared" si="3"/>
        <v>-2.6196992612419367E-2</v>
      </c>
      <c r="D203" s="71">
        <v>-2.7312817999999999E-2</v>
      </c>
      <c r="E203" s="71"/>
    </row>
    <row r="204" spans="1:5" x14ac:dyDescent="0.35">
      <c r="A204" s="62">
        <v>44397</v>
      </c>
      <c r="B204" s="1">
        <v>15216.269531</v>
      </c>
      <c r="C204" s="1">
        <f t="shared" si="3"/>
        <v>5.4892114641717712E-3</v>
      </c>
      <c r="D204" s="71">
        <v>-5.8876359999999999E-3</v>
      </c>
      <c r="E204" s="71"/>
    </row>
    <row r="205" spans="1:5" x14ac:dyDescent="0.35">
      <c r="A205" s="62">
        <v>44398</v>
      </c>
      <c r="B205" s="1">
        <v>15422.5</v>
      </c>
      <c r="C205" s="1">
        <f t="shared" si="3"/>
        <v>1.3553287064207701E-2</v>
      </c>
      <c r="D205" s="71">
        <v>4.9202731E-2</v>
      </c>
      <c r="E205" s="71"/>
    </row>
    <row r="206" spans="1:5" x14ac:dyDescent="0.35">
      <c r="A206" s="62">
        <v>44399</v>
      </c>
      <c r="B206" s="1">
        <v>15514.540039</v>
      </c>
      <c r="C206" s="1">
        <f t="shared" si="3"/>
        <v>5.9679065650834508E-3</v>
      </c>
      <c r="D206" s="71">
        <v>2.605254E-3</v>
      </c>
      <c r="E206" s="71"/>
    </row>
    <row r="207" spans="1:5" x14ac:dyDescent="0.35">
      <c r="A207" s="62">
        <v>44400</v>
      </c>
      <c r="B207" s="1">
        <v>15669.290039</v>
      </c>
      <c r="C207" s="1">
        <f t="shared" si="3"/>
        <v>9.9745142048036205E-3</v>
      </c>
      <c r="D207" s="71">
        <v>-1.5591165000000001E-2</v>
      </c>
      <c r="E207" s="71"/>
    </row>
    <row r="208" spans="1:5" x14ac:dyDescent="0.35">
      <c r="A208" s="62">
        <v>44403</v>
      </c>
      <c r="B208" s="1">
        <v>15618.980469</v>
      </c>
      <c r="C208" s="1">
        <f t="shared" si="3"/>
        <v>-3.2107115175468506E-3</v>
      </c>
      <c r="D208" s="71">
        <v>2.1997800000000001E-3</v>
      </c>
      <c r="E208" s="71"/>
    </row>
    <row r="209" spans="1:5" x14ac:dyDescent="0.35">
      <c r="A209" s="62">
        <v>44404</v>
      </c>
      <c r="B209" s="1">
        <v>15519.129883</v>
      </c>
      <c r="C209" s="1">
        <f t="shared" si="3"/>
        <v>-6.3929003687648103E-3</v>
      </c>
      <c r="D209" s="71">
        <v>-1.0535556999999999E-2</v>
      </c>
      <c r="E209" s="71"/>
    </row>
    <row r="210" spans="1:5" x14ac:dyDescent="0.35">
      <c r="A210" s="62">
        <v>44405</v>
      </c>
      <c r="B210" s="1">
        <v>15570.360352</v>
      </c>
      <c r="C210" s="1">
        <f t="shared" si="3"/>
        <v>3.3011173555625101E-3</v>
      </c>
      <c r="D210" s="71">
        <v>3.1943166000000002E-2</v>
      </c>
      <c r="E210" s="71"/>
    </row>
    <row r="211" spans="1:5" x14ac:dyDescent="0.35">
      <c r="A211" s="62">
        <v>44406</v>
      </c>
      <c r="B211" s="1">
        <v>15640.469727</v>
      </c>
      <c r="C211" s="1">
        <f t="shared" si="3"/>
        <v>4.5027458205869021E-3</v>
      </c>
      <c r="D211" s="71">
        <v>-7.3086840000000002E-3</v>
      </c>
      <c r="E211" s="71"/>
    </row>
    <row r="212" spans="1:5" x14ac:dyDescent="0.35">
      <c r="A212" s="62">
        <v>44407</v>
      </c>
      <c r="B212" s="1">
        <v>15544.389648</v>
      </c>
      <c r="C212" s="1">
        <f t="shared" si="3"/>
        <v>-6.1430430592590976E-3</v>
      </c>
      <c r="D212" s="71">
        <v>-6.4962750000000001E-3</v>
      </c>
      <c r="E212" s="71"/>
    </row>
    <row r="213" spans="1:5" x14ac:dyDescent="0.35">
      <c r="A213" s="62">
        <v>44410</v>
      </c>
      <c r="B213" s="1">
        <v>15568.730469</v>
      </c>
      <c r="C213" s="1">
        <f t="shared" si="3"/>
        <v>1.5658910739625958E-3</v>
      </c>
      <c r="D213" s="71">
        <v>1.5693024999999999E-2</v>
      </c>
      <c r="E213" s="71"/>
    </row>
    <row r="214" spans="1:5" x14ac:dyDescent="0.35">
      <c r="A214" s="62">
        <v>44411</v>
      </c>
      <c r="B214" s="1">
        <v>15555.080078000001</v>
      </c>
      <c r="C214" s="1">
        <f t="shared" si="3"/>
        <v>-8.7678253709764424E-4</v>
      </c>
      <c r="D214" s="71">
        <v>1.1588026E-2</v>
      </c>
      <c r="E214" s="71"/>
    </row>
    <row r="215" spans="1:5" x14ac:dyDescent="0.35">
      <c r="A215" s="62">
        <v>44412</v>
      </c>
      <c r="B215" s="1">
        <v>15692.129883</v>
      </c>
      <c r="C215" s="1">
        <f t="shared" si="3"/>
        <v>8.810613916017845E-3</v>
      </c>
      <c r="D215" s="71">
        <v>-2.7577429000000001E-2</v>
      </c>
      <c r="E215" s="71"/>
    </row>
    <row r="216" spans="1:5" x14ac:dyDescent="0.35">
      <c r="A216" s="62">
        <v>44413</v>
      </c>
      <c r="B216" s="1">
        <v>15744.669921999999</v>
      </c>
      <c r="C216" s="1">
        <f t="shared" si="3"/>
        <v>3.3481776783480838E-3</v>
      </c>
      <c r="D216" s="71">
        <v>1.0907504E-2</v>
      </c>
      <c r="E216" s="71"/>
    </row>
    <row r="217" spans="1:5" x14ac:dyDescent="0.35">
      <c r="A217" s="62">
        <v>44414</v>
      </c>
      <c r="B217" s="1">
        <v>15761.450194999999</v>
      </c>
      <c r="C217" s="1">
        <f t="shared" si="3"/>
        <v>1.0657748357463664E-3</v>
      </c>
      <c r="D217" s="71">
        <v>2.0284808000000001E-2</v>
      </c>
      <c r="E217" s="71"/>
    </row>
    <row r="218" spans="1:5" x14ac:dyDescent="0.35">
      <c r="A218" s="62">
        <v>44417</v>
      </c>
      <c r="B218" s="1">
        <v>15745.410156</v>
      </c>
      <c r="C218" s="1">
        <f t="shared" si="3"/>
        <v>-1.0176753281933347E-3</v>
      </c>
      <c r="D218" s="71">
        <v>1.2267386E-2</v>
      </c>
      <c r="E218" s="71"/>
    </row>
    <row r="219" spans="1:5" x14ac:dyDescent="0.35">
      <c r="A219" s="62">
        <v>44418</v>
      </c>
      <c r="B219" s="1">
        <v>15770.709961</v>
      </c>
      <c r="C219" s="1">
        <f t="shared" si="3"/>
        <v>1.6068050783903988E-3</v>
      </c>
      <c r="D219" s="71">
        <v>-5.0146679999999999E-3</v>
      </c>
      <c r="E219" s="71"/>
    </row>
    <row r="220" spans="1:5" x14ac:dyDescent="0.35">
      <c r="A220" s="62">
        <v>44419</v>
      </c>
      <c r="B220" s="1">
        <v>15826.089844</v>
      </c>
      <c r="C220" s="1">
        <f t="shared" si="3"/>
        <v>3.5115656262115443E-3</v>
      </c>
      <c r="D220" s="71">
        <v>-1.1759680999999999E-2</v>
      </c>
      <c r="E220" s="71"/>
    </row>
    <row r="221" spans="1:5" x14ac:dyDescent="0.35">
      <c r="A221" s="62">
        <v>44420</v>
      </c>
      <c r="B221" s="1">
        <v>15937.509765999999</v>
      </c>
      <c r="C221" s="1">
        <f t="shared" si="3"/>
        <v>7.0402685122023835E-3</v>
      </c>
      <c r="D221" s="71">
        <v>2.9748830000000002E-3</v>
      </c>
      <c r="E221" s="71"/>
    </row>
    <row r="222" spans="1:5" x14ac:dyDescent="0.35">
      <c r="A222" s="62">
        <v>44421</v>
      </c>
      <c r="B222" s="1">
        <v>15977.440430000001</v>
      </c>
      <c r="C222" s="1">
        <f t="shared" si="3"/>
        <v>2.5054518921887475E-3</v>
      </c>
      <c r="D222" s="71">
        <v>1.2288093E-2</v>
      </c>
      <c r="E222" s="71"/>
    </row>
    <row r="223" spans="1:5" x14ac:dyDescent="0.35">
      <c r="A223" s="62">
        <v>44424</v>
      </c>
      <c r="B223" s="1">
        <v>15925.730469</v>
      </c>
      <c r="C223" s="1">
        <f t="shared" si="3"/>
        <v>-3.2364358500694139E-3</v>
      </c>
      <c r="D223" s="71">
        <v>-1.2976099E-2</v>
      </c>
      <c r="E223" s="71"/>
    </row>
    <row r="224" spans="1:5" x14ac:dyDescent="0.35">
      <c r="A224" s="62">
        <v>44425</v>
      </c>
      <c r="B224" s="1">
        <v>15921.950194999999</v>
      </c>
      <c r="C224" s="1">
        <f t="shared" si="3"/>
        <v>-2.3736895506043399E-4</v>
      </c>
      <c r="D224" s="71">
        <v>-1.2722604E-2</v>
      </c>
      <c r="E224" s="71"/>
    </row>
    <row r="225" spans="1:5" x14ac:dyDescent="0.35">
      <c r="A225" s="62">
        <v>44426</v>
      </c>
      <c r="B225" s="1">
        <v>15965.969727</v>
      </c>
      <c r="C225" s="1">
        <f t="shared" si="3"/>
        <v>2.7647073041230708E-3</v>
      </c>
      <c r="D225" s="71">
        <v>2.4054939000000001E-2</v>
      </c>
      <c r="E225" s="71"/>
    </row>
    <row r="226" spans="1:5" x14ac:dyDescent="0.35">
      <c r="A226" s="62">
        <v>44427</v>
      </c>
      <c r="B226" s="1">
        <v>15765.809569999999</v>
      </c>
      <c r="C226" s="1">
        <f t="shared" si="3"/>
        <v>-1.2536673964845998E-2</v>
      </c>
      <c r="D226" s="71">
        <v>-2.0972730000000002E-3</v>
      </c>
      <c r="E226" s="71"/>
    </row>
    <row r="227" spans="1:5" x14ac:dyDescent="0.35">
      <c r="A227" s="62">
        <v>44428</v>
      </c>
      <c r="B227" s="1">
        <v>15808.040039</v>
      </c>
      <c r="C227" s="1">
        <f t="shared" si="3"/>
        <v>2.6786108770689718E-3</v>
      </c>
      <c r="D227" s="71">
        <v>-9.6680110000000007E-3</v>
      </c>
      <c r="E227" s="71"/>
    </row>
    <row r="228" spans="1:5" x14ac:dyDescent="0.35">
      <c r="A228" s="62">
        <v>44431</v>
      </c>
      <c r="B228" s="1">
        <v>15852.790039</v>
      </c>
      <c r="C228" s="1">
        <f t="shared" si="3"/>
        <v>2.8308379716648819E-3</v>
      </c>
      <c r="D228" s="71">
        <v>4.2445249999999999E-3</v>
      </c>
      <c r="E228" s="71"/>
    </row>
    <row r="229" spans="1:5" x14ac:dyDescent="0.35">
      <c r="A229" s="62">
        <v>44432</v>
      </c>
      <c r="B229" s="1">
        <v>15905.849609000001</v>
      </c>
      <c r="C229" s="1">
        <f t="shared" si="3"/>
        <v>3.3470177722323682E-3</v>
      </c>
      <c r="D229" s="71">
        <v>2.4936601999999999E-2</v>
      </c>
      <c r="E229" s="71"/>
    </row>
    <row r="230" spans="1:5" x14ac:dyDescent="0.35">
      <c r="A230" s="62">
        <v>44433</v>
      </c>
      <c r="B230" s="1">
        <v>15860.660156</v>
      </c>
      <c r="C230" s="1">
        <f t="shared" si="3"/>
        <v>-2.8410587369335706E-3</v>
      </c>
      <c r="D230" s="71">
        <v>2.4741860000000002E-3</v>
      </c>
      <c r="E230" s="71"/>
    </row>
    <row r="231" spans="1:5" x14ac:dyDescent="0.35">
      <c r="A231" s="62">
        <v>44434</v>
      </c>
      <c r="B231" s="1">
        <v>15793.620117</v>
      </c>
      <c r="C231" s="1">
        <f t="shared" si="3"/>
        <v>-4.2268126509626179E-3</v>
      </c>
      <c r="D231" s="71">
        <v>4.11395E-4</v>
      </c>
      <c r="E231" s="71"/>
    </row>
    <row r="232" spans="1:5" x14ac:dyDescent="0.35">
      <c r="A232" s="62">
        <v>44435</v>
      </c>
      <c r="B232" s="1">
        <v>15851.75</v>
      </c>
      <c r="C232" s="1">
        <f t="shared" si="3"/>
        <v>3.6805927057489201E-3</v>
      </c>
      <c r="D232" s="71">
        <v>-1.644696E-3</v>
      </c>
      <c r="E232" s="71"/>
    </row>
    <row r="233" spans="1:5" x14ac:dyDescent="0.35">
      <c r="A233" s="62">
        <v>44438</v>
      </c>
      <c r="B233" s="1">
        <v>15887.309569999999</v>
      </c>
      <c r="C233" s="1">
        <f t="shared" si="3"/>
        <v>2.2432583153279254E-3</v>
      </c>
      <c r="D233" s="71">
        <v>1.8121828E-2</v>
      </c>
      <c r="E233" s="71"/>
    </row>
    <row r="234" spans="1:5" x14ac:dyDescent="0.35">
      <c r="A234" s="62">
        <v>44439</v>
      </c>
      <c r="B234" s="1">
        <v>15835.089844</v>
      </c>
      <c r="C234" s="1">
        <f t="shared" si="3"/>
        <v>-3.286882890392332E-3</v>
      </c>
      <c r="D234" s="71">
        <v>-5.6633899999999999E-3</v>
      </c>
      <c r="E234" s="71"/>
    </row>
    <row r="235" spans="1:5" x14ac:dyDescent="0.35">
      <c r="A235" s="62">
        <v>44440</v>
      </c>
      <c r="B235" s="1">
        <v>15824.290039</v>
      </c>
      <c r="C235" s="1">
        <f t="shared" si="3"/>
        <v>-6.8201728606501492E-4</v>
      </c>
      <c r="D235" s="71">
        <v>2.0748576000000001E-2</v>
      </c>
      <c r="E235" s="71"/>
    </row>
    <row r="236" spans="1:5" x14ac:dyDescent="0.35">
      <c r="A236" s="62">
        <v>44441</v>
      </c>
      <c r="B236" s="1">
        <v>15840.589844</v>
      </c>
      <c r="C236" s="1">
        <f t="shared" si="3"/>
        <v>1.0300496868945542E-3</v>
      </c>
      <c r="D236" s="71">
        <v>3.9856919999999999E-3</v>
      </c>
      <c r="E236" s="71"/>
    </row>
    <row r="237" spans="1:5" x14ac:dyDescent="0.35">
      <c r="A237" s="62">
        <v>44442</v>
      </c>
      <c r="B237" s="1">
        <v>15781.200194999999</v>
      </c>
      <c r="C237" s="1">
        <f t="shared" si="3"/>
        <v>-3.7492069162118912E-3</v>
      </c>
      <c r="D237" s="71">
        <v>3.5728460000000002E-3</v>
      </c>
      <c r="E237" s="71"/>
    </row>
    <row r="238" spans="1:5" x14ac:dyDescent="0.35">
      <c r="A238" s="62">
        <v>44445</v>
      </c>
      <c r="B238" s="1">
        <v>15932.120117</v>
      </c>
      <c r="C238" s="1">
        <f t="shared" si="3"/>
        <v>9.5632727634883761E-3</v>
      </c>
      <c r="D238" s="71">
        <v>-1.0680419E-2</v>
      </c>
      <c r="E238" s="71"/>
    </row>
    <row r="239" spans="1:5" x14ac:dyDescent="0.35">
      <c r="A239" s="62">
        <v>44446</v>
      </c>
      <c r="B239" s="1">
        <v>15843.089844</v>
      </c>
      <c r="C239" s="1">
        <f t="shared" si="3"/>
        <v>-5.5880995339096526E-3</v>
      </c>
      <c r="D239" s="71">
        <v>-1.9992399999999998E-3</v>
      </c>
      <c r="E239" s="71"/>
    </row>
    <row r="240" spans="1:5" x14ac:dyDescent="0.35">
      <c r="A240" s="62">
        <v>44447</v>
      </c>
      <c r="B240" s="1">
        <v>15610.280273</v>
      </c>
      <c r="C240" s="1">
        <f t="shared" si="3"/>
        <v>-1.4694707490292244E-2</v>
      </c>
      <c r="D240" s="71">
        <v>-8.0929409999999993E-2</v>
      </c>
      <c r="E240" s="71"/>
    </row>
    <row r="241" spans="1:5" x14ac:dyDescent="0.35">
      <c r="A241" s="62">
        <v>44448</v>
      </c>
      <c r="B241" s="1">
        <v>15623.150390999999</v>
      </c>
      <c r="C241" s="1">
        <f t="shared" si="3"/>
        <v>8.2446424887447063E-4</v>
      </c>
      <c r="D241" s="71">
        <v>-8.7188299999999995E-4</v>
      </c>
      <c r="E241" s="71"/>
    </row>
    <row r="242" spans="1:5" x14ac:dyDescent="0.35">
      <c r="A242" s="62">
        <v>44449</v>
      </c>
      <c r="B242" s="1">
        <v>15609.809569999999</v>
      </c>
      <c r="C242" s="1">
        <f t="shared" si="3"/>
        <v>-8.5391362600497028E-4</v>
      </c>
      <c r="D242" s="71">
        <v>-6.1081590000000002E-3</v>
      </c>
      <c r="E242" s="71"/>
    </row>
    <row r="243" spans="1:5" x14ac:dyDescent="0.35">
      <c r="A243" s="62">
        <v>44452</v>
      </c>
      <c r="B243" s="1">
        <v>15701.419921999999</v>
      </c>
      <c r="C243" s="1">
        <f t="shared" si="3"/>
        <v>5.8687680710764554E-3</v>
      </c>
      <c r="D243" s="71">
        <v>2.1510052000000002E-2</v>
      </c>
      <c r="E243" s="71"/>
    </row>
    <row r="244" spans="1:5" x14ac:dyDescent="0.35">
      <c r="A244" s="62">
        <v>44453</v>
      </c>
      <c r="B244" s="1">
        <v>15722.990234000001</v>
      </c>
      <c r="C244" s="1">
        <f t="shared" si="3"/>
        <v>1.3737809769534582E-3</v>
      </c>
      <c r="D244" s="71">
        <v>-9.0245380000000004E-3</v>
      </c>
      <c r="E244" s="71"/>
    </row>
    <row r="245" spans="1:5" x14ac:dyDescent="0.35">
      <c r="A245" s="62">
        <v>44454</v>
      </c>
      <c r="B245" s="1">
        <v>15616</v>
      </c>
      <c r="C245" s="1">
        <f t="shared" si="3"/>
        <v>-6.8047001497616513E-3</v>
      </c>
      <c r="D245" s="71">
        <v>-2.4284433000000001E-2</v>
      </c>
      <c r="E245" s="71"/>
    </row>
    <row r="246" spans="1:5" x14ac:dyDescent="0.35">
      <c r="A246" s="62">
        <v>44455</v>
      </c>
      <c r="B246" s="1">
        <v>15651.75</v>
      </c>
      <c r="C246" s="1">
        <f t="shared" si="3"/>
        <v>2.2893186475409838E-3</v>
      </c>
      <c r="D246" s="71">
        <v>1.3333289E-2</v>
      </c>
      <c r="E246" s="71"/>
    </row>
    <row r="247" spans="1:5" x14ac:dyDescent="0.35">
      <c r="A247" s="62">
        <v>44456</v>
      </c>
      <c r="B247" s="1">
        <v>15490.169921999999</v>
      </c>
      <c r="C247" s="1">
        <f t="shared" si="3"/>
        <v>-1.0323451243471234E-2</v>
      </c>
      <c r="D247" s="71">
        <v>4.3860089999999997E-3</v>
      </c>
      <c r="E247" s="71"/>
    </row>
    <row r="248" spans="1:5" x14ac:dyDescent="0.35">
      <c r="A248" s="62">
        <v>44459</v>
      </c>
      <c r="B248" s="1">
        <v>15132.059569999999</v>
      </c>
      <c r="C248" s="1">
        <f t="shared" si="3"/>
        <v>-2.311855543246117E-2</v>
      </c>
      <c r="D248" s="71">
        <v>-2.0524016999999999E-2</v>
      </c>
      <c r="E248" s="71"/>
    </row>
    <row r="249" spans="1:5" x14ac:dyDescent="0.35">
      <c r="A249" s="62">
        <v>44460</v>
      </c>
      <c r="B249" s="1">
        <v>15348.530273</v>
      </c>
      <c r="C249" s="1">
        <f t="shared" si="3"/>
        <v>1.430543555545895E-2</v>
      </c>
      <c r="D249" s="71">
        <v>2.0508202999999999E-2</v>
      </c>
      <c r="E249" s="71"/>
    </row>
    <row r="250" spans="1:5" x14ac:dyDescent="0.35">
      <c r="A250" s="62">
        <v>44461</v>
      </c>
      <c r="B250" s="1">
        <v>15506.740234000001</v>
      </c>
      <c r="C250" s="1">
        <f t="shared" si="3"/>
        <v>1.0307824800548607E-2</v>
      </c>
      <c r="D250" s="71">
        <v>2.5338577000000001E-2</v>
      </c>
      <c r="E250" s="71"/>
    </row>
    <row r="251" spans="1:5" x14ac:dyDescent="0.35">
      <c r="A251" s="62">
        <v>44462</v>
      </c>
      <c r="B251" s="1">
        <v>15643.969727</v>
      </c>
      <c r="C251" s="1">
        <f t="shared" si="3"/>
        <v>8.8496673658794E-3</v>
      </c>
      <c r="D251" s="71">
        <v>2.2582062999999999E-2</v>
      </c>
      <c r="E251" s="71"/>
    </row>
    <row r="252" spans="1:5" x14ac:dyDescent="0.35">
      <c r="A252" s="62">
        <v>44463</v>
      </c>
      <c r="B252" s="1">
        <v>15531.75</v>
      </c>
      <c r="C252" s="1">
        <f t="shared" si="3"/>
        <v>-7.1733536281599385E-3</v>
      </c>
      <c r="D252" s="71">
        <v>-2.9166708E-2</v>
      </c>
      <c r="E252" s="71"/>
    </row>
    <row r="253" spans="1:5" x14ac:dyDescent="0.35">
      <c r="A253" s="62">
        <v>44466</v>
      </c>
      <c r="B253" s="1">
        <v>15573.879883</v>
      </c>
      <c r="C253" s="1">
        <f t="shared" si="3"/>
        <v>2.7125007162747024E-3</v>
      </c>
      <c r="D253" s="71">
        <v>3.3047254999999998E-2</v>
      </c>
      <c r="E253" s="71"/>
    </row>
    <row r="254" spans="1:5" x14ac:dyDescent="0.35">
      <c r="A254" s="62">
        <v>44467</v>
      </c>
      <c r="B254" s="1">
        <v>15248.559569999999</v>
      </c>
      <c r="C254" s="1">
        <f t="shared" si="3"/>
        <v>-2.0888841794337358E-2</v>
      </c>
      <c r="D254" s="71">
        <v>-1.6202741999999999E-2</v>
      </c>
      <c r="E254" s="71"/>
    </row>
    <row r="255" spans="1:5" x14ac:dyDescent="0.35">
      <c r="A255" s="62">
        <v>44468</v>
      </c>
      <c r="B255" s="1">
        <v>15365.269531</v>
      </c>
      <c r="C255" s="1">
        <f t="shared" si="3"/>
        <v>7.6538351353275056E-3</v>
      </c>
      <c r="D255" s="71">
        <v>-3.8006759999999998E-3</v>
      </c>
      <c r="E255" s="71"/>
    </row>
    <row r="256" spans="1:5" x14ac:dyDescent="0.35">
      <c r="A256" s="62">
        <v>44469</v>
      </c>
      <c r="B256" s="1">
        <v>15260.690430000001</v>
      </c>
      <c r="C256" s="1">
        <f t="shared" si="3"/>
        <v>-6.8062002289648836E-3</v>
      </c>
      <c r="D256" s="71">
        <v>-1.5260704E-2</v>
      </c>
      <c r="E256" s="71"/>
    </row>
    <row r="257" spans="1:5" x14ac:dyDescent="0.35">
      <c r="A257" s="62">
        <v>44470</v>
      </c>
      <c r="B257" s="1">
        <v>15156.440430000001</v>
      </c>
      <c r="C257" s="1">
        <f t="shared" si="3"/>
        <v>-6.8312767681245725E-3</v>
      </c>
      <c r="D257" s="71">
        <v>-2.2384890000000001E-2</v>
      </c>
      <c r="E257" s="71"/>
    </row>
    <row r="258" spans="1:5" x14ac:dyDescent="0.35">
      <c r="A258" s="62">
        <v>44473</v>
      </c>
      <c r="B258" s="1">
        <v>15036.549805000001</v>
      </c>
      <c r="C258" s="1">
        <f t="shared" si="3"/>
        <v>-7.9102098908853096E-3</v>
      </c>
      <c r="D258" s="71">
        <v>-1.9815016000000001E-2</v>
      </c>
      <c r="E258" s="71"/>
    </row>
    <row r="259" spans="1:5" x14ac:dyDescent="0.35">
      <c r="A259" s="62">
        <v>44474</v>
      </c>
      <c r="B259" s="1">
        <v>15194.490234000001</v>
      </c>
      <c r="C259" s="1">
        <f t="shared" si="3"/>
        <v>1.0503767888793304E-2</v>
      </c>
      <c r="D259" s="71">
        <v>-2.246226E-3</v>
      </c>
      <c r="E259" s="71"/>
    </row>
    <row r="260" spans="1:5" x14ac:dyDescent="0.35">
      <c r="A260" s="62">
        <v>44475</v>
      </c>
      <c r="B260" s="1">
        <v>14973.330078000001</v>
      </c>
      <c r="C260" s="1">
        <f t="shared" ref="C260:C266" si="4">(B260-B259)/B259</f>
        <v>-1.4555286330377847E-2</v>
      </c>
      <c r="D260" s="71">
        <v>-2.5664116000000001E-2</v>
      </c>
      <c r="E260" s="71"/>
    </row>
    <row r="261" spans="1:5" x14ac:dyDescent="0.35">
      <c r="A261" s="62">
        <v>44476</v>
      </c>
      <c r="B261" s="1">
        <v>15250.860352</v>
      </c>
      <c r="C261" s="1">
        <f t="shared" si="4"/>
        <v>1.8534973352906194E-2</v>
      </c>
      <c r="D261" s="71">
        <v>2.4029622E-2</v>
      </c>
      <c r="E261" s="71"/>
    </row>
    <row r="262" spans="1:5" x14ac:dyDescent="0.35">
      <c r="A262" s="62">
        <v>44477</v>
      </c>
      <c r="B262" s="1">
        <v>15206.129883</v>
      </c>
      <c r="C262" s="1">
        <f t="shared" si="4"/>
        <v>-2.9329800396561971E-3</v>
      </c>
      <c r="D262" s="71">
        <v>-6.7689530000000003E-3</v>
      </c>
      <c r="E262" s="71"/>
    </row>
    <row r="263" spans="1:5" x14ac:dyDescent="0.35">
      <c r="A263" s="62">
        <v>44480</v>
      </c>
      <c r="B263" s="1">
        <v>15199.139648</v>
      </c>
      <c r="C263" s="1">
        <f t="shared" si="4"/>
        <v>-4.5969849355385136E-4</v>
      </c>
      <c r="D263" s="71">
        <v>2.4080008999999999E-2</v>
      </c>
      <c r="E263" s="71"/>
    </row>
    <row r="264" spans="1:5" x14ac:dyDescent="0.35">
      <c r="A264" s="62">
        <v>44481</v>
      </c>
      <c r="B264" s="1">
        <v>15146.870117</v>
      </c>
      <c r="C264" s="1">
        <f t="shared" si="4"/>
        <v>-3.4389795876951412E-3</v>
      </c>
      <c r="D264" s="71">
        <v>1.7302528000000001E-2</v>
      </c>
      <c r="E264" s="71"/>
    </row>
    <row r="265" spans="1:5" x14ac:dyDescent="0.35">
      <c r="A265" s="62">
        <v>44482</v>
      </c>
      <c r="B265" s="1">
        <v>15249.379883</v>
      </c>
      <c r="C265" s="1">
        <f t="shared" si="4"/>
        <v>6.7677193511382914E-3</v>
      </c>
      <c r="D265" s="71">
        <v>2.1369385000000001E-2</v>
      </c>
      <c r="E265" s="71"/>
    </row>
    <row r="266" spans="1:5" x14ac:dyDescent="0.35">
      <c r="A266" s="62">
        <v>44483</v>
      </c>
      <c r="B266" s="1">
        <v>15462.719727</v>
      </c>
      <c r="C266" s="1">
        <f t="shared" si="4"/>
        <v>1.3990066851035118E-2</v>
      </c>
      <c r="D266" s="71">
        <v>5.5507689999999997E-3</v>
      </c>
      <c r="E266" s="71"/>
    </row>
  </sheetData>
  <mergeCells count="1">
    <mergeCell ref="C1:D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"/>
  <sheetViews>
    <sheetView topLeftCell="A2" workbookViewId="0">
      <selection activeCell="K6" sqref="K6"/>
    </sheetView>
  </sheetViews>
  <sheetFormatPr baseColWidth="10" defaultColWidth="11.453125" defaultRowHeight="14.5" x14ac:dyDescent="0.35"/>
  <cols>
    <col min="1" max="3" width="11.453125" style="1"/>
    <col min="4" max="4" width="13" style="1" customWidth="1"/>
    <col min="5" max="10" width="11.453125" style="1"/>
    <col min="11" max="11" width="20" style="1" customWidth="1"/>
    <col min="12" max="16384" width="11.453125" style="1"/>
  </cols>
  <sheetData>
    <row r="1" spans="1:14" x14ac:dyDescent="0.35">
      <c r="A1" s="70" t="s">
        <v>61</v>
      </c>
      <c r="B1" s="70" t="s">
        <v>62</v>
      </c>
      <c r="C1" s="94" t="s">
        <v>63</v>
      </c>
      <c r="D1" s="94"/>
    </row>
    <row r="2" spans="1:14" x14ac:dyDescent="0.35">
      <c r="A2" s="62">
        <v>44104</v>
      </c>
      <c r="B2" s="1">
        <v>12760.730469</v>
      </c>
      <c r="C2" s="70" t="s">
        <v>64</v>
      </c>
      <c r="D2" s="64" t="s">
        <v>15</v>
      </c>
      <c r="E2" s="70"/>
      <c r="H2" s="63"/>
      <c r="I2" s="63"/>
    </row>
    <row r="3" spans="1:14" x14ac:dyDescent="0.35">
      <c r="A3" s="62">
        <v>44105</v>
      </c>
      <c r="B3" s="1">
        <v>12730.769531</v>
      </c>
      <c r="C3" s="1">
        <f>(B3-B2)/B2</f>
        <v>-2.3479014836012024E-3</v>
      </c>
      <c r="D3" s="71">
        <v>3.0184737999999999E-2</v>
      </c>
      <c r="H3" s="71"/>
      <c r="I3" s="71"/>
    </row>
    <row r="4" spans="1:14" x14ac:dyDescent="0.35">
      <c r="A4" s="62">
        <v>44106</v>
      </c>
      <c r="B4" s="1">
        <v>12689.040039</v>
      </c>
      <c r="C4" s="1">
        <f t="shared" ref="C4:C67" si="0">(B4-B3)/B3</f>
        <v>-3.2778452157496991E-3</v>
      </c>
      <c r="D4" s="71">
        <v>2.5258519999999999E-3</v>
      </c>
      <c r="G4" s="70"/>
      <c r="H4" s="71"/>
      <c r="I4" s="71"/>
      <c r="J4" s="70"/>
    </row>
    <row r="5" spans="1:14" x14ac:dyDescent="0.35">
      <c r="A5" s="62">
        <v>44109</v>
      </c>
      <c r="B5" s="1">
        <v>12828.309569999999</v>
      </c>
      <c r="C5" s="1">
        <f t="shared" si="0"/>
        <v>1.0975576605633872E-2</v>
      </c>
      <c r="D5" s="71">
        <v>-1.6124956999999999E-2</v>
      </c>
      <c r="F5" t="s">
        <v>82</v>
      </c>
      <c r="G5"/>
      <c r="H5"/>
      <c r="I5"/>
      <c r="J5"/>
      <c r="K5"/>
      <c r="L5"/>
      <c r="M5"/>
      <c r="N5"/>
    </row>
    <row r="6" spans="1:14" ht="15" thickBot="1" x14ac:dyDescent="0.4">
      <c r="A6" s="62">
        <v>44110</v>
      </c>
      <c r="B6" s="1">
        <v>12906.019531</v>
      </c>
      <c r="C6" s="1">
        <f t="shared" si="0"/>
        <v>6.0576929934503037E-3</v>
      </c>
      <c r="D6" s="71">
        <v>-1.1011524E-2</v>
      </c>
      <c r="F6"/>
      <c r="G6"/>
      <c r="H6"/>
      <c r="I6"/>
      <c r="J6"/>
      <c r="K6"/>
      <c r="L6"/>
      <c r="M6"/>
      <c r="N6"/>
    </row>
    <row r="7" spans="1:14" x14ac:dyDescent="0.35">
      <c r="A7" s="62">
        <v>44111</v>
      </c>
      <c r="B7" s="1">
        <v>12928.570313</v>
      </c>
      <c r="C7" s="1">
        <f t="shared" si="0"/>
        <v>1.7473072891168132E-3</v>
      </c>
      <c r="D7" s="71">
        <v>5.1787899999999995E-4</v>
      </c>
      <c r="F7" s="78" t="s">
        <v>83</v>
      </c>
      <c r="G7" s="78"/>
      <c r="H7"/>
      <c r="I7"/>
      <c r="J7"/>
      <c r="K7"/>
      <c r="L7"/>
      <c r="M7"/>
      <c r="N7"/>
    </row>
    <row r="8" spans="1:14" x14ac:dyDescent="0.35">
      <c r="A8" s="62">
        <v>44112</v>
      </c>
      <c r="B8" s="1">
        <v>13042.209961</v>
      </c>
      <c r="C8" s="1">
        <f t="shared" si="0"/>
        <v>8.7898077860730506E-3</v>
      </c>
      <c r="D8" s="71">
        <v>1.0352006E-2</v>
      </c>
      <c r="F8" s="75" t="s">
        <v>84</v>
      </c>
      <c r="G8" s="75">
        <v>0.49286665461130713</v>
      </c>
      <c r="H8"/>
      <c r="I8"/>
      <c r="J8"/>
      <c r="K8"/>
      <c r="L8"/>
      <c r="M8"/>
      <c r="N8"/>
    </row>
    <row r="9" spans="1:14" x14ac:dyDescent="0.35">
      <c r="A9" s="62">
        <v>44113</v>
      </c>
      <c r="B9" s="1">
        <v>13051.230469</v>
      </c>
      <c r="C9" s="1">
        <f t="shared" si="0"/>
        <v>6.9163953248518081E-4</v>
      </c>
      <c r="D9" s="71">
        <v>-7.6850699999999998E-4</v>
      </c>
      <c r="F9" s="75" t="s">
        <v>85</v>
      </c>
      <c r="G9" s="75">
        <v>0.24291753922774154</v>
      </c>
      <c r="H9"/>
      <c r="I9"/>
      <c r="J9"/>
      <c r="K9"/>
      <c r="L9"/>
      <c r="M9"/>
      <c r="N9"/>
    </row>
    <row r="10" spans="1:14" x14ac:dyDescent="0.35">
      <c r="A10" s="62">
        <v>44116</v>
      </c>
      <c r="B10" s="1">
        <v>13138.410156</v>
      </c>
      <c r="C10" s="1">
        <f t="shared" si="0"/>
        <v>6.6798059544710218E-3</v>
      </c>
      <c r="D10" s="71">
        <v>2.2814740999999999E-2</v>
      </c>
      <c r="F10" s="75" t="s">
        <v>85</v>
      </c>
      <c r="G10" s="75">
        <v>0.2400279115148703</v>
      </c>
      <c r="H10"/>
      <c r="I10"/>
      <c r="J10"/>
      <c r="K10"/>
      <c r="L10"/>
      <c r="M10"/>
      <c r="N10"/>
    </row>
    <row r="11" spans="1:14" x14ac:dyDescent="0.35">
      <c r="A11" s="62">
        <v>44117</v>
      </c>
      <c r="B11" s="1">
        <v>13018.990234000001</v>
      </c>
      <c r="C11" s="1">
        <f t="shared" si="0"/>
        <v>-9.0893738726418802E-3</v>
      </c>
      <c r="D11" s="71">
        <v>2.4561389999999999E-2</v>
      </c>
      <c r="F11" s="75" t="s">
        <v>86</v>
      </c>
      <c r="G11" s="75">
        <v>8.8362241024474552E-3</v>
      </c>
      <c r="H11"/>
      <c r="I11"/>
      <c r="J11"/>
      <c r="K11"/>
      <c r="L11"/>
      <c r="M11"/>
      <c r="N11"/>
    </row>
    <row r="12" spans="1:14" ht="15" thickBot="1" x14ac:dyDescent="0.4">
      <c r="A12" s="62">
        <v>44118</v>
      </c>
      <c r="B12" s="1">
        <v>13028.059569999999</v>
      </c>
      <c r="C12" s="1">
        <f t="shared" si="0"/>
        <v>6.9662361189222293E-4</v>
      </c>
      <c r="D12" s="71">
        <v>5.8707919999999997E-3</v>
      </c>
      <c r="F12" s="76" t="s">
        <v>87</v>
      </c>
      <c r="G12" s="76">
        <v>264</v>
      </c>
      <c r="H12"/>
      <c r="I12"/>
      <c r="J12"/>
      <c r="K12"/>
      <c r="L12"/>
      <c r="M12"/>
      <c r="N12"/>
    </row>
    <row r="13" spans="1:14" x14ac:dyDescent="0.35">
      <c r="A13" s="62">
        <v>44119</v>
      </c>
      <c r="B13" s="1">
        <v>12703.75</v>
      </c>
      <c r="C13" s="1">
        <f t="shared" si="0"/>
        <v>-2.4893159895184563E-2</v>
      </c>
      <c r="D13" s="71">
        <v>-3.5748967E-2</v>
      </c>
      <c r="F13"/>
      <c r="G13"/>
      <c r="H13"/>
      <c r="I13"/>
      <c r="J13"/>
      <c r="K13"/>
      <c r="L13"/>
      <c r="M13"/>
      <c r="N13"/>
    </row>
    <row r="14" spans="1:14" ht="15" thickBot="1" x14ac:dyDescent="0.4">
      <c r="A14" s="62">
        <v>44120</v>
      </c>
      <c r="B14" s="1">
        <v>12908.990234000001</v>
      </c>
      <c r="C14" s="1">
        <f t="shared" si="0"/>
        <v>1.6155877910065987E-2</v>
      </c>
      <c r="D14" s="71">
        <v>6.8094949999999996E-3</v>
      </c>
      <c r="F14" t="s">
        <v>88</v>
      </c>
      <c r="G14"/>
      <c r="H14"/>
      <c r="I14"/>
      <c r="J14"/>
      <c r="K14"/>
      <c r="L14"/>
      <c r="M14"/>
      <c r="N14"/>
    </row>
    <row r="15" spans="1:14" x14ac:dyDescent="0.35">
      <c r="A15" s="62">
        <v>44123</v>
      </c>
      <c r="B15" s="1">
        <v>12854.660156</v>
      </c>
      <c r="C15" s="1">
        <f t="shared" si="0"/>
        <v>-4.2087008367939606E-3</v>
      </c>
      <c r="D15" s="71">
        <v>2.2044114E-2</v>
      </c>
      <c r="F15" s="77"/>
      <c r="G15" s="77" t="s">
        <v>92</v>
      </c>
      <c r="H15" s="77" t="s">
        <v>93</v>
      </c>
      <c r="I15" s="77" t="s">
        <v>94</v>
      </c>
      <c r="J15" s="77" t="s">
        <v>67</v>
      </c>
      <c r="K15" s="79" t="s">
        <v>95</v>
      </c>
      <c r="L15"/>
      <c r="M15"/>
      <c r="N15"/>
    </row>
    <row r="16" spans="1:14" x14ac:dyDescent="0.35">
      <c r="A16" s="62">
        <v>44124</v>
      </c>
      <c r="B16" s="1">
        <v>12736.950194999999</v>
      </c>
      <c r="C16" s="1">
        <f t="shared" si="0"/>
        <v>-9.1569873937941918E-3</v>
      </c>
      <c r="D16" s="71">
        <v>-2.4509309999999999E-3</v>
      </c>
      <c r="F16" s="75" t="s">
        <v>89</v>
      </c>
      <c r="G16" s="75">
        <v>1</v>
      </c>
      <c r="H16" s="75">
        <v>6.5637256921262307E-3</v>
      </c>
      <c r="I16" s="75">
        <v>6.5637256921262307E-3</v>
      </c>
      <c r="J16" s="75">
        <v>84.065341063043661</v>
      </c>
      <c r="K16" s="82">
        <v>1.4535092736254616E-17</v>
      </c>
      <c r="L16"/>
      <c r="M16"/>
      <c r="N16"/>
    </row>
    <row r="17" spans="1:14" x14ac:dyDescent="0.35">
      <c r="A17" s="62">
        <v>44125</v>
      </c>
      <c r="B17" s="1">
        <v>12557.639648</v>
      </c>
      <c r="C17" s="1">
        <f t="shared" si="0"/>
        <v>-1.4077981326360924E-2</v>
      </c>
      <c r="D17" s="71">
        <v>-6.1425059999999998E-3</v>
      </c>
      <c r="F17" s="75" t="s">
        <v>90</v>
      </c>
      <c r="G17" s="75">
        <v>262</v>
      </c>
      <c r="H17" s="75">
        <v>2.0456660373832418E-2</v>
      </c>
      <c r="I17" s="75">
        <v>7.8078856388673348E-5</v>
      </c>
      <c r="J17" s="75"/>
      <c r="K17" s="75"/>
      <c r="L17"/>
      <c r="M17"/>
      <c r="N17"/>
    </row>
    <row r="18" spans="1:14" ht="15" thickBot="1" x14ac:dyDescent="0.4">
      <c r="A18" s="62">
        <v>44126</v>
      </c>
      <c r="B18" s="1">
        <v>12543.059569999999</v>
      </c>
      <c r="C18" s="1">
        <f t="shared" si="0"/>
        <v>-1.1610524277405087E-3</v>
      </c>
      <c r="D18" s="71">
        <v>-5.4388500000000003E-3</v>
      </c>
      <c r="F18" s="76" t="s">
        <v>13</v>
      </c>
      <c r="G18" s="76">
        <v>263</v>
      </c>
      <c r="H18" s="76">
        <v>2.7020386065958649E-2</v>
      </c>
      <c r="I18" s="76"/>
      <c r="J18" s="76"/>
      <c r="K18" s="76"/>
      <c r="L18"/>
      <c r="M18"/>
      <c r="N18"/>
    </row>
    <row r="19" spans="1:14" ht="15" thickBot="1" x14ac:dyDescent="0.4">
      <c r="A19" s="62">
        <v>44127</v>
      </c>
      <c r="B19" s="1">
        <v>12645.75</v>
      </c>
      <c r="C19" s="1">
        <f t="shared" si="0"/>
        <v>8.1870319938216283E-3</v>
      </c>
      <c r="D19" s="71">
        <v>1.9139957999999999E-2</v>
      </c>
      <c r="F19"/>
      <c r="G19"/>
      <c r="H19"/>
      <c r="I19"/>
      <c r="J19"/>
      <c r="K19"/>
      <c r="L19"/>
      <c r="M19"/>
      <c r="N19"/>
    </row>
    <row r="20" spans="1:14" x14ac:dyDescent="0.35">
      <c r="A20" s="62">
        <v>44130</v>
      </c>
      <c r="B20" s="1">
        <v>12177.179688</v>
      </c>
      <c r="C20" s="1">
        <f t="shared" si="0"/>
        <v>-3.7053580214696624E-2</v>
      </c>
      <c r="D20" s="71">
        <v>-3.1463439000000003E-2</v>
      </c>
      <c r="F20" s="77"/>
      <c r="G20" s="79" t="s">
        <v>96</v>
      </c>
      <c r="H20" s="77" t="s">
        <v>86</v>
      </c>
      <c r="I20" s="77" t="s">
        <v>97</v>
      </c>
      <c r="J20" s="77" t="s">
        <v>98</v>
      </c>
      <c r="K20" s="77" t="s">
        <v>99</v>
      </c>
      <c r="L20" s="77" t="s">
        <v>100</v>
      </c>
      <c r="M20" s="77" t="s">
        <v>101</v>
      </c>
      <c r="N20" s="77" t="s">
        <v>102</v>
      </c>
    </row>
    <row r="21" spans="1:14" x14ac:dyDescent="0.35">
      <c r="A21" s="62">
        <v>44131</v>
      </c>
      <c r="B21" s="1">
        <v>12063.570313</v>
      </c>
      <c r="C21" s="1">
        <f t="shared" si="0"/>
        <v>-9.3296952094709049E-3</v>
      </c>
      <c r="D21" s="71">
        <v>1.5109920000000001E-3</v>
      </c>
      <c r="F21" s="75" t="s">
        <v>91</v>
      </c>
      <c r="G21" s="80">
        <v>4.1593347053972508E-4</v>
      </c>
      <c r="H21" s="75">
        <v>5.452715743708695E-4</v>
      </c>
      <c r="I21" s="75">
        <v>0.76280057514391097</v>
      </c>
      <c r="J21" s="75">
        <v>0.44626857241238316</v>
      </c>
      <c r="K21" s="75">
        <v>-6.5773882042846382E-4</v>
      </c>
      <c r="L21" s="75">
        <v>1.489605761507914E-3</v>
      </c>
      <c r="M21" s="75">
        <v>-6.5773882042846382E-4</v>
      </c>
      <c r="N21" s="75">
        <v>1.489605761507914E-3</v>
      </c>
    </row>
    <row r="22" spans="1:14" ht="15" thickBot="1" x14ac:dyDescent="0.4">
      <c r="A22" s="62">
        <v>44132</v>
      </c>
      <c r="B22" s="1">
        <v>11560.509765999999</v>
      </c>
      <c r="C22" s="1">
        <f t="shared" si="0"/>
        <v>-4.1700801168116086E-2</v>
      </c>
      <c r="D22" s="71">
        <v>-3.7465462999999997E-2</v>
      </c>
      <c r="F22" s="76" t="s">
        <v>15</v>
      </c>
      <c r="G22" s="81">
        <v>0.31418713476170379</v>
      </c>
      <c r="H22" s="76">
        <v>3.4267301684778949E-2</v>
      </c>
      <c r="I22" s="76">
        <v>9.1687153442041005</v>
      </c>
      <c r="J22" s="76">
        <v>1.4535092736254304E-17</v>
      </c>
      <c r="K22" s="76">
        <v>0.24671277146366305</v>
      </c>
      <c r="L22" s="76">
        <v>0.38166149805974453</v>
      </c>
      <c r="M22" s="76">
        <v>0.24671277146366305</v>
      </c>
      <c r="N22" s="76">
        <v>0.38166149805974453</v>
      </c>
    </row>
    <row r="23" spans="1:14" x14ac:dyDescent="0.35">
      <c r="A23" s="62">
        <v>44133</v>
      </c>
      <c r="B23" s="1">
        <v>11598.070313</v>
      </c>
      <c r="C23" s="1">
        <f t="shared" si="0"/>
        <v>3.2490389922482728E-3</v>
      </c>
      <c r="D23" s="71">
        <v>-5.2245820000000002E-3</v>
      </c>
      <c r="F23"/>
      <c r="G23"/>
      <c r="H23"/>
      <c r="I23"/>
      <c r="J23"/>
      <c r="K23"/>
      <c r="L23"/>
      <c r="M23"/>
      <c r="N23"/>
    </row>
    <row r="24" spans="1:14" x14ac:dyDescent="0.35">
      <c r="A24" s="62">
        <v>44134</v>
      </c>
      <c r="B24" s="1">
        <v>11556.480469</v>
      </c>
      <c r="C24" s="1">
        <f t="shared" si="0"/>
        <v>-3.5859279067641985E-3</v>
      </c>
      <c r="D24" s="71">
        <v>-1.4705921E-2</v>
      </c>
      <c r="F24"/>
      <c r="G24"/>
      <c r="H24"/>
      <c r="I24"/>
      <c r="J24"/>
      <c r="K24"/>
      <c r="L24"/>
      <c r="M24"/>
      <c r="N24"/>
    </row>
    <row r="25" spans="1:14" x14ac:dyDescent="0.35">
      <c r="A25" s="62">
        <v>44137</v>
      </c>
      <c r="B25" s="1">
        <v>11788.280273</v>
      </c>
      <c r="C25" s="1">
        <f t="shared" si="0"/>
        <v>2.0057992969554874E-2</v>
      </c>
      <c r="D25" s="71">
        <v>2.3987209999999999E-3</v>
      </c>
      <c r="F25"/>
      <c r="G25"/>
      <c r="H25"/>
      <c r="I25"/>
      <c r="J25"/>
      <c r="K25"/>
      <c r="L25"/>
      <c r="M25"/>
      <c r="N25"/>
    </row>
    <row r="26" spans="1:14" x14ac:dyDescent="0.35">
      <c r="A26" s="62">
        <v>44138</v>
      </c>
      <c r="B26" s="1">
        <v>12088.980469</v>
      </c>
      <c r="C26" s="1">
        <f t="shared" si="0"/>
        <v>2.5508402331485672E-2</v>
      </c>
      <c r="D26" s="71">
        <v>3.7224010000000002E-3</v>
      </c>
    </row>
    <row r="27" spans="1:14" x14ac:dyDescent="0.35">
      <c r="A27" s="62">
        <v>44139</v>
      </c>
      <c r="B27" s="1">
        <v>12324.219727</v>
      </c>
      <c r="C27" s="1">
        <f t="shared" si="0"/>
        <v>1.945898238509261E-2</v>
      </c>
      <c r="D27" s="71">
        <v>2.9139033000000002E-2</v>
      </c>
    </row>
    <row r="28" spans="1:14" x14ac:dyDescent="0.35">
      <c r="A28" s="62">
        <v>44140</v>
      </c>
      <c r="B28" s="1">
        <v>12568.089844</v>
      </c>
      <c r="C28" s="1">
        <f t="shared" si="0"/>
        <v>1.978787480279403E-2</v>
      </c>
      <c r="D28" s="71">
        <v>2.6769654E-2</v>
      </c>
    </row>
    <row r="29" spans="1:14" x14ac:dyDescent="0.35">
      <c r="A29" s="62">
        <v>44141</v>
      </c>
      <c r="B29" s="1">
        <v>12480.019531</v>
      </c>
      <c r="C29" s="1">
        <f t="shared" si="0"/>
        <v>-7.007454123352316E-3</v>
      </c>
      <c r="D29" s="71">
        <v>1.504174E-3</v>
      </c>
    </row>
    <row r="30" spans="1:14" x14ac:dyDescent="0.35">
      <c r="A30" s="62">
        <v>44144</v>
      </c>
      <c r="B30" s="1">
        <v>13095.969727</v>
      </c>
      <c r="C30" s="1">
        <f t="shared" si="0"/>
        <v>4.9354906414208539E-2</v>
      </c>
      <c r="D30" s="71">
        <v>5.6320399E-2</v>
      </c>
    </row>
    <row r="31" spans="1:14" x14ac:dyDescent="0.35">
      <c r="A31" s="62">
        <v>44145</v>
      </c>
      <c r="B31" s="1">
        <v>13163.110352</v>
      </c>
      <c r="C31" s="1">
        <f t="shared" si="0"/>
        <v>5.1268158372095177E-3</v>
      </c>
      <c r="D31" s="71">
        <v>-5.4028505999999997E-2</v>
      </c>
    </row>
    <row r="32" spans="1:14" x14ac:dyDescent="0.35">
      <c r="A32" s="62">
        <v>44146</v>
      </c>
      <c r="B32" s="1">
        <v>13216.179688</v>
      </c>
      <c r="C32" s="1">
        <f t="shared" si="0"/>
        <v>4.0316714348548428E-3</v>
      </c>
      <c r="D32" s="71">
        <v>4.2585670000000004E-3</v>
      </c>
    </row>
    <row r="33" spans="1:4" x14ac:dyDescent="0.35">
      <c r="A33" s="62">
        <v>44147</v>
      </c>
      <c r="B33" s="1">
        <v>13052.950194999999</v>
      </c>
      <c r="C33" s="1">
        <f t="shared" si="0"/>
        <v>-1.2350731970465679E-2</v>
      </c>
      <c r="D33" s="71">
        <v>1.4467397999999999E-2</v>
      </c>
    </row>
    <row r="34" spans="1:4" x14ac:dyDescent="0.35">
      <c r="A34" s="62">
        <v>44148</v>
      </c>
      <c r="B34" s="1">
        <v>13076.719727</v>
      </c>
      <c r="C34" s="1">
        <f t="shared" si="0"/>
        <v>1.821008403840022E-3</v>
      </c>
      <c r="D34" s="71">
        <v>1.4015331000000001E-2</v>
      </c>
    </row>
    <row r="35" spans="1:4" x14ac:dyDescent="0.35">
      <c r="A35" s="62">
        <v>44151</v>
      </c>
      <c r="B35" s="1">
        <v>13138.610352</v>
      </c>
      <c r="C35" s="1">
        <f t="shared" si="0"/>
        <v>4.732886097743005E-3</v>
      </c>
      <c r="D35" s="71">
        <v>-2.9098570000000001E-3</v>
      </c>
    </row>
    <row r="36" spans="1:4" x14ac:dyDescent="0.35">
      <c r="A36" s="62">
        <v>44152</v>
      </c>
      <c r="B36" s="1">
        <v>13133.469727</v>
      </c>
      <c r="C36" s="1">
        <f t="shared" si="0"/>
        <v>-3.912609372130043E-4</v>
      </c>
      <c r="D36" s="71">
        <v>7.295696E-3</v>
      </c>
    </row>
    <row r="37" spans="1:4" x14ac:dyDescent="0.35">
      <c r="A37" s="62">
        <v>44153</v>
      </c>
      <c r="B37" s="1">
        <v>13201.889648</v>
      </c>
      <c r="C37" s="1">
        <f t="shared" si="0"/>
        <v>5.2095845517001367E-3</v>
      </c>
      <c r="D37" s="71">
        <v>2.3901545999999999E-2</v>
      </c>
    </row>
    <row r="38" spans="1:4" x14ac:dyDescent="0.35">
      <c r="A38" s="62">
        <v>44154</v>
      </c>
      <c r="B38" s="1">
        <v>13086.160156</v>
      </c>
      <c r="C38" s="1">
        <f t="shared" si="0"/>
        <v>-8.7661308407870724E-3</v>
      </c>
      <c r="D38" s="71">
        <v>-1.013913E-2</v>
      </c>
    </row>
    <row r="39" spans="1:4" x14ac:dyDescent="0.35">
      <c r="A39" s="62">
        <v>44155</v>
      </c>
      <c r="B39" s="1">
        <v>13137.25</v>
      </c>
      <c r="C39" s="1">
        <f t="shared" si="0"/>
        <v>3.9041126954705205E-3</v>
      </c>
      <c r="D39" s="71">
        <v>7.860934E-3</v>
      </c>
    </row>
    <row r="40" spans="1:4" x14ac:dyDescent="0.35">
      <c r="A40" s="62">
        <v>44158</v>
      </c>
      <c r="B40" s="1">
        <v>13126.969727</v>
      </c>
      <c r="C40" s="1">
        <f t="shared" si="0"/>
        <v>-7.8252853527186481E-4</v>
      </c>
      <c r="D40" s="71">
        <v>-3.0725829999999998E-3</v>
      </c>
    </row>
    <row r="41" spans="1:4" x14ac:dyDescent="0.35">
      <c r="A41" s="62">
        <v>44159</v>
      </c>
      <c r="B41" s="1">
        <v>13292.440430000001</v>
      </c>
      <c r="C41" s="1">
        <f t="shared" si="0"/>
        <v>1.2605399908834639E-2</v>
      </c>
      <c r="D41" s="71">
        <v>-2.275959E-2</v>
      </c>
    </row>
    <row r="42" spans="1:4" x14ac:dyDescent="0.35">
      <c r="A42" s="62">
        <v>44160</v>
      </c>
      <c r="B42" s="1">
        <v>13289.799805000001</v>
      </c>
      <c r="C42" s="1">
        <f t="shared" si="0"/>
        <v>-1.9865614699617653E-4</v>
      </c>
      <c r="D42" s="71">
        <v>-6.0650169999999998E-3</v>
      </c>
    </row>
    <row r="43" spans="1:4" x14ac:dyDescent="0.35">
      <c r="A43" s="62">
        <v>44161</v>
      </c>
      <c r="B43" s="1">
        <v>13286.570313</v>
      </c>
      <c r="C43" s="1">
        <f t="shared" si="0"/>
        <v>-2.4300531591042962E-4</v>
      </c>
      <c r="D43" s="71">
        <v>2.1967409999999999E-3</v>
      </c>
    </row>
    <row r="44" spans="1:4" x14ac:dyDescent="0.35">
      <c r="A44" s="62">
        <v>44162</v>
      </c>
      <c r="B44" s="1">
        <v>13335.679688</v>
      </c>
      <c r="C44" s="1">
        <f t="shared" si="0"/>
        <v>3.6961664179016788E-3</v>
      </c>
      <c r="D44" s="71">
        <v>0</v>
      </c>
    </row>
    <row r="45" spans="1:4" x14ac:dyDescent="0.35">
      <c r="A45" s="62">
        <v>44165</v>
      </c>
      <c r="B45" s="1">
        <v>13291.160156</v>
      </c>
      <c r="C45" s="1">
        <f t="shared" si="0"/>
        <v>-3.3383774236914812E-3</v>
      </c>
      <c r="D45" s="71">
        <v>1.5099829E-2</v>
      </c>
    </row>
    <row r="46" spans="1:4" x14ac:dyDescent="0.35">
      <c r="A46" s="62">
        <v>44166</v>
      </c>
      <c r="B46" s="1">
        <v>13382.299805000001</v>
      </c>
      <c r="C46" s="1">
        <f t="shared" si="0"/>
        <v>6.857162800709889E-3</v>
      </c>
      <c r="D46" s="71">
        <v>1.4875204E-2</v>
      </c>
    </row>
    <row r="47" spans="1:4" x14ac:dyDescent="0.35">
      <c r="A47" s="62">
        <v>44167</v>
      </c>
      <c r="B47" s="1">
        <v>13313.240234000001</v>
      </c>
      <c r="C47" s="1">
        <f t="shared" si="0"/>
        <v>-5.1605159058084465E-3</v>
      </c>
      <c r="D47" s="71">
        <v>-7.0918399999999996E-4</v>
      </c>
    </row>
    <row r="48" spans="1:4" x14ac:dyDescent="0.35">
      <c r="A48" s="62">
        <v>44168</v>
      </c>
      <c r="B48" s="1">
        <v>13252.860352</v>
      </c>
      <c r="C48" s="1">
        <f t="shared" si="0"/>
        <v>-4.5353258063953513E-3</v>
      </c>
      <c r="D48" s="71">
        <v>3.0991281999999998E-2</v>
      </c>
    </row>
    <row r="49" spans="1:4" x14ac:dyDescent="0.35">
      <c r="A49" s="62">
        <v>44169</v>
      </c>
      <c r="B49" s="1">
        <v>13298.959961</v>
      </c>
      <c r="C49" s="1">
        <f t="shared" si="0"/>
        <v>3.4784648578179466E-3</v>
      </c>
      <c r="D49" s="71">
        <v>-8.4902020000000005E-3</v>
      </c>
    </row>
    <row r="50" spans="1:4" x14ac:dyDescent="0.35">
      <c r="A50" s="62">
        <v>44172</v>
      </c>
      <c r="B50" s="1">
        <v>13271</v>
      </c>
      <c r="C50" s="1">
        <f t="shared" si="0"/>
        <v>-2.1024171124655417E-3</v>
      </c>
      <c r="D50" s="71">
        <v>1.3191391E-2</v>
      </c>
    </row>
    <row r="51" spans="1:4" x14ac:dyDescent="0.35">
      <c r="A51" s="62">
        <v>44173</v>
      </c>
      <c r="B51" s="1">
        <v>13278.490234000001</v>
      </c>
      <c r="C51" s="1">
        <f t="shared" si="0"/>
        <v>5.6440614874544363E-4</v>
      </c>
      <c r="D51" s="71">
        <v>-6.3955920000000003E-3</v>
      </c>
    </row>
    <row r="52" spans="1:4" x14ac:dyDescent="0.35">
      <c r="A52" s="62">
        <v>44174</v>
      </c>
      <c r="B52" s="1">
        <v>13340.259765999999</v>
      </c>
      <c r="C52" s="1">
        <f t="shared" si="0"/>
        <v>4.6518490364089405E-3</v>
      </c>
      <c r="D52" s="71">
        <v>4.1379429999999998E-3</v>
      </c>
    </row>
    <row r="53" spans="1:4" x14ac:dyDescent="0.35">
      <c r="A53" s="62">
        <v>44175</v>
      </c>
      <c r="B53" s="1">
        <v>13295.730469</v>
      </c>
      <c r="C53" s="1">
        <f t="shared" si="0"/>
        <v>-3.3379632616667545E-3</v>
      </c>
      <c r="D53" s="71">
        <v>-1.0073237000000001E-2</v>
      </c>
    </row>
    <row r="54" spans="1:4" x14ac:dyDescent="0.35">
      <c r="A54" s="62">
        <v>44176</v>
      </c>
      <c r="B54" s="1">
        <v>13114.299805000001</v>
      </c>
      <c r="C54" s="1">
        <f t="shared" si="0"/>
        <v>-1.3645783841889607E-2</v>
      </c>
      <c r="D54" s="71">
        <v>4.6246500000000001E-4</v>
      </c>
    </row>
    <row r="55" spans="1:4" x14ac:dyDescent="0.35">
      <c r="A55" s="62">
        <v>44179</v>
      </c>
      <c r="B55" s="1">
        <v>13223.160156</v>
      </c>
      <c r="C55" s="1">
        <f t="shared" si="0"/>
        <v>8.3008893054660002E-3</v>
      </c>
      <c r="D55" s="71">
        <v>-2.4040626999999998E-2</v>
      </c>
    </row>
    <row r="56" spans="1:4" x14ac:dyDescent="0.35">
      <c r="A56" s="62">
        <v>44180</v>
      </c>
      <c r="B56" s="1">
        <v>13362.870117</v>
      </c>
      <c r="C56" s="1">
        <f t="shared" si="0"/>
        <v>1.0565550091791574E-2</v>
      </c>
      <c r="D56" s="71">
        <v>-3.079133E-3</v>
      </c>
    </row>
    <row r="57" spans="1:4" x14ac:dyDescent="0.35">
      <c r="A57" s="62">
        <v>44181</v>
      </c>
      <c r="B57" s="1">
        <v>13565.980469</v>
      </c>
      <c r="C57" s="1">
        <f t="shared" si="0"/>
        <v>1.5199605340892028E-2</v>
      </c>
      <c r="D57" s="71">
        <v>1.9482062000000001E-2</v>
      </c>
    </row>
    <row r="58" spans="1:4" x14ac:dyDescent="0.35">
      <c r="A58" s="62">
        <v>44182</v>
      </c>
      <c r="B58" s="1">
        <v>13667.25</v>
      </c>
      <c r="C58" s="1">
        <f t="shared" si="0"/>
        <v>7.4649621699967609E-3</v>
      </c>
      <c r="D58" s="71">
        <v>3.0762048E-2</v>
      </c>
    </row>
    <row r="59" spans="1:4" x14ac:dyDescent="0.35">
      <c r="A59" s="62">
        <v>44183</v>
      </c>
      <c r="B59" s="1">
        <v>13630.509765999999</v>
      </c>
      <c r="C59" s="1">
        <f t="shared" si="0"/>
        <v>-2.6881950648448504E-3</v>
      </c>
      <c r="D59" s="71">
        <v>1.1982794999999999E-2</v>
      </c>
    </row>
    <row r="60" spans="1:4" x14ac:dyDescent="0.35">
      <c r="A60" s="62">
        <v>44186</v>
      </c>
      <c r="B60" s="1">
        <v>13246.299805000001</v>
      </c>
      <c r="C60" s="1">
        <f t="shared" si="0"/>
        <v>-2.8187497576823841E-2</v>
      </c>
      <c r="D60" s="71">
        <v>-2.2117919E-2</v>
      </c>
    </row>
    <row r="61" spans="1:4" x14ac:dyDescent="0.35">
      <c r="A61" s="62">
        <v>44187</v>
      </c>
      <c r="B61" s="1">
        <v>13418.110352</v>
      </c>
      <c r="C61" s="1">
        <f t="shared" si="0"/>
        <v>1.2970455865353949E-2</v>
      </c>
      <c r="D61" s="71">
        <v>2.8786806000000002E-2</v>
      </c>
    </row>
    <row r="62" spans="1:4" x14ac:dyDescent="0.35">
      <c r="A62" s="62">
        <v>44188</v>
      </c>
      <c r="B62" s="1">
        <v>13587.230469</v>
      </c>
      <c r="C62" s="1">
        <f t="shared" si="0"/>
        <v>1.2603869886551697E-2</v>
      </c>
      <c r="D62" s="71">
        <v>4.8856539999999997E-3</v>
      </c>
    </row>
    <row r="63" spans="1:4" x14ac:dyDescent="0.35">
      <c r="A63" s="62">
        <v>44193</v>
      </c>
      <c r="B63" s="1">
        <v>13790.290039</v>
      </c>
      <c r="C63" s="1">
        <f t="shared" si="0"/>
        <v>1.4944883025520972E-2</v>
      </c>
      <c r="D63" s="71">
        <v>1.5911623999999999E-2</v>
      </c>
    </row>
    <row r="64" spans="1:4" x14ac:dyDescent="0.35">
      <c r="A64" s="62">
        <v>44194</v>
      </c>
      <c r="B64" s="1">
        <v>13761.379883</v>
      </c>
      <c r="C64" s="1">
        <f t="shared" si="0"/>
        <v>-2.0964139201017362E-3</v>
      </c>
      <c r="D64" s="71">
        <v>-2.1757699999999999E-4</v>
      </c>
    </row>
    <row r="65" spans="1:4" x14ac:dyDescent="0.35">
      <c r="A65" s="62">
        <v>44195</v>
      </c>
      <c r="B65" s="1">
        <v>13718.780273</v>
      </c>
      <c r="C65" s="1">
        <f t="shared" si="0"/>
        <v>-3.0955914568294388E-3</v>
      </c>
      <c r="D65" s="71">
        <v>3.9164600000000001E-3</v>
      </c>
    </row>
    <row r="66" spans="1:4" x14ac:dyDescent="0.35">
      <c r="A66" s="62">
        <v>44200</v>
      </c>
      <c r="B66" s="1">
        <v>13726.740234000001</v>
      </c>
      <c r="C66" s="1">
        <f t="shared" si="0"/>
        <v>5.8022366723567366E-4</v>
      </c>
      <c r="D66" s="71">
        <v>-9.7529480000000009E-3</v>
      </c>
    </row>
    <row r="67" spans="1:4" x14ac:dyDescent="0.35">
      <c r="A67" s="62">
        <v>44201</v>
      </c>
      <c r="B67" s="1">
        <v>13651.219727</v>
      </c>
      <c r="C67" s="1">
        <f t="shared" si="0"/>
        <v>-5.5017073035987839E-3</v>
      </c>
      <c r="D67" s="71">
        <v>-1.2913111E-2</v>
      </c>
    </row>
    <row r="68" spans="1:4" x14ac:dyDescent="0.35">
      <c r="A68" s="62">
        <v>44202</v>
      </c>
      <c r="B68" s="1">
        <v>13891.969727</v>
      </c>
      <c r="C68" s="1">
        <f t="shared" ref="C68:C131" si="1">(B68-B67)/B67</f>
        <v>1.7635786751262508E-2</v>
      </c>
      <c r="D68" s="71">
        <v>2.6608090000000001E-3</v>
      </c>
    </row>
    <row r="69" spans="1:4" x14ac:dyDescent="0.35">
      <c r="A69" s="62">
        <v>44203</v>
      </c>
      <c r="B69" s="1">
        <v>13968.240234000001</v>
      </c>
      <c r="C69" s="1">
        <f t="shared" si="1"/>
        <v>5.4902586529370348E-3</v>
      </c>
      <c r="D69" s="71">
        <v>-2.4325563000000001E-2</v>
      </c>
    </row>
    <row r="70" spans="1:4" x14ac:dyDescent="0.35">
      <c r="A70" s="62">
        <v>44204</v>
      </c>
      <c r="B70" s="1">
        <v>14049.530273</v>
      </c>
      <c r="C70" s="1">
        <f t="shared" si="1"/>
        <v>5.8196335141868462E-3</v>
      </c>
      <c r="D70" s="71">
        <v>4.079783E-3</v>
      </c>
    </row>
    <row r="71" spans="1:4" x14ac:dyDescent="0.35">
      <c r="A71" s="62">
        <v>44207</v>
      </c>
      <c r="B71" s="1">
        <v>13936.660156</v>
      </c>
      <c r="C71" s="1">
        <f t="shared" si="1"/>
        <v>-8.0337288725524907E-3</v>
      </c>
      <c r="D71" s="71">
        <v>-7.9006319999999994E-3</v>
      </c>
    </row>
    <row r="72" spans="1:4" x14ac:dyDescent="0.35">
      <c r="A72" s="62">
        <v>44208</v>
      </c>
      <c r="B72" s="1">
        <v>13925.059569999999</v>
      </c>
      <c r="C72" s="1">
        <f t="shared" si="1"/>
        <v>-8.3237919775249749E-4</v>
      </c>
      <c r="D72" s="71">
        <v>-1.4789579000000001E-2</v>
      </c>
    </row>
    <row r="73" spans="1:4" x14ac:dyDescent="0.35">
      <c r="A73" s="62">
        <v>44209</v>
      </c>
      <c r="B73" s="1">
        <v>13939.709961</v>
      </c>
      <c r="C73" s="1">
        <f t="shared" si="1"/>
        <v>1.0520882102051242E-3</v>
      </c>
      <c r="D73" s="71">
        <v>2.1016166999999999E-2</v>
      </c>
    </row>
    <row r="74" spans="1:4" x14ac:dyDescent="0.35">
      <c r="A74" s="62">
        <v>44210</v>
      </c>
      <c r="B74" s="1">
        <v>13988.700194999999</v>
      </c>
      <c r="C74" s="1">
        <f t="shared" si="1"/>
        <v>3.5144371107477851E-3</v>
      </c>
      <c r="D74" s="71">
        <v>8.1429659999999997E-3</v>
      </c>
    </row>
    <row r="75" spans="1:4" x14ac:dyDescent="0.35">
      <c r="A75" s="62">
        <v>44211</v>
      </c>
      <c r="B75" s="1">
        <v>13787.730469</v>
      </c>
      <c r="C75" s="1">
        <f t="shared" si="1"/>
        <v>-1.4366576107752473E-2</v>
      </c>
      <c r="D75" s="71">
        <v>-1.3461936000000001E-2</v>
      </c>
    </row>
    <row r="76" spans="1:4" x14ac:dyDescent="0.35">
      <c r="A76" s="62">
        <v>44214</v>
      </c>
      <c r="B76" s="1">
        <v>13848.349609000001</v>
      </c>
      <c r="C76" s="1">
        <f t="shared" si="1"/>
        <v>4.3966003060688852E-3</v>
      </c>
      <c r="D76" s="71">
        <v>1.6602228E-2</v>
      </c>
    </row>
    <row r="77" spans="1:4" x14ac:dyDescent="0.35">
      <c r="A77" s="62">
        <v>44215</v>
      </c>
      <c r="B77" s="1">
        <v>13815.059569999999</v>
      </c>
      <c r="C77" s="1">
        <f t="shared" si="1"/>
        <v>-2.4038993771767752E-3</v>
      </c>
      <c r="D77" s="71">
        <v>-3.5570480000000002E-2</v>
      </c>
    </row>
    <row r="78" spans="1:4" x14ac:dyDescent="0.35">
      <c r="A78" s="62">
        <v>44216</v>
      </c>
      <c r="B78" s="1">
        <v>13921.370117</v>
      </c>
      <c r="C78" s="1">
        <f t="shared" si="1"/>
        <v>7.6952651895080436E-3</v>
      </c>
      <c r="D78" s="71">
        <v>3.247495E-3</v>
      </c>
    </row>
    <row r="79" spans="1:4" x14ac:dyDescent="0.35">
      <c r="A79" s="62">
        <v>44217</v>
      </c>
      <c r="B79" s="1">
        <v>13906.669921999999</v>
      </c>
      <c r="C79" s="1">
        <f t="shared" si="1"/>
        <v>-1.0559445569262038E-3</v>
      </c>
      <c r="D79" s="71">
        <v>1.3410451E-2</v>
      </c>
    </row>
    <row r="80" spans="1:4" x14ac:dyDescent="0.35">
      <c r="A80" s="62">
        <v>44218</v>
      </c>
      <c r="B80" s="1">
        <v>13873.969727</v>
      </c>
      <c r="C80" s="1">
        <f t="shared" si="1"/>
        <v>-2.3514036921426142E-3</v>
      </c>
      <c r="D80" s="71">
        <v>-2.8747489000000001E-2</v>
      </c>
    </row>
    <row r="81" spans="1:4" x14ac:dyDescent="0.35">
      <c r="A81" s="62">
        <v>44221</v>
      </c>
      <c r="B81" s="1">
        <v>13643.950194999999</v>
      </c>
      <c r="C81" s="1">
        <f t="shared" si="1"/>
        <v>-1.6579215359852014E-2</v>
      </c>
      <c r="D81" s="71">
        <v>-1.8557681999999999E-2</v>
      </c>
    </row>
    <row r="82" spans="1:4" x14ac:dyDescent="0.35">
      <c r="A82" s="62">
        <v>44222</v>
      </c>
      <c r="B82" s="1">
        <v>13870.990234000001</v>
      </c>
      <c r="C82" s="1">
        <f t="shared" si="1"/>
        <v>1.6640345043417343E-2</v>
      </c>
      <c r="D82" s="71">
        <v>-8.3771780000000007E-3</v>
      </c>
    </row>
    <row r="83" spans="1:4" x14ac:dyDescent="0.35">
      <c r="A83" s="62">
        <v>44223</v>
      </c>
      <c r="B83" s="1">
        <v>13620.459961</v>
      </c>
      <c r="C83" s="1">
        <f t="shared" si="1"/>
        <v>-1.80614555106463E-2</v>
      </c>
      <c r="D83" s="71">
        <v>-2.9447296000000001E-2</v>
      </c>
    </row>
    <row r="84" spans="1:4" x14ac:dyDescent="0.35">
      <c r="A84" s="62">
        <v>44224</v>
      </c>
      <c r="B84" s="1">
        <v>13665.929688</v>
      </c>
      <c r="C84" s="1">
        <f t="shared" si="1"/>
        <v>3.3383400509377037E-3</v>
      </c>
      <c r="D84" s="71">
        <v>1.6911229E-2</v>
      </c>
    </row>
    <row r="85" spans="1:4" x14ac:dyDescent="0.35">
      <c r="A85" s="62">
        <v>44225</v>
      </c>
      <c r="B85" s="1">
        <v>13432.870117</v>
      </c>
      <c r="C85" s="1">
        <f t="shared" si="1"/>
        <v>-1.7054058986169705E-2</v>
      </c>
      <c r="D85" s="71">
        <v>-1.2227929E-2</v>
      </c>
    </row>
    <row r="86" spans="1:4" x14ac:dyDescent="0.35">
      <c r="A86" s="62">
        <v>44228</v>
      </c>
      <c r="B86" s="1">
        <v>13622.019531</v>
      </c>
      <c r="C86" s="1">
        <f t="shared" si="1"/>
        <v>1.4081087091032098E-2</v>
      </c>
      <c r="D86" s="71">
        <v>8.9131100000000001E-3</v>
      </c>
    </row>
    <row r="87" spans="1:4" x14ac:dyDescent="0.35">
      <c r="A87" s="62">
        <v>44229</v>
      </c>
      <c r="B87" s="1">
        <v>13835.160156</v>
      </c>
      <c r="C87" s="1">
        <f t="shared" si="1"/>
        <v>1.5646771355374296E-2</v>
      </c>
      <c r="D87" s="71">
        <v>2.0858859E-2</v>
      </c>
    </row>
    <row r="88" spans="1:4" x14ac:dyDescent="0.35">
      <c r="A88" s="62">
        <v>44230</v>
      </c>
      <c r="B88" s="1">
        <v>13933.629883</v>
      </c>
      <c r="C88" s="1">
        <f t="shared" si="1"/>
        <v>7.1173536041283609E-3</v>
      </c>
      <c r="D88" s="71">
        <v>-1.68268E-3</v>
      </c>
    </row>
    <row r="89" spans="1:4" x14ac:dyDescent="0.35">
      <c r="A89" s="62">
        <v>44231</v>
      </c>
      <c r="B89" s="1">
        <v>14060.290039</v>
      </c>
      <c r="C89" s="1">
        <f t="shared" si="1"/>
        <v>9.090248346163848E-3</v>
      </c>
      <c r="D89" s="71">
        <v>6.9829159999999996E-3</v>
      </c>
    </row>
    <row r="90" spans="1:4" x14ac:dyDescent="0.35">
      <c r="A90" s="62">
        <v>44232</v>
      </c>
      <c r="B90" s="1">
        <v>14056.719727</v>
      </c>
      <c r="C90" s="1">
        <f t="shared" si="1"/>
        <v>-2.5392875894427564E-4</v>
      </c>
      <c r="D90" s="71">
        <v>1.4825418999999999E-2</v>
      </c>
    </row>
    <row r="91" spans="1:4" x14ac:dyDescent="0.35">
      <c r="A91" s="62">
        <v>44235</v>
      </c>
      <c r="B91" s="1">
        <v>14059.910156</v>
      </c>
      <c r="C91" s="1">
        <f t="shared" si="1"/>
        <v>2.269682445095693E-4</v>
      </c>
      <c r="D91" s="71">
        <v>-1.0838808E-2</v>
      </c>
    </row>
    <row r="92" spans="1:4" x14ac:dyDescent="0.35">
      <c r="A92" s="62">
        <v>44236</v>
      </c>
      <c r="B92" s="1">
        <v>14011.799805000001</v>
      </c>
      <c r="C92" s="1">
        <f t="shared" si="1"/>
        <v>-3.4218106990867572E-3</v>
      </c>
      <c r="D92" s="71">
        <v>3.573166E-3</v>
      </c>
    </row>
    <row r="93" spans="1:4" x14ac:dyDescent="0.35">
      <c r="A93" s="62">
        <v>44237</v>
      </c>
      <c r="B93" s="1">
        <v>13932.969727</v>
      </c>
      <c r="C93" s="1">
        <f t="shared" si="1"/>
        <v>-5.6259780397284135E-3</v>
      </c>
      <c r="D93" s="71">
        <v>-2.2549263999999999E-2</v>
      </c>
    </row>
    <row r="94" spans="1:4" x14ac:dyDescent="0.35">
      <c r="A94" s="62">
        <v>44238</v>
      </c>
      <c r="B94" s="1">
        <v>14040.910156</v>
      </c>
      <c r="C94" s="1">
        <f t="shared" si="1"/>
        <v>7.7471229116954088E-3</v>
      </c>
      <c r="D94" s="71">
        <v>4.0068029999999998E-2</v>
      </c>
    </row>
    <row r="95" spans="1:4" x14ac:dyDescent="0.35">
      <c r="A95" s="62">
        <v>44239</v>
      </c>
      <c r="B95" s="1">
        <v>14049.889648</v>
      </c>
      <c r="C95" s="1">
        <f t="shared" si="1"/>
        <v>6.395234995619746E-4</v>
      </c>
      <c r="D95" s="71">
        <v>-2.3348700000000002E-3</v>
      </c>
    </row>
    <row r="96" spans="1:4" x14ac:dyDescent="0.35">
      <c r="A96" s="62">
        <v>44242</v>
      </c>
      <c r="B96" s="1">
        <v>14109.480469</v>
      </c>
      <c r="C96" s="1">
        <f t="shared" si="1"/>
        <v>4.2413728856925594E-3</v>
      </c>
      <c r="D96" s="71">
        <v>1.4041715999999999E-2</v>
      </c>
    </row>
    <row r="97" spans="1:4" x14ac:dyDescent="0.35">
      <c r="A97" s="62">
        <v>44243</v>
      </c>
      <c r="B97" s="1">
        <v>14064.599609000001</v>
      </c>
      <c r="C97" s="1">
        <f t="shared" si="1"/>
        <v>-3.1809009622010696E-3</v>
      </c>
      <c r="D97" s="71">
        <v>-1.0385437000000001E-2</v>
      </c>
    </row>
    <row r="98" spans="1:4" x14ac:dyDescent="0.35">
      <c r="A98" s="62">
        <v>44244</v>
      </c>
      <c r="B98" s="1">
        <v>13909.269531</v>
      </c>
      <c r="C98" s="1">
        <f t="shared" si="1"/>
        <v>-1.104404549850139E-2</v>
      </c>
      <c r="D98" s="71">
        <v>1.1660329999999999E-3</v>
      </c>
    </row>
    <row r="99" spans="1:4" x14ac:dyDescent="0.35">
      <c r="A99" s="62">
        <v>44245</v>
      </c>
      <c r="B99" s="1">
        <v>13886.929688</v>
      </c>
      <c r="C99" s="1">
        <f t="shared" si="1"/>
        <v>-1.6061118774217638E-3</v>
      </c>
      <c r="D99" s="71">
        <v>1.9100849999999999E-2</v>
      </c>
    </row>
    <row r="100" spans="1:4" x14ac:dyDescent="0.35">
      <c r="A100" s="62">
        <v>44246</v>
      </c>
      <c r="B100" s="1">
        <v>13993.230469</v>
      </c>
      <c r="C100" s="1">
        <f t="shared" si="1"/>
        <v>7.6547360279253622E-3</v>
      </c>
      <c r="D100" s="71">
        <v>1.7600010999999999E-2</v>
      </c>
    </row>
    <row r="101" spans="1:4" x14ac:dyDescent="0.35">
      <c r="A101" s="62">
        <v>44249</v>
      </c>
      <c r="B101" s="1">
        <v>13950.040039</v>
      </c>
      <c r="C101" s="1">
        <f t="shared" si="1"/>
        <v>-3.0865231653035927E-3</v>
      </c>
      <c r="D101" s="71">
        <v>-1.257865E-2</v>
      </c>
    </row>
    <row r="102" spans="1:4" x14ac:dyDescent="0.35">
      <c r="A102" s="62">
        <v>44250</v>
      </c>
      <c r="B102" s="1">
        <v>13864.809569999999</v>
      </c>
      <c r="C102" s="1">
        <f t="shared" si="1"/>
        <v>-6.1096935035112477E-3</v>
      </c>
      <c r="D102" s="71">
        <v>-8.6441539999999994E-3</v>
      </c>
    </row>
    <row r="103" spans="1:4" x14ac:dyDescent="0.35">
      <c r="A103" s="62">
        <v>44251</v>
      </c>
      <c r="B103" s="1">
        <v>13976</v>
      </c>
      <c r="C103" s="1">
        <f t="shared" si="1"/>
        <v>8.0196146538203464E-3</v>
      </c>
      <c r="D103" s="71">
        <v>-2.0651709000000001E-2</v>
      </c>
    </row>
    <row r="104" spans="1:4" x14ac:dyDescent="0.35">
      <c r="A104" s="62">
        <v>44252</v>
      </c>
      <c r="B104" s="1">
        <v>13879.330078000001</v>
      </c>
      <c r="C104" s="1">
        <f t="shared" si="1"/>
        <v>-6.9168518889524281E-3</v>
      </c>
      <c r="D104" s="71">
        <v>3.9596964999999998E-2</v>
      </c>
    </row>
    <row r="105" spans="1:4" x14ac:dyDescent="0.35">
      <c r="A105" s="62">
        <v>44253</v>
      </c>
      <c r="B105" s="1">
        <v>13786.290039</v>
      </c>
      <c r="C105" s="1">
        <f t="shared" si="1"/>
        <v>-6.7034963847050696E-3</v>
      </c>
      <c r="D105" s="71">
        <v>-8.5642889999999992E-3</v>
      </c>
    </row>
    <row r="106" spans="1:4" x14ac:dyDescent="0.35">
      <c r="A106" s="62">
        <v>44256</v>
      </c>
      <c r="B106" s="1">
        <v>14012.820313</v>
      </c>
      <c r="C106" s="1">
        <f t="shared" si="1"/>
        <v>1.6431561599180761E-2</v>
      </c>
      <c r="D106" s="71">
        <v>8.63827E-3</v>
      </c>
    </row>
    <row r="107" spans="1:4" x14ac:dyDescent="0.35">
      <c r="A107" s="62">
        <v>44257</v>
      </c>
      <c r="B107" s="1">
        <v>14039.799805000001</v>
      </c>
      <c r="C107" s="1">
        <f t="shared" si="1"/>
        <v>1.9253434638686494E-3</v>
      </c>
      <c r="D107" s="71">
        <v>-3.042593E-2</v>
      </c>
    </row>
    <row r="108" spans="1:4" x14ac:dyDescent="0.35">
      <c r="A108" s="62">
        <v>44258</v>
      </c>
      <c r="B108" s="1">
        <v>14080.030273</v>
      </c>
      <c r="C108" s="1">
        <f t="shared" si="1"/>
        <v>2.865458807017494E-3</v>
      </c>
      <c r="D108" s="71">
        <v>5.3463390000000003E-3</v>
      </c>
    </row>
    <row r="109" spans="1:4" x14ac:dyDescent="0.35">
      <c r="A109" s="62">
        <v>44259</v>
      </c>
      <c r="B109" s="1">
        <v>14056.339844</v>
      </c>
      <c r="C109" s="1">
        <f t="shared" si="1"/>
        <v>-1.6825552602276156E-3</v>
      </c>
      <c r="D109" s="71">
        <v>-2.0578023000000001E-2</v>
      </c>
    </row>
    <row r="110" spans="1:4" x14ac:dyDescent="0.35">
      <c r="A110" s="62">
        <v>44260</v>
      </c>
      <c r="B110" s="1">
        <v>13920.690430000001</v>
      </c>
      <c r="C110" s="1">
        <f t="shared" si="1"/>
        <v>-9.6504079657622945E-3</v>
      </c>
      <c r="D110" s="71">
        <v>-1.2511768E-2</v>
      </c>
    </row>
    <row r="111" spans="1:4" x14ac:dyDescent="0.35">
      <c r="A111" s="62">
        <v>44263</v>
      </c>
      <c r="B111" s="1">
        <v>14380.910156</v>
      </c>
      <c r="C111" s="1">
        <f t="shared" si="1"/>
        <v>3.3060122147978786E-2</v>
      </c>
      <c r="D111" s="71">
        <v>1.2192158E-2</v>
      </c>
    </row>
    <row r="112" spans="1:4" x14ac:dyDescent="0.35">
      <c r="A112" s="62">
        <v>44264</v>
      </c>
      <c r="B112" s="1">
        <v>14437.940430000001</v>
      </c>
      <c r="C112" s="1">
        <f t="shared" si="1"/>
        <v>3.9656929485931379E-3</v>
      </c>
      <c r="D112" s="71">
        <v>2.4563084999999998E-2</v>
      </c>
    </row>
    <row r="113" spans="1:4" x14ac:dyDescent="0.35">
      <c r="A113" s="62">
        <v>44265</v>
      </c>
      <c r="B113" s="1">
        <v>14540.25</v>
      </c>
      <c r="C113" s="1">
        <f t="shared" si="1"/>
        <v>7.086160972614529E-3</v>
      </c>
      <c r="D113" s="71">
        <v>1.8441219999999999E-3</v>
      </c>
    </row>
    <row r="114" spans="1:4" x14ac:dyDescent="0.35">
      <c r="A114" s="62">
        <v>44266</v>
      </c>
      <c r="B114" s="1">
        <v>14569.389648</v>
      </c>
      <c r="C114" s="1">
        <f t="shared" si="1"/>
        <v>2.0040678805385262E-3</v>
      </c>
      <c r="D114" s="71">
        <v>2.3009664999999999E-2</v>
      </c>
    </row>
    <row r="115" spans="1:4" x14ac:dyDescent="0.35">
      <c r="A115" s="62">
        <v>44267</v>
      </c>
      <c r="B115" s="1">
        <v>14502.389648</v>
      </c>
      <c r="C115" s="1">
        <f t="shared" si="1"/>
        <v>-4.5986826915015867E-3</v>
      </c>
      <c r="D115" s="71">
        <v>-9.2217730000000008E-3</v>
      </c>
    </row>
    <row r="116" spans="1:4" x14ac:dyDescent="0.35">
      <c r="A116" s="62">
        <v>44270</v>
      </c>
      <c r="B116" s="1">
        <v>14461.419921999999</v>
      </c>
      <c r="C116" s="1">
        <f t="shared" si="1"/>
        <v>-2.8250327700753259E-3</v>
      </c>
      <c r="D116" s="71">
        <v>-1.5890920000000001E-3</v>
      </c>
    </row>
    <row r="117" spans="1:4" x14ac:dyDescent="0.35">
      <c r="A117" s="62">
        <v>44271</v>
      </c>
      <c r="B117" s="1">
        <v>14557.580078000001</v>
      </c>
      <c r="C117" s="1">
        <f t="shared" si="1"/>
        <v>6.649426993936767E-3</v>
      </c>
      <c r="D117" s="71">
        <v>1.2733095E-2</v>
      </c>
    </row>
    <row r="118" spans="1:4" x14ac:dyDescent="0.35">
      <c r="A118" s="62">
        <v>44272</v>
      </c>
      <c r="B118" s="1">
        <v>14596.610352</v>
      </c>
      <c r="C118" s="1">
        <f t="shared" si="1"/>
        <v>2.6810962942242673E-3</v>
      </c>
      <c r="D118" s="71">
        <v>-2.020656E-3</v>
      </c>
    </row>
    <row r="119" spans="1:4" x14ac:dyDescent="0.35">
      <c r="A119" s="62">
        <v>44273</v>
      </c>
      <c r="B119" s="1">
        <v>14775.519531</v>
      </c>
      <c r="C119" s="1">
        <f t="shared" si="1"/>
        <v>1.225689901186452E-2</v>
      </c>
      <c r="D119" s="71">
        <v>1.3048324E-2</v>
      </c>
    </row>
    <row r="120" spans="1:4" x14ac:dyDescent="0.35">
      <c r="A120" s="62">
        <v>44274</v>
      </c>
      <c r="B120" s="1">
        <v>14621</v>
      </c>
      <c r="C120" s="1">
        <f t="shared" si="1"/>
        <v>-1.0457806960750713E-2</v>
      </c>
      <c r="D120" s="71">
        <v>-2.087495E-2</v>
      </c>
    </row>
    <row r="121" spans="1:4" x14ac:dyDescent="0.35">
      <c r="A121" s="62">
        <v>44277</v>
      </c>
      <c r="B121" s="1">
        <v>14657.209961</v>
      </c>
      <c r="C121" s="1">
        <f t="shared" si="1"/>
        <v>2.4765721222898898E-3</v>
      </c>
      <c r="D121" s="71">
        <v>-2.0866454999999999E-2</v>
      </c>
    </row>
    <row r="122" spans="1:4" x14ac:dyDescent="0.35">
      <c r="A122" s="62">
        <v>44278</v>
      </c>
      <c r="B122" s="1">
        <v>14662.019531</v>
      </c>
      <c r="C122" s="1">
        <f t="shared" si="1"/>
        <v>3.2813680180585351E-4</v>
      </c>
      <c r="D122" s="71">
        <v>-9.7289330000000004E-3</v>
      </c>
    </row>
    <row r="123" spans="1:4" x14ac:dyDescent="0.35">
      <c r="A123" s="62">
        <v>44279</v>
      </c>
      <c r="B123" s="1">
        <v>14610.389648</v>
      </c>
      <c r="C123" s="1">
        <f t="shared" si="1"/>
        <v>-3.5213350310193095E-3</v>
      </c>
      <c r="D123" s="71">
        <v>-1.7309977000000001E-2</v>
      </c>
    </row>
    <row r="124" spans="1:4" x14ac:dyDescent="0.35">
      <c r="A124" s="62">
        <v>44280</v>
      </c>
      <c r="B124" s="1">
        <v>14621.360352</v>
      </c>
      <c r="C124" s="1">
        <f t="shared" si="1"/>
        <v>7.5088373851146079E-4</v>
      </c>
      <c r="D124" s="71">
        <v>-3.1659081999999998E-2</v>
      </c>
    </row>
    <row r="125" spans="1:4" x14ac:dyDescent="0.35">
      <c r="A125" s="62">
        <v>44281</v>
      </c>
      <c r="B125" s="1">
        <v>14748.940430000001</v>
      </c>
      <c r="C125" s="1">
        <f t="shared" si="1"/>
        <v>8.7255956305426589E-3</v>
      </c>
      <c r="D125" s="71">
        <v>1.1553613000000001E-2</v>
      </c>
    </row>
    <row r="126" spans="1:4" x14ac:dyDescent="0.35">
      <c r="A126" s="62">
        <v>44284</v>
      </c>
      <c r="B126" s="1">
        <v>14817.719727</v>
      </c>
      <c r="C126" s="1">
        <f t="shared" si="1"/>
        <v>4.6633381785242678E-3</v>
      </c>
      <c r="D126" s="71">
        <v>-1.2150668E-2</v>
      </c>
    </row>
    <row r="127" spans="1:4" x14ac:dyDescent="0.35">
      <c r="A127" s="62">
        <v>44285</v>
      </c>
      <c r="B127" s="1">
        <v>15008.610352</v>
      </c>
      <c r="C127" s="1">
        <f t="shared" si="1"/>
        <v>1.2882591148769674E-2</v>
      </c>
      <c r="D127" s="71">
        <v>1.2546088E-2</v>
      </c>
    </row>
    <row r="128" spans="1:4" x14ac:dyDescent="0.35">
      <c r="A128" s="62">
        <v>44286</v>
      </c>
      <c r="B128" s="1">
        <v>15008.339844</v>
      </c>
      <c r="C128" s="1">
        <f t="shared" si="1"/>
        <v>-1.8023520742782273E-5</v>
      </c>
      <c r="D128" s="71">
        <v>1.4820226000000001E-2</v>
      </c>
    </row>
    <row r="129" spans="1:4" x14ac:dyDescent="0.35">
      <c r="A129" s="62">
        <v>44287</v>
      </c>
      <c r="B129" s="1">
        <v>15107.169921999999</v>
      </c>
      <c r="C129" s="1">
        <f t="shared" si="1"/>
        <v>6.5850106692186289E-3</v>
      </c>
      <c r="D129" s="71">
        <v>1.6518997000000001E-2</v>
      </c>
    </row>
    <row r="130" spans="1:4" x14ac:dyDescent="0.35">
      <c r="A130" s="62">
        <v>44292</v>
      </c>
      <c r="B130" s="1">
        <v>15212.679688</v>
      </c>
      <c r="C130" s="1">
        <f t="shared" si="1"/>
        <v>6.9840854736366708E-3</v>
      </c>
      <c r="D130" s="71">
        <v>2.1902979999999999E-2</v>
      </c>
    </row>
    <row r="131" spans="1:4" x14ac:dyDescent="0.35">
      <c r="A131" s="62">
        <v>44293</v>
      </c>
      <c r="B131" s="1">
        <v>15176.360352</v>
      </c>
      <c r="C131" s="1">
        <f t="shared" si="1"/>
        <v>-2.3874384227421642E-3</v>
      </c>
      <c r="D131" s="71">
        <v>-3.6874859999999998E-3</v>
      </c>
    </row>
    <row r="132" spans="1:4" x14ac:dyDescent="0.35">
      <c r="A132" s="62">
        <v>44294</v>
      </c>
      <c r="B132" s="1">
        <v>15202.679688</v>
      </c>
      <c r="C132" s="1">
        <f t="shared" ref="C132:C195" si="2">(B132-B131)/B131</f>
        <v>1.7342324107724558E-3</v>
      </c>
      <c r="D132" s="71">
        <v>4.3025688999999999E-2</v>
      </c>
    </row>
    <row r="133" spans="1:4" x14ac:dyDescent="0.35">
      <c r="A133" s="62">
        <v>44295</v>
      </c>
      <c r="B133" s="1">
        <v>15234.160156</v>
      </c>
      <c r="C133" s="1">
        <f t="shared" si="2"/>
        <v>2.0707183632138462E-3</v>
      </c>
      <c r="D133" s="71">
        <v>2.3508571999999998E-2</v>
      </c>
    </row>
    <row r="134" spans="1:4" x14ac:dyDescent="0.35">
      <c r="A134" s="62">
        <v>44298</v>
      </c>
      <c r="B134" s="1">
        <v>15215</v>
      </c>
      <c r="C134" s="1">
        <f t="shared" si="2"/>
        <v>-1.2577100282389808E-3</v>
      </c>
      <c r="D134" s="71">
        <v>-6.2838779999999997E-3</v>
      </c>
    </row>
    <row r="135" spans="1:4" x14ac:dyDescent="0.35">
      <c r="A135" s="62">
        <v>44299</v>
      </c>
      <c r="B135" s="1">
        <v>15234.360352</v>
      </c>
      <c r="C135" s="1">
        <f t="shared" si="2"/>
        <v>1.2724516595464801E-3</v>
      </c>
      <c r="D135" s="71">
        <v>3.052758E-3</v>
      </c>
    </row>
    <row r="136" spans="1:4" x14ac:dyDescent="0.35">
      <c r="A136" s="62">
        <v>44300</v>
      </c>
      <c r="B136" s="1">
        <v>15209.150390999999</v>
      </c>
      <c r="C136" s="1">
        <f t="shared" si="2"/>
        <v>-1.6548092875255415E-3</v>
      </c>
      <c r="D136" s="71">
        <v>-7.6086629999999999E-3</v>
      </c>
    </row>
    <row r="137" spans="1:4" x14ac:dyDescent="0.35">
      <c r="A137" s="62">
        <v>44301</v>
      </c>
      <c r="B137" s="1">
        <v>15255.330078000001</v>
      </c>
      <c r="C137" s="1">
        <f t="shared" si="2"/>
        <v>3.0363094461429243E-3</v>
      </c>
      <c r="D137" s="71">
        <v>1.3800602E-2</v>
      </c>
    </row>
    <row r="138" spans="1:4" x14ac:dyDescent="0.35">
      <c r="A138" s="62">
        <v>44302</v>
      </c>
      <c r="B138" s="1">
        <v>15459.75</v>
      </c>
      <c r="C138" s="1">
        <f t="shared" si="2"/>
        <v>1.3399901605196793E-2</v>
      </c>
      <c r="D138" s="71">
        <v>-8.6429990000000002E-3</v>
      </c>
    </row>
    <row r="139" spans="1:4" x14ac:dyDescent="0.35">
      <c r="A139" s="62">
        <v>44305</v>
      </c>
      <c r="B139" s="1">
        <v>15368.389648</v>
      </c>
      <c r="C139" s="1">
        <f t="shared" si="2"/>
        <v>-5.9095620563074883E-3</v>
      </c>
      <c r="D139" s="71">
        <v>-6.9747059999999998E-3</v>
      </c>
    </row>
    <row r="140" spans="1:4" x14ac:dyDescent="0.35">
      <c r="A140" s="62">
        <v>44306</v>
      </c>
      <c r="B140" s="1">
        <v>15129.509765999999</v>
      </c>
      <c r="C140" s="1">
        <f t="shared" si="2"/>
        <v>-1.554358572832569E-2</v>
      </c>
      <c r="D140" s="71">
        <v>-2.3266055000000001E-2</v>
      </c>
    </row>
    <row r="141" spans="1:4" x14ac:dyDescent="0.35">
      <c r="A141" s="62">
        <v>44307</v>
      </c>
      <c r="B141" s="1">
        <v>15195.969727</v>
      </c>
      <c r="C141" s="1">
        <f t="shared" si="2"/>
        <v>4.3927372418472903E-3</v>
      </c>
      <c r="D141" s="71">
        <v>1.5056135E-2</v>
      </c>
    </row>
    <row r="142" spans="1:4" x14ac:dyDescent="0.35">
      <c r="A142" s="62">
        <v>44308</v>
      </c>
      <c r="B142" s="1">
        <v>15320.519531</v>
      </c>
      <c r="C142" s="1">
        <f t="shared" si="2"/>
        <v>8.1962392817025529E-3</v>
      </c>
      <c r="D142" s="71">
        <v>3.0994799999999999E-3</v>
      </c>
    </row>
    <row r="143" spans="1:4" x14ac:dyDescent="0.35">
      <c r="A143" s="62">
        <v>44309</v>
      </c>
      <c r="B143" s="1">
        <v>15279.620117</v>
      </c>
      <c r="C143" s="1">
        <f t="shared" si="2"/>
        <v>-2.6695840122942581E-3</v>
      </c>
      <c r="D143" s="71">
        <v>-8.3866909999999999E-3</v>
      </c>
    </row>
    <row r="144" spans="1:4" x14ac:dyDescent="0.35">
      <c r="A144" s="62">
        <v>44312</v>
      </c>
      <c r="B144" s="1">
        <v>15296.339844</v>
      </c>
      <c r="C144" s="1">
        <f t="shared" si="2"/>
        <v>1.0942501758533538E-3</v>
      </c>
      <c r="D144" s="71">
        <v>1.4689506E-2</v>
      </c>
    </row>
    <row r="145" spans="1:4" x14ac:dyDescent="0.35">
      <c r="A145" s="62">
        <v>44313</v>
      </c>
      <c r="B145" s="1">
        <v>15249.269531</v>
      </c>
      <c r="C145" s="1">
        <f t="shared" si="2"/>
        <v>-3.0772271981433213E-3</v>
      </c>
      <c r="D145" s="71">
        <v>6.7997700000000001E-3</v>
      </c>
    </row>
    <row r="146" spans="1:4" x14ac:dyDescent="0.35">
      <c r="A146" s="62">
        <v>44314</v>
      </c>
      <c r="B146" s="1">
        <v>15292.179688</v>
      </c>
      <c r="C146" s="1">
        <f t="shared" si="2"/>
        <v>2.8139155723340631E-3</v>
      </c>
      <c r="D146" s="71">
        <v>-3.5947743999999997E-2</v>
      </c>
    </row>
    <row r="147" spans="1:4" x14ac:dyDescent="0.35">
      <c r="A147" s="62">
        <v>44315</v>
      </c>
      <c r="B147" s="1">
        <v>15154.200194999999</v>
      </c>
      <c r="C147" s="1">
        <f t="shared" si="2"/>
        <v>-9.0228793942485046E-3</v>
      </c>
      <c r="D147" s="71">
        <v>1.3559659999999999E-3</v>
      </c>
    </row>
    <row r="148" spans="1:4" x14ac:dyDescent="0.35">
      <c r="A148" s="62">
        <v>44316</v>
      </c>
      <c r="B148" s="1">
        <v>15135.910156</v>
      </c>
      <c r="C148" s="1">
        <f t="shared" si="2"/>
        <v>-1.2069286907028039E-3</v>
      </c>
      <c r="D148" s="71">
        <v>-1.0155743E-2</v>
      </c>
    </row>
    <row r="149" spans="1:4" x14ac:dyDescent="0.35">
      <c r="A149" s="62">
        <v>44319</v>
      </c>
      <c r="B149" s="1">
        <v>15236.469727</v>
      </c>
      <c r="C149" s="1">
        <f t="shared" si="2"/>
        <v>6.6437743065049272E-3</v>
      </c>
      <c r="D149" s="71">
        <v>1.2767841E-2</v>
      </c>
    </row>
    <row r="150" spans="1:4" x14ac:dyDescent="0.35">
      <c r="A150" s="62">
        <v>44320</v>
      </c>
      <c r="B150" s="1">
        <v>14856.480469</v>
      </c>
      <c r="C150" s="1">
        <f t="shared" si="2"/>
        <v>-2.4939455451851444E-2</v>
      </c>
      <c r="D150" s="71">
        <v>-2.6114353E-2</v>
      </c>
    </row>
    <row r="151" spans="1:4" x14ac:dyDescent="0.35">
      <c r="A151" s="62">
        <v>44321</v>
      </c>
      <c r="B151" s="1">
        <v>15170.780273</v>
      </c>
      <c r="C151" s="1">
        <f t="shared" si="2"/>
        <v>2.11557377035448E-2</v>
      </c>
      <c r="D151" s="71">
        <v>1.5950128000000001E-2</v>
      </c>
    </row>
    <row r="152" spans="1:4" x14ac:dyDescent="0.35">
      <c r="A152" s="62">
        <v>44322</v>
      </c>
      <c r="B152" s="1">
        <v>15196.740234000001</v>
      </c>
      <c r="C152" s="1">
        <f t="shared" si="2"/>
        <v>1.7111816619084768E-3</v>
      </c>
      <c r="D152" s="71">
        <v>-1.3879430999999999E-2</v>
      </c>
    </row>
    <row r="153" spans="1:4" x14ac:dyDescent="0.35">
      <c r="A153" s="62">
        <v>44323</v>
      </c>
      <c r="B153" s="1">
        <v>15399.650390999999</v>
      </c>
      <c r="C153" s="1">
        <f t="shared" si="2"/>
        <v>1.3352215927598939E-2</v>
      </c>
      <c r="D153" s="71">
        <v>3.6225196000000001E-2</v>
      </c>
    </row>
    <row r="154" spans="1:4" x14ac:dyDescent="0.35">
      <c r="A154" s="62">
        <v>44326</v>
      </c>
      <c r="B154" s="1">
        <v>15400.410156</v>
      </c>
      <c r="C154" s="1">
        <f t="shared" si="2"/>
        <v>4.9336509642110221E-5</v>
      </c>
      <c r="D154" s="71">
        <v>-9.3520040000000006E-3</v>
      </c>
    </row>
    <row r="155" spans="1:4" x14ac:dyDescent="0.35">
      <c r="A155" s="62">
        <v>44327</v>
      </c>
      <c r="B155" s="1">
        <v>15119.75</v>
      </c>
      <c r="C155" s="1">
        <f t="shared" si="2"/>
        <v>-1.8224200080194274E-2</v>
      </c>
      <c r="D155" s="71">
        <v>-5.3945039999999996E-3</v>
      </c>
    </row>
    <row r="156" spans="1:4" x14ac:dyDescent="0.35">
      <c r="A156" s="62">
        <v>44328</v>
      </c>
      <c r="B156" s="1">
        <v>15150.219727</v>
      </c>
      <c r="C156" s="1">
        <f t="shared" si="2"/>
        <v>2.0152269052067457E-3</v>
      </c>
      <c r="D156" s="71">
        <v>7.6836159999999999E-3</v>
      </c>
    </row>
    <row r="157" spans="1:4" x14ac:dyDescent="0.35">
      <c r="A157" s="62">
        <v>44329</v>
      </c>
      <c r="B157" s="1">
        <v>15199.679688</v>
      </c>
      <c r="C157" s="1">
        <f t="shared" si="2"/>
        <v>3.2646365459542011E-3</v>
      </c>
      <c r="D157" s="71">
        <v>8.9706549999999993E-3</v>
      </c>
    </row>
    <row r="158" spans="1:4" x14ac:dyDescent="0.35">
      <c r="A158" s="62">
        <v>44330</v>
      </c>
      <c r="B158" s="1">
        <v>15416.639648</v>
      </c>
      <c r="C158" s="1">
        <f t="shared" si="2"/>
        <v>1.4273982376831791E-2</v>
      </c>
      <c r="D158" s="71">
        <v>2.4449210000000001E-3</v>
      </c>
    </row>
    <row r="159" spans="1:4" x14ac:dyDescent="0.35">
      <c r="A159" s="62">
        <v>44333</v>
      </c>
      <c r="B159" s="1">
        <v>15396.620117</v>
      </c>
      <c r="C159" s="1">
        <f t="shared" si="2"/>
        <v>-1.2985664487913907E-3</v>
      </c>
      <c r="D159" s="71">
        <v>5.5432370000000003E-3</v>
      </c>
    </row>
    <row r="160" spans="1:4" x14ac:dyDescent="0.35">
      <c r="A160" s="62">
        <v>44334</v>
      </c>
      <c r="B160" s="1">
        <v>15386.580078000001</v>
      </c>
      <c r="C160" s="1">
        <f t="shared" si="2"/>
        <v>-6.5209370132565203E-4</v>
      </c>
      <c r="D160" s="71">
        <v>5.9537050000000001E-3</v>
      </c>
    </row>
    <row r="161" spans="1:4" x14ac:dyDescent="0.35">
      <c r="A161" s="62">
        <v>44335</v>
      </c>
      <c r="B161" s="1">
        <v>15113.559569999999</v>
      </c>
      <c r="C161" s="1">
        <f t="shared" si="2"/>
        <v>-1.7744067012680154E-2</v>
      </c>
      <c r="D161" s="71">
        <v>-3.2879879999999999E-3</v>
      </c>
    </row>
    <row r="162" spans="1:4" x14ac:dyDescent="0.35">
      <c r="A162" s="62">
        <v>44336</v>
      </c>
      <c r="B162" s="1">
        <v>15370.259765999999</v>
      </c>
      <c r="C162" s="1">
        <f t="shared" si="2"/>
        <v>1.6984760923531385E-2</v>
      </c>
      <c r="D162" s="71">
        <v>8.7964599999999999E-4</v>
      </c>
    </row>
    <row r="163" spans="1:4" x14ac:dyDescent="0.35">
      <c r="A163" s="62">
        <v>44337</v>
      </c>
      <c r="B163" s="1">
        <v>15437.509765999999</v>
      </c>
      <c r="C163" s="1">
        <f t="shared" si="2"/>
        <v>4.3753326894813652E-3</v>
      </c>
      <c r="D163" s="71">
        <v>1.4282609E-2</v>
      </c>
    </row>
    <row r="164" spans="1:4" x14ac:dyDescent="0.35">
      <c r="A164" s="62">
        <v>44341</v>
      </c>
      <c r="B164" s="1">
        <v>15465.089844</v>
      </c>
      <c r="C164" s="1">
        <f t="shared" si="2"/>
        <v>1.7865626268780731E-3</v>
      </c>
      <c r="D164" s="71">
        <v>1.0181997E-2</v>
      </c>
    </row>
    <row r="165" spans="1:4" x14ac:dyDescent="0.35">
      <c r="A165" s="62">
        <v>44342</v>
      </c>
      <c r="B165" s="1">
        <v>15450.719727</v>
      </c>
      <c r="C165" s="1">
        <f t="shared" si="2"/>
        <v>-9.2919712364785095E-4</v>
      </c>
      <c r="D165" s="71">
        <v>3.6456790000000002E-3</v>
      </c>
    </row>
    <row r="166" spans="1:4" x14ac:dyDescent="0.35">
      <c r="A166" s="62">
        <v>44343</v>
      </c>
      <c r="B166" s="1">
        <v>15406.730469</v>
      </c>
      <c r="C166" s="1">
        <f t="shared" si="2"/>
        <v>-2.8470685364338569E-3</v>
      </c>
      <c r="D166" s="71">
        <v>-6.4102350000000002E-3</v>
      </c>
    </row>
    <row r="167" spans="1:4" x14ac:dyDescent="0.35">
      <c r="A167" s="62">
        <v>44344</v>
      </c>
      <c r="B167" s="1">
        <v>15519.980469</v>
      </c>
      <c r="C167" s="1">
        <f t="shared" si="2"/>
        <v>7.3506835358657825E-3</v>
      </c>
      <c r="D167" s="71">
        <v>8.8172040000000004E-3</v>
      </c>
    </row>
    <row r="168" spans="1:4" x14ac:dyDescent="0.35">
      <c r="A168" s="62">
        <v>44347</v>
      </c>
      <c r="B168" s="1">
        <v>15421.129883</v>
      </c>
      <c r="C168" s="1">
        <f t="shared" si="2"/>
        <v>-6.3692468039793686E-3</v>
      </c>
      <c r="D168" s="71">
        <v>0</v>
      </c>
    </row>
    <row r="169" spans="1:4" x14ac:dyDescent="0.35">
      <c r="A169" s="62">
        <v>44348</v>
      </c>
      <c r="B169" s="1">
        <v>15567.360352</v>
      </c>
      <c r="C169" s="1">
        <f t="shared" si="2"/>
        <v>9.4824743783010444E-3</v>
      </c>
      <c r="D169" s="71">
        <v>-1.5988062000000001E-2</v>
      </c>
    </row>
    <row r="170" spans="1:4" x14ac:dyDescent="0.35">
      <c r="A170" s="62">
        <v>44349</v>
      </c>
      <c r="B170" s="1">
        <v>15602.709961</v>
      </c>
      <c r="C170" s="1">
        <f t="shared" si="2"/>
        <v>2.2707516368026567E-3</v>
      </c>
      <c r="D170" s="71">
        <v>5.4159450000000001E-3</v>
      </c>
    </row>
    <row r="171" spans="1:4" x14ac:dyDescent="0.35">
      <c r="A171" s="62">
        <v>44350</v>
      </c>
      <c r="B171" s="1">
        <v>15632.669921999999</v>
      </c>
      <c r="C171" s="1">
        <f t="shared" si="2"/>
        <v>1.9201767561459228E-3</v>
      </c>
      <c r="D171" s="71">
        <v>-2.1543800000000001E-4</v>
      </c>
    </row>
    <row r="172" spans="1:4" x14ac:dyDescent="0.35">
      <c r="A172" s="62">
        <v>44351</v>
      </c>
      <c r="B172" s="1">
        <v>15692.900390999999</v>
      </c>
      <c r="C172" s="1">
        <f t="shared" si="2"/>
        <v>3.8528587439332546E-3</v>
      </c>
      <c r="D172" s="71">
        <v>-2.5862609999999999E-3</v>
      </c>
    </row>
    <row r="173" spans="1:4" x14ac:dyDescent="0.35">
      <c r="A173" s="62">
        <v>44354</v>
      </c>
      <c r="B173" s="1">
        <v>15677.150390999999</v>
      </c>
      <c r="C173" s="1">
        <f t="shared" si="2"/>
        <v>-1.0036385631449459E-3</v>
      </c>
      <c r="D173" s="71">
        <v>1.0155597000000001E-2</v>
      </c>
    </row>
    <row r="174" spans="1:4" x14ac:dyDescent="0.35">
      <c r="A174" s="62">
        <v>44355</v>
      </c>
      <c r="B174" s="1">
        <v>15640.599609000001</v>
      </c>
      <c r="C174" s="1">
        <f t="shared" si="2"/>
        <v>-2.3314684804568598E-3</v>
      </c>
      <c r="D174" s="71">
        <v>-3.2085880000000001E-3</v>
      </c>
    </row>
    <row r="175" spans="1:4" x14ac:dyDescent="0.35">
      <c r="A175" s="62">
        <v>44356</v>
      </c>
      <c r="B175" s="1">
        <v>15581.139648</v>
      </c>
      <c r="C175" s="1">
        <f t="shared" si="2"/>
        <v>-3.8016420397198642E-3</v>
      </c>
      <c r="D175" s="71">
        <v>-5.3648070000000001E-3</v>
      </c>
    </row>
    <row r="176" spans="1:4" x14ac:dyDescent="0.35">
      <c r="A176" s="62">
        <v>44357</v>
      </c>
      <c r="B176" s="1">
        <v>15571.219727</v>
      </c>
      <c r="C176" s="1">
        <f t="shared" si="2"/>
        <v>-6.3666209430796917E-4</v>
      </c>
      <c r="D176" s="71">
        <v>-1.0355977000000001E-2</v>
      </c>
    </row>
    <row r="177" spans="1:4" x14ac:dyDescent="0.35">
      <c r="A177" s="62">
        <v>44358</v>
      </c>
      <c r="B177" s="1">
        <v>15693.269531</v>
      </c>
      <c r="C177" s="1">
        <f t="shared" si="2"/>
        <v>7.8381659330366872E-3</v>
      </c>
      <c r="D177" s="71">
        <v>1.6786582000000001E-2</v>
      </c>
    </row>
    <row r="178" spans="1:4" x14ac:dyDescent="0.35">
      <c r="A178" s="62">
        <v>44361</v>
      </c>
      <c r="B178" s="1">
        <v>15673.639648</v>
      </c>
      <c r="C178" s="1">
        <f t="shared" si="2"/>
        <v>-1.2508472476830494E-3</v>
      </c>
      <c r="D178" s="71">
        <v>-2.1437600000000001E-4</v>
      </c>
    </row>
    <row r="179" spans="1:4" x14ac:dyDescent="0.35">
      <c r="A179" s="62">
        <v>44362</v>
      </c>
      <c r="B179" s="1">
        <v>15729.519531</v>
      </c>
      <c r="C179" s="1">
        <f t="shared" si="2"/>
        <v>3.5652142230493374E-3</v>
      </c>
      <c r="D179" s="71">
        <v>-2.3590070000000002E-3</v>
      </c>
    </row>
    <row r="180" spans="1:4" x14ac:dyDescent="0.35">
      <c r="A180" s="62">
        <v>44363</v>
      </c>
      <c r="B180" s="1">
        <v>15710.570313</v>
      </c>
      <c r="C180" s="1">
        <f t="shared" si="2"/>
        <v>-1.2046914696061956E-3</v>
      </c>
      <c r="D180" s="71">
        <v>2.3430782000000001E-2</v>
      </c>
    </row>
    <row r="181" spans="1:4" x14ac:dyDescent="0.35">
      <c r="A181" s="62">
        <v>44364</v>
      </c>
      <c r="B181" s="1">
        <v>15727.669921999999</v>
      </c>
      <c r="C181" s="1">
        <f t="shared" si="2"/>
        <v>1.0884142751870426E-3</v>
      </c>
      <c r="D181" s="71">
        <v>9.0317260000000003E-3</v>
      </c>
    </row>
    <row r="182" spans="1:4" x14ac:dyDescent="0.35">
      <c r="A182" s="62">
        <v>44365</v>
      </c>
      <c r="B182" s="1">
        <v>15448.040039</v>
      </c>
      <c r="C182" s="1">
        <f t="shared" si="2"/>
        <v>-1.7779485733538377E-2</v>
      </c>
      <c r="D182" s="71">
        <v>-1.2489643999999999E-2</v>
      </c>
    </row>
    <row r="183" spans="1:4" x14ac:dyDescent="0.35">
      <c r="A183" s="62">
        <v>44368</v>
      </c>
      <c r="B183" s="1">
        <v>15603.240234000001</v>
      </c>
      <c r="C183" s="1">
        <f t="shared" si="2"/>
        <v>1.0046594558803841E-2</v>
      </c>
      <c r="D183" s="71">
        <v>1.3069203999999999E-2</v>
      </c>
    </row>
    <row r="184" spans="1:4" x14ac:dyDescent="0.35">
      <c r="A184" s="62">
        <v>44369</v>
      </c>
      <c r="B184" s="1">
        <v>15636.330078000001</v>
      </c>
      <c r="C184" s="1">
        <f t="shared" si="2"/>
        <v>2.1207033605684139E-3</v>
      </c>
      <c r="D184" s="71">
        <v>2.4968579999999998E-3</v>
      </c>
    </row>
    <row r="185" spans="1:4" x14ac:dyDescent="0.35">
      <c r="A185" s="62">
        <v>44370</v>
      </c>
      <c r="B185" s="1">
        <v>15456.389648</v>
      </c>
      <c r="C185" s="1">
        <f t="shared" si="2"/>
        <v>-1.150784289551249E-2</v>
      </c>
      <c r="D185" s="71">
        <v>-6.22644E-4</v>
      </c>
    </row>
    <row r="186" spans="1:4" x14ac:dyDescent="0.35">
      <c r="A186" s="62">
        <v>44371</v>
      </c>
      <c r="B186" s="1">
        <v>15589.230469</v>
      </c>
      <c r="C186" s="1">
        <f t="shared" si="2"/>
        <v>8.5945569453982351E-3</v>
      </c>
      <c r="D186" s="71">
        <v>3.9459710000000004E-3</v>
      </c>
    </row>
    <row r="187" spans="1:4" x14ac:dyDescent="0.35">
      <c r="A187" s="62">
        <v>44372</v>
      </c>
      <c r="B187" s="1">
        <v>15607.969727</v>
      </c>
      <c r="C187" s="1">
        <f t="shared" si="2"/>
        <v>1.2020643377659726E-3</v>
      </c>
      <c r="D187" s="71">
        <v>2.0273055000000002E-2</v>
      </c>
    </row>
    <row r="188" spans="1:4" x14ac:dyDescent="0.35">
      <c r="A188" s="62">
        <v>44375</v>
      </c>
      <c r="B188" s="1">
        <v>15554.179688</v>
      </c>
      <c r="C188" s="1">
        <f t="shared" si="2"/>
        <v>-3.4463187679656324E-3</v>
      </c>
      <c r="D188" s="71">
        <v>3.649645E-3</v>
      </c>
    </row>
    <row r="189" spans="1:4" x14ac:dyDescent="0.35">
      <c r="A189" s="62">
        <v>44376</v>
      </c>
      <c r="B189" s="1">
        <v>15690.589844</v>
      </c>
      <c r="C189" s="1">
        <f t="shared" si="2"/>
        <v>8.7700000087590543E-3</v>
      </c>
      <c r="D189" s="71">
        <v>2.1212101000000001E-2</v>
      </c>
    </row>
    <row r="190" spans="1:4" x14ac:dyDescent="0.35">
      <c r="A190" s="62">
        <v>44377</v>
      </c>
      <c r="B190" s="1">
        <v>15531.040039</v>
      </c>
      <c r="C190" s="1">
        <f t="shared" si="2"/>
        <v>-1.0168502687680131E-2</v>
      </c>
      <c r="D190" s="71">
        <v>-5.4401090000000003E-3</v>
      </c>
    </row>
    <row r="191" spans="1:4" x14ac:dyDescent="0.35">
      <c r="A191" s="62">
        <v>44378</v>
      </c>
      <c r="B191" s="1">
        <v>15603.809569999999</v>
      </c>
      <c r="C191" s="1">
        <f t="shared" si="2"/>
        <v>4.6854254974083081E-3</v>
      </c>
      <c r="D191" s="71">
        <v>-6.066643E-3</v>
      </c>
    </row>
    <row r="192" spans="1:4" x14ac:dyDescent="0.35">
      <c r="A192" s="62">
        <v>44379</v>
      </c>
      <c r="B192" s="1">
        <v>15650.089844</v>
      </c>
      <c r="C192" s="1">
        <f t="shared" si="2"/>
        <v>2.9659599338471448E-3</v>
      </c>
      <c r="D192" s="71">
        <v>1.4608764999999999E-2</v>
      </c>
    </row>
    <row r="193" spans="1:4" x14ac:dyDescent="0.35">
      <c r="A193" s="62">
        <v>44382</v>
      </c>
      <c r="B193" s="1">
        <v>15661.969727</v>
      </c>
      <c r="C193" s="1">
        <f t="shared" si="2"/>
        <v>7.5909359744373421E-4</v>
      </c>
      <c r="D193" s="71">
        <v>4.9304700000000004E-4</v>
      </c>
    </row>
    <row r="194" spans="1:4" x14ac:dyDescent="0.35">
      <c r="A194" s="62">
        <v>44383</v>
      </c>
      <c r="B194" s="1">
        <v>15511.379883</v>
      </c>
      <c r="C194" s="1">
        <f t="shared" si="2"/>
        <v>-9.6150003240266183E-3</v>
      </c>
      <c r="D194" s="71">
        <v>7.8856880000000001E-3</v>
      </c>
    </row>
    <row r="195" spans="1:4" x14ac:dyDescent="0.35">
      <c r="A195" s="62">
        <v>44384</v>
      </c>
      <c r="B195" s="1">
        <v>15692.709961</v>
      </c>
      <c r="C195" s="1">
        <f t="shared" si="2"/>
        <v>1.1690131978440751E-2</v>
      </c>
      <c r="D195" s="71">
        <v>1.7114913999999998E-2</v>
      </c>
    </row>
    <row r="196" spans="1:4" x14ac:dyDescent="0.35">
      <c r="A196" s="62">
        <v>44385</v>
      </c>
      <c r="B196" s="1">
        <v>15420.639648</v>
      </c>
      <c r="C196" s="1">
        <f t="shared" ref="C196:C259" si="3">(B196-B195)/B195</f>
        <v>-1.7337369624249577E-2</v>
      </c>
      <c r="D196" s="71">
        <v>-2.2596135E-2</v>
      </c>
    </row>
    <row r="197" spans="1:4" x14ac:dyDescent="0.35">
      <c r="A197" s="62">
        <v>44386</v>
      </c>
      <c r="B197" s="1">
        <v>15687.929688</v>
      </c>
      <c r="C197" s="1">
        <f t="shared" si="3"/>
        <v>1.7333265422272311E-2</v>
      </c>
      <c r="D197" s="71">
        <v>1.2297097999999999E-2</v>
      </c>
    </row>
    <row r="198" spans="1:4" x14ac:dyDescent="0.35">
      <c r="A198" s="62">
        <v>44389</v>
      </c>
      <c r="B198" s="1">
        <v>15790.509765999999</v>
      </c>
      <c r="C198" s="1">
        <f t="shared" si="3"/>
        <v>6.5387900150052644E-3</v>
      </c>
      <c r="D198" s="71">
        <v>2.4295430000000002E-3</v>
      </c>
    </row>
    <row r="199" spans="1:4" x14ac:dyDescent="0.35">
      <c r="A199" s="62">
        <v>44390</v>
      </c>
      <c r="B199" s="1">
        <v>15789.639648</v>
      </c>
      <c r="C199" s="1">
        <f t="shared" si="3"/>
        <v>-5.510385750005627E-5</v>
      </c>
      <c r="D199" s="71">
        <v>4.8473099999999996E-3</v>
      </c>
    </row>
    <row r="200" spans="1:4" x14ac:dyDescent="0.35">
      <c r="A200" s="62">
        <v>44391</v>
      </c>
      <c r="B200" s="1">
        <v>15788.980469</v>
      </c>
      <c r="C200" s="1">
        <f t="shared" si="3"/>
        <v>-4.1747564523026787E-5</v>
      </c>
      <c r="D200" s="71">
        <v>-9.6477599999999998E-4</v>
      </c>
    </row>
    <row r="201" spans="1:4" x14ac:dyDescent="0.35">
      <c r="A201" s="62">
        <v>44392</v>
      </c>
      <c r="B201" s="1">
        <v>15629.660156</v>
      </c>
      <c r="C201" s="1">
        <f t="shared" si="3"/>
        <v>-1.0090601689755004E-2</v>
      </c>
      <c r="D201" s="71">
        <v>-1.8348633E-2</v>
      </c>
    </row>
    <row r="202" spans="1:4" x14ac:dyDescent="0.35">
      <c r="A202" s="62">
        <v>44393</v>
      </c>
      <c r="B202" s="1">
        <v>15540.309569999999</v>
      </c>
      <c r="C202" s="1">
        <f t="shared" si="3"/>
        <v>-5.7167324886267653E-3</v>
      </c>
      <c r="D202" s="71">
        <v>-2.4594199999999999E-3</v>
      </c>
    </row>
    <row r="203" spans="1:4" x14ac:dyDescent="0.35">
      <c r="A203" s="62">
        <v>44396</v>
      </c>
      <c r="B203" s="1">
        <v>15133.200194999999</v>
      </c>
      <c r="C203" s="1">
        <f t="shared" si="3"/>
        <v>-2.6196992612419367E-2</v>
      </c>
      <c r="D203" s="71">
        <v>-7.3964499999999997E-3</v>
      </c>
    </row>
    <row r="204" spans="1:4" x14ac:dyDescent="0.35">
      <c r="A204" s="62">
        <v>44397</v>
      </c>
      <c r="B204" s="1">
        <v>15216.269531</v>
      </c>
      <c r="C204" s="1">
        <f t="shared" si="3"/>
        <v>5.4892114641717712E-3</v>
      </c>
      <c r="D204" s="71">
        <v>4.4708990000000004E-3</v>
      </c>
    </row>
    <row r="205" spans="1:4" x14ac:dyDescent="0.35">
      <c r="A205" s="62">
        <v>44398</v>
      </c>
      <c r="B205" s="1">
        <v>15422.5</v>
      </c>
      <c r="C205" s="1">
        <f t="shared" si="3"/>
        <v>1.3553287064207701E-2</v>
      </c>
      <c r="D205" s="71">
        <v>1.8298704999999998E-2</v>
      </c>
    </row>
    <row r="206" spans="1:4" x14ac:dyDescent="0.35">
      <c r="A206" s="62">
        <v>44399</v>
      </c>
      <c r="B206" s="1">
        <v>15514.540039</v>
      </c>
      <c r="C206" s="1">
        <f t="shared" si="3"/>
        <v>5.9679065650834508E-3</v>
      </c>
      <c r="D206" s="71">
        <v>1.6512919000000001E-2</v>
      </c>
    </row>
    <row r="207" spans="1:4" x14ac:dyDescent="0.35">
      <c r="A207" s="62">
        <v>44400</v>
      </c>
      <c r="B207" s="1">
        <v>15669.290039</v>
      </c>
      <c r="C207" s="1">
        <f t="shared" si="3"/>
        <v>9.9745142048036205E-3</v>
      </c>
      <c r="D207" s="71">
        <v>1.1466756E-2</v>
      </c>
    </row>
    <row r="208" spans="1:4" x14ac:dyDescent="0.35">
      <c r="A208" s="62">
        <v>44403</v>
      </c>
      <c r="B208" s="1">
        <v>15618.980469</v>
      </c>
      <c r="C208" s="1">
        <f t="shared" si="3"/>
        <v>-3.2107115175468506E-3</v>
      </c>
      <c r="D208" s="71">
        <v>-7.085498E-3</v>
      </c>
    </row>
    <row r="209" spans="1:4" x14ac:dyDescent="0.35">
      <c r="A209" s="62">
        <v>44404</v>
      </c>
      <c r="B209" s="1">
        <v>15519.129883</v>
      </c>
      <c r="C209" s="1">
        <f t="shared" si="3"/>
        <v>-6.3929003687648103E-3</v>
      </c>
      <c r="D209" s="71">
        <v>-9.0389730000000005E-3</v>
      </c>
    </row>
    <row r="210" spans="1:4" x14ac:dyDescent="0.35">
      <c r="A210" s="62">
        <v>44405</v>
      </c>
      <c r="B210" s="1">
        <v>15570.360352</v>
      </c>
      <c r="C210" s="1">
        <f t="shared" si="3"/>
        <v>3.3011173555625101E-3</v>
      </c>
      <c r="D210" s="71">
        <v>-1.9203549999999999E-3</v>
      </c>
    </row>
    <row r="211" spans="1:4" x14ac:dyDescent="0.35">
      <c r="A211" s="62">
        <v>44406</v>
      </c>
      <c r="B211" s="1">
        <v>15640.469727</v>
      </c>
      <c r="C211" s="1">
        <f t="shared" si="3"/>
        <v>4.5027458205869021E-3</v>
      </c>
      <c r="D211" s="71">
        <v>1.9240500000000001E-3</v>
      </c>
    </row>
    <row r="212" spans="1:4" x14ac:dyDescent="0.35">
      <c r="A212" s="62">
        <v>44407</v>
      </c>
      <c r="B212" s="1">
        <v>15544.389648</v>
      </c>
      <c r="C212" s="1">
        <f t="shared" si="3"/>
        <v>-6.1430430592590976E-3</v>
      </c>
      <c r="D212" s="71">
        <v>-6.2410180000000001E-3</v>
      </c>
    </row>
    <row r="213" spans="1:4" x14ac:dyDescent="0.35">
      <c r="A213" s="62">
        <v>44410</v>
      </c>
      <c r="B213" s="1">
        <v>15568.730469</v>
      </c>
      <c r="C213" s="1">
        <f t="shared" si="3"/>
        <v>1.5658910739625958E-3</v>
      </c>
      <c r="D213" s="71">
        <v>1.111113E-2</v>
      </c>
    </row>
    <row r="214" spans="1:4" x14ac:dyDescent="0.35">
      <c r="A214" s="62">
        <v>44411</v>
      </c>
      <c r="B214" s="1">
        <v>15555.080078000001</v>
      </c>
      <c r="C214" s="1">
        <f t="shared" si="3"/>
        <v>-8.7678253709764424E-4</v>
      </c>
      <c r="D214" s="71">
        <v>1.3377936E-2</v>
      </c>
    </row>
    <row r="215" spans="1:4" x14ac:dyDescent="0.35">
      <c r="A215" s="62">
        <v>44412</v>
      </c>
      <c r="B215" s="1">
        <v>15692.129883</v>
      </c>
      <c r="C215" s="1">
        <f t="shared" si="3"/>
        <v>8.810613916017845E-3</v>
      </c>
      <c r="D215" s="71">
        <v>2.5459659999999999E-2</v>
      </c>
    </row>
    <row r="216" spans="1:4" x14ac:dyDescent="0.35">
      <c r="A216" s="62">
        <v>44413</v>
      </c>
      <c r="B216" s="1">
        <v>15744.669921999999</v>
      </c>
      <c r="C216" s="1">
        <f t="shared" si="3"/>
        <v>3.3481776783480838E-3</v>
      </c>
      <c r="D216" s="71">
        <v>-1.1494252999999999E-2</v>
      </c>
    </row>
    <row r="217" spans="1:4" x14ac:dyDescent="0.35">
      <c r="A217" s="62">
        <v>44414</v>
      </c>
      <c r="B217" s="1">
        <v>15761.450194999999</v>
      </c>
      <c r="C217" s="1">
        <f t="shared" si="3"/>
        <v>1.0657748357463664E-3</v>
      </c>
      <c r="D217" s="71">
        <v>-6.5116000000000002E-3</v>
      </c>
    </row>
    <row r="218" spans="1:4" x14ac:dyDescent="0.35">
      <c r="A218" s="62">
        <v>44417</v>
      </c>
      <c r="B218" s="1">
        <v>15745.410156</v>
      </c>
      <c r="C218" s="1">
        <f t="shared" si="3"/>
        <v>-1.0176753281933347E-3</v>
      </c>
      <c r="D218" s="71">
        <v>1.404438E-3</v>
      </c>
    </row>
    <row r="219" spans="1:4" x14ac:dyDescent="0.35">
      <c r="A219" s="62">
        <v>44418</v>
      </c>
      <c r="B219" s="1">
        <v>15770.709961</v>
      </c>
      <c r="C219" s="1">
        <f t="shared" si="3"/>
        <v>1.6068050783903988E-3</v>
      </c>
      <c r="D219" s="71">
        <v>3.2726130000000002E-3</v>
      </c>
    </row>
    <row r="220" spans="1:4" x14ac:dyDescent="0.35">
      <c r="A220" s="62">
        <v>44419</v>
      </c>
      <c r="B220" s="1">
        <v>15826.089844</v>
      </c>
      <c r="C220" s="1">
        <f t="shared" si="3"/>
        <v>3.5115656262115443E-3</v>
      </c>
      <c r="D220" s="71">
        <v>-3.2619379999999998E-3</v>
      </c>
    </row>
    <row r="221" spans="1:4" x14ac:dyDescent="0.35">
      <c r="A221" s="62">
        <v>44420</v>
      </c>
      <c r="B221" s="1">
        <v>15937.509765999999</v>
      </c>
      <c r="C221" s="1">
        <f t="shared" si="3"/>
        <v>7.0402685122023835E-3</v>
      </c>
      <c r="D221" s="71">
        <v>3.7400749999999998E-3</v>
      </c>
    </row>
    <row r="222" spans="1:4" x14ac:dyDescent="0.35">
      <c r="A222" s="62">
        <v>44421</v>
      </c>
      <c r="B222" s="1">
        <v>15977.440430000001</v>
      </c>
      <c r="C222" s="1">
        <f t="shared" si="3"/>
        <v>2.5054518921887475E-3</v>
      </c>
      <c r="D222" s="71">
        <v>1.0712641E-2</v>
      </c>
    </row>
    <row r="223" spans="1:4" x14ac:dyDescent="0.35">
      <c r="A223" s="62">
        <v>44424</v>
      </c>
      <c r="B223" s="1">
        <v>15925.730469</v>
      </c>
      <c r="C223" s="1">
        <f t="shared" si="3"/>
        <v>-3.2364358500694139E-3</v>
      </c>
      <c r="D223" s="71">
        <v>-5.9908019999999999E-3</v>
      </c>
    </row>
    <row r="224" spans="1:4" x14ac:dyDescent="0.35">
      <c r="A224" s="62">
        <v>44425</v>
      </c>
      <c r="B224" s="1">
        <v>15921.950194999999</v>
      </c>
      <c r="C224" s="1">
        <f t="shared" si="3"/>
        <v>-2.3736895506043399E-4</v>
      </c>
      <c r="D224" s="71">
        <v>4.1725080000000001E-3</v>
      </c>
    </row>
    <row r="225" spans="1:4" x14ac:dyDescent="0.35">
      <c r="A225" s="62">
        <v>44426</v>
      </c>
      <c r="B225" s="1">
        <v>15965.969727</v>
      </c>
      <c r="C225" s="1">
        <f t="shared" si="3"/>
        <v>2.7647073041230708E-3</v>
      </c>
      <c r="D225" s="71">
        <v>-2.770111E-3</v>
      </c>
    </row>
    <row r="226" spans="1:4" x14ac:dyDescent="0.35">
      <c r="A226" s="62">
        <v>44427</v>
      </c>
      <c r="B226" s="1">
        <v>15765.809569999999</v>
      </c>
      <c r="C226" s="1">
        <f t="shared" si="3"/>
        <v>-1.2536673964845998E-2</v>
      </c>
      <c r="D226" s="71">
        <v>-1.8055528000000001E-2</v>
      </c>
    </row>
    <row r="227" spans="1:4" x14ac:dyDescent="0.35">
      <c r="A227" s="62">
        <v>44428</v>
      </c>
      <c r="B227" s="1">
        <v>15808.040039</v>
      </c>
      <c r="C227" s="1">
        <f t="shared" si="3"/>
        <v>2.6786108770689718E-3</v>
      </c>
      <c r="D227" s="71">
        <v>2.3573790000000002E-3</v>
      </c>
    </row>
    <row r="228" spans="1:4" x14ac:dyDescent="0.35">
      <c r="A228" s="62">
        <v>44431</v>
      </c>
      <c r="B228" s="1">
        <v>15852.790039</v>
      </c>
      <c r="C228" s="1">
        <f t="shared" si="3"/>
        <v>2.8308379716648819E-3</v>
      </c>
      <c r="D228" s="71">
        <v>6.5851080000000001E-3</v>
      </c>
    </row>
    <row r="229" spans="1:4" x14ac:dyDescent="0.35">
      <c r="A229" s="62">
        <v>44432</v>
      </c>
      <c r="B229" s="1">
        <v>15905.849609000001</v>
      </c>
      <c r="C229" s="1">
        <f t="shared" si="3"/>
        <v>3.3470177722323682E-3</v>
      </c>
      <c r="D229" s="71">
        <v>-4.2055790000000001E-3</v>
      </c>
    </row>
    <row r="230" spans="1:4" x14ac:dyDescent="0.35">
      <c r="A230" s="62">
        <v>44433</v>
      </c>
      <c r="B230" s="1">
        <v>15860.660156</v>
      </c>
      <c r="C230" s="1">
        <f t="shared" si="3"/>
        <v>-2.8410587369335706E-3</v>
      </c>
      <c r="D230" s="71">
        <v>1.0323782E-2</v>
      </c>
    </row>
    <row r="231" spans="1:4" x14ac:dyDescent="0.35">
      <c r="A231" s="62">
        <v>44434</v>
      </c>
      <c r="B231" s="1">
        <v>15793.620117</v>
      </c>
      <c r="C231" s="1">
        <f t="shared" si="3"/>
        <v>-4.2268126509626179E-3</v>
      </c>
      <c r="D231" s="71">
        <v>-2.4152336E-2</v>
      </c>
    </row>
    <row r="232" spans="1:4" x14ac:dyDescent="0.35">
      <c r="A232" s="62">
        <v>44435</v>
      </c>
      <c r="B232" s="1">
        <v>15851.75</v>
      </c>
      <c r="C232" s="1">
        <f t="shared" si="3"/>
        <v>3.6805927057489201E-3</v>
      </c>
      <c r="D232" s="71">
        <v>4.75916E-4</v>
      </c>
    </row>
    <row r="233" spans="1:4" x14ac:dyDescent="0.35">
      <c r="A233" s="62">
        <v>44438</v>
      </c>
      <c r="B233" s="1">
        <v>15887.309569999999</v>
      </c>
      <c r="C233" s="1">
        <f t="shared" si="3"/>
        <v>2.2432583153279254E-3</v>
      </c>
      <c r="D233" s="71">
        <v>-5.2330639999999999E-3</v>
      </c>
    </row>
    <row r="234" spans="1:4" x14ac:dyDescent="0.35">
      <c r="A234" s="62">
        <v>44439</v>
      </c>
      <c r="B234" s="1">
        <v>15835.089844</v>
      </c>
      <c r="C234" s="1">
        <f t="shared" si="3"/>
        <v>-3.286882890392332E-3</v>
      </c>
      <c r="D234" s="71">
        <v>-1.6738401999999999E-2</v>
      </c>
    </row>
    <row r="235" spans="1:4" x14ac:dyDescent="0.35">
      <c r="A235" s="62">
        <v>44440</v>
      </c>
      <c r="B235" s="1">
        <v>15824.290039</v>
      </c>
      <c r="C235" s="1">
        <f t="shared" si="3"/>
        <v>-6.8201728606501492E-4</v>
      </c>
      <c r="D235" s="71">
        <v>1.0213959E-2</v>
      </c>
    </row>
    <row r="236" spans="1:4" x14ac:dyDescent="0.35">
      <c r="A236" s="62">
        <v>44441</v>
      </c>
      <c r="B236" s="1">
        <v>15840.589844</v>
      </c>
      <c r="C236" s="1">
        <f t="shared" si="3"/>
        <v>1.0300496868945542E-3</v>
      </c>
      <c r="D236" s="71">
        <v>-4.8141600000000003E-4</v>
      </c>
    </row>
    <row r="237" spans="1:4" x14ac:dyDescent="0.35">
      <c r="A237" s="62">
        <v>44442</v>
      </c>
      <c r="B237" s="1">
        <v>15781.200194999999</v>
      </c>
      <c r="C237" s="1">
        <f t="shared" si="3"/>
        <v>-3.7492069162118912E-3</v>
      </c>
      <c r="D237" s="71">
        <v>-1.2042389000000001E-2</v>
      </c>
    </row>
    <row r="238" spans="1:4" x14ac:dyDescent="0.35">
      <c r="A238" s="62">
        <v>44445</v>
      </c>
      <c r="B238" s="1">
        <v>15932.120117</v>
      </c>
      <c r="C238" s="1">
        <f t="shared" si="3"/>
        <v>9.5632727634883761E-3</v>
      </c>
      <c r="D238" s="71">
        <v>1.1213983E-2</v>
      </c>
    </row>
    <row r="239" spans="1:4" x14ac:dyDescent="0.35">
      <c r="A239" s="62">
        <v>44446</v>
      </c>
      <c r="B239" s="1">
        <v>15843.089844</v>
      </c>
      <c r="C239" s="1">
        <f t="shared" si="3"/>
        <v>-5.5880995339096526E-3</v>
      </c>
      <c r="D239" s="71">
        <v>7.2324010000000003E-3</v>
      </c>
    </row>
    <row r="240" spans="1:4" x14ac:dyDescent="0.35">
      <c r="A240" s="62">
        <v>44447</v>
      </c>
      <c r="B240" s="1">
        <v>15610.280273</v>
      </c>
      <c r="C240" s="1">
        <f t="shared" si="3"/>
        <v>-1.4694707490292244E-2</v>
      </c>
      <c r="D240" s="71">
        <v>-3.350876E-3</v>
      </c>
    </row>
    <row r="241" spans="1:4" x14ac:dyDescent="0.35">
      <c r="A241" s="62">
        <v>44448</v>
      </c>
      <c r="B241" s="1">
        <v>15623.150390999999</v>
      </c>
      <c r="C241" s="1">
        <f t="shared" si="3"/>
        <v>8.2446424887447063E-4</v>
      </c>
      <c r="D241" s="71">
        <v>8.6455530000000003E-3</v>
      </c>
    </row>
    <row r="242" spans="1:4" x14ac:dyDescent="0.35">
      <c r="A242" s="62">
        <v>44449</v>
      </c>
      <c r="B242" s="1">
        <v>15609.809569999999</v>
      </c>
      <c r="C242" s="1">
        <f t="shared" si="3"/>
        <v>-8.5391362600497028E-4</v>
      </c>
      <c r="D242" s="71">
        <v>1.3809495E-2</v>
      </c>
    </row>
    <row r="243" spans="1:4" x14ac:dyDescent="0.35">
      <c r="A243" s="62">
        <v>44452</v>
      </c>
      <c r="B243" s="1">
        <v>15701.419921999999</v>
      </c>
      <c r="C243" s="1">
        <f t="shared" si="3"/>
        <v>5.8687680710764554E-3</v>
      </c>
      <c r="D243" s="71">
        <v>-2.7712514000000001E-2</v>
      </c>
    </row>
    <row r="244" spans="1:4" x14ac:dyDescent="0.35">
      <c r="A244" s="62">
        <v>44453</v>
      </c>
      <c r="B244" s="1">
        <v>15722.990234000001</v>
      </c>
      <c r="C244" s="1">
        <f t="shared" si="3"/>
        <v>1.3737809769534582E-3</v>
      </c>
      <c r="D244" s="71">
        <v>3.3816229999999998E-3</v>
      </c>
    </row>
    <row r="245" spans="1:4" x14ac:dyDescent="0.35">
      <c r="A245" s="62">
        <v>44454</v>
      </c>
      <c r="B245" s="1">
        <v>15616</v>
      </c>
      <c r="C245" s="1">
        <f t="shared" si="3"/>
        <v>-6.8047001497616513E-3</v>
      </c>
      <c r="D245" s="71">
        <v>-3.7072682000000003E-2</v>
      </c>
    </row>
    <row r="246" spans="1:4" x14ac:dyDescent="0.35">
      <c r="A246" s="62">
        <v>44455</v>
      </c>
      <c r="B246" s="1">
        <v>15651.75</v>
      </c>
      <c r="C246" s="1">
        <f t="shared" si="3"/>
        <v>2.2893186475409838E-3</v>
      </c>
      <c r="D246" s="71">
        <v>1.349998E-2</v>
      </c>
    </row>
    <row r="247" spans="1:4" x14ac:dyDescent="0.35">
      <c r="A247" s="62">
        <v>44456</v>
      </c>
      <c r="B247" s="1">
        <v>15490.169921999999</v>
      </c>
      <c r="C247" s="1">
        <f t="shared" si="3"/>
        <v>-1.0323451243471234E-2</v>
      </c>
      <c r="D247" s="71">
        <v>-5.9200590000000001E-3</v>
      </c>
    </row>
    <row r="248" spans="1:4" x14ac:dyDescent="0.35">
      <c r="A248" s="62">
        <v>44459</v>
      </c>
      <c r="B248" s="1">
        <v>15132.059569999999</v>
      </c>
      <c r="C248" s="1">
        <f t="shared" si="3"/>
        <v>-2.311855543246117E-2</v>
      </c>
      <c r="D248" s="71">
        <v>-1.5384645000000001E-2</v>
      </c>
    </row>
    <row r="249" spans="1:4" x14ac:dyDescent="0.35">
      <c r="A249" s="62">
        <v>44460</v>
      </c>
      <c r="B249" s="1">
        <v>15348.530273</v>
      </c>
      <c r="C249" s="1">
        <f t="shared" si="3"/>
        <v>1.430543555545895E-2</v>
      </c>
      <c r="D249" s="71">
        <v>8.5686089999999996E-3</v>
      </c>
    </row>
    <row r="250" spans="1:4" x14ac:dyDescent="0.35">
      <c r="A250" s="62">
        <v>44461</v>
      </c>
      <c r="B250" s="1">
        <v>15506.740234000001</v>
      </c>
      <c r="C250" s="1">
        <f t="shared" si="3"/>
        <v>1.0307824800548607E-2</v>
      </c>
      <c r="D250" s="71">
        <v>5.4972010000000002E-3</v>
      </c>
    </row>
    <row r="251" spans="1:4" x14ac:dyDescent="0.35">
      <c r="A251" s="62">
        <v>44462</v>
      </c>
      <c r="B251" s="1">
        <v>15643.969727</v>
      </c>
      <c r="C251" s="1">
        <f t="shared" si="3"/>
        <v>8.8496673658794E-3</v>
      </c>
      <c r="D251" s="71">
        <v>1.4910537E-2</v>
      </c>
    </row>
    <row r="252" spans="1:4" x14ac:dyDescent="0.35">
      <c r="A252" s="62">
        <v>44463</v>
      </c>
      <c r="B252" s="1">
        <v>15531.75</v>
      </c>
      <c r="C252" s="1">
        <f t="shared" si="3"/>
        <v>-7.1733536281599385E-3</v>
      </c>
      <c r="D252" s="71">
        <v>-3.0558228E-2</v>
      </c>
    </row>
    <row r="253" spans="1:4" x14ac:dyDescent="0.35">
      <c r="A253" s="62">
        <v>44466</v>
      </c>
      <c r="B253" s="1">
        <v>15573.879883</v>
      </c>
      <c r="C253" s="1">
        <f t="shared" si="3"/>
        <v>2.7125007162747024E-3</v>
      </c>
      <c r="D253" s="71">
        <v>-9.0927560000000004E-3</v>
      </c>
    </row>
    <row r="254" spans="1:4" x14ac:dyDescent="0.35">
      <c r="A254" s="62">
        <v>44467</v>
      </c>
      <c r="B254" s="1">
        <v>15248.559569999999</v>
      </c>
      <c r="C254" s="1">
        <f t="shared" si="3"/>
        <v>-2.0888841794337358E-2</v>
      </c>
      <c r="D254" s="71">
        <v>-2.5693351999999999E-2</v>
      </c>
    </row>
    <row r="255" spans="1:4" x14ac:dyDescent="0.35">
      <c r="A255" s="62">
        <v>44468</v>
      </c>
      <c r="B255" s="1">
        <v>15365.269531</v>
      </c>
      <c r="C255" s="1">
        <f t="shared" si="3"/>
        <v>7.6538351353275056E-3</v>
      </c>
      <c r="D255" s="71">
        <v>1.883633E-3</v>
      </c>
    </row>
    <row r="256" spans="1:4" x14ac:dyDescent="0.35">
      <c r="A256" s="62">
        <v>44469</v>
      </c>
      <c r="B256" s="1">
        <v>15260.690430000001</v>
      </c>
      <c r="C256" s="1">
        <f t="shared" si="3"/>
        <v>-6.8062002289648836E-3</v>
      </c>
      <c r="D256" s="71">
        <v>7.1025699999999999E-3</v>
      </c>
    </row>
    <row r="257" spans="1:4" x14ac:dyDescent="0.35">
      <c r="A257" s="62">
        <v>44470</v>
      </c>
      <c r="B257" s="1">
        <v>15156.440430000001</v>
      </c>
      <c r="C257" s="1">
        <f t="shared" si="3"/>
        <v>-6.8312767681245725E-3</v>
      </c>
      <c r="D257" s="71">
        <v>9.7490460000000008E-3</v>
      </c>
    </row>
    <row r="258" spans="1:4" x14ac:dyDescent="0.35">
      <c r="A258" s="62">
        <v>44473</v>
      </c>
      <c r="B258" s="1">
        <v>15036.549805000001</v>
      </c>
      <c r="C258" s="1">
        <f t="shared" si="3"/>
        <v>-7.9102098908853096E-3</v>
      </c>
      <c r="D258" s="71">
        <v>1.027095E-3</v>
      </c>
    </row>
    <row r="259" spans="1:4" x14ac:dyDescent="0.35">
      <c r="A259" s="62">
        <v>44474</v>
      </c>
      <c r="B259" s="1">
        <v>15194.490234000001</v>
      </c>
      <c r="C259" s="1">
        <f t="shared" si="3"/>
        <v>1.0503767888793304E-2</v>
      </c>
      <c r="D259" s="71">
        <v>1.5185748000000001E-2</v>
      </c>
    </row>
    <row r="260" spans="1:4" x14ac:dyDescent="0.35">
      <c r="A260" s="62">
        <v>44475</v>
      </c>
      <c r="B260" s="1">
        <v>14973.330078000001</v>
      </c>
      <c r="C260" s="1">
        <f t="shared" ref="C260:C266" si="4">(B260-B259)/B259</f>
        <v>-1.4555286330377847E-2</v>
      </c>
      <c r="D260" s="71">
        <v>-1.6575692E-2</v>
      </c>
    </row>
    <row r="261" spans="1:4" x14ac:dyDescent="0.35">
      <c r="A261" s="62">
        <v>44476</v>
      </c>
      <c r="B261" s="1">
        <v>15250.860352</v>
      </c>
      <c r="C261" s="1">
        <f t="shared" si="4"/>
        <v>1.8534973352906194E-2</v>
      </c>
      <c r="D261" s="71">
        <v>3.1346299000000001E-2</v>
      </c>
    </row>
    <row r="262" spans="1:4" x14ac:dyDescent="0.35">
      <c r="A262" s="62">
        <v>44477</v>
      </c>
      <c r="B262" s="1">
        <v>15206.129883</v>
      </c>
      <c r="C262" s="1">
        <f t="shared" si="4"/>
        <v>-2.9329800396561971E-3</v>
      </c>
      <c r="D262" s="71">
        <v>-1.8435455999999999E-2</v>
      </c>
    </row>
    <row r="263" spans="1:4" x14ac:dyDescent="0.35">
      <c r="A263" s="62">
        <v>44480</v>
      </c>
      <c r="B263" s="1">
        <v>15199.139648</v>
      </c>
      <c r="C263" s="1">
        <f t="shared" si="4"/>
        <v>-4.5969849355385136E-4</v>
      </c>
      <c r="D263" s="71">
        <v>-1.5634528000000002E-2</v>
      </c>
    </row>
    <row r="264" spans="1:4" x14ac:dyDescent="0.35">
      <c r="A264" s="62">
        <v>44481</v>
      </c>
      <c r="B264" s="1">
        <v>15146.870117</v>
      </c>
      <c r="C264" s="1">
        <f t="shared" si="4"/>
        <v>-3.4389795876951412E-3</v>
      </c>
      <c r="D264" s="71">
        <v>4.5379849999999996E-3</v>
      </c>
    </row>
    <row r="265" spans="1:4" x14ac:dyDescent="0.35">
      <c r="A265" s="62">
        <v>44482</v>
      </c>
      <c r="B265" s="1">
        <v>15249.379883</v>
      </c>
      <c r="C265" s="1">
        <f t="shared" si="4"/>
        <v>6.7677193511382914E-3</v>
      </c>
      <c r="D265" s="71">
        <v>2.1149866E-2</v>
      </c>
    </row>
    <row r="266" spans="1:4" x14ac:dyDescent="0.35">
      <c r="A266" s="62">
        <v>44483</v>
      </c>
      <c r="B266" s="1">
        <v>15462.719727</v>
      </c>
      <c r="C266" s="1">
        <f t="shared" si="4"/>
        <v>1.3990066851035118E-2</v>
      </c>
      <c r="D266" s="71">
        <v>1.3975458E-2</v>
      </c>
    </row>
  </sheetData>
  <mergeCells count="1">
    <mergeCell ref="C1:D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"/>
  <sheetViews>
    <sheetView workbookViewId="0">
      <selection activeCell="L14" sqref="L14"/>
    </sheetView>
  </sheetViews>
  <sheetFormatPr baseColWidth="10" defaultColWidth="11.453125" defaultRowHeight="14.5" x14ac:dyDescent="0.35"/>
  <cols>
    <col min="1" max="3" width="11.453125" style="1"/>
    <col min="4" max="4" width="15" style="1" customWidth="1"/>
    <col min="5" max="6" width="11.453125" style="1"/>
    <col min="7" max="7" width="15.1796875" style="1" customWidth="1"/>
    <col min="8" max="10" width="11.453125" style="1"/>
    <col min="11" max="11" width="18.453125" style="1" customWidth="1"/>
    <col min="12" max="13" width="11.453125" style="1"/>
    <col min="14" max="14" width="19.1796875" style="1" customWidth="1"/>
    <col min="15" max="16384" width="11.453125" style="1"/>
  </cols>
  <sheetData>
    <row r="1" spans="1:14" x14ac:dyDescent="0.35">
      <c r="A1" s="70" t="s">
        <v>61</v>
      </c>
      <c r="B1" s="70" t="s">
        <v>62</v>
      </c>
      <c r="C1" s="94" t="s">
        <v>63</v>
      </c>
      <c r="D1" s="94"/>
    </row>
    <row r="2" spans="1:14" x14ac:dyDescent="0.35">
      <c r="A2" s="62">
        <v>44104</v>
      </c>
      <c r="B2" s="1">
        <v>12760.730469</v>
      </c>
      <c r="C2" s="70" t="s">
        <v>64</v>
      </c>
      <c r="D2" s="64" t="s">
        <v>16</v>
      </c>
      <c r="E2" s="70"/>
      <c r="H2" s="63"/>
      <c r="I2" s="63"/>
    </row>
    <row r="3" spans="1:14" x14ac:dyDescent="0.35">
      <c r="A3" s="62">
        <v>44105</v>
      </c>
      <c r="B3" s="1">
        <v>12730.769531</v>
      </c>
      <c r="C3" s="1">
        <f>(B3-B2)/B2</f>
        <v>-2.3479014836012024E-3</v>
      </c>
      <c r="D3" s="71">
        <v>-0.13074471700000001</v>
      </c>
      <c r="H3" s="71"/>
      <c r="I3" s="71"/>
    </row>
    <row r="4" spans="1:14" x14ac:dyDescent="0.35">
      <c r="A4" s="62">
        <v>44106</v>
      </c>
      <c r="B4" s="1">
        <v>12689.040039</v>
      </c>
      <c r="C4" s="1">
        <f t="shared" ref="C4:C67" si="0">(B4-B3)/B3</f>
        <v>-3.2778452157496991E-3</v>
      </c>
      <c r="D4" s="71">
        <v>-3.0319357000000002E-2</v>
      </c>
      <c r="G4" s="70"/>
      <c r="H4" s="71"/>
      <c r="I4" s="71"/>
      <c r="J4" s="70"/>
    </row>
    <row r="5" spans="1:14" x14ac:dyDescent="0.35">
      <c r="A5" s="62">
        <v>44109</v>
      </c>
      <c r="B5" s="1">
        <v>12828.309569999999</v>
      </c>
      <c r="C5" s="1">
        <f t="shared" si="0"/>
        <v>1.0975576605633872E-2</v>
      </c>
      <c r="D5" s="71">
        <v>4.0836741000000003E-2</v>
      </c>
      <c r="G5" s="70"/>
      <c r="H5" s="71"/>
      <c r="I5" s="71"/>
      <c r="J5" s="70"/>
    </row>
    <row r="6" spans="1:14" x14ac:dyDescent="0.35">
      <c r="A6" s="62">
        <v>44110</v>
      </c>
      <c r="B6" s="1">
        <v>12906.019531</v>
      </c>
      <c r="C6" s="1">
        <f t="shared" si="0"/>
        <v>6.0576929934503037E-3</v>
      </c>
      <c r="D6" s="71">
        <v>-1.0049198000000001E-2</v>
      </c>
      <c r="G6" s="70"/>
      <c r="H6" s="71"/>
      <c r="I6" s="71"/>
      <c r="J6" s="70"/>
    </row>
    <row r="7" spans="1:14" x14ac:dyDescent="0.35">
      <c r="A7" s="62">
        <v>44111</v>
      </c>
      <c r="B7" s="1">
        <v>12928.570313</v>
      </c>
      <c r="C7" s="1">
        <f t="shared" si="0"/>
        <v>1.7473072891168132E-3</v>
      </c>
      <c r="D7" s="71">
        <v>-2.1598273000000001E-2</v>
      </c>
      <c r="F7" s="95" t="s">
        <v>82</v>
      </c>
      <c r="G7" s="95"/>
      <c r="H7"/>
      <c r="I7"/>
      <c r="J7"/>
      <c r="K7"/>
      <c r="L7"/>
      <c r="M7"/>
      <c r="N7"/>
    </row>
    <row r="8" spans="1:14" ht="15" thickBot="1" x14ac:dyDescent="0.4">
      <c r="A8" s="62">
        <v>44112</v>
      </c>
      <c r="B8" s="1">
        <v>13042.209961</v>
      </c>
      <c r="C8" s="1">
        <f t="shared" si="0"/>
        <v>8.7898077860730506E-3</v>
      </c>
      <c r="D8" s="71">
        <v>2.2406182E-2</v>
      </c>
      <c r="F8"/>
      <c r="G8"/>
      <c r="H8"/>
      <c r="I8"/>
      <c r="J8"/>
      <c r="K8"/>
      <c r="L8"/>
      <c r="M8"/>
      <c r="N8"/>
    </row>
    <row r="9" spans="1:14" x14ac:dyDescent="0.35">
      <c r="A9" s="62">
        <v>44113</v>
      </c>
      <c r="B9" s="1">
        <v>13051.230469</v>
      </c>
      <c r="C9" s="1">
        <f t="shared" si="0"/>
        <v>6.9163953248518081E-4</v>
      </c>
      <c r="D9" s="71">
        <v>8.9604019999999993E-3</v>
      </c>
      <c r="F9" s="104" t="s">
        <v>83</v>
      </c>
      <c r="G9" s="104"/>
      <c r="H9"/>
      <c r="I9"/>
      <c r="J9"/>
      <c r="K9"/>
      <c r="L9"/>
      <c r="M9"/>
      <c r="N9"/>
    </row>
    <row r="10" spans="1:14" x14ac:dyDescent="0.35">
      <c r="A10" s="62">
        <v>44116</v>
      </c>
      <c r="B10" s="1">
        <v>13138.410156</v>
      </c>
      <c r="C10" s="1">
        <f t="shared" si="0"/>
        <v>6.6798059544710218E-3</v>
      </c>
      <c r="D10" s="71">
        <v>-7.9178040000000005E-3</v>
      </c>
      <c r="F10" s="75" t="s">
        <v>84</v>
      </c>
      <c r="G10" s="75">
        <v>0.52409946216106795</v>
      </c>
      <c r="H10"/>
      <c r="I10"/>
      <c r="J10"/>
      <c r="K10"/>
      <c r="L10"/>
      <c r="M10"/>
      <c r="N10"/>
    </row>
    <row r="11" spans="1:14" x14ac:dyDescent="0.35">
      <c r="A11" s="62">
        <v>44117</v>
      </c>
      <c r="B11" s="1">
        <v>13018.990234000001</v>
      </c>
      <c r="C11" s="1">
        <f t="shared" si="0"/>
        <v>-9.0893738726418802E-3</v>
      </c>
      <c r="D11" s="71">
        <v>-3.4728235000000003E-2</v>
      </c>
      <c r="F11" s="75" t="s">
        <v>85</v>
      </c>
      <c r="G11" s="75">
        <v>0.27468024623752069</v>
      </c>
      <c r="H11"/>
      <c r="I11"/>
      <c r="J11"/>
      <c r="K11"/>
      <c r="L11"/>
      <c r="M11"/>
      <c r="N11"/>
    </row>
    <row r="12" spans="1:14" x14ac:dyDescent="0.35">
      <c r="A12" s="62">
        <v>44118</v>
      </c>
      <c r="B12" s="1">
        <v>13028.059569999999</v>
      </c>
      <c r="C12" s="1">
        <f t="shared" si="0"/>
        <v>6.9662361189222293E-4</v>
      </c>
      <c r="D12" s="71">
        <v>-9.4971840000000005E-3</v>
      </c>
      <c r="F12" s="75" t="s">
        <v>85</v>
      </c>
      <c r="G12" s="75">
        <v>0.27191185023079367</v>
      </c>
      <c r="H12"/>
      <c r="I12"/>
      <c r="J12"/>
      <c r="K12"/>
      <c r="L12"/>
      <c r="M12"/>
      <c r="N12"/>
    </row>
    <row r="13" spans="1:14" x14ac:dyDescent="0.35">
      <c r="A13" s="62">
        <v>44119</v>
      </c>
      <c r="B13" s="1">
        <v>12703.75</v>
      </c>
      <c r="C13" s="1">
        <f t="shared" si="0"/>
        <v>-2.4893159895184563E-2</v>
      </c>
      <c r="D13" s="71">
        <v>-4.8505359999999999E-3</v>
      </c>
      <c r="F13" s="75" t="s">
        <v>86</v>
      </c>
      <c r="G13" s="75">
        <v>8.6488802099012989E-3</v>
      </c>
      <c r="H13"/>
      <c r="I13"/>
      <c r="J13"/>
      <c r="K13"/>
      <c r="L13"/>
      <c r="M13"/>
      <c r="N13"/>
    </row>
    <row r="14" spans="1:14" ht="15" thickBot="1" x14ac:dyDescent="0.4">
      <c r="A14" s="62">
        <v>44120</v>
      </c>
      <c r="B14" s="1">
        <v>12908.990234000001</v>
      </c>
      <c r="C14" s="1">
        <f t="shared" si="0"/>
        <v>1.6155877910065987E-2</v>
      </c>
      <c r="D14" s="71">
        <v>1.5869417E-2</v>
      </c>
      <c r="F14" s="76" t="s">
        <v>87</v>
      </c>
      <c r="G14" s="76">
        <v>264</v>
      </c>
      <c r="H14"/>
      <c r="I14"/>
      <c r="J14"/>
      <c r="K14"/>
      <c r="L14"/>
      <c r="M14"/>
      <c r="N14"/>
    </row>
    <row r="15" spans="1:14" x14ac:dyDescent="0.35">
      <c r="A15" s="62">
        <v>44123</v>
      </c>
      <c r="B15" s="1">
        <v>12854.660156</v>
      </c>
      <c r="C15" s="1">
        <f t="shared" si="0"/>
        <v>-4.2087008367939606E-3</v>
      </c>
      <c r="D15" s="71">
        <v>-1.0711872000000001E-2</v>
      </c>
      <c r="F15"/>
      <c r="G15"/>
      <c r="H15"/>
      <c r="I15"/>
      <c r="J15"/>
      <c r="K15"/>
      <c r="L15"/>
      <c r="M15"/>
      <c r="N15"/>
    </row>
    <row r="16" spans="1:14" ht="15" thickBot="1" x14ac:dyDescent="0.4">
      <c r="A16" s="62">
        <v>44124</v>
      </c>
      <c r="B16" s="1">
        <v>12736.950194999999</v>
      </c>
      <c r="C16" s="1">
        <f t="shared" si="0"/>
        <v>-9.1569873937941918E-3</v>
      </c>
      <c r="D16" s="71">
        <v>-1.6016308999999999E-2</v>
      </c>
      <c r="F16" s="103" t="s">
        <v>88</v>
      </c>
      <c r="G16" s="103"/>
      <c r="H16" s="103"/>
      <c r="I16" s="103"/>
      <c r="J16" s="103"/>
      <c r="K16" s="103"/>
      <c r="L16"/>
      <c r="M16"/>
      <c r="N16"/>
    </row>
    <row r="17" spans="1:14" x14ac:dyDescent="0.35">
      <c r="A17" s="62">
        <v>44125</v>
      </c>
      <c r="B17" s="1">
        <v>12557.639648</v>
      </c>
      <c r="C17" s="1">
        <f t="shared" si="0"/>
        <v>-1.4077981326360924E-2</v>
      </c>
      <c r="D17" s="71">
        <v>-2.5676272999999999E-2</v>
      </c>
      <c r="F17" s="77"/>
      <c r="G17" s="77" t="s">
        <v>92</v>
      </c>
      <c r="H17" s="77" t="s">
        <v>93</v>
      </c>
      <c r="I17" s="77" t="s">
        <v>94</v>
      </c>
      <c r="J17" s="77" t="s">
        <v>67</v>
      </c>
      <c r="K17" s="79" t="s">
        <v>95</v>
      </c>
      <c r="L17"/>
      <c r="M17"/>
      <c r="N17"/>
    </row>
    <row r="18" spans="1:14" x14ac:dyDescent="0.35">
      <c r="A18" s="62">
        <v>44126</v>
      </c>
      <c r="B18" s="1">
        <v>12543.059569999999</v>
      </c>
      <c r="C18" s="1">
        <f t="shared" si="0"/>
        <v>-1.1610524277405087E-3</v>
      </c>
      <c r="D18" s="71">
        <v>-3.9999529999999997E-3</v>
      </c>
      <c r="F18" s="75" t="s">
        <v>89</v>
      </c>
      <c r="G18" s="75">
        <v>1</v>
      </c>
      <c r="H18" s="75">
        <v>7.4219662980303941E-3</v>
      </c>
      <c r="I18" s="75">
        <v>7.4219662980303941E-3</v>
      </c>
      <c r="J18" s="75">
        <v>99.219997995252754</v>
      </c>
      <c r="K18" s="82">
        <v>4.9898252924238194E-20</v>
      </c>
      <c r="L18"/>
      <c r="M18"/>
      <c r="N18"/>
    </row>
    <row r="19" spans="1:14" x14ac:dyDescent="0.35">
      <c r="A19" s="62">
        <v>44127</v>
      </c>
      <c r="B19" s="1">
        <v>12645.75</v>
      </c>
      <c r="C19" s="1">
        <f t="shared" si="0"/>
        <v>8.1870319938216283E-3</v>
      </c>
      <c r="D19" s="71">
        <v>2.2442E-3</v>
      </c>
      <c r="F19" s="75" t="s">
        <v>90</v>
      </c>
      <c r="G19" s="75">
        <v>262</v>
      </c>
      <c r="H19" s="75">
        <v>1.9598419767928255E-2</v>
      </c>
      <c r="I19" s="75">
        <v>7.4803128885222341E-5</v>
      </c>
      <c r="J19" s="75"/>
      <c r="K19" s="75"/>
      <c r="L19"/>
      <c r="M19"/>
      <c r="N19"/>
    </row>
    <row r="20" spans="1:14" ht="15" thickBot="1" x14ac:dyDescent="0.4">
      <c r="A20" s="62">
        <v>44130</v>
      </c>
      <c r="B20" s="1">
        <v>12177.179688</v>
      </c>
      <c r="C20" s="1">
        <f t="shared" si="0"/>
        <v>-3.7053580214696624E-2</v>
      </c>
      <c r="D20" s="71">
        <v>3.0642550000000001E-3</v>
      </c>
      <c r="F20" s="76" t="s">
        <v>13</v>
      </c>
      <c r="G20" s="76">
        <v>263</v>
      </c>
      <c r="H20" s="76">
        <v>2.7020386065958649E-2</v>
      </c>
      <c r="I20" s="76"/>
      <c r="J20" s="76"/>
      <c r="K20" s="76"/>
      <c r="L20"/>
      <c r="M20"/>
      <c r="N20"/>
    </row>
    <row r="21" spans="1:14" ht="15" thickBot="1" x14ac:dyDescent="0.4">
      <c r="A21" s="62">
        <v>44131</v>
      </c>
      <c r="B21" s="1">
        <v>12063.570313</v>
      </c>
      <c r="C21" s="1">
        <f t="shared" si="0"/>
        <v>-9.3296952094709049E-3</v>
      </c>
      <c r="D21" s="71">
        <v>-1.5156856E-2</v>
      </c>
      <c r="F21"/>
      <c r="G21"/>
      <c r="H21"/>
      <c r="I21"/>
      <c r="J21"/>
      <c r="K21"/>
      <c r="L21"/>
      <c r="M21"/>
      <c r="N21"/>
    </row>
    <row r="22" spans="1:14" x14ac:dyDescent="0.35">
      <c r="A22" s="62">
        <v>44132</v>
      </c>
      <c r="B22" s="1">
        <v>11560.509765999999</v>
      </c>
      <c r="C22" s="1">
        <f t="shared" si="0"/>
        <v>-4.1700801168116086E-2</v>
      </c>
      <c r="D22" s="71">
        <v>-2.875204E-2</v>
      </c>
      <c r="F22" s="77"/>
      <c r="G22" s="79" t="s">
        <v>96</v>
      </c>
      <c r="H22" s="77" t="s">
        <v>86</v>
      </c>
      <c r="I22" s="77" t="s">
        <v>97</v>
      </c>
      <c r="J22" s="77" t="s">
        <v>98</v>
      </c>
      <c r="K22" s="77" t="s">
        <v>99</v>
      </c>
      <c r="L22" s="77" t="s">
        <v>100</v>
      </c>
      <c r="M22" s="77" t="s">
        <v>101</v>
      </c>
      <c r="N22" s="77" t="s">
        <v>102</v>
      </c>
    </row>
    <row r="23" spans="1:14" x14ac:dyDescent="0.35">
      <c r="A23" s="62">
        <v>44133</v>
      </c>
      <c r="B23" s="1">
        <v>11598.070313</v>
      </c>
      <c r="C23" s="1">
        <f t="shared" si="0"/>
        <v>3.2490389922482728E-3</v>
      </c>
      <c r="D23" s="71">
        <v>1.965311E-3</v>
      </c>
      <c r="F23" s="75" t="s">
        <v>91</v>
      </c>
      <c r="G23" s="80">
        <v>8.4036517737942683E-4</v>
      </c>
      <c r="H23" s="75">
        <v>5.3233745404561645E-4</v>
      </c>
      <c r="I23" s="75">
        <v>1.5786324463794261</v>
      </c>
      <c r="J23" s="75">
        <v>0.11562694111628173</v>
      </c>
      <c r="K23" s="75">
        <v>-2.0783905830402559E-4</v>
      </c>
      <c r="L23" s="75">
        <v>1.8885694130628791E-3</v>
      </c>
      <c r="M23" s="75">
        <v>-2.0783905830402559E-4</v>
      </c>
      <c r="N23" s="75">
        <v>1.8885694130628791E-3</v>
      </c>
    </row>
    <row r="24" spans="1:14" ht="15" thickBot="1" x14ac:dyDescent="0.4">
      <c r="A24" s="62">
        <v>44134</v>
      </c>
      <c r="B24" s="1">
        <v>11556.480469</v>
      </c>
      <c r="C24" s="1">
        <f t="shared" si="0"/>
        <v>-3.5859279067641985E-3</v>
      </c>
      <c r="D24" s="71">
        <v>-1.0420473E-2</v>
      </c>
      <c r="F24" s="76" t="s">
        <v>16</v>
      </c>
      <c r="G24" s="81">
        <v>0.27354634740676453</v>
      </c>
      <c r="H24" s="76">
        <v>2.7461946274098196E-2</v>
      </c>
      <c r="I24" s="76">
        <v>9.9609235513205565</v>
      </c>
      <c r="J24" s="76">
        <v>4.9898252924241799E-20</v>
      </c>
      <c r="K24" s="76">
        <v>0.21947213529589837</v>
      </c>
      <c r="L24" s="76">
        <v>0.32762055951763069</v>
      </c>
      <c r="M24" s="76">
        <v>0.21947213529589837</v>
      </c>
      <c r="N24" s="76">
        <v>0.32762055951763069</v>
      </c>
    </row>
    <row r="25" spans="1:14" x14ac:dyDescent="0.35">
      <c r="A25" s="62">
        <v>44137</v>
      </c>
      <c r="B25" s="1">
        <v>11788.280273</v>
      </c>
      <c r="C25" s="1">
        <f t="shared" si="0"/>
        <v>2.0057992969554874E-2</v>
      </c>
      <c r="D25" s="71">
        <v>3.5802749000000002E-2</v>
      </c>
      <c r="F25"/>
      <c r="G25"/>
      <c r="H25"/>
      <c r="I25"/>
      <c r="J25"/>
      <c r="K25"/>
      <c r="L25"/>
      <c r="M25"/>
      <c r="N25"/>
    </row>
    <row r="26" spans="1:14" x14ac:dyDescent="0.35">
      <c r="A26" s="62">
        <v>44138</v>
      </c>
      <c r="B26" s="1">
        <v>12088.980469</v>
      </c>
      <c r="C26" s="1">
        <f t="shared" si="0"/>
        <v>2.5508402331485672E-2</v>
      </c>
      <c r="D26" s="71">
        <v>3.707667E-3</v>
      </c>
      <c r="F26"/>
      <c r="G26"/>
      <c r="H26"/>
      <c r="I26"/>
      <c r="J26"/>
      <c r="K26"/>
      <c r="L26"/>
      <c r="M26"/>
      <c r="N26"/>
    </row>
    <row r="27" spans="1:14" x14ac:dyDescent="0.35">
      <c r="A27" s="62">
        <v>44139</v>
      </c>
      <c r="B27" s="1">
        <v>12324.219727</v>
      </c>
      <c r="C27" s="1">
        <f t="shared" si="0"/>
        <v>1.945898238509261E-2</v>
      </c>
      <c r="D27" s="71">
        <v>4.2659701000000001E-2</v>
      </c>
      <c r="F27"/>
      <c r="G27"/>
      <c r="H27"/>
      <c r="I27"/>
      <c r="J27"/>
      <c r="K27"/>
      <c r="L27"/>
      <c r="M27"/>
      <c r="N27"/>
    </row>
    <row r="28" spans="1:14" x14ac:dyDescent="0.35">
      <c r="A28" s="62">
        <v>44140</v>
      </c>
      <c r="B28" s="1">
        <v>12568.089844</v>
      </c>
      <c r="C28" s="1">
        <f t="shared" si="0"/>
        <v>1.978787480279403E-2</v>
      </c>
      <c r="D28" s="71">
        <v>1.0285260000000001E-3</v>
      </c>
    </row>
    <row r="29" spans="1:14" x14ac:dyDescent="0.35">
      <c r="A29" s="62">
        <v>44141</v>
      </c>
      <c r="B29" s="1">
        <v>12480.019531</v>
      </c>
      <c r="C29" s="1">
        <f t="shared" si="0"/>
        <v>-7.007454123352316E-3</v>
      </c>
      <c r="D29" s="71">
        <v>-2.3975317999999999E-2</v>
      </c>
    </row>
    <row r="30" spans="1:14" x14ac:dyDescent="0.35">
      <c r="A30" s="62">
        <v>44144</v>
      </c>
      <c r="B30" s="1">
        <v>13095.969727</v>
      </c>
      <c r="C30" s="1">
        <f t="shared" si="0"/>
        <v>4.9354906414208539E-2</v>
      </c>
      <c r="D30" s="71">
        <v>8.0243305000000001E-2</v>
      </c>
    </row>
    <row r="31" spans="1:14" x14ac:dyDescent="0.35">
      <c r="A31" s="62">
        <v>44145</v>
      </c>
      <c r="B31" s="1">
        <v>13163.110352</v>
      </c>
      <c r="C31" s="1">
        <f t="shared" si="0"/>
        <v>5.1268158372095177E-3</v>
      </c>
      <c r="D31" s="71">
        <v>3.0644310000000001E-2</v>
      </c>
    </row>
    <row r="32" spans="1:14" x14ac:dyDescent="0.35">
      <c r="A32" s="62">
        <v>44146</v>
      </c>
      <c r="B32" s="1">
        <v>13216.179688</v>
      </c>
      <c r="C32" s="1">
        <f t="shared" si="0"/>
        <v>4.0316714348548428E-3</v>
      </c>
      <c r="D32" s="71">
        <v>1.0611494000000001E-2</v>
      </c>
    </row>
    <row r="33" spans="1:4" x14ac:dyDescent="0.35">
      <c r="A33" s="62">
        <v>44147</v>
      </c>
      <c r="B33" s="1">
        <v>13052.950194999999</v>
      </c>
      <c r="C33" s="1">
        <f t="shared" si="0"/>
        <v>-1.2350731970465679E-2</v>
      </c>
      <c r="D33" s="71">
        <v>-1.2995114E-2</v>
      </c>
    </row>
    <row r="34" spans="1:4" x14ac:dyDescent="0.35">
      <c r="A34" s="62">
        <v>44148</v>
      </c>
      <c r="B34" s="1">
        <v>13076.719727</v>
      </c>
      <c r="C34" s="1">
        <f t="shared" si="0"/>
        <v>1.821008403840022E-3</v>
      </c>
      <c r="D34" s="71">
        <v>4.6344639999999996E-3</v>
      </c>
    </row>
    <row r="35" spans="1:4" x14ac:dyDescent="0.35">
      <c r="A35" s="62">
        <v>44151</v>
      </c>
      <c r="B35" s="1">
        <v>13138.610352</v>
      </c>
      <c r="C35" s="1">
        <f t="shared" si="0"/>
        <v>4.732886097743005E-3</v>
      </c>
      <c r="D35" s="71">
        <v>1.9920530000000001E-3</v>
      </c>
    </row>
    <row r="36" spans="1:4" x14ac:dyDescent="0.35">
      <c r="A36" s="62">
        <v>44152</v>
      </c>
      <c r="B36" s="1">
        <v>13133.469727</v>
      </c>
      <c r="C36" s="1">
        <f t="shared" si="0"/>
        <v>-3.912609372130043E-4</v>
      </c>
      <c r="D36" s="71">
        <v>-2.511227E-3</v>
      </c>
    </row>
    <row r="37" spans="1:4" x14ac:dyDescent="0.35">
      <c r="A37" s="62">
        <v>44153</v>
      </c>
      <c r="B37" s="1">
        <v>13201.889648</v>
      </c>
      <c r="C37" s="1">
        <f t="shared" si="0"/>
        <v>5.2095845517001367E-3</v>
      </c>
      <c r="D37" s="71">
        <v>-4.0910520000000004E-3</v>
      </c>
    </row>
    <row r="38" spans="1:4" x14ac:dyDescent="0.35">
      <c r="A38" s="62">
        <v>44154</v>
      </c>
      <c r="B38" s="1">
        <v>13086.160156</v>
      </c>
      <c r="C38" s="1">
        <f t="shared" si="0"/>
        <v>-8.7661308407870724E-3</v>
      </c>
      <c r="D38" s="71">
        <v>-2.2645901999999999E-2</v>
      </c>
    </row>
    <row r="39" spans="1:4" x14ac:dyDescent="0.35">
      <c r="A39" s="62">
        <v>44155</v>
      </c>
      <c r="B39" s="1">
        <v>13137.25</v>
      </c>
      <c r="C39" s="1">
        <f t="shared" si="0"/>
        <v>3.9041126954705205E-3</v>
      </c>
      <c r="D39" s="71">
        <v>3.2331070000000003E-2</v>
      </c>
    </row>
    <row r="40" spans="1:4" x14ac:dyDescent="0.35">
      <c r="A40" s="62">
        <v>44158</v>
      </c>
      <c r="B40" s="1">
        <v>13126.969727</v>
      </c>
      <c r="C40" s="1">
        <f t="shared" si="0"/>
        <v>-7.8252853527186481E-4</v>
      </c>
      <c r="D40" s="71">
        <v>-5.9504960000000004E-3</v>
      </c>
    </row>
    <row r="41" spans="1:4" x14ac:dyDescent="0.35">
      <c r="A41" s="62">
        <v>44159</v>
      </c>
      <c r="B41" s="1">
        <v>13292.440430000001</v>
      </c>
      <c r="C41" s="1">
        <f t="shared" si="0"/>
        <v>1.2605399908834639E-2</v>
      </c>
      <c r="D41" s="71">
        <v>2.2579289999999998E-2</v>
      </c>
    </row>
    <row r="42" spans="1:4" x14ac:dyDescent="0.35">
      <c r="A42" s="62">
        <v>44160</v>
      </c>
      <c r="B42" s="1">
        <v>13289.799805000001</v>
      </c>
      <c r="C42" s="1">
        <f t="shared" si="0"/>
        <v>-1.9865614699617653E-4</v>
      </c>
      <c r="D42" s="71">
        <v>9.4484749999999996E-3</v>
      </c>
    </row>
    <row r="43" spans="1:4" x14ac:dyDescent="0.35">
      <c r="A43" s="62">
        <v>44161</v>
      </c>
      <c r="B43" s="1">
        <v>13286.570313</v>
      </c>
      <c r="C43" s="1">
        <f t="shared" si="0"/>
        <v>-2.4300531591042962E-4</v>
      </c>
      <c r="D43" s="71">
        <v>1.2209180000000001E-3</v>
      </c>
    </row>
    <row r="44" spans="1:4" x14ac:dyDescent="0.35">
      <c r="A44" s="62">
        <v>44162</v>
      </c>
      <c r="B44" s="1">
        <v>13335.679688</v>
      </c>
      <c r="C44" s="1">
        <f t="shared" si="0"/>
        <v>3.6961664179016788E-3</v>
      </c>
      <c r="D44" s="71">
        <v>6.1984759999999996E-3</v>
      </c>
    </row>
    <row r="45" spans="1:4" x14ac:dyDescent="0.35">
      <c r="A45" s="62">
        <v>44165</v>
      </c>
      <c r="B45" s="1">
        <v>13291.160156</v>
      </c>
      <c r="C45" s="1">
        <f t="shared" si="0"/>
        <v>-3.3383774236914812E-3</v>
      </c>
      <c r="D45" s="71">
        <v>-2.5045405999999999E-2</v>
      </c>
    </row>
    <row r="46" spans="1:4" x14ac:dyDescent="0.35">
      <c r="A46" s="62">
        <v>44166</v>
      </c>
      <c r="B46" s="1">
        <v>13382.299805000001</v>
      </c>
      <c r="C46" s="1">
        <f t="shared" si="0"/>
        <v>6.857162800709889E-3</v>
      </c>
      <c r="D46" s="71">
        <v>8.3902839999999996E-3</v>
      </c>
    </row>
    <row r="47" spans="1:4" x14ac:dyDescent="0.35">
      <c r="A47" s="62">
        <v>44167</v>
      </c>
      <c r="B47" s="1">
        <v>13313.240234000001</v>
      </c>
      <c r="C47" s="1">
        <f t="shared" si="0"/>
        <v>-5.1605159058084465E-3</v>
      </c>
      <c r="D47" s="71">
        <v>-1.7462722E-2</v>
      </c>
    </row>
    <row r="48" spans="1:4" x14ac:dyDescent="0.35">
      <c r="A48" s="62">
        <v>44168</v>
      </c>
      <c r="B48" s="1">
        <v>13252.860352</v>
      </c>
      <c r="C48" s="1">
        <f t="shared" si="0"/>
        <v>-4.5353258063953513E-3</v>
      </c>
      <c r="D48" s="71">
        <v>-1.6728069999999999E-3</v>
      </c>
    </row>
    <row r="49" spans="1:4" x14ac:dyDescent="0.35">
      <c r="A49" s="62">
        <v>44169</v>
      </c>
      <c r="B49" s="1">
        <v>13298.959961</v>
      </c>
      <c r="C49" s="1">
        <f t="shared" si="0"/>
        <v>3.4784648578179466E-3</v>
      </c>
      <c r="D49" s="71">
        <v>7.3306100000000002E-4</v>
      </c>
    </row>
    <row r="50" spans="1:4" x14ac:dyDescent="0.35">
      <c r="A50" s="62">
        <v>44172</v>
      </c>
      <c r="B50" s="1">
        <v>13271</v>
      </c>
      <c r="C50" s="1">
        <f t="shared" si="0"/>
        <v>-2.1024171124655417E-3</v>
      </c>
      <c r="D50" s="71">
        <v>-1.2871453E-2</v>
      </c>
    </row>
    <row r="51" spans="1:4" x14ac:dyDescent="0.35">
      <c r="A51" s="62">
        <v>44173</v>
      </c>
      <c r="B51" s="1">
        <v>13278.490234000001</v>
      </c>
      <c r="C51" s="1">
        <f t="shared" si="0"/>
        <v>5.6440614874544363E-4</v>
      </c>
      <c r="D51" s="71">
        <v>5.3001199999999995E-4</v>
      </c>
    </row>
    <row r="52" spans="1:4" x14ac:dyDescent="0.35">
      <c r="A52" s="62">
        <v>44174</v>
      </c>
      <c r="B52" s="1">
        <v>13340.259765999999</v>
      </c>
      <c r="C52" s="1">
        <f t="shared" si="0"/>
        <v>4.6518490364089405E-3</v>
      </c>
      <c r="D52" s="71">
        <v>5.2977329999999998E-3</v>
      </c>
    </row>
    <row r="53" spans="1:4" x14ac:dyDescent="0.35">
      <c r="A53" s="62">
        <v>44175</v>
      </c>
      <c r="B53" s="1">
        <v>13295.730469</v>
      </c>
      <c r="C53" s="1">
        <f t="shared" si="0"/>
        <v>-3.3379632616667545E-3</v>
      </c>
      <c r="D53" s="71">
        <v>-4.2160599999999999E-4</v>
      </c>
    </row>
    <row r="54" spans="1:4" x14ac:dyDescent="0.35">
      <c r="A54" s="62">
        <v>44176</v>
      </c>
      <c r="B54" s="1">
        <v>13114.299805000001</v>
      </c>
      <c r="C54" s="1">
        <f t="shared" si="0"/>
        <v>-1.3645783841889607E-2</v>
      </c>
      <c r="D54" s="71">
        <v>-2.0560902999999998E-2</v>
      </c>
    </row>
    <row r="55" spans="1:4" x14ac:dyDescent="0.35">
      <c r="A55" s="62">
        <v>44179</v>
      </c>
      <c r="B55" s="1">
        <v>13223.160156</v>
      </c>
      <c r="C55" s="1">
        <f t="shared" si="0"/>
        <v>8.3008893054660002E-3</v>
      </c>
      <c r="D55" s="71">
        <v>1.5394553E-2</v>
      </c>
    </row>
    <row r="56" spans="1:4" x14ac:dyDescent="0.35">
      <c r="A56" s="62">
        <v>44180</v>
      </c>
      <c r="B56" s="1">
        <v>13362.870117</v>
      </c>
      <c r="C56" s="1">
        <f t="shared" si="0"/>
        <v>1.0565550091791574E-2</v>
      </c>
      <c r="D56" s="71">
        <v>-7.4215399999999997E-4</v>
      </c>
    </row>
    <row r="57" spans="1:4" x14ac:dyDescent="0.35">
      <c r="A57" s="62">
        <v>44181</v>
      </c>
      <c r="B57" s="1">
        <v>13565.980469</v>
      </c>
      <c r="C57" s="1">
        <f t="shared" si="0"/>
        <v>1.5199605340892028E-2</v>
      </c>
      <c r="D57" s="71">
        <v>4.6153825000000002E-2</v>
      </c>
    </row>
    <row r="58" spans="1:4" x14ac:dyDescent="0.35">
      <c r="A58" s="62">
        <v>44182</v>
      </c>
      <c r="B58" s="1">
        <v>13667.25</v>
      </c>
      <c r="C58" s="1">
        <f t="shared" si="0"/>
        <v>7.4649621699967609E-3</v>
      </c>
      <c r="D58" s="71">
        <v>-4.361055E-3</v>
      </c>
    </row>
    <row r="59" spans="1:4" x14ac:dyDescent="0.35">
      <c r="A59" s="62">
        <v>44183</v>
      </c>
      <c r="B59" s="1">
        <v>13630.509765999999</v>
      </c>
      <c r="C59" s="1">
        <f t="shared" si="0"/>
        <v>-2.6881950648448504E-3</v>
      </c>
      <c r="D59" s="71">
        <v>-7.13049E-4</v>
      </c>
    </row>
    <row r="60" spans="1:4" x14ac:dyDescent="0.35">
      <c r="A60" s="62">
        <v>44186</v>
      </c>
      <c r="B60" s="1">
        <v>13246.299805000001</v>
      </c>
      <c r="C60" s="1">
        <f t="shared" si="0"/>
        <v>-2.8187497576823841E-2</v>
      </c>
      <c r="D60" s="71">
        <v>-4.5565750000000002E-2</v>
      </c>
    </row>
    <row r="61" spans="1:4" x14ac:dyDescent="0.35">
      <c r="A61" s="62">
        <v>44187</v>
      </c>
      <c r="B61" s="1">
        <v>13418.110352</v>
      </c>
      <c r="C61" s="1">
        <f t="shared" si="0"/>
        <v>1.2970455865353949E-2</v>
      </c>
      <c r="D61" s="71">
        <v>3.0439027E-2</v>
      </c>
    </row>
    <row r="62" spans="1:4" x14ac:dyDescent="0.35">
      <c r="A62" s="62">
        <v>44188</v>
      </c>
      <c r="B62" s="1">
        <v>13587.230469</v>
      </c>
      <c r="C62" s="1">
        <f t="shared" si="0"/>
        <v>1.2603869886551697E-2</v>
      </c>
      <c r="D62" s="71">
        <v>-1.243823E-3</v>
      </c>
    </row>
    <row r="63" spans="1:4" x14ac:dyDescent="0.35">
      <c r="A63" s="62">
        <v>44193</v>
      </c>
      <c r="B63" s="1">
        <v>13790.290039</v>
      </c>
      <c r="C63" s="1">
        <f t="shared" si="0"/>
        <v>1.4944883025520972E-2</v>
      </c>
      <c r="D63" s="71">
        <v>8.3022419999999996E-3</v>
      </c>
    </row>
    <row r="64" spans="1:4" x14ac:dyDescent="0.35">
      <c r="A64" s="62">
        <v>44194</v>
      </c>
      <c r="B64" s="1">
        <v>13761.379883</v>
      </c>
      <c r="C64" s="1">
        <f t="shared" si="0"/>
        <v>-2.0964139201017362E-3</v>
      </c>
      <c r="D64" s="71">
        <v>-8.2340500000000004E-4</v>
      </c>
    </row>
    <row r="65" spans="1:4" x14ac:dyDescent="0.35">
      <c r="A65" s="62">
        <v>44195</v>
      </c>
      <c r="B65" s="1">
        <v>13718.780273</v>
      </c>
      <c r="C65" s="1">
        <f t="shared" si="0"/>
        <v>-3.0955914568294388E-3</v>
      </c>
      <c r="D65" s="71">
        <v>-7.9316439999999998E-3</v>
      </c>
    </row>
    <row r="66" spans="1:4" x14ac:dyDescent="0.35">
      <c r="A66" s="62">
        <v>44200</v>
      </c>
      <c r="B66" s="1">
        <v>13726.740234000001</v>
      </c>
      <c r="C66" s="1">
        <f t="shared" si="0"/>
        <v>5.8022366723567366E-4</v>
      </c>
      <c r="D66" s="71">
        <v>2.3569764999999999E-2</v>
      </c>
    </row>
    <row r="67" spans="1:4" x14ac:dyDescent="0.35">
      <c r="A67" s="62">
        <v>44201</v>
      </c>
      <c r="B67" s="1">
        <v>13651.219727</v>
      </c>
      <c r="C67" s="1">
        <f t="shared" si="0"/>
        <v>-5.5017073035987839E-3</v>
      </c>
      <c r="D67" s="71">
        <v>3.7532360000000001E-3</v>
      </c>
    </row>
    <row r="68" spans="1:4" x14ac:dyDescent="0.35">
      <c r="A68" s="62">
        <v>44202</v>
      </c>
      <c r="B68" s="1">
        <v>13891.969727</v>
      </c>
      <c r="C68" s="1">
        <f t="shared" ref="C68:C131" si="1">(B68-B67)/B67</f>
        <v>1.7635786751262508E-2</v>
      </c>
      <c r="D68" s="71">
        <v>3.9514949000000001E-2</v>
      </c>
    </row>
    <row r="69" spans="1:4" x14ac:dyDescent="0.35">
      <c r="A69" s="62">
        <v>44203</v>
      </c>
      <c r="B69" s="1">
        <v>13968.240234000001</v>
      </c>
      <c r="C69" s="1">
        <f t="shared" si="1"/>
        <v>5.4902586529370348E-3</v>
      </c>
      <c r="D69" s="71">
        <v>1.7305075E-2</v>
      </c>
    </row>
    <row r="70" spans="1:4" x14ac:dyDescent="0.35">
      <c r="A70" s="62">
        <v>44204</v>
      </c>
      <c r="B70" s="1">
        <v>14049.530273</v>
      </c>
      <c r="C70" s="1">
        <f t="shared" si="1"/>
        <v>5.8196335141868462E-3</v>
      </c>
      <c r="D70" s="71">
        <v>-1.5672782999999999E-2</v>
      </c>
    </row>
    <row r="71" spans="1:4" x14ac:dyDescent="0.35">
      <c r="A71" s="62">
        <v>44207</v>
      </c>
      <c r="B71" s="1">
        <v>13936.660156</v>
      </c>
      <c r="C71" s="1">
        <f t="shared" si="1"/>
        <v>-8.0337288725524907E-3</v>
      </c>
      <c r="D71" s="71">
        <v>-9.9028740000000007E-3</v>
      </c>
    </row>
    <row r="72" spans="1:4" x14ac:dyDescent="0.35">
      <c r="A72" s="62">
        <v>44208</v>
      </c>
      <c r="B72" s="1">
        <v>13925.059569999999</v>
      </c>
      <c r="C72" s="1">
        <f t="shared" si="1"/>
        <v>-8.3237919775249749E-4</v>
      </c>
      <c r="D72" s="71">
        <v>-1.2747636E-2</v>
      </c>
    </row>
    <row r="73" spans="1:4" x14ac:dyDescent="0.35">
      <c r="A73" s="62">
        <v>44209</v>
      </c>
      <c r="B73" s="1">
        <v>13939.709961</v>
      </c>
      <c r="C73" s="1">
        <f t="shared" si="1"/>
        <v>1.0520882102051242E-3</v>
      </c>
      <c r="D73" s="71">
        <v>4.4894676000000001E-2</v>
      </c>
    </row>
    <row r="74" spans="1:4" x14ac:dyDescent="0.35">
      <c r="A74" s="62">
        <v>44210</v>
      </c>
      <c r="B74" s="1">
        <v>13988.700194999999</v>
      </c>
      <c r="C74" s="1">
        <f t="shared" si="1"/>
        <v>3.5144371107477851E-3</v>
      </c>
      <c r="D74" s="71">
        <v>1.7110459999999999E-3</v>
      </c>
    </row>
    <row r="75" spans="1:4" x14ac:dyDescent="0.35">
      <c r="A75" s="62">
        <v>44211</v>
      </c>
      <c r="B75" s="1">
        <v>13787.730469</v>
      </c>
      <c r="C75" s="1">
        <f t="shared" si="1"/>
        <v>-1.4366576107752473E-2</v>
      </c>
      <c r="D75" s="71">
        <v>-8.3507119999999997E-3</v>
      </c>
    </row>
    <row r="76" spans="1:4" x14ac:dyDescent="0.35">
      <c r="A76" s="62">
        <v>44214</v>
      </c>
      <c r="B76" s="1">
        <v>13848.349609000001</v>
      </c>
      <c r="C76" s="1">
        <f t="shared" si="1"/>
        <v>4.3966003060688852E-3</v>
      </c>
      <c r="D76" s="71">
        <v>7.2727460000000001E-3</v>
      </c>
    </row>
    <row r="77" spans="1:4" x14ac:dyDescent="0.35">
      <c r="A77" s="62">
        <v>44215</v>
      </c>
      <c r="B77" s="1">
        <v>13815.059569999999</v>
      </c>
      <c r="C77" s="1">
        <f t="shared" si="1"/>
        <v>-2.4038993771767752E-3</v>
      </c>
      <c r="D77" s="71">
        <v>7.2201590000000003E-3</v>
      </c>
    </row>
    <row r="78" spans="1:4" x14ac:dyDescent="0.35">
      <c r="A78" s="62">
        <v>44216</v>
      </c>
      <c r="B78" s="1">
        <v>13921.370117</v>
      </c>
      <c r="C78" s="1">
        <f t="shared" si="1"/>
        <v>7.6952651895080436E-3</v>
      </c>
      <c r="D78" s="71">
        <v>1.3016468999999999E-2</v>
      </c>
    </row>
    <row r="79" spans="1:4" x14ac:dyDescent="0.35">
      <c r="A79" s="62">
        <v>44217</v>
      </c>
      <c r="B79" s="1">
        <v>13906.669921999999</v>
      </c>
      <c r="C79" s="1">
        <f t="shared" si="1"/>
        <v>-1.0559445569262038E-3</v>
      </c>
      <c r="D79" s="71">
        <v>-1.6014916000000001E-2</v>
      </c>
    </row>
    <row r="80" spans="1:4" x14ac:dyDescent="0.35">
      <c r="A80" s="62">
        <v>44218</v>
      </c>
      <c r="B80" s="1">
        <v>13873.969727</v>
      </c>
      <c r="C80" s="1">
        <f t="shared" si="1"/>
        <v>-2.3514036921426142E-3</v>
      </c>
      <c r="D80" s="71">
        <v>-9.0840079999999993E-3</v>
      </c>
    </row>
    <row r="81" spans="1:4" x14ac:dyDescent="0.35">
      <c r="A81" s="62">
        <v>44221</v>
      </c>
      <c r="B81" s="1">
        <v>13643.950194999999</v>
      </c>
      <c r="C81" s="1">
        <f t="shared" si="1"/>
        <v>-1.6579215359852014E-2</v>
      </c>
      <c r="D81" s="71">
        <v>-1.6615718000000002E-2</v>
      </c>
    </row>
    <row r="82" spans="1:4" x14ac:dyDescent="0.35">
      <c r="A82" s="62">
        <v>44222</v>
      </c>
      <c r="B82" s="1">
        <v>13870.990234000001</v>
      </c>
      <c r="C82" s="1">
        <f t="shared" si="1"/>
        <v>1.6640345043417343E-2</v>
      </c>
      <c r="D82" s="71">
        <v>6.4089719999999998E-3</v>
      </c>
    </row>
    <row r="83" spans="1:4" x14ac:dyDescent="0.35">
      <c r="A83" s="62">
        <v>44223</v>
      </c>
      <c r="B83" s="1">
        <v>13620.459961</v>
      </c>
      <c r="C83" s="1">
        <f t="shared" si="1"/>
        <v>-1.80614555106463E-2</v>
      </c>
      <c r="D83" s="71">
        <v>-3.3384794000000002E-2</v>
      </c>
    </row>
    <row r="84" spans="1:4" x14ac:dyDescent="0.35">
      <c r="A84" s="62">
        <v>44224</v>
      </c>
      <c r="B84" s="1">
        <v>13665.929688</v>
      </c>
      <c r="C84" s="1">
        <f t="shared" si="1"/>
        <v>3.3383400509377037E-3</v>
      </c>
      <c r="D84" s="71">
        <v>1.7169116000000002E-2</v>
      </c>
    </row>
    <row r="85" spans="1:4" x14ac:dyDescent="0.35">
      <c r="A85" s="62">
        <v>44225</v>
      </c>
      <c r="B85" s="1">
        <v>13432.870117</v>
      </c>
      <c r="C85" s="1">
        <f t="shared" si="1"/>
        <v>-1.7054058986169705E-2</v>
      </c>
      <c r="D85" s="71">
        <v>-2.0314032999999999E-2</v>
      </c>
    </row>
    <row r="86" spans="1:4" x14ac:dyDescent="0.35">
      <c r="A86" s="62">
        <v>44228</v>
      </c>
      <c r="B86" s="1">
        <v>13622.019531</v>
      </c>
      <c r="C86" s="1">
        <f t="shared" si="1"/>
        <v>1.4081087091032098E-2</v>
      </c>
      <c r="D86" s="71">
        <v>1.1719904E-2</v>
      </c>
    </row>
    <row r="87" spans="1:4" x14ac:dyDescent="0.35">
      <c r="A87" s="62">
        <v>44229</v>
      </c>
      <c r="B87" s="1">
        <v>13835.160156</v>
      </c>
      <c r="C87" s="1">
        <f t="shared" si="1"/>
        <v>1.5646771355374296E-2</v>
      </c>
      <c r="D87" s="71">
        <v>1.5049465E-2</v>
      </c>
    </row>
    <row r="88" spans="1:4" x14ac:dyDescent="0.35">
      <c r="A88" s="62">
        <v>44230</v>
      </c>
      <c r="B88" s="1">
        <v>13933.629883</v>
      </c>
      <c r="C88" s="1">
        <f t="shared" si="1"/>
        <v>7.1173536041283609E-3</v>
      </c>
      <c r="D88" s="71">
        <v>5.0722199999999997E-3</v>
      </c>
    </row>
    <row r="89" spans="1:4" x14ac:dyDescent="0.35">
      <c r="A89" s="62">
        <v>44231</v>
      </c>
      <c r="B89" s="1">
        <v>14060.290039</v>
      </c>
      <c r="C89" s="1">
        <f t="shared" si="1"/>
        <v>9.090248346163848E-3</v>
      </c>
      <c r="D89" s="71">
        <v>5.3183190999999998E-2</v>
      </c>
    </row>
    <row r="90" spans="1:4" x14ac:dyDescent="0.35">
      <c r="A90" s="62">
        <v>44232</v>
      </c>
      <c r="B90" s="1">
        <v>14056.719727</v>
      </c>
      <c r="C90" s="1">
        <f t="shared" si="1"/>
        <v>-2.5392875894427564E-4</v>
      </c>
      <c r="D90" s="71">
        <v>2.8381884999999999E-2</v>
      </c>
    </row>
    <row r="91" spans="1:4" x14ac:dyDescent="0.35">
      <c r="A91" s="62">
        <v>44235</v>
      </c>
      <c r="B91" s="1">
        <v>14059.910156</v>
      </c>
      <c r="C91" s="1">
        <f t="shared" si="1"/>
        <v>2.269682445095693E-4</v>
      </c>
      <c r="D91" s="71">
        <v>-8.6021329999999997E-3</v>
      </c>
    </row>
    <row r="92" spans="1:4" x14ac:dyDescent="0.35">
      <c r="A92" s="62">
        <v>44236</v>
      </c>
      <c r="B92" s="1">
        <v>14011.799805000001</v>
      </c>
      <c r="C92" s="1">
        <f t="shared" si="1"/>
        <v>-3.4218106990867572E-3</v>
      </c>
      <c r="D92" s="71">
        <v>-3.6153470000000001E-3</v>
      </c>
    </row>
    <row r="93" spans="1:4" x14ac:dyDescent="0.35">
      <c r="A93" s="62">
        <v>44237</v>
      </c>
      <c r="B93" s="1">
        <v>13932.969727</v>
      </c>
      <c r="C93" s="1">
        <f t="shared" si="1"/>
        <v>-5.6259780397284135E-3</v>
      </c>
      <c r="D93" s="71">
        <v>-1.8505098000000001E-2</v>
      </c>
    </row>
    <row r="94" spans="1:4" x14ac:dyDescent="0.35">
      <c r="A94" s="62">
        <v>44238</v>
      </c>
      <c r="B94" s="1">
        <v>14040.910156</v>
      </c>
      <c r="C94" s="1">
        <f t="shared" si="1"/>
        <v>7.7471229116954088E-3</v>
      </c>
      <c r="D94" s="71">
        <v>-1.8483919999999999E-3</v>
      </c>
    </row>
    <row r="95" spans="1:4" x14ac:dyDescent="0.35">
      <c r="A95" s="62">
        <v>44239</v>
      </c>
      <c r="B95" s="1">
        <v>14049.889648</v>
      </c>
      <c r="C95" s="1">
        <f t="shared" si="1"/>
        <v>6.395234995619746E-4</v>
      </c>
      <c r="D95" s="71">
        <v>-9.2590700000000001E-4</v>
      </c>
    </row>
    <row r="96" spans="1:4" x14ac:dyDescent="0.35">
      <c r="A96" s="62">
        <v>44242</v>
      </c>
      <c r="B96" s="1">
        <v>14109.480469</v>
      </c>
      <c r="C96" s="1">
        <f t="shared" si="1"/>
        <v>4.2413728856925594E-3</v>
      </c>
      <c r="D96" s="71">
        <v>1.5940685999999999E-2</v>
      </c>
    </row>
    <row r="97" spans="1:4" x14ac:dyDescent="0.35">
      <c r="A97" s="62">
        <v>44243</v>
      </c>
      <c r="B97" s="1">
        <v>14064.599609000001</v>
      </c>
      <c r="C97" s="1">
        <f t="shared" si="1"/>
        <v>-3.1809009622010696E-3</v>
      </c>
      <c r="D97" s="71">
        <v>-4.7436960000000004E-3</v>
      </c>
    </row>
    <row r="98" spans="1:4" x14ac:dyDescent="0.35">
      <c r="A98" s="62">
        <v>44244</v>
      </c>
      <c r="B98" s="1">
        <v>13909.269531</v>
      </c>
      <c r="C98" s="1">
        <f t="shared" si="1"/>
        <v>-1.104404549850139E-2</v>
      </c>
      <c r="D98" s="71">
        <v>-1.0449111000000001E-2</v>
      </c>
    </row>
    <row r="99" spans="1:4" x14ac:dyDescent="0.35">
      <c r="A99" s="62">
        <v>44245</v>
      </c>
      <c r="B99" s="1">
        <v>13886.929688</v>
      </c>
      <c r="C99" s="1">
        <f t="shared" si="1"/>
        <v>-1.6061118774217638E-3</v>
      </c>
      <c r="D99" s="71">
        <v>-1.6117062000000001E-2</v>
      </c>
    </row>
    <row r="100" spans="1:4" x14ac:dyDescent="0.35">
      <c r="A100" s="62">
        <v>44246</v>
      </c>
      <c r="B100" s="1">
        <v>13993.230469</v>
      </c>
      <c r="C100" s="1">
        <f t="shared" si="1"/>
        <v>7.6547360279253622E-3</v>
      </c>
      <c r="D100" s="71">
        <v>1.5063058000000001E-2</v>
      </c>
    </row>
    <row r="101" spans="1:4" x14ac:dyDescent="0.35">
      <c r="A101" s="62">
        <v>44249</v>
      </c>
      <c r="B101" s="1">
        <v>13950.040039</v>
      </c>
      <c r="C101" s="1">
        <f t="shared" si="1"/>
        <v>-3.0865231653035927E-3</v>
      </c>
      <c r="D101" s="71">
        <v>-2.5969209999999999E-3</v>
      </c>
    </row>
    <row r="102" spans="1:4" x14ac:dyDescent="0.35">
      <c r="A102" s="62">
        <v>44250</v>
      </c>
      <c r="B102" s="1">
        <v>13864.809569999999</v>
      </c>
      <c r="C102" s="1">
        <f t="shared" si="1"/>
        <v>-6.1096935035112477E-3</v>
      </c>
      <c r="D102" s="71">
        <v>-7.9970240000000001E-3</v>
      </c>
    </row>
    <row r="103" spans="1:4" x14ac:dyDescent="0.35">
      <c r="A103" s="62">
        <v>44251</v>
      </c>
      <c r="B103" s="1">
        <v>13976</v>
      </c>
      <c r="C103" s="1">
        <f t="shared" si="1"/>
        <v>8.0196146538203464E-3</v>
      </c>
      <c r="D103" s="71">
        <v>3.3183371000000003E-2</v>
      </c>
    </row>
    <row r="104" spans="1:4" x14ac:dyDescent="0.35">
      <c r="A104" s="62">
        <v>44252</v>
      </c>
      <c r="B104" s="1">
        <v>13879.330078000001</v>
      </c>
      <c r="C104" s="1">
        <f t="shared" si="1"/>
        <v>-6.9168518889524281E-3</v>
      </c>
      <c r="D104" s="71">
        <v>-6.3872271999999994E-2</v>
      </c>
    </row>
    <row r="105" spans="1:4" x14ac:dyDescent="0.35">
      <c r="A105" s="62">
        <v>44253</v>
      </c>
      <c r="B105" s="1">
        <v>13786.290039</v>
      </c>
      <c r="C105" s="1">
        <f t="shared" si="1"/>
        <v>-6.7034963847050696E-3</v>
      </c>
      <c r="D105" s="71">
        <v>-2.8493913999999999E-2</v>
      </c>
    </row>
    <row r="106" spans="1:4" x14ac:dyDescent="0.35">
      <c r="A106" s="62">
        <v>44256</v>
      </c>
      <c r="B106" s="1">
        <v>14012.820313</v>
      </c>
      <c r="C106" s="1">
        <f t="shared" si="1"/>
        <v>1.6431561599180761E-2</v>
      </c>
      <c r="D106" s="71">
        <v>4.4293715999999997E-2</v>
      </c>
    </row>
    <row r="107" spans="1:4" x14ac:dyDescent="0.35">
      <c r="A107" s="62">
        <v>44257</v>
      </c>
      <c r="B107" s="1">
        <v>14039.799805000001</v>
      </c>
      <c r="C107" s="1">
        <f t="shared" si="1"/>
        <v>1.9253434638686494E-3</v>
      </c>
      <c r="D107" s="71">
        <v>-5.3496180000000004E-3</v>
      </c>
    </row>
    <row r="108" spans="1:4" x14ac:dyDescent="0.35">
      <c r="A108" s="62">
        <v>44258</v>
      </c>
      <c r="B108" s="1">
        <v>14080.030273</v>
      </c>
      <c r="C108" s="1">
        <f t="shared" si="1"/>
        <v>2.865458807017494E-3</v>
      </c>
      <c r="D108" s="71">
        <v>-8.4518249999999996E-3</v>
      </c>
    </row>
    <row r="109" spans="1:4" x14ac:dyDescent="0.35">
      <c r="A109" s="62">
        <v>44259</v>
      </c>
      <c r="B109" s="1">
        <v>14056.339844</v>
      </c>
      <c r="C109" s="1">
        <f t="shared" si="1"/>
        <v>-1.6825552602276156E-3</v>
      </c>
      <c r="D109" s="71">
        <v>4.2619329999999999E-3</v>
      </c>
    </row>
    <row r="110" spans="1:4" x14ac:dyDescent="0.35">
      <c r="A110" s="62">
        <v>44260</v>
      </c>
      <c r="B110" s="1">
        <v>13920.690430000001</v>
      </c>
      <c r="C110" s="1">
        <f t="shared" si="1"/>
        <v>-9.6504079657622945E-3</v>
      </c>
      <c r="D110" s="71">
        <v>-4.8225309999999997E-3</v>
      </c>
    </row>
    <row r="111" spans="1:4" x14ac:dyDescent="0.35">
      <c r="A111" s="62">
        <v>44263</v>
      </c>
      <c r="B111" s="1">
        <v>14380.910156</v>
      </c>
      <c r="C111" s="1">
        <f t="shared" si="1"/>
        <v>3.3060122147978786E-2</v>
      </c>
      <c r="D111" s="71">
        <v>3.0238457E-2</v>
      </c>
    </row>
    <row r="112" spans="1:4" x14ac:dyDescent="0.35">
      <c r="A112" s="62">
        <v>44264</v>
      </c>
      <c r="B112" s="1">
        <v>14437.940430000001</v>
      </c>
      <c r="C112" s="1">
        <f t="shared" si="1"/>
        <v>3.9656929485931379E-3</v>
      </c>
      <c r="D112" s="71">
        <v>-1.8815240000000001E-3</v>
      </c>
    </row>
    <row r="113" spans="1:4" x14ac:dyDescent="0.35">
      <c r="A113" s="62">
        <v>44265</v>
      </c>
      <c r="B113" s="1">
        <v>14540.25</v>
      </c>
      <c r="C113" s="1">
        <f t="shared" si="1"/>
        <v>7.086160972614529E-3</v>
      </c>
      <c r="D113" s="71">
        <v>2.65787E-2</v>
      </c>
    </row>
    <row r="114" spans="1:4" x14ac:dyDescent="0.35">
      <c r="A114" s="62">
        <v>44266</v>
      </c>
      <c r="B114" s="1">
        <v>14569.389648</v>
      </c>
      <c r="C114" s="1">
        <f t="shared" si="1"/>
        <v>2.0040678805385262E-3</v>
      </c>
      <c r="D114" s="71">
        <v>-3.7275046999999999E-2</v>
      </c>
    </row>
    <row r="115" spans="1:4" x14ac:dyDescent="0.35">
      <c r="A115" s="62">
        <v>44267</v>
      </c>
      <c r="B115" s="1">
        <v>14502.389648</v>
      </c>
      <c r="C115" s="1">
        <f t="shared" si="1"/>
        <v>-4.5986826915015867E-3</v>
      </c>
      <c r="D115" s="71">
        <v>9.9180050000000006E-3</v>
      </c>
    </row>
    <row r="116" spans="1:4" x14ac:dyDescent="0.35">
      <c r="A116" s="62">
        <v>44270</v>
      </c>
      <c r="B116" s="1">
        <v>14461.419921999999</v>
      </c>
      <c r="C116" s="1">
        <f t="shared" si="1"/>
        <v>-2.8250327700753259E-3</v>
      </c>
      <c r="D116" s="71">
        <v>7.5544900000000005E-4</v>
      </c>
    </row>
    <row r="117" spans="1:4" x14ac:dyDescent="0.35">
      <c r="A117" s="62">
        <v>44271</v>
      </c>
      <c r="B117" s="1">
        <v>14557.580078000001</v>
      </c>
      <c r="C117" s="1">
        <f t="shared" si="1"/>
        <v>6.649426993936767E-3</v>
      </c>
      <c r="D117" s="71">
        <v>-1.509757E-3</v>
      </c>
    </row>
    <row r="118" spans="1:4" x14ac:dyDescent="0.35">
      <c r="A118" s="62">
        <v>44272</v>
      </c>
      <c r="B118" s="1">
        <v>14596.610352</v>
      </c>
      <c r="C118" s="1">
        <f t="shared" si="1"/>
        <v>2.6810962942242673E-3</v>
      </c>
      <c r="D118" s="71">
        <v>-1.889983E-3</v>
      </c>
    </row>
    <row r="119" spans="1:4" x14ac:dyDescent="0.35">
      <c r="A119" s="62">
        <v>44273</v>
      </c>
      <c r="B119" s="1">
        <v>14775.519531</v>
      </c>
      <c r="C119" s="1">
        <f t="shared" si="1"/>
        <v>1.225689901186452E-2</v>
      </c>
      <c r="D119" s="71">
        <v>1.8178356E-2</v>
      </c>
    </row>
    <row r="120" spans="1:4" x14ac:dyDescent="0.35">
      <c r="A120" s="62">
        <v>44274</v>
      </c>
      <c r="B120" s="1">
        <v>14621</v>
      </c>
      <c r="C120" s="1">
        <f t="shared" si="1"/>
        <v>-1.0457806960750713E-2</v>
      </c>
      <c r="D120" s="71">
        <v>-6.8811230000000003E-3</v>
      </c>
    </row>
    <row r="121" spans="1:4" x14ac:dyDescent="0.35">
      <c r="A121" s="62">
        <v>44277</v>
      </c>
      <c r="B121" s="1">
        <v>14657.209961</v>
      </c>
      <c r="C121" s="1">
        <f t="shared" si="1"/>
        <v>2.4765721222898898E-3</v>
      </c>
      <c r="D121" s="71">
        <v>-2.247247E-3</v>
      </c>
    </row>
    <row r="122" spans="1:4" x14ac:dyDescent="0.35">
      <c r="A122" s="62">
        <v>44278</v>
      </c>
      <c r="B122" s="1">
        <v>14662.019531</v>
      </c>
      <c r="C122" s="1">
        <f t="shared" si="1"/>
        <v>3.2813680180585351E-4</v>
      </c>
      <c r="D122" s="71">
        <v>1.6328885000000001E-2</v>
      </c>
    </row>
    <row r="123" spans="1:4" x14ac:dyDescent="0.35">
      <c r="A123" s="62">
        <v>44279</v>
      </c>
      <c r="B123" s="1">
        <v>14610.389648</v>
      </c>
      <c r="C123" s="1">
        <f t="shared" si="1"/>
        <v>-3.5213350310193095E-3</v>
      </c>
      <c r="D123" s="71">
        <v>-9.2336099999999997E-3</v>
      </c>
    </row>
    <row r="124" spans="1:4" x14ac:dyDescent="0.35">
      <c r="A124" s="62">
        <v>44280</v>
      </c>
      <c r="B124" s="1">
        <v>14621.360352</v>
      </c>
      <c r="C124" s="1">
        <f t="shared" si="1"/>
        <v>7.5088373851146079E-4</v>
      </c>
      <c r="D124" s="71">
        <v>-8.2013599999999996E-3</v>
      </c>
    </row>
    <row r="125" spans="1:4" x14ac:dyDescent="0.35">
      <c r="A125" s="62">
        <v>44281</v>
      </c>
      <c r="B125" s="1">
        <v>14748.940430000001</v>
      </c>
      <c r="C125" s="1">
        <f t="shared" si="1"/>
        <v>8.7255956305426589E-3</v>
      </c>
      <c r="D125" s="71">
        <v>0</v>
      </c>
    </row>
    <row r="126" spans="1:4" x14ac:dyDescent="0.35">
      <c r="A126" s="62">
        <v>44284</v>
      </c>
      <c r="B126" s="1">
        <v>14817.719727</v>
      </c>
      <c r="C126" s="1">
        <f t="shared" si="1"/>
        <v>4.6633381785242678E-3</v>
      </c>
      <c r="D126" s="71">
        <v>2.8190569999999998E-3</v>
      </c>
    </row>
    <row r="127" spans="1:4" x14ac:dyDescent="0.35">
      <c r="A127" s="62">
        <v>44285</v>
      </c>
      <c r="B127" s="1">
        <v>15008.610352</v>
      </c>
      <c r="C127" s="1">
        <f t="shared" si="1"/>
        <v>1.2882591148769674E-2</v>
      </c>
      <c r="D127" s="71">
        <v>7.3088270000000004E-3</v>
      </c>
    </row>
    <row r="128" spans="1:4" x14ac:dyDescent="0.35">
      <c r="A128" s="62">
        <v>44286</v>
      </c>
      <c r="B128" s="1">
        <v>15008.339844</v>
      </c>
      <c r="C128" s="1">
        <f t="shared" si="1"/>
        <v>-1.8023520742782273E-5</v>
      </c>
      <c r="D128" s="71">
        <v>3.9069580000000003E-3</v>
      </c>
    </row>
    <row r="129" spans="1:4" x14ac:dyDescent="0.35">
      <c r="A129" s="62">
        <v>44287</v>
      </c>
      <c r="B129" s="1">
        <v>15107.169921999999</v>
      </c>
      <c r="C129" s="1">
        <f t="shared" si="1"/>
        <v>6.5850106692186289E-3</v>
      </c>
      <c r="D129" s="71">
        <v>-1.3528521E-2</v>
      </c>
    </row>
    <row r="130" spans="1:4" x14ac:dyDescent="0.35">
      <c r="A130" s="62">
        <v>44292</v>
      </c>
      <c r="B130" s="1">
        <v>15212.679688</v>
      </c>
      <c r="C130" s="1">
        <f t="shared" si="1"/>
        <v>6.9840854736366708E-3</v>
      </c>
      <c r="D130" s="71">
        <v>1.03325E-2</v>
      </c>
    </row>
    <row r="131" spans="1:4" x14ac:dyDescent="0.35">
      <c r="A131" s="62">
        <v>44293</v>
      </c>
      <c r="B131" s="1">
        <v>15176.360352</v>
      </c>
      <c r="C131" s="1">
        <f t="shared" si="1"/>
        <v>-2.3874384227421642E-3</v>
      </c>
      <c r="D131" s="71">
        <v>-5.0204719999999998E-3</v>
      </c>
    </row>
    <row r="132" spans="1:4" x14ac:dyDescent="0.35">
      <c r="A132" s="62">
        <v>44294</v>
      </c>
      <c r="B132" s="1">
        <v>15202.679688</v>
      </c>
      <c r="C132" s="1">
        <f t="shared" ref="C132:C195" si="2">(B132-B131)/B131</f>
        <v>1.7342324107724558E-3</v>
      </c>
      <c r="D132" s="71">
        <v>-2.803158E-3</v>
      </c>
    </row>
    <row r="133" spans="1:4" x14ac:dyDescent="0.35">
      <c r="A133" s="62">
        <v>44295</v>
      </c>
      <c r="B133" s="1">
        <v>15234.160156</v>
      </c>
      <c r="C133" s="1">
        <f t="shared" si="2"/>
        <v>2.0707183632138462E-3</v>
      </c>
      <c r="D133" s="71">
        <v>-3.74831E-4</v>
      </c>
    </row>
    <row r="134" spans="1:4" x14ac:dyDescent="0.35">
      <c r="A134" s="62">
        <v>44298</v>
      </c>
      <c r="B134" s="1">
        <v>15215</v>
      </c>
      <c r="C134" s="1">
        <f t="shared" si="2"/>
        <v>-1.2577100282389808E-3</v>
      </c>
      <c r="D134" s="71">
        <v>-7.4990810000000003E-3</v>
      </c>
    </row>
    <row r="135" spans="1:4" x14ac:dyDescent="0.35">
      <c r="A135" s="62">
        <v>44299</v>
      </c>
      <c r="B135" s="1">
        <v>15234.360352</v>
      </c>
      <c r="C135" s="1">
        <f t="shared" si="2"/>
        <v>1.2724516595464801E-3</v>
      </c>
      <c r="D135" s="71">
        <v>1.8893100000000001E-4</v>
      </c>
    </row>
    <row r="136" spans="1:4" x14ac:dyDescent="0.35">
      <c r="A136" s="62">
        <v>44300</v>
      </c>
      <c r="B136" s="1">
        <v>15209.150390999999</v>
      </c>
      <c r="C136" s="1">
        <f t="shared" si="2"/>
        <v>-1.6548092875255415E-3</v>
      </c>
      <c r="D136" s="71">
        <v>-9.4426799999999995E-4</v>
      </c>
    </row>
    <row r="137" spans="1:4" x14ac:dyDescent="0.35">
      <c r="A137" s="62">
        <v>44301</v>
      </c>
      <c r="B137" s="1">
        <v>15255.330078000001</v>
      </c>
      <c r="C137" s="1">
        <f t="shared" si="2"/>
        <v>3.0363094461429243E-3</v>
      </c>
      <c r="D137" s="71">
        <v>-3.78091E-4</v>
      </c>
    </row>
    <row r="138" spans="1:4" x14ac:dyDescent="0.35">
      <c r="A138" s="62">
        <v>44302</v>
      </c>
      <c r="B138" s="1">
        <v>15459.75</v>
      </c>
      <c r="C138" s="1">
        <f t="shared" si="2"/>
        <v>1.3399901605196793E-2</v>
      </c>
      <c r="D138" s="71">
        <v>2.1180010999999999E-2</v>
      </c>
    </row>
    <row r="139" spans="1:4" x14ac:dyDescent="0.35">
      <c r="A139" s="62">
        <v>44305</v>
      </c>
      <c r="B139" s="1">
        <v>15368.389648</v>
      </c>
      <c r="C139" s="1">
        <f t="shared" si="2"/>
        <v>-5.9095620563074883E-3</v>
      </c>
      <c r="D139" s="71">
        <v>1.7777759000000001E-2</v>
      </c>
    </row>
    <row r="140" spans="1:4" x14ac:dyDescent="0.35">
      <c r="A140" s="62">
        <v>44306</v>
      </c>
      <c r="B140" s="1">
        <v>15129.509765999999</v>
      </c>
      <c r="C140" s="1">
        <f t="shared" si="2"/>
        <v>-1.554358572832569E-2</v>
      </c>
      <c r="D140" s="71">
        <v>-1.4919942E-2</v>
      </c>
    </row>
    <row r="141" spans="1:4" x14ac:dyDescent="0.35">
      <c r="A141" s="62">
        <v>44307</v>
      </c>
      <c r="B141" s="1">
        <v>15195.969727</v>
      </c>
      <c r="C141" s="1">
        <f t="shared" si="2"/>
        <v>4.3927372418472903E-3</v>
      </c>
      <c r="D141" s="71">
        <v>3.1584762000000002E-2</v>
      </c>
    </row>
    <row r="142" spans="1:4" x14ac:dyDescent="0.35">
      <c r="A142" s="62">
        <v>44308</v>
      </c>
      <c r="B142" s="1">
        <v>15320.519531</v>
      </c>
      <c r="C142" s="1">
        <f t="shared" si="2"/>
        <v>8.1962392817025529E-3</v>
      </c>
      <c r="D142" s="71">
        <v>-2.8647989999999999E-3</v>
      </c>
    </row>
    <row r="143" spans="1:4" x14ac:dyDescent="0.35">
      <c r="A143" s="62">
        <v>44309</v>
      </c>
      <c r="B143" s="1">
        <v>15279.620117</v>
      </c>
      <c r="C143" s="1">
        <f t="shared" si="2"/>
        <v>-2.6695840122942581E-3</v>
      </c>
      <c r="D143" s="71">
        <v>-2.0829593E-2</v>
      </c>
    </row>
    <row r="144" spans="1:4" x14ac:dyDescent="0.35">
      <c r="A144" s="62">
        <v>44312</v>
      </c>
      <c r="B144" s="1">
        <v>15296.339844</v>
      </c>
      <c r="C144" s="1">
        <f t="shared" si="2"/>
        <v>1.0942501758533538E-3</v>
      </c>
      <c r="D144" s="71">
        <v>5.5016140000000002E-3</v>
      </c>
    </row>
    <row r="145" spans="1:4" x14ac:dyDescent="0.35">
      <c r="A145" s="62">
        <v>44313</v>
      </c>
      <c r="B145" s="1">
        <v>15249.269531</v>
      </c>
      <c r="C145" s="1">
        <f t="shared" si="2"/>
        <v>-3.0772271981433213E-3</v>
      </c>
      <c r="D145" s="71">
        <v>-1.0031059E-2</v>
      </c>
    </row>
    <row r="146" spans="1:4" x14ac:dyDescent="0.35">
      <c r="A146" s="62">
        <v>44314</v>
      </c>
      <c r="B146" s="1">
        <v>15292.179688</v>
      </c>
      <c r="C146" s="1">
        <f t="shared" si="2"/>
        <v>2.8139155723340631E-3</v>
      </c>
      <c r="D146" s="71">
        <v>-1.5291047E-2</v>
      </c>
    </row>
    <row r="147" spans="1:4" x14ac:dyDescent="0.35">
      <c r="A147" s="62">
        <v>44315</v>
      </c>
      <c r="B147" s="1">
        <v>15154.200194999999</v>
      </c>
      <c r="C147" s="1">
        <f t="shared" si="2"/>
        <v>-9.0228793942485046E-3</v>
      </c>
      <c r="D147" s="71">
        <v>-5.6127030000000001E-3</v>
      </c>
    </row>
    <row r="148" spans="1:4" x14ac:dyDescent="0.35">
      <c r="A148" s="62">
        <v>44316</v>
      </c>
      <c r="B148" s="1">
        <v>15135.910156</v>
      </c>
      <c r="C148" s="1">
        <f t="shared" si="2"/>
        <v>-1.2069286907028039E-3</v>
      </c>
      <c r="D148" s="71">
        <v>1.2605794E-2</v>
      </c>
    </row>
    <row r="149" spans="1:4" x14ac:dyDescent="0.35">
      <c r="A149" s="62">
        <v>44319</v>
      </c>
      <c r="B149" s="1">
        <v>15236.469727</v>
      </c>
      <c r="C149" s="1">
        <f t="shared" si="2"/>
        <v>6.6437743065049272E-3</v>
      </c>
      <c r="D149" s="71">
        <v>-4.6451130000000002E-3</v>
      </c>
    </row>
    <row r="150" spans="1:4" x14ac:dyDescent="0.35">
      <c r="A150" s="62">
        <v>44320</v>
      </c>
      <c r="B150" s="1">
        <v>14856.480469</v>
      </c>
      <c r="C150" s="1">
        <f t="shared" si="2"/>
        <v>-2.4939455451851444E-2</v>
      </c>
      <c r="D150" s="71">
        <v>-2.2213907000000001E-2</v>
      </c>
    </row>
    <row r="151" spans="1:4" x14ac:dyDescent="0.35">
      <c r="A151" s="62">
        <v>44321</v>
      </c>
      <c r="B151" s="1">
        <v>15170.780273</v>
      </c>
      <c r="C151" s="1">
        <f t="shared" si="2"/>
        <v>2.11557377035448E-2</v>
      </c>
      <c r="D151" s="71">
        <v>2.1191313E-2</v>
      </c>
    </row>
    <row r="152" spans="1:4" x14ac:dyDescent="0.35">
      <c r="A152" s="62">
        <v>44322</v>
      </c>
      <c r="B152" s="1">
        <v>15196.740234000001</v>
      </c>
      <c r="C152" s="1">
        <f t="shared" si="2"/>
        <v>1.7111816619084768E-3</v>
      </c>
      <c r="D152" s="71">
        <v>7.851897E-3</v>
      </c>
    </row>
    <row r="153" spans="1:4" x14ac:dyDescent="0.35">
      <c r="A153" s="62">
        <v>44323</v>
      </c>
      <c r="B153" s="1">
        <v>15399.650390999999</v>
      </c>
      <c r="C153" s="1">
        <f t="shared" si="2"/>
        <v>1.3352215927598939E-2</v>
      </c>
      <c r="D153" s="71">
        <v>4.0808939999999998E-3</v>
      </c>
    </row>
    <row r="154" spans="1:4" x14ac:dyDescent="0.35">
      <c r="A154" s="62">
        <v>44326</v>
      </c>
      <c r="B154" s="1">
        <v>15400.410156</v>
      </c>
      <c r="C154" s="1">
        <f t="shared" si="2"/>
        <v>4.9336509642110221E-5</v>
      </c>
      <c r="D154" s="71">
        <v>4.4337339999999999E-3</v>
      </c>
    </row>
    <row r="155" spans="1:4" x14ac:dyDescent="0.35">
      <c r="A155" s="62">
        <v>44327</v>
      </c>
      <c r="B155" s="1">
        <v>15119.75</v>
      </c>
      <c r="C155" s="1">
        <f t="shared" si="2"/>
        <v>-1.8224200080194274E-2</v>
      </c>
      <c r="D155" s="71">
        <v>-1.7288927999999999E-2</v>
      </c>
    </row>
    <row r="156" spans="1:4" x14ac:dyDescent="0.35">
      <c r="A156" s="62">
        <v>44328</v>
      </c>
      <c r="B156" s="1">
        <v>15150.219727</v>
      </c>
      <c r="C156" s="1">
        <f t="shared" si="2"/>
        <v>2.0152269052067457E-3</v>
      </c>
      <c r="D156" s="71">
        <v>7.2431200000000001E-2</v>
      </c>
    </row>
    <row r="157" spans="1:4" x14ac:dyDescent="0.35">
      <c r="A157" s="62">
        <v>44329</v>
      </c>
      <c r="B157" s="1">
        <v>15199.679688</v>
      </c>
      <c r="C157" s="1">
        <f t="shared" si="2"/>
        <v>3.2646365459542011E-3</v>
      </c>
      <c r="D157" s="71">
        <v>-3.8393889999999999E-3</v>
      </c>
    </row>
    <row r="158" spans="1:4" x14ac:dyDescent="0.35">
      <c r="A158" s="62">
        <v>44330</v>
      </c>
      <c r="B158" s="1">
        <v>15416.639648</v>
      </c>
      <c r="C158" s="1">
        <f t="shared" si="2"/>
        <v>1.4273982376831791E-2</v>
      </c>
      <c r="D158" s="71">
        <v>-3.50403E-4</v>
      </c>
    </row>
    <row r="159" spans="1:4" x14ac:dyDescent="0.35">
      <c r="A159" s="62">
        <v>44333</v>
      </c>
      <c r="B159" s="1">
        <v>15396.620117</v>
      </c>
      <c r="C159" s="1">
        <f t="shared" si="2"/>
        <v>-1.2985664487913907E-3</v>
      </c>
      <c r="D159" s="71">
        <v>-5.0823869999999998E-3</v>
      </c>
    </row>
    <row r="160" spans="1:4" x14ac:dyDescent="0.35">
      <c r="A160" s="62">
        <v>44334</v>
      </c>
      <c r="B160" s="1">
        <v>15386.580078000001</v>
      </c>
      <c r="C160" s="1">
        <f t="shared" si="2"/>
        <v>-6.5209370132565203E-4</v>
      </c>
      <c r="D160" s="71">
        <v>-7.9267220000000006E-3</v>
      </c>
    </row>
    <row r="161" spans="1:4" x14ac:dyDescent="0.35">
      <c r="A161" s="62">
        <v>44335</v>
      </c>
      <c r="B161" s="1">
        <v>15113.559569999999</v>
      </c>
      <c r="C161" s="1">
        <f t="shared" si="2"/>
        <v>-1.7744067012680154E-2</v>
      </c>
      <c r="D161" s="71">
        <v>-1.1541229E-2</v>
      </c>
    </row>
    <row r="162" spans="1:4" x14ac:dyDescent="0.35">
      <c r="A162" s="62">
        <v>44336</v>
      </c>
      <c r="B162" s="1">
        <v>15370.259765999999</v>
      </c>
      <c r="C162" s="1">
        <f t="shared" si="2"/>
        <v>1.6984760923531385E-2</v>
      </c>
      <c r="D162" s="71">
        <v>8.9820399999999999E-4</v>
      </c>
    </row>
    <row r="163" spans="1:4" x14ac:dyDescent="0.35">
      <c r="A163" s="62">
        <v>44337</v>
      </c>
      <c r="B163" s="1">
        <v>15437.509765999999</v>
      </c>
      <c r="C163" s="1">
        <f t="shared" si="2"/>
        <v>4.3753326894813652E-3</v>
      </c>
      <c r="D163" s="71">
        <v>4.8456749999999998E-3</v>
      </c>
    </row>
    <row r="164" spans="1:4" x14ac:dyDescent="0.35">
      <c r="A164" s="62">
        <v>44341</v>
      </c>
      <c r="B164" s="1">
        <v>15465.089844</v>
      </c>
      <c r="C164" s="1">
        <f t="shared" si="2"/>
        <v>1.7865626268780731E-3</v>
      </c>
      <c r="D164" s="71">
        <v>-1.3038113E-2</v>
      </c>
    </row>
    <row r="165" spans="1:4" x14ac:dyDescent="0.35">
      <c r="A165" s="62">
        <v>44342</v>
      </c>
      <c r="B165" s="1">
        <v>15450.719727</v>
      </c>
      <c r="C165" s="1">
        <f t="shared" si="2"/>
        <v>-9.2919712364785095E-4</v>
      </c>
      <c r="D165" s="71">
        <v>-5.247865E-3</v>
      </c>
    </row>
    <row r="166" spans="1:4" x14ac:dyDescent="0.35">
      <c r="A166" s="62">
        <v>44343</v>
      </c>
      <c r="B166" s="1">
        <v>15406.730469</v>
      </c>
      <c r="C166" s="1">
        <f t="shared" si="2"/>
        <v>-2.8470685364338569E-3</v>
      </c>
      <c r="D166" s="71">
        <v>-5.0391121999999997E-2</v>
      </c>
    </row>
    <row r="167" spans="1:4" x14ac:dyDescent="0.35">
      <c r="A167" s="62">
        <v>44344</v>
      </c>
      <c r="B167" s="1">
        <v>15519.980469</v>
      </c>
      <c r="C167" s="1">
        <f t="shared" si="2"/>
        <v>7.3506835358657825E-3</v>
      </c>
      <c r="D167" s="71">
        <v>7.6630299999999997E-4</v>
      </c>
    </row>
    <row r="168" spans="1:4" x14ac:dyDescent="0.35">
      <c r="A168" s="62">
        <v>44347</v>
      </c>
      <c r="B168" s="1">
        <v>15421.129883</v>
      </c>
      <c r="C168" s="1">
        <f t="shared" si="2"/>
        <v>-6.3692468039793686E-3</v>
      </c>
      <c r="D168" s="71">
        <v>-1.4548277E-2</v>
      </c>
    </row>
    <row r="169" spans="1:4" x14ac:dyDescent="0.35">
      <c r="A169" s="62">
        <v>44348</v>
      </c>
      <c r="B169" s="1">
        <v>15567.360352</v>
      </c>
      <c r="C169" s="1">
        <f t="shared" si="2"/>
        <v>9.4824743783010444E-3</v>
      </c>
      <c r="D169" s="71">
        <v>-1.94231E-4</v>
      </c>
    </row>
    <row r="170" spans="1:4" x14ac:dyDescent="0.35">
      <c r="A170" s="62">
        <v>44349</v>
      </c>
      <c r="B170" s="1">
        <v>15602.709961</v>
      </c>
      <c r="C170" s="1">
        <f t="shared" si="2"/>
        <v>2.2707516368026567E-3</v>
      </c>
      <c r="D170" s="71">
        <v>1.1074412E-2</v>
      </c>
    </row>
    <row r="171" spans="1:4" x14ac:dyDescent="0.35">
      <c r="A171" s="62">
        <v>44350</v>
      </c>
      <c r="B171" s="1">
        <v>15632.669921999999</v>
      </c>
      <c r="C171" s="1">
        <f t="shared" si="2"/>
        <v>1.9201767561459228E-3</v>
      </c>
      <c r="D171" s="71">
        <v>5.7647769999999996E-3</v>
      </c>
    </row>
    <row r="172" spans="1:4" x14ac:dyDescent="0.35">
      <c r="A172" s="62">
        <v>44351</v>
      </c>
      <c r="B172" s="1">
        <v>15692.900390999999</v>
      </c>
      <c r="C172" s="1">
        <f t="shared" si="2"/>
        <v>3.8528587439332546E-3</v>
      </c>
      <c r="D172" s="71">
        <v>6.1138709999999999E-3</v>
      </c>
    </row>
    <row r="173" spans="1:4" x14ac:dyDescent="0.35">
      <c r="A173" s="62">
        <v>44354</v>
      </c>
      <c r="B173" s="1">
        <v>15677.150390999999</v>
      </c>
      <c r="C173" s="1">
        <f t="shared" si="2"/>
        <v>-1.0036385631449459E-3</v>
      </c>
      <c r="D173" s="71">
        <v>5.5070450000000003E-3</v>
      </c>
    </row>
    <row r="174" spans="1:4" x14ac:dyDescent="0.35">
      <c r="A174" s="62">
        <v>44355</v>
      </c>
      <c r="B174" s="1">
        <v>15640.599609000001</v>
      </c>
      <c r="C174" s="1">
        <f t="shared" si="2"/>
        <v>-2.3314684804568598E-3</v>
      </c>
      <c r="D174" s="71">
        <v>-3.9659869999999998E-3</v>
      </c>
    </row>
    <row r="175" spans="1:4" x14ac:dyDescent="0.35">
      <c r="A175" s="62">
        <v>44356</v>
      </c>
      <c r="B175" s="1">
        <v>15581.139648</v>
      </c>
      <c r="C175" s="1">
        <f t="shared" si="2"/>
        <v>-3.8016420397198642E-3</v>
      </c>
      <c r="D175" s="71">
        <v>5.1193779999999999E-3</v>
      </c>
    </row>
    <row r="176" spans="1:4" x14ac:dyDescent="0.35">
      <c r="A176" s="62">
        <v>44357</v>
      </c>
      <c r="B176" s="1">
        <v>15571.219727</v>
      </c>
      <c r="C176" s="1">
        <f t="shared" si="2"/>
        <v>-6.3666209430796917E-4</v>
      </c>
      <c r="D176" s="71">
        <v>2.075099E-3</v>
      </c>
    </row>
    <row r="177" spans="1:4" x14ac:dyDescent="0.35">
      <c r="A177" s="62">
        <v>44358</v>
      </c>
      <c r="B177" s="1">
        <v>15693.269531</v>
      </c>
      <c r="C177" s="1">
        <f t="shared" si="2"/>
        <v>7.8381659330366872E-3</v>
      </c>
      <c r="D177" s="71">
        <v>6.5888930000000002E-3</v>
      </c>
    </row>
    <row r="178" spans="1:4" x14ac:dyDescent="0.35">
      <c r="A178" s="62">
        <v>44361</v>
      </c>
      <c r="B178" s="1">
        <v>15673.639648</v>
      </c>
      <c r="C178" s="1">
        <f t="shared" si="2"/>
        <v>-1.2508472476830494E-3</v>
      </c>
      <c r="D178" s="71">
        <v>-4.8625769999999999E-3</v>
      </c>
    </row>
    <row r="179" spans="1:4" x14ac:dyDescent="0.35">
      <c r="A179" s="62">
        <v>44362</v>
      </c>
      <c r="B179" s="1">
        <v>15729.519531</v>
      </c>
      <c r="C179" s="1">
        <f t="shared" si="2"/>
        <v>3.5652142230493374E-3</v>
      </c>
      <c r="D179" s="71">
        <v>7.5174220000000002E-3</v>
      </c>
    </row>
    <row r="180" spans="1:4" x14ac:dyDescent="0.35">
      <c r="A180" s="62">
        <v>44363</v>
      </c>
      <c r="B180" s="1">
        <v>15710.570313</v>
      </c>
      <c r="C180" s="1">
        <f t="shared" si="2"/>
        <v>-1.2046914696061956E-3</v>
      </c>
      <c r="D180" s="71">
        <v>-6.5286889999999998E-3</v>
      </c>
    </row>
    <row r="181" spans="1:4" x14ac:dyDescent="0.35">
      <c r="A181" s="62">
        <v>44364</v>
      </c>
      <c r="B181" s="1">
        <v>15727.669921999999</v>
      </c>
      <c r="C181" s="1">
        <f t="shared" si="2"/>
        <v>1.0884142751870426E-3</v>
      </c>
      <c r="D181" s="71">
        <v>3.9429779999999998E-3</v>
      </c>
    </row>
    <row r="182" spans="1:4" x14ac:dyDescent="0.35">
      <c r="A182" s="62">
        <v>44365</v>
      </c>
      <c r="B182" s="1">
        <v>15448.040039</v>
      </c>
      <c r="C182" s="1">
        <f t="shared" si="2"/>
        <v>-1.7779485733538377E-2</v>
      </c>
      <c r="D182" s="71">
        <v>-1.3465513E-2</v>
      </c>
    </row>
    <row r="183" spans="1:4" x14ac:dyDescent="0.35">
      <c r="A183" s="62">
        <v>44368</v>
      </c>
      <c r="B183" s="1">
        <v>15603.240234000001</v>
      </c>
      <c r="C183" s="1">
        <f t="shared" si="2"/>
        <v>1.0046594558803841E-2</v>
      </c>
      <c r="D183" s="71">
        <v>-1.0616133E-2</v>
      </c>
    </row>
    <row r="184" spans="1:4" x14ac:dyDescent="0.35">
      <c r="A184" s="62">
        <v>44369</v>
      </c>
      <c r="B184" s="1">
        <v>15636.330078000001</v>
      </c>
      <c r="C184" s="1">
        <f t="shared" si="2"/>
        <v>2.1207033605684139E-3</v>
      </c>
      <c r="D184" s="71">
        <v>-1.7053076E-2</v>
      </c>
    </row>
    <row r="185" spans="1:4" x14ac:dyDescent="0.35">
      <c r="A185" s="62">
        <v>44370</v>
      </c>
      <c r="B185" s="1">
        <v>15456.389648</v>
      </c>
      <c r="C185" s="1">
        <f t="shared" si="2"/>
        <v>-1.150784289551249E-2</v>
      </c>
      <c r="D185" s="71">
        <v>-1.4619883E-2</v>
      </c>
    </row>
    <row r="186" spans="1:4" x14ac:dyDescent="0.35">
      <c r="A186" s="62">
        <v>44371</v>
      </c>
      <c r="B186" s="1">
        <v>15589.230469</v>
      </c>
      <c r="C186" s="1">
        <f t="shared" si="2"/>
        <v>8.5945569453982351E-3</v>
      </c>
      <c r="D186" s="71">
        <v>1.4836795999999999E-2</v>
      </c>
    </row>
    <row r="187" spans="1:4" x14ac:dyDescent="0.35">
      <c r="A187" s="62">
        <v>44372</v>
      </c>
      <c r="B187" s="1">
        <v>15607.969727</v>
      </c>
      <c r="C187" s="1">
        <f t="shared" si="2"/>
        <v>1.2020643377659726E-3</v>
      </c>
      <c r="D187" s="71">
        <v>9.5516960000000001E-3</v>
      </c>
    </row>
    <row r="188" spans="1:4" x14ac:dyDescent="0.35">
      <c r="A188" s="62">
        <v>44375</v>
      </c>
      <c r="B188" s="1">
        <v>15554.179688</v>
      </c>
      <c r="C188" s="1">
        <f t="shared" si="2"/>
        <v>-3.4463187679656324E-3</v>
      </c>
      <c r="D188" s="71">
        <v>-5.4065069999999996E-3</v>
      </c>
    </row>
    <row r="189" spans="1:4" x14ac:dyDescent="0.35">
      <c r="A189" s="62">
        <v>44376</v>
      </c>
      <c r="B189" s="1">
        <v>15690.589844</v>
      </c>
      <c r="C189" s="1">
        <f t="shared" si="2"/>
        <v>8.7700000087590543E-3</v>
      </c>
      <c r="D189" s="71">
        <v>2.3297029999999998E-3</v>
      </c>
    </row>
    <row r="190" spans="1:4" x14ac:dyDescent="0.35">
      <c r="A190" s="62">
        <v>44377</v>
      </c>
      <c r="B190" s="1">
        <v>15531.040039</v>
      </c>
      <c r="C190" s="1">
        <f t="shared" si="2"/>
        <v>-1.0168502687680131E-2</v>
      </c>
      <c r="D190" s="71">
        <v>-8.1348440000000004E-3</v>
      </c>
    </row>
    <row r="191" spans="1:4" x14ac:dyDescent="0.35">
      <c r="A191" s="62">
        <v>44378</v>
      </c>
      <c r="B191" s="1">
        <v>15603.809569999999</v>
      </c>
      <c r="C191" s="1">
        <f t="shared" si="2"/>
        <v>4.6854254974083081E-3</v>
      </c>
      <c r="D191" s="71">
        <v>1.4059774000000001E-2</v>
      </c>
    </row>
    <row r="192" spans="1:4" x14ac:dyDescent="0.35">
      <c r="A192" s="62">
        <v>44379</v>
      </c>
      <c r="B192" s="1">
        <v>15650.089844</v>
      </c>
      <c r="C192" s="1">
        <f t="shared" si="2"/>
        <v>2.9659599338471448E-3</v>
      </c>
      <c r="D192" s="71">
        <v>-8.8580589999999997E-3</v>
      </c>
    </row>
    <row r="193" spans="1:4" x14ac:dyDescent="0.35">
      <c r="A193" s="62">
        <v>44382</v>
      </c>
      <c r="B193" s="1">
        <v>15661.969727</v>
      </c>
      <c r="C193" s="1">
        <f t="shared" si="2"/>
        <v>7.5909359744373421E-4</v>
      </c>
      <c r="D193" s="71">
        <v>-7.77171E-4</v>
      </c>
    </row>
    <row r="194" spans="1:4" x14ac:dyDescent="0.35">
      <c r="A194" s="62">
        <v>44383</v>
      </c>
      <c r="B194" s="1">
        <v>15511.379883</v>
      </c>
      <c r="C194" s="1">
        <f t="shared" si="2"/>
        <v>-9.6150003240266183E-3</v>
      </c>
      <c r="D194" s="71">
        <v>-1.4582928E-2</v>
      </c>
    </row>
    <row r="195" spans="1:4" x14ac:dyDescent="0.35">
      <c r="A195" s="62">
        <v>44384</v>
      </c>
      <c r="B195" s="1">
        <v>15692.709961</v>
      </c>
      <c r="C195" s="1">
        <f t="shared" si="2"/>
        <v>1.1690131978440751E-2</v>
      </c>
      <c r="D195" s="71">
        <v>5.7221980000000004E-3</v>
      </c>
    </row>
    <row r="196" spans="1:4" x14ac:dyDescent="0.35">
      <c r="A196" s="62">
        <v>44385</v>
      </c>
      <c r="B196" s="1">
        <v>15420.639648</v>
      </c>
      <c r="C196" s="1">
        <f t="shared" ref="C196:C259" si="3">(B196-B195)/B195</f>
        <v>-1.7337369624249577E-2</v>
      </c>
      <c r="D196" s="71">
        <v>-7.2592309999999997E-3</v>
      </c>
    </row>
    <row r="197" spans="1:4" x14ac:dyDescent="0.35">
      <c r="A197" s="62">
        <v>44386</v>
      </c>
      <c r="B197" s="1">
        <v>15687.929688</v>
      </c>
      <c r="C197" s="1">
        <f t="shared" si="3"/>
        <v>1.7333265422272311E-2</v>
      </c>
      <c r="D197" s="71">
        <v>4.5455340000000004E-3</v>
      </c>
    </row>
    <row r="198" spans="1:4" x14ac:dyDescent="0.35">
      <c r="A198" s="62">
        <v>44389</v>
      </c>
      <c r="B198" s="1">
        <v>15790.509765999999</v>
      </c>
      <c r="C198" s="1">
        <f t="shared" si="3"/>
        <v>6.5387900150052644E-3</v>
      </c>
      <c r="D198" s="71">
        <v>-3.1478259999999998E-3</v>
      </c>
    </row>
    <row r="199" spans="1:4" x14ac:dyDescent="0.35">
      <c r="A199" s="62">
        <v>44390</v>
      </c>
      <c r="B199" s="1">
        <v>15789.639648</v>
      </c>
      <c r="C199" s="1">
        <f t="shared" si="3"/>
        <v>-5.510385750005627E-5</v>
      </c>
      <c r="D199" s="71">
        <v>-3.9463200000000001E-4</v>
      </c>
    </row>
    <row r="200" spans="1:4" x14ac:dyDescent="0.35">
      <c r="A200" s="62">
        <v>44391</v>
      </c>
      <c r="B200" s="1">
        <v>15788.980469</v>
      </c>
      <c r="C200" s="1">
        <f t="shared" si="3"/>
        <v>-4.1747564523026787E-5</v>
      </c>
      <c r="D200" s="71">
        <v>6.9101279999999998E-3</v>
      </c>
    </row>
    <row r="201" spans="1:4" x14ac:dyDescent="0.35">
      <c r="A201" s="62">
        <v>44392</v>
      </c>
      <c r="B201" s="1">
        <v>15629.660156</v>
      </c>
      <c r="C201" s="1">
        <f t="shared" si="3"/>
        <v>-1.0090601689755004E-2</v>
      </c>
      <c r="D201" s="71">
        <v>-9.2157060000000006E-3</v>
      </c>
    </row>
    <row r="202" spans="1:4" x14ac:dyDescent="0.35">
      <c r="A202" s="62">
        <v>44393</v>
      </c>
      <c r="B202" s="1">
        <v>15540.309569999999</v>
      </c>
      <c r="C202" s="1">
        <f t="shared" si="3"/>
        <v>-5.7167324886267653E-3</v>
      </c>
      <c r="D202" s="71">
        <v>2.770612E-3</v>
      </c>
    </row>
    <row r="203" spans="1:4" x14ac:dyDescent="0.35">
      <c r="A203" s="62">
        <v>44396</v>
      </c>
      <c r="B203" s="1">
        <v>15133.200194999999</v>
      </c>
      <c r="C203" s="1">
        <f t="shared" si="3"/>
        <v>-2.6196992612419367E-2</v>
      </c>
      <c r="D203" s="71">
        <v>-2.5162779999999999E-2</v>
      </c>
    </row>
    <row r="204" spans="1:4" x14ac:dyDescent="0.35">
      <c r="A204" s="62">
        <v>44397</v>
      </c>
      <c r="B204" s="1">
        <v>15216.269531</v>
      </c>
      <c r="C204" s="1">
        <f t="shared" si="3"/>
        <v>5.4892114641717712E-3</v>
      </c>
      <c r="D204" s="71">
        <v>1.6499625E-2</v>
      </c>
    </row>
    <row r="205" spans="1:4" x14ac:dyDescent="0.35">
      <c r="A205" s="62">
        <v>44398</v>
      </c>
      <c r="B205" s="1">
        <v>15422.5</v>
      </c>
      <c r="C205" s="1">
        <f t="shared" si="3"/>
        <v>1.3553287064207701E-2</v>
      </c>
      <c r="D205" s="71">
        <v>1.6928939E-2</v>
      </c>
    </row>
    <row r="206" spans="1:4" x14ac:dyDescent="0.35">
      <c r="A206" s="62">
        <v>44399</v>
      </c>
      <c r="B206" s="1">
        <v>15514.540039</v>
      </c>
      <c r="C206" s="1">
        <f t="shared" si="3"/>
        <v>5.9679065650834508E-3</v>
      </c>
      <c r="D206" s="71">
        <v>1.3709359999999999E-3</v>
      </c>
    </row>
    <row r="207" spans="1:4" x14ac:dyDescent="0.35">
      <c r="A207" s="62">
        <v>44400</v>
      </c>
      <c r="B207" s="1">
        <v>15669.290039</v>
      </c>
      <c r="C207" s="1">
        <f t="shared" si="3"/>
        <v>9.9745142048036205E-3</v>
      </c>
      <c r="D207" s="71">
        <v>1.3690589999999999E-3</v>
      </c>
    </row>
    <row r="208" spans="1:4" x14ac:dyDescent="0.35">
      <c r="A208" s="62">
        <v>44403</v>
      </c>
      <c r="B208" s="1">
        <v>15618.980469</v>
      </c>
      <c r="C208" s="1">
        <f t="shared" si="3"/>
        <v>-3.2107115175468506E-3</v>
      </c>
      <c r="D208" s="71">
        <v>3.3202729999999999E-3</v>
      </c>
    </row>
    <row r="209" spans="1:4" x14ac:dyDescent="0.35">
      <c r="A209" s="62">
        <v>44404</v>
      </c>
      <c r="B209" s="1">
        <v>15519.129883</v>
      </c>
      <c r="C209" s="1">
        <f t="shared" si="3"/>
        <v>-6.3929003687648103E-3</v>
      </c>
      <c r="D209" s="71">
        <v>-1.7909247E-2</v>
      </c>
    </row>
    <row r="210" spans="1:4" x14ac:dyDescent="0.35">
      <c r="A210" s="62">
        <v>44405</v>
      </c>
      <c r="B210" s="1">
        <v>15570.360352</v>
      </c>
      <c r="C210" s="1">
        <f t="shared" si="3"/>
        <v>3.3011173555625101E-3</v>
      </c>
      <c r="D210" s="71">
        <v>1.3874930000000001E-3</v>
      </c>
    </row>
    <row r="211" spans="1:4" x14ac:dyDescent="0.35">
      <c r="A211" s="62">
        <v>44406</v>
      </c>
      <c r="B211" s="1">
        <v>15640.469727</v>
      </c>
      <c r="C211" s="1">
        <f t="shared" si="3"/>
        <v>4.5027458205869021E-3</v>
      </c>
      <c r="D211" s="71">
        <v>1.2668250000000001E-2</v>
      </c>
    </row>
    <row r="212" spans="1:4" x14ac:dyDescent="0.35">
      <c r="A212" s="62">
        <v>44407</v>
      </c>
      <c r="B212" s="1">
        <v>15544.389648</v>
      </c>
      <c r="C212" s="1">
        <f t="shared" si="3"/>
        <v>-6.1430430592590976E-3</v>
      </c>
      <c r="D212" s="71">
        <v>-1.7005453E-2</v>
      </c>
    </row>
    <row r="213" spans="1:4" x14ac:dyDescent="0.35">
      <c r="A213" s="62">
        <v>44410</v>
      </c>
      <c r="B213" s="1">
        <v>15568.730469</v>
      </c>
      <c r="C213" s="1">
        <f t="shared" si="3"/>
        <v>1.5658910739625958E-3</v>
      </c>
      <c r="D213" s="71">
        <v>4.3745670000000002E-3</v>
      </c>
    </row>
    <row r="214" spans="1:4" x14ac:dyDescent="0.35">
      <c r="A214" s="62">
        <v>44411</v>
      </c>
      <c r="B214" s="1">
        <v>15555.080078000001</v>
      </c>
      <c r="C214" s="1">
        <f t="shared" si="3"/>
        <v>-8.7678253709764424E-4</v>
      </c>
      <c r="D214" s="71">
        <v>-7.9191650000000006E-3</v>
      </c>
    </row>
    <row r="215" spans="1:4" x14ac:dyDescent="0.35">
      <c r="A215" s="62">
        <v>44412</v>
      </c>
      <c r="B215" s="1">
        <v>15692.129883</v>
      </c>
      <c r="C215" s="1">
        <f t="shared" si="3"/>
        <v>8.810613916017845E-3</v>
      </c>
      <c r="D215" s="71">
        <v>-5.6874869999999998E-3</v>
      </c>
    </row>
    <row r="216" spans="1:4" x14ac:dyDescent="0.35">
      <c r="A216" s="62">
        <v>44413</v>
      </c>
      <c r="B216" s="1">
        <v>15744.669921999999</v>
      </c>
      <c r="C216" s="1">
        <f t="shared" si="3"/>
        <v>3.3481776783480838E-3</v>
      </c>
      <c r="D216" s="71">
        <v>-7.5965879E-2</v>
      </c>
    </row>
    <row r="217" spans="1:4" x14ac:dyDescent="0.35">
      <c r="A217" s="62">
        <v>44414</v>
      </c>
      <c r="B217" s="1">
        <v>15761.450194999999</v>
      </c>
      <c r="C217" s="1">
        <f t="shared" si="3"/>
        <v>1.0657748357463664E-3</v>
      </c>
      <c r="D217" s="71">
        <v>2.1285815999999999E-2</v>
      </c>
    </row>
    <row r="218" spans="1:4" x14ac:dyDescent="0.35">
      <c r="A218" s="62">
        <v>44417</v>
      </c>
      <c r="B218" s="1">
        <v>15745.410156</v>
      </c>
      <c r="C218" s="1">
        <f t="shared" si="3"/>
        <v>-1.0176753281933347E-3</v>
      </c>
      <c r="D218" s="71">
        <v>3.9345379999999996E-3</v>
      </c>
    </row>
    <row r="219" spans="1:4" x14ac:dyDescent="0.35">
      <c r="A219" s="62">
        <v>44418</v>
      </c>
      <c r="B219" s="1">
        <v>15770.709961</v>
      </c>
      <c r="C219" s="1">
        <f t="shared" si="3"/>
        <v>1.6068050783903988E-3</v>
      </c>
      <c r="D219" s="71">
        <v>1.8006350000000001E-3</v>
      </c>
    </row>
    <row r="220" spans="1:4" x14ac:dyDescent="0.35">
      <c r="A220" s="62">
        <v>44419</v>
      </c>
      <c r="B220" s="1">
        <v>15826.089844</v>
      </c>
      <c r="C220" s="1">
        <f t="shared" si="3"/>
        <v>3.5115656262115443E-3</v>
      </c>
      <c r="D220" s="71">
        <v>1.05667E-4</v>
      </c>
    </row>
    <row r="221" spans="1:4" x14ac:dyDescent="0.35">
      <c r="A221" s="62">
        <v>44420</v>
      </c>
      <c r="B221" s="1">
        <v>15937.509765999999</v>
      </c>
      <c r="C221" s="1">
        <f t="shared" si="3"/>
        <v>7.0402685122023835E-3</v>
      </c>
      <c r="D221" s="71">
        <v>1.4166445E-2</v>
      </c>
    </row>
    <row r="222" spans="1:4" x14ac:dyDescent="0.35">
      <c r="A222" s="62">
        <v>44421</v>
      </c>
      <c r="B222" s="1">
        <v>15977.440430000001</v>
      </c>
      <c r="C222" s="1">
        <f t="shared" si="3"/>
        <v>2.5054518921887475E-3</v>
      </c>
      <c r="D222" s="71">
        <v>-3.6484730000000002E-3</v>
      </c>
    </row>
    <row r="223" spans="1:4" x14ac:dyDescent="0.35">
      <c r="A223" s="62">
        <v>44424</v>
      </c>
      <c r="B223" s="1">
        <v>15925.730469</v>
      </c>
      <c r="C223" s="1">
        <f t="shared" si="3"/>
        <v>-3.2364358500694139E-3</v>
      </c>
      <c r="D223" s="71">
        <v>-7.32371E-4</v>
      </c>
    </row>
    <row r="224" spans="1:4" x14ac:dyDescent="0.35">
      <c r="A224" s="62">
        <v>44425</v>
      </c>
      <c r="B224" s="1">
        <v>15921.950194999999</v>
      </c>
      <c r="C224" s="1">
        <f t="shared" si="3"/>
        <v>-2.3736895506043399E-4</v>
      </c>
      <c r="D224" s="71">
        <v>2.1987230000000001E-3</v>
      </c>
    </row>
    <row r="225" spans="1:4" x14ac:dyDescent="0.35">
      <c r="A225" s="62">
        <v>44426</v>
      </c>
      <c r="B225" s="1">
        <v>15965.969727</v>
      </c>
      <c r="C225" s="1">
        <f t="shared" si="3"/>
        <v>2.7647073041230708E-3</v>
      </c>
      <c r="D225" s="71">
        <v>1.1491850000000001E-3</v>
      </c>
    </row>
    <row r="226" spans="1:4" x14ac:dyDescent="0.35">
      <c r="A226" s="62">
        <v>44427</v>
      </c>
      <c r="B226" s="1">
        <v>15765.809569999999</v>
      </c>
      <c r="C226" s="1">
        <f t="shared" si="3"/>
        <v>-1.2536673964845998E-2</v>
      </c>
      <c r="D226" s="71">
        <v>-5.6349989999999999E-3</v>
      </c>
    </row>
    <row r="227" spans="1:4" x14ac:dyDescent="0.35">
      <c r="A227" s="62">
        <v>44428</v>
      </c>
      <c r="B227" s="1">
        <v>15808.040039</v>
      </c>
      <c r="C227" s="1">
        <f t="shared" si="3"/>
        <v>2.6786108770689718E-3</v>
      </c>
      <c r="D227" s="71">
        <v>-4.9323120000000003E-3</v>
      </c>
    </row>
    <row r="228" spans="1:4" x14ac:dyDescent="0.35">
      <c r="A228" s="62">
        <v>44431</v>
      </c>
      <c r="B228" s="1">
        <v>15852.790039</v>
      </c>
      <c r="C228" s="1">
        <f t="shared" si="3"/>
        <v>2.8308379716648819E-3</v>
      </c>
      <c r="D228" s="71">
        <v>8.0152079999999994E-3</v>
      </c>
    </row>
    <row r="229" spans="1:4" x14ac:dyDescent="0.35">
      <c r="A229" s="62">
        <v>44432</v>
      </c>
      <c r="B229" s="1">
        <v>15905.849609000001</v>
      </c>
      <c r="C229" s="1">
        <f t="shared" si="3"/>
        <v>3.3470177722323682E-3</v>
      </c>
      <c r="D229" s="71">
        <v>5.4404270000000003E-3</v>
      </c>
    </row>
    <row r="230" spans="1:4" x14ac:dyDescent="0.35">
      <c r="A230" s="62">
        <v>44433</v>
      </c>
      <c r="B230" s="1">
        <v>15860.660156</v>
      </c>
      <c r="C230" s="1">
        <f t="shared" si="3"/>
        <v>-2.8410587369335706E-3</v>
      </c>
      <c r="D230" s="71">
        <v>-5.8272430000000002E-3</v>
      </c>
    </row>
    <row r="231" spans="1:4" x14ac:dyDescent="0.35">
      <c r="A231" s="62">
        <v>44434</v>
      </c>
      <c r="B231" s="1">
        <v>15793.620117</v>
      </c>
      <c r="C231" s="1">
        <f t="shared" si="3"/>
        <v>-4.2268126509626179E-3</v>
      </c>
      <c r="D231" s="71">
        <v>-9.0014650000000002E-3</v>
      </c>
    </row>
    <row r="232" spans="1:4" x14ac:dyDescent="0.35">
      <c r="A232" s="62">
        <v>44435</v>
      </c>
      <c r="B232" s="1">
        <v>15851.75</v>
      </c>
      <c r="C232" s="1">
        <f t="shared" si="3"/>
        <v>3.6805927057489201E-3</v>
      </c>
      <c r="D232" s="71">
        <v>-6.3369200000000004E-4</v>
      </c>
    </row>
    <row r="233" spans="1:4" x14ac:dyDescent="0.35">
      <c r="A233" s="62">
        <v>44438</v>
      </c>
      <c r="B233" s="1">
        <v>15887.309569999999</v>
      </c>
      <c r="C233" s="1">
        <f t="shared" si="3"/>
        <v>2.2432583153279254E-3</v>
      </c>
      <c r="D233" s="71">
        <v>-3.593363E-3</v>
      </c>
    </row>
    <row r="234" spans="1:4" x14ac:dyDescent="0.35">
      <c r="A234" s="62">
        <v>44439</v>
      </c>
      <c r="B234" s="1">
        <v>15835.089844</v>
      </c>
      <c r="C234" s="1">
        <f t="shared" si="3"/>
        <v>-3.286882890392332E-3</v>
      </c>
      <c r="D234" s="71">
        <v>1.06088E-4</v>
      </c>
    </row>
    <row r="235" spans="1:4" x14ac:dyDescent="0.35">
      <c r="A235" s="62">
        <v>44440</v>
      </c>
      <c r="B235" s="1">
        <v>15824.290039</v>
      </c>
      <c r="C235" s="1">
        <f t="shared" si="3"/>
        <v>-6.8201728606501492E-4</v>
      </c>
      <c r="D235" s="71">
        <v>2.651395E-3</v>
      </c>
    </row>
    <row r="236" spans="1:4" x14ac:dyDescent="0.35">
      <c r="A236" s="62">
        <v>44441</v>
      </c>
      <c r="B236" s="1">
        <v>15840.589844</v>
      </c>
      <c r="C236" s="1">
        <f t="shared" si="3"/>
        <v>1.0300496868945542E-3</v>
      </c>
      <c r="D236" s="71">
        <v>8.8851069999999997E-3</v>
      </c>
    </row>
    <row r="237" spans="1:4" x14ac:dyDescent="0.35">
      <c r="A237" s="62">
        <v>44442</v>
      </c>
      <c r="B237" s="1">
        <v>15781.200194999999</v>
      </c>
      <c r="C237" s="1">
        <f t="shared" si="3"/>
        <v>-3.7492069162118912E-3</v>
      </c>
      <c r="D237" s="71">
        <v>-4.5083040000000003E-3</v>
      </c>
    </row>
    <row r="238" spans="1:4" x14ac:dyDescent="0.35">
      <c r="A238" s="62">
        <v>44445</v>
      </c>
      <c r="B238" s="1">
        <v>15932.120117</v>
      </c>
      <c r="C238" s="1">
        <f t="shared" si="3"/>
        <v>9.5632727634883761E-3</v>
      </c>
      <c r="D238" s="71">
        <v>5.6872249999999997E-3</v>
      </c>
    </row>
    <row r="239" spans="1:4" x14ac:dyDescent="0.35">
      <c r="A239" s="62">
        <v>44446</v>
      </c>
      <c r="B239" s="1">
        <v>15843.089844</v>
      </c>
      <c r="C239" s="1">
        <f t="shared" si="3"/>
        <v>-5.5880995339096526E-3</v>
      </c>
      <c r="D239" s="71">
        <v>-7.435334E-3</v>
      </c>
    </row>
    <row r="240" spans="1:4" x14ac:dyDescent="0.35">
      <c r="A240" s="62">
        <v>44447</v>
      </c>
      <c r="B240" s="1">
        <v>15610.280273</v>
      </c>
      <c r="C240" s="1">
        <f t="shared" si="3"/>
        <v>-1.4694707490292244E-2</v>
      </c>
      <c r="D240" s="71">
        <v>-1.8780313E-2</v>
      </c>
    </row>
    <row r="241" spans="1:4" x14ac:dyDescent="0.35">
      <c r="A241" s="62">
        <v>44448</v>
      </c>
      <c r="B241" s="1">
        <v>15623.150390999999</v>
      </c>
      <c r="C241" s="1">
        <f t="shared" si="3"/>
        <v>8.2446424887447063E-4</v>
      </c>
      <c r="D241" s="71">
        <v>-2.0752687999999998E-2</v>
      </c>
    </row>
    <row r="242" spans="1:4" x14ac:dyDescent="0.35">
      <c r="A242" s="62">
        <v>44449</v>
      </c>
      <c r="B242" s="1">
        <v>15609.809569999999</v>
      </c>
      <c r="C242" s="1">
        <f t="shared" si="3"/>
        <v>-8.5391362600497028E-4</v>
      </c>
      <c r="D242" s="71">
        <v>5.2707149999999996E-3</v>
      </c>
    </row>
    <row r="243" spans="1:4" x14ac:dyDescent="0.35">
      <c r="A243" s="62">
        <v>44452</v>
      </c>
      <c r="B243" s="1">
        <v>15701.419921999999</v>
      </c>
      <c r="C243" s="1">
        <f t="shared" si="3"/>
        <v>5.8687680710764554E-3</v>
      </c>
      <c r="D243" s="71">
        <v>3.2768319999999999E-3</v>
      </c>
    </row>
    <row r="244" spans="1:4" x14ac:dyDescent="0.35">
      <c r="A244" s="62">
        <v>44453</v>
      </c>
      <c r="B244" s="1">
        <v>15722.990234000001</v>
      </c>
      <c r="C244" s="1">
        <f t="shared" si="3"/>
        <v>1.3737809769534582E-3</v>
      </c>
      <c r="D244" s="71">
        <v>-6.5321699999999999E-4</v>
      </c>
    </row>
    <row r="245" spans="1:4" x14ac:dyDescent="0.35">
      <c r="A245" s="62">
        <v>44454</v>
      </c>
      <c r="B245" s="1">
        <v>15616</v>
      </c>
      <c r="C245" s="1">
        <f t="shared" si="3"/>
        <v>-6.8047001497616513E-3</v>
      </c>
      <c r="D245" s="71">
        <v>-1.05676E-2</v>
      </c>
    </row>
    <row r="246" spans="1:4" x14ac:dyDescent="0.35">
      <c r="A246" s="62">
        <v>44455</v>
      </c>
      <c r="B246" s="1">
        <v>15651.75</v>
      </c>
      <c r="C246" s="1">
        <f t="shared" si="3"/>
        <v>2.2893186475409838E-3</v>
      </c>
      <c r="D246" s="71">
        <v>5.0649420000000002E-3</v>
      </c>
    </row>
    <row r="247" spans="1:4" x14ac:dyDescent="0.35">
      <c r="A247" s="62">
        <v>44456</v>
      </c>
      <c r="B247" s="1">
        <v>15490.169921999999</v>
      </c>
      <c r="C247" s="1">
        <f t="shared" si="3"/>
        <v>-1.0323451243471234E-2</v>
      </c>
      <c r="D247" s="71">
        <v>-9.4215600000000007E-3</v>
      </c>
    </row>
    <row r="248" spans="1:4" x14ac:dyDescent="0.35">
      <c r="A248" s="62">
        <v>44459</v>
      </c>
      <c r="B248" s="1">
        <v>15132.059569999999</v>
      </c>
      <c r="C248" s="1">
        <f t="shared" si="3"/>
        <v>-2.311855543246117E-2</v>
      </c>
      <c r="D248" s="71">
        <v>1.327162E-3</v>
      </c>
    </row>
    <row r="249" spans="1:4" x14ac:dyDescent="0.35">
      <c r="A249" s="62">
        <v>44460</v>
      </c>
      <c r="B249" s="1">
        <v>15348.530273</v>
      </c>
      <c r="C249" s="1">
        <f t="shared" si="3"/>
        <v>1.430543555545895E-2</v>
      </c>
      <c r="D249" s="71">
        <v>1.2038856000000001E-2</v>
      </c>
    </row>
    <row r="250" spans="1:4" x14ac:dyDescent="0.35">
      <c r="A250" s="62">
        <v>44461</v>
      </c>
      <c r="B250" s="1">
        <v>15506.740234000001</v>
      </c>
      <c r="C250" s="1">
        <f t="shared" si="3"/>
        <v>1.0307824800548607E-2</v>
      </c>
      <c r="D250" s="71">
        <v>1.6261094E-2</v>
      </c>
    </row>
    <row r="251" spans="1:4" x14ac:dyDescent="0.35">
      <c r="A251" s="62">
        <v>44462</v>
      </c>
      <c r="B251" s="1">
        <v>15643.969727</v>
      </c>
      <c r="C251" s="1">
        <f t="shared" si="3"/>
        <v>8.8496673658794E-3</v>
      </c>
      <c r="D251" s="71">
        <v>-1.0739479999999999E-3</v>
      </c>
    </row>
    <row r="252" spans="1:4" x14ac:dyDescent="0.35">
      <c r="A252" s="62">
        <v>44463</v>
      </c>
      <c r="B252" s="1">
        <v>15531.75</v>
      </c>
      <c r="C252" s="1">
        <f t="shared" si="3"/>
        <v>-7.1733536281599385E-3</v>
      </c>
      <c r="D252" s="71">
        <v>-3.2248999999999998E-4</v>
      </c>
    </row>
    <row r="253" spans="1:4" x14ac:dyDescent="0.35">
      <c r="A253" s="62">
        <v>44466</v>
      </c>
      <c r="B253" s="1">
        <v>15573.879883</v>
      </c>
      <c r="C253" s="1">
        <f t="shared" si="3"/>
        <v>2.7125007162747024E-3</v>
      </c>
      <c r="D253" s="71">
        <v>1.720613E-2</v>
      </c>
    </row>
    <row r="254" spans="1:4" x14ac:dyDescent="0.35">
      <c r="A254" s="62">
        <v>44467</v>
      </c>
      <c r="B254" s="1">
        <v>15248.559569999999</v>
      </c>
      <c r="C254" s="1">
        <f t="shared" si="3"/>
        <v>-2.0888841794337358E-2</v>
      </c>
      <c r="D254" s="71">
        <v>-8.0346129999999995E-3</v>
      </c>
    </row>
    <row r="255" spans="1:4" x14ac:dyDescent="0.35">
      <c r="A255" s="62">
        <v>44468</v>
      </c>
      <c r="B255" s="1">
        <v>15365.269531</v>
      </c>
      <c r="C255" s="1">
        <f t="shared" si="3"/>
        <v>7.6538351353275056E-3</v>
      </c>
      <c r="D255" s="71">
        <v>1.0764084E-2</v>
      </c>
    </row>
    <row r="256" spans="1:4" x14ac:dyDescent="0.35">
      <c r="A256" s="62">
        <v>44469</v>
      </c>
      <c r="B256" s="1">
        <v>15260.690430000001</v>
      </c>
      <c r="C256" s="1">
        <f t="shared" si="3"/>
        <v>-6.8062002289648836E-3</v>
      </c>
      <c r="D256" s="71">
        <v>-8.7515189999999993E-3</v>
      </c>
    </row>
    <row r="257" spans="1:4" x14ac:dyDescent="0.35">
      <c r="A257" s="62">
        <v>44470</v>
      </c>
      <c r="B257" s="1">
        <v>15156.440430000001</v>
      </c>
      <c r="C257" s="1">
        <f t="shared" si="3"/>
        <v>-6.8312767681245725E-3</v>
      </c>
      <c r="D257" s="71">
        <v>-9.8925639999999995E-3</v>
      </c>
    </row>
    <row r="258" spans="1:4" x14ac:dyDescent="0.35">
      <c r="A258" s="62">
        <v>44473</v>
      </c>
      <c r="B258" s="1">
        <v>15036.549805000001</v>
      </c>
      <c r="C258" s="1">
        <f t="shared" si="3"/>
        <v>-7.9102098908853096E-3</v>
      </c>
      <c r="D258" s="71">
        <v>1.5040819999999999E-3</v>
      </c>
    </row>
    <row r="259" spans="1:4" x14ac:dyDescent="0.35">
      <c r="A259" s="62">
        <v>44474</v>
      </c>
      <c r="B259" s="1">
        <v>15194.490234000001</v>
      </c>
      <c r="C259" s="1">
        <f t="shared" si="3"/>
        <v>1.0503767888793304E-2</v>
      </c>
      <c r="D259" s="71">
        <v>-9.5473069999999997E-3</v>
      </c>
    </row>
    <row r="260" spans="1:4" x14ac:dyDescent="0.35">
      <c r="A260" s="62">
        <v>44475</v>
      </c>
      <c r="B260" s="1">
        <v>14973.330078000001</v>
      </c>
      <c r="C260" s="1">
        <f t="shared" ref="C260:C266" si="4">(B260-B259)/B259</f>
        <v>-1.4555286330377847E-2</v>
      </c>
      <c r="D260" s="71">
        <v>3.6824000000000002E-3</v>
      </c>
    </row>
    <row r="261" spans="1:4" x14ac:dyDescent="0.35">
      <c r="A261" s="62">
        <v>44476</v>
      </c>
      <c r="B261" s="1">
        <v>15250.860352</v>
      </c>
      <c r="C261" s="1">
        <f t="shared" si="4"/>
        <v>1.8534973352906194E-2</v>
      </c>
      <c r="D261" s="71">
        <v>2.212155E-2</v>
      </c>
    </row>
    <row r="262" spans="1:4" x14ac:dyDescent="0.35">
      <c r="A262" s="62">
        <v>44477</v>
      </c>
      <c r="B262" s="1">
        <v>15206.129883</v>
      </c>
      <c r="C262" s="1">
        <f t="shared" si="4"/>
        <v>-2.9329800396561971E-3</v>
      </c>
      <c r="D262" s="71">
        <v>8.2347759999999992E-3</v>
      </c>
    </row>
    <row r="263" spans="1:4" x14ac:dyDescent="0.35">
      <c r="A263" s="62">
        <v>44480</v>
      </c>
      <c r="B263" s="1">
        <v>15199.139648</v>
      </c>
      <c r="C263" s="1">
        <f t="shared" si="4"/>
        <v>-4.5969849355385136E-4</v>
      </c>
      <c r="D263" s="71">
        <v>1.8115224999999999E-2</v>
      </c>
    </row>
    <row r="264" spans="1:4" x14ac:dyDescent="0.35">
      <c r="A264" s="62">
        <v>44481</v>
      </c>
      <c r="B264" s="1">
        <v>15146.870117</v>
      </c>
      <c r="C264" s="1">
        <f t="shared" si="4"/>
        <v>-3.4389795876951412E-3</v>
      </c>
      <c r="D264" s="71">
        <v>-1.8512845E-2</v>
      </c>
    </row>
    <row r="265" spans="1:4" x14ac:dyDescent="0.35">
      <c r="A265" s="62">
        <v>44482</v>
      </c>
      <c r="B265" s="1">
        <v>15249.379883</v>
      </c>
      <c r="C265" s="1">
        <f t="shared" si="4"/>
        <v>6.7677193511382914E-3</v>
      </c>
      <c r="D265" s="71">
        <v>-1.3203416000000001E-2</v>
      </c>
    </row>
    <row r="266" spans="1:4" x14ac:dyDescent="0.35">
      <c r="A266" s="62">
        <v>44483</v>
      </c>
      <c r="B266" s="1">
        <v>15462.719727</v>
      </c>
      <c r="C266" s="1">
        <f t="shared" si="4"/>
        <v>1.3990066851035118E-2</v>
      </c>
      <c r="D266" s="71">
        <v>1.4760540000000001E-2</v>
      </c>
    </row>
  </sheetData>
  <mergeCells count="4">
    <mergeCell ref="C1:D1"/>
    <mergeCell ref="F16:K16"/>
    <mergeCell ref="F7:G7"/>
    <mergeCell ref="F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18</vt:i4>
      </vt:variant>
      <vt:variant>
        <vt:lpstr>Graphiques</vt:lpstr>
      </vt:variant>
      <vt:variant>
        <vt:i4>5</vt:i4>
      </vt:variant>
    </vt:vector>
  </HeadingPairs>
  <TitlesOfParts>
    <vt:vector size="23" baseType="lpstr">
      <vt:lpstr>Deutsche Wohnen SE</vt:lpstr>
      <vt:lpstr>Siemens Energy AG</vt:lpstr>
      <vt:lpstr>PUMA SE</vt:lpstr>
      <vt:lpstr>Bayer Aktiengesellschaft</vt:lpstr>
      <vt:lpstr>rendements</vt:lpstr>
      <vt:lpstr>Risque</vt:lpstr>
      <vt:lpstr>Optimisation rendement</vt:lpstr>
      <vt:lpstr>Optimisation risque</vt:lpstr>
      <vt:lpstr>Optimisation Pf</vt:lpstr>
      <vt:lpstr>Module Sharp(DWNI.DE)</vt:lpstr>
      <vt:lpstr>Module Sharp(ENR.DE</vt:lpstr>
      <vt:lpstr>Module Sharp (PUM.DE)</vt:lpstr>
      <vt:lpstr>Module Sharp (BAYN.DE)</vt:lpstr>
      <vt:lpstr>MEDAF</vt:lpstr>
      <vt:lpstr>Interprétation (DWNI.DE)</vt:lpstr>
      <vt:lpstr>Interprétation(ENR.DE)</vt:lpstr>
      <vt:lpstr>Interprétation(PUM.DE)</vt:lpstr>
      <vt:lpstr>Interprétation (BAYN.DE)</vt:lpstr>
      <vt:lpstr>Courbe d'efficence</vt:lpstr>
      <vt:lpstr>Régression DWNI.DE</vt:lpstr>
      <vt:lpstr>Régression(ENR.DE)</vt:lpstr>
      <vt:lpstr>Régression PUM.DE</vt:lpstr>
      <vt:lpstr>Régression BAYN.DE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pc-dell</dc:creator>
  <cp:lastModifiedBy>hp</cp:lastModifiedBy>
  <dcterms:created xsi:type="dcterms:W3CDTF">2021-10-22T20:27:45Z</dcterms:created>
  <dcterms:modified xsi:type="dcterms:W3CDTF">2023-02-09T14:40:11Z</dcterms:modified>
</cp:coreProperties>
</file>