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nu\Downloads\"/>
    </mc:Choice>
  </mc:AlternateContent>
  <xr:revisionPtr revIDLastSave="0" documentId="8_{6183EE20-0D84-4861-A6C1-4F7FCD4A26D3}" xr6:coauthVersionLast="47" xr6:coauthVersionMax="47" xr10:uidLastSave="{00000000-0000-0000-0000-000000000000}"/>
  <bookViews>
    <workbookView xWindow="2340" yWindow="2340" windowWidth="28800" windowHeight="15885" firstSheet="4" activeTab="4" xr2:uid="{00000000-000D-0000-FFFF-FFFF00000000}"/>
  </bookViews>
  <sheets>
    <sheet name="Company Tier List" sheetId="7" state="hidden" r:id="rId1"/>
    <sheet name="22-23 Job Apps" sheetId="3" r:id="rId2"/>
    <sheet name="Kowalski - Analysis" sheetId="6" r:id="rId3"/>
    <sheet name="23-24 Company Watch List" sheetId="8" r:id="rId4"/>
    <sheet name="23-24 Job Apps" sheetId="9" r:id="rId5"/>
    <sheet name="23-24 Job App Analysis" sheetId="10" r:id="rId6"/>
  </sheets>
  <definedNames>
    <definedName name="_xlnm._FilterDatabase" localSheetId="1" hidden="1">'22-23 Job Apps'!$A$1:$H$28</definedName>
    <definedName name="_xlnm._FilterDatabase" localSheetId="3" hidden="1">'23-24 Company Watch List'!$A$1:$J$41</definedName>
    <definedName name="CIQWBGuid" hidden="1">"d047f0d0-b7c6-4438-ac43-550fdc34738d"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44964.7435532407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pivotCaches>
    <pivotCache cacheId="0" r:id="rId7"/>
    <pivotCache cacheId="1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0" l="1"/>
  <c r="C6" i="10"/>
  <c r="C7" i="10"/>
  <c r="C4" i="10"/>
  <c r="C13" i="10"/>
  <c r="C14" i="10"/>
  <c r="C12" i="10"/>
  <c r="E4" i="6" a="1"/>
  <c r="E4" i="6"/>
  <c r="E3" i="6" a="1"/>
  <c r="E3" i="6"/>
  <c r="E7" i="6" a="1"/>
  <c r="E7" i="6" s="1"/>
  <c r="E5" i="6" a="1"/>
  <c r="E5" i="6" s="1"/>
  <c r="E8" i="6" a="1"/>
  <c r="E8" i="6" s="1"/>
  <c r="E6" i="6" a="1"/>
  <c r="E6" i="6" s="1"/>
  <c r="E9" i="6" a="1"/>
  <c r="E9" i="6" s="1"/>
  <c r="H3" i="6" l="1"/>
  <c r="H5" i="6"/>
  <c r="H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<sst xmlns="http://schemas.openxmlformats.org/spreadsheetml/2006/main" count="942" uniqueCount="343">
  <si>
    <t>Tier</t>
  </si>
  <si>
    <t>Company Name</t>
  </si>
  <si>
    <t>Location Preference 1</t>
  </si>
  <si>
    <t>Location Preference 2</t>
  </si>
  <si>
    <t>Location Preference 3</t>
  </si>
  <si>
    <t>S</t>
  </si>
  <si>
    <t>Boston Consulting Group</t>
  </si>
  <si>
    <t>Singapore, Singapore</t>
  </si>
  <si>
    <t>Boston, MS</t>
  </si>
  <si>
    <t>New York, NY</t>
  </si>
  <si>
    <t>Goldman Sachs</t>
  </si>
  <si>
    <t>JP Morgan Chase</t>
  </si>
  <si>
    <t>Marathon Capital</t>
  </si>
  <si>
    <t>Chicago, IL</t>
  </si>
  <si>
    <t>San Francisco, CA</t>
  </si>
  <si>
    <t>Greentech Capital</t>
  </si>
  <si>
    <t>DE Shaw</t>
  </si>
  <si>
    <t>A</t>
  </si>
  <si>
    <t>Scotia Bank</t>
  </si>
  <si>
    <t>Toronto, CA</t>
  </si>
  <si>
    <t>Vancouver, CA</t>
  </si>
  <si>
    <t>Royal Bank of Canada (RBC)</t>
  </si>
  <si>
    <t>Green Climate Fund</t>
  </si>
  <si>
    <t>Triodos Investment Fund</t>
  </si>
  <si>
    <t>NY Green Bank</t>
  </si>
  <si>
    <t>Environmental Defense Fund</t>
  </si>
  <si>
    <t>B</t>
  </si>
  <si>
    <t>Bank of America</t>
  </si>
  <si>
    <t>Job Position</t>
  </si>
  <si>
    <t>Company</t>
  </si>
  <si>
    <t>Sector</t>
  </si>
  <si>
    <t>Job Post Location</t>
  </si>
  <si>
    <t>Internsip Timing</t>
  </si>
  <si>
    <t>Application Deadline</t>
  </si>
  <si>
    <t>Date Applied</t>
  </si>
  <si>
    <t>Outcome</t>
  </si>
  <si>
    <t>ICM Investment Fellowship</t>
  </si>
  <si>
    <t>Mosaic</t>
  </si>
  <si>
    <t>Finance</t>
  </si>
  <si>
    <t>Company Site</t>
  </si>
  <si>
    <t>Summer</t>
  </si>
  <si>
    <t>Rejected</t>
  </si>
  <si>
    <t>EDF Climate Corps Fellowship</t>
  </si>
  <si>
    <t>Energy &amp; Environment</t>
  </si>
  <si>
    <t>2023 Summer Investment Banking Analyst</t>
  </si>
  <si>
    <t>PSS Associate Intern</t>
  </si>
  <si>
    <t>Alvarez &amp; Marsal</t>
  </si>
  <si>
    <t>Public Sector</t>
  </si>
  <si>
    <t>Student Trainee (Management and Program Analyst) Pathways Intern</t>
  </si>
  <si>
    <t>Department of Transportation</t>
  </si>
  <si>
    <t>USA GOV</t>
  </si>
  <si>
    <t>Fall 2022 Climate Finance Intern</t>
  </si>
  <si>
    <t>WSP USA</t>
  </si>
  <si>
    <t>2023 Division of Finance Summer Analyst Program</t>
  </si>
  <si>
    <t>Societe Generale</t>
  </si>
  <si>
    <t>Investment Banking (Energy) - Summer Analyst (Houston)</t>
  </si>
  <si>
    <t>Scotiabank</t>
  </si>
  <si>
    <t>Renewables Investment Analyst</t>
  </si>
  <si>
    <t>D.E. Shaw Group</t>
  </si>
  <si>
    <t>2023 Summer Analyst</t>
  </si>
  <si>
    <t>Drake Star</t>
  </si>
  <si>
    <t>Handshake</t>
  </si>
  <si>
    <t>ESG Intern</t>
  </si>
  <si>
    <t>TRC</t>
  </si>
  <si>
    <t>Sustainability</t>
  </si>
  <si>
    <t>VC Analyst, Frontier Fund</t>
  </si>
  <si>
    <t>Toyota Research Institute</t>
  </si>
  <si>
    <t>LinkedIn</t>
  </si>
  <si>
    <t>Investments Summer Analyst</t>
  </si>
  <si>
    <t>Nationwide</t>
  </si>
  <si>
    <t>Investment Intern</t>
  </si>
  <si>
    <t>186 Ventures</t>
  </si>
  <si>
    <t>Institutional Investments Intern - Spring / Summer 2023</t>
  </si>
  <si>
    <t>CAPTRUST</t>
  </si>
  <si>
    <t>Crisis Response Intern</t>
  </si>
  <si>
    <t>fhi360</t>
  </si>
  <si>
    <t>International Development</t>
  </si>
  <si>
    <t>Clean Energy Intern</t>
  </si>
  <si>
    <t>Enterprise</t>
  </si>
  <si>
    <t>Space VC Analyst Internship</t>
  </si>
  <si>
    <t>E2MC Ventures</t>
  </si>
  <si>
    <t>Asset Planning Internship (Summer 2023)</t>
  </si>
  <si>
    <t>Black Hills Energy</t>
  </si>
  <si>
    <t>Did Not Apply</t>
  </si>
  <si>
    <t>Impact and Portfolio Analysis Internship</t>
  </si>
  <si>
    <t>Summer 2023 Internships</t>
  </si>
  <si>
    <t>RMI</t>
  </si>
  <si>
    <t>Summer Intern</t>
  </si>
  <si>
    <t>Government Accountability Office</t>
  </si>
  <si>
    <t>Audit</t>
  </si>
  <si>
    <t>Spring - Summer</t>
  </si>
  <si>
    <t>Spring Intern</t>
  </si>
  <si>
    <t>Fiscal Research Division Internship</t>
  </si>
  <si>
    <t>North Carolina General Assembly</t>
  </si>
  <si>
    <t>Offer</t>
  </si>
  <si>
    <t>Associate Consultant - Summer 2023 Intern</t>
  </si>
  <si>
    <t>Cicero Group</t>
  </si>
  <si>
    <t>Analyst - Southeast Asia</t>
  </si>
  <si>
    <t>The Asia Group</t>
  </si>
  <si>
    <t>Analyst Intern</t>
  </si>
  <si>
    <t>Social Finance</t>
  </si>
  <si>
    <t>Public Policy New Voices</t>
  </si>
  <si>
    <t>Duke University</t>
  </si>
  <si>
    <t>2023 Summer Internship Program</t>
  </si>
  <si>
    <t>The Port Authority of NY &amp; NJ</t>
  </si>
  <si>
    <t>Policy &amp; Research Intern</t>
  </si>
  <si>
    <t>STRATA9</t>
  </si>
  <si>
    <t>Capital Markets - Financial Regulation Intern</t>
  </si>
  <si>
    <t>Ceres</t>
  </si>
  <si>
    <t>Capital Markets - Governance</t>
  </si>
  <si>
    <t>Chief Financial Officer Group Summer Analyst - 2023 - Tokyo</t>
  </si>
  <si>
    <t>DOE Scholars Program</t>
  </si>
  <si>
    <t>Department of Energy</t>
  </si>
  <si>
    <t>Stanback Climate Fellow</t>
  </si>
  <si>
    <t>Friends of the Earth</t>
  </si>
  <si>
    <t>Stanback Conservation Policy Fellow</t>
  </si>
  <si>
    <t>Defenders of Wildlife</t>
  </si>
  <si>
    <t>Stanback Government Affairs Fellow</t>
  </si>
  <si>
    <t>Environmental Working Group</t>
  </si>
  <si>
    <t>Stanback Energy Data Fellow</t>
  </si>
  <si>
    <t>North Carolina Sustainable Energy Association</t>
  </si>
  <si>
    <t>Stanback Clean Energy Fellow</t>
  </si>
  <si>
    <t>The Nature Conservancy</t>
  </si>
  <si>
    <t>Regional Climate Resilience Stanback Fellowship</t>
  </si>
  <si>
    <t>Southern Environmental Law Center</t>
  </si>
  <si>
    <t>Stanback Natural Infrastructure Funding Fellow</t>
  </si>
  <si>
    <t>Stanback Global Energy &amp; Environmental Fellow</t>
  </si>
  <si>
    <t>Stanback Environmental / Environmental Justice Policy Fellow</t>
  </si>
  <si>
    <t>Sierra Club</t>
  </si>
  <si>
    <t>Solar and Energy Efficiency Stanback Fellowship</t>
  </si>
  <si>
    <t>Stanback Fellowship Position Rachel Carson Council Renewable Energy</t>
  </si>
  <si>
    <t>The Rachel Carson Council</t>
  </si>
  <si>
    <t>New York City Economic Development Corporation - Summer 2023 Internship</t>
  </si>
  <si>
    <t>New York City Economic Development Corporation</t>
  </si>
  <si>
    <t>Deloitte Corporate Finance - Investment Banking 2024</t>
  </si>
  <si>
    <t>Deloitte</t>
  </si>
  <si>
    <t>Government Relations Intern (2023 Summer Internship Program)</t>
  </si>
  <si>
    <t>Depository Trust &amp; Clearn Corporation</t>
  </si>
  <si>
    <t>Summer Intern - Energy Management</t>
  </si>
  <si>
    <t>Pattern Energy Group</t>
  </si>
  <si>
    <t>NC IDEA Summer 2023 Graduate Fellowship</t>
  </si>
  <si>
    <t>NC IDEA Foundation</t>
  </si>
  <si>
    <t>Entrepreneurship</t>
  </si>
  <si>
    <t>Sustainability Intern</t>
  </si>
  <si>
    <t>Third Economy</t>
  </si>
  <si>
    <t>Intern, Sustainable Development Goals</t>
  </si>
  <si>
    <t>United Nations Foundation</t>
  </si>
  <si>
    <t>Investment Banking Summer Analyst 2023</t>
  </si>
  <si>
    <t>Wedbush</t>
  </si>
  <si>
    <t>Climate Finance Internship</t>
  </si>
  <si>
    <t>Summer Graduate Intern</t>
  </si>
  <si>
    <t>Booz Allen Hamilton</t>
  </si>
  <si>
    <t>Intern, Sustainability Advisory</t>
  </si>
  <si>
    <t>Arcadis</t>
  </si>
  <si>
    <t>EDICT Intern</t>
  </si>
  <si>
    <t>Elemental</t>
  </si>
  <si>
    <t>GAO Finacial Auditor Intern</t>
  </si>
  <si>
    <t>GAO</t>
  </si>
  <si>
    <t>Investment Banking Analyst Intern</t>
  </si>
  <si>
    <t>Investment Banking Renewable Energy Generalist Intern</t>
  </si>
  <si>
    <t>Self-Help Credit Union</t>
  </si>
  <si>
    <t>Development, Policy, and Impact Intern</t>
  </si>
  <si>
    <t>Federal Home Loan Bank of Chicago</t>
  </si>
  <si>
    <t>SEC and Regulatory Reporting</t>
  </si>
  <si>
    <t>Cerberus Capital Management</t>
  </si>
  <si>
    <t>ESG Summer Internship</t>
  </si>
  <si>
    <t>JPMorgan</t>
  </si>
  <si>
    <t>2024 Corporate &amp; Investment Bank Markets Summer Analyst</t>
  </si>
  <si>
    <t>Domain Capital Group</t>
  </si>
  <si>
    <t>2024 Summer Analyst Intern</t>
  </si>
  <si>
    <t>Stifel</t>
  </si>
  <si>
    <t>Intern</t>
  </si>
  <si>
    <t>North Carolina Clean Energy Fund</t>
  </si>
  <si>
    <t>Networking</t>
  </si>
  <si>
    <t>N/A</t>
  </si>
  <si>
    <t>Climate Policy Initiative</t>
  </si>
  <si>
    <t>Cobank</t>
  </si>
  <si>
    <t>ESG and Organizational Effectiveness Intern</t>
  </si>
  <si>
    <t>Wyndham Hotel &amp; Resorts</t>
  </si>
  <si>
    <t>Hospitality</t>
  </si>
  <si>
    <t>2023 Camp Bernbach Internship - Production</t>
  </si>
  <si>
    <t>Camp Bernbach</t>
  </si>
  <si>
    <t>Marketing</t>
  </si>
  <si>
    <t>World Resources Internship</t>
  </si>
  <si>
    <t>Program Analyst Intern (Virtual) - 2023 Summer FNS CNP</t>
  </si>
  <si>
    <t>USDA Agricultural Research Service (ARS)</t>
  </si>
  <si>
    <t>Sustainable Banking Internship</t>
  </si>
  <si>
    <t>Tata Consultancy Services</t>
  </si>
  <si>
    <t>LA28</t>
  </si>
  <si>
    <t>Row Labels</t>
  </si>
  <si>
    <t>Count of Sector</t>
  </si>
  <si>
    <t>Rejection Rate</t>
  </si>
  <si>
    <t>Applied</t>
  </si>
  <si>
    <t>Interview Rate</t>
  </si>
  <si>
    <t>Not Started</t>
  </si>
  <si>
    <t>Offer Rate</t>
  </si>
  <si>
    <t>Pending</t>
  </si>
  <si>
    <t>Interview</t>
  </si>
  <si>
    <t>(blank)</t>
  </si>
  <si>
    <t>Grand Total</t>
  </si>
  <si>
    <t>Position</t>
  </si>
  <si>
    <t>Public/Private</t>
  </si>
  <si>
    <t>Locations</t>
  </si>
  <si>
    <t>Application Submitted</t>
  </si>
  <si>
    <t>Notes</t>
  </si>
  <si>
    <t>BCG</t>
  </si>
  <si>
    <t>Associate Consultant</t>
  </si>
  <si>
    <t>Private</t>
  </si>
  <si>
    <t>Consulting</t>
  </si>
  <si>
    <t>Washington D.C.
Minneapolis</t>
  </si>
  <si>
    <t>WSP</t>
  </si>
  <si>
    <t>New York
Washington D.C.</t>
  </si>
  <si>
    <t>Chicago
London
New York
San Francisco
Canada</t>
  </si>
  <si>
    <t>JP Morgan</t>
  </si>
  <si>
    <t>Lazard Middle Market</t>
  </si>
  <si>
    <t>Austin
Boston
Charlotte
Chicago
Houston
Los Angeles
Minneapolis
New York
San Francisco</t>
  </si>
  <si>
    <t>Houlihan Lokey</t>
  </si>
  <si>
    <t>Atlanta
Boston
Chicago
Dallas
Houston
Los Angeles
Miami
Minneapolis
New York
San Francisco
Washington D.C.</t>
  </si>
  <si>
    <t>Baird</t>
  </si>
  <si>
    <t>Boston
Nashville
New York
Charlotte
Chicago
San Francisco
St. Louis
Stamford
Cleveland
Dallas
Tampa
Denver
Tysons
Houston
Milwaukee</t>
  </si>
  <si>
    <t>William Blair &amp; Co.</t>
  </si>
  <si>
    <t>Chicago
Atlanta
Baltimore
Beverly Hills
Boston
Charlotte
Denver
New York
Philadelphia
San Francisco
Stamford
Washington D.C.</t>
  </si>
  <si>
    <t>Duke Capital Partners</t>
  </si>
  <si>
    <t>Associate</t>
  </si>
  <si>
    <t>Venture Capital</t>
  </si>
  <si>
    <t>Durham</t>
  </si>
  <si>
    <t>Ernst &amp; Young</t>
  </si>
  <si>
    <t>New York
Washington D.C.
San Francisco</t>
  </si>
  <si>
    <t>Lincoln International</t>
  </si>
  <si>
    <t>Atlanta
Chicago
Dallas
Los Angeles
Miami
New York
San Francisco</t>
  </si>
  <si>
    <t>X, the Moonshot Factory</t>
  </si>
  <si>
    <t>Technology</t>
  </si>
  <si>
    <t>San Mateo</t>
  </si>
  <si>
    <t>DC Green Bank</t>
  </si>
  <si>
    <t>Washington D.C.</t>
  </si>
  <si>
    <t>New York Green Bank</t>
  </si>
  <si>
    <t>New York</t>
  </si>
  <si>
    <t>CleanCapital</t>
  </si>
  <si>
    <t>Clean Energy Ventures</t>
  </si>
  <si>
    <t>Boston</t>
  </si>
  <si>
    <t>Sequoia Capital</t>
  </si>
  <si>
    <t>Menlo Park</t>
  </si>
  <si>
    <t>Breakthrough Energy Ventures</t>
  </si>
  <si>
    <t>Kirkland</t>
  </si>
  <si>
    <t>REI</t>
  </si>
  <si>
    <t>ICF</t>
  </si>
  <si>
    <t>FTI Consulting (ESG &amp; Sustainability)</t>
  </si>
  <si>
    <t>Irvine
Los Angeles
Redwood City
San Francisco
Washington DC
Boston
New York
Richmond
Seattle</t>
  </si>
  <si>
    <t>Public</t>
  </si>
  <si>
    <t>Minneapolis</t>
  </si>
  <si>
    <t>State Street Global Advisors</t>
  </si>
  <si>
    <t>ESG Analyst</t>
  </si>
  <si>
    <t>UBS</t>
  </si>
  <si>
    <t>Brown Advisory</t>
  </si>
  <si>
    <t>ESG Equity Research Analyst</t>
  </si>
  <si>
    <t>Coho</t>
  </si>
  <si>
    <t>Bethesda</t>
  </si>
  <si>
    <t>NextEra Energy</t>
  </si>
  <si>
    <t>Blue Origin</t>
  </si>
  <si>
    <t>Shell Ventures</t>
  </si>
  <si>
    <t>San Francisco
Houston
Boston</t>
  </si>
  <si>
    <t>SOSV</t>
  </si>
  <si>
    <t>Princeton</t>
  </si>
  <si>
    <t>Patagonia</t>
  </si>
  <si>
    <t>Federal Energy Regulatory Commission</t>
  </si>
  <si>
    <t>Energy</t>
  </si>
  <si>
    <t>New York
Chicago
Houston
Irvine
Atlanta
Jersey City
Toronto
Montreal (Quebec)</t>
  </si>
  <si>
    <t>TCW Group</t>
  </si>
  <si>
    <t>8 Rivers</t>
  </si>
  <si>
    <t>Vanguard</t>
  </si>
  <si>
    <t>Overseas Private Investment Corporation</t>
  </si>
  <si>
    <t>Internship Timing</t>
  </si>
  <si>
    <t>FACT Capital</t>
  </si>
  <si>
    <t>US Investments Analyst Intern</t>
  </si>
  <si>
    <t>Website</t>
  </si>
  <si>
    <t>Academic Year</t>
  </si>
  <si>
    <t>No</t>
  </si>
  <si>
    <t>2024 Corporate Client banking &amp; Specialized Inustries Summer Analyst Program</t>
  </si>
  <si>
    <t>Summer Analyst</t>
  </si>
  <si>
    <t>Yes</t>
  </si>
  <si>
    <t>NCGrowth</t>
  </si>
  <si>
    <t>Part-Time Analyst</t>
  </si>
  <si>
    <t>Fall / Winter</t>
  </si>
  <si>
    <t>Mars</t>
  </si>
  <si>
    <t>Summer Sustainability Analyst</t>
  </si>
  <si>
    <t>Federal Reserve</t>
  </si>
  <si>
    <t>Graduate Summer Associate</t>
  </si>
  <si>
    <t>S&amp;P Global</t>
  </si>
  <si>
    <t>Credit Team Intern</t>
  </si>
  <si>
    <t>GE Vernova</t>
  </si>
  <si>
    <t>Finance Management Program Internship</t>
  </si>
  <si>
    <t>Invenergy</t>
  </si>
  <si>
    <t>Treasury &amp; Financial Planning &amp; Analysis</t>
  </si>
  <si>
    <t>Apollo Management</t>
  </si>
  <si>
    <t>2024 Summer Analyst - Operations</t>
  </si>
  <si>
    <t>Operations</t>
  </si>
  <si>
    <t>Microsoft</t>
  </si>
  <si>
    <t>Energy Strategy Intern</t>
  </si>
  <si>
    <t>Strategy</t>
  </si>
  <si>
    <t>Email</t>
  </si>
  <si>
    <t>The Climate Initiative</t>
  </si>
  <si>
    <t>LEAF Program Fellow</t>
  </si>
  <si>
    <t>Spring</t>
  </si>
  <si>
    <t>MidOcean Partners</t>
  </si>
  <si>
    <t>Credit Analyst Summer Intern</t>
  </si>
  <si>
    <t>CoBank</t>
  </si>
  <si>
    <t>Credit/Finance Intern, Summer 2024 - Power, Energy &amp; Utilities</t>
  </si>
  <si>
    <t>Trinity Industries</t>
  </si>
  <si>
    <t>ESG Summer Intern</t>
  </si>
  <si>
    <t>Thornton Tomasetti</t>
  </si>
  <si>
    <t>3R Sustainability</t>
  </si>
  <si>
    <t>Emerging Talent - Campbell Global Timberland Finance Internship Program</t>
  </si>
  <si>
    <t>Guidehouse</t>
  </si>
  <si>
    <t>Intern – Sustainability – Campus 2024</t>
  </si>
  <si>
    <t>Thomson Reuters</t>
  </si>
  <si>
    <t>ESG/Sustainability Intern</t>
  </si>
  <si>
    <t>Granite Construction</t>
  </si>
  <si>
    <t>Environmental Intern</t>
  </si>
  <si>
    <t>Associate Consultant Intern - Summer 2024</t>
  </si>
  <si>
    <t>SoundTransit</t>
  </si>
  <si>
    <t>Sustainability Intern - Summer 2024</t>
  </si>
  <si>
    <t>S&amp;C Electric Company</t>
  </si>
  <si>
    <t>Environmental Sustainability - Intern</t>
  </si>
  <si>
    <t>Tapestry</t>
  </si>
  <si>
    <t>Summer ESG &amp; Sustainability Internships</t>
  </si>
  <si>
    <t>Diversified Energy</t>
  </si>
  <si>
    <t>Internship 2024</t>
  </si>
  <si>
    <t>Engie</t>
  </si>
  <si>
    <t>Power Marketing Intern</t>
  </si>
  <si>
    <t>Allstate</t>
  </si>
  <si>
    <t>Climate Investments Intern</t>
  </si>
  <si>
    <t>The Coca Cola Company</t>
  </si>
  <si>
    <t>Global Policy &amp; Sustainability Intern</t>
  </si>
  <si>
    <t>Netflix</t>
  </si>
  <si>
    <t>Sustainability &amp; Live Experiences Inter</t>
  </si>
  <si>
    <t>NC Sustainable Energy Association</t>
  </si>
  <si>
    <t>Energy Data Fellow</t>
  </si>
  <si>
    <t>Disney</t>
  </si>
  <si>
    <t>Public Policy Grad Student</t>
  </si>
  <si>
    <t>Policy</t>
  </si>
  <si>
    <t>Count of Outcome</t>
  </si>
  <si>
    <t>Interview?</t>
  </si>
  <si>
    <t>Count of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</si>
</sst>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2" applyFill="1"/>
    <xf numFmtId="0" fontId="1" fillId="0" borderId="0" xfId="0" applyFont="1"/>
    <xf numFmtId="10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9" fontId="1" fillId="0" borderId="0" xfId="1" applyFont="1"/>
    <xf numFmtId="0" fontId="1" fillId="0" borderId="1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0" fontId="0" fillId="0" borderId="0" xfId="0" applyNumberFormat="1"/>
    <xf numFmtId="0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11">
    <dxf>
      <font>
        <color rgb="FF9C5700"/>
      </font>
      <fill>
        <patternFill>
          <bgColor rgb="FFFFEB9C"/>
        </patternFill>
      </fill>
    </dxf>
    <dxf>
      <font>
        <color theme="9"/>
      </font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00000"/>
      </font>
      <fill>
        <patternFill>
          <bgColor rgb="FFFF9B9B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</dxf>
    <dxf>
      <font>
        <color rgb="FF006100"/>
      </font>
      <fill>
        <patternFill>
          <bgColor rgb="FFC6EFCE"/>
        </patternFill>
      </fill>
    </dxf>
    <dxf>
      <font>
        <strike/>
      </font>
    </dxf>
  </dxfs>
  <tableStyles count="0" defaultTableStyle="TableStyleMedium2" defaultPivotStyle="PivotStyleMedium9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040.966463194447" createdVersion="8" refreshedVersion="8" minRefreshableVersion="3" recordCount="76" xr:uid="{C2F91D10-657D-4897-A593-2FFB30418AFB}">
  <cacheSource type="worksheet">
    <worksheetSource ref="A1:H97" sheet="22-23 Job Apps"/>
  </cacheSource>
  <cacheFields count="8">
    <cacheField name="Job Position" numFmtId="0">
      <sharedItems containsBlank="1"/>
    </cacheField>
    <cacheField name="Company" numFmtId="0">
      <sharedItems containsBlank="1"/>
    </cacheField>
    <cacheField name="Sector" numFmtId="0">
      <sharedItems containsBlank="1" count="12">
        <s v="Finance"/>
        <s v="Energy &amp; Environment"/>
        <s v="Public Sector"/>
        <s v="Sustainability"/>
        <s v="International Development"/>
        <s v="Audit"/>
        <s v="Entrepreneurship"/>
        <s v="Hospitality"/>
        <s v="Marketing"/>
        <m/>
        <s v="Finanace" u="1"/>
        <s v="ESG" u="1"/>
      </sharedItems>
    </cacheField>
    <cacheField name="Job Post Location" numFmtId="0">
      <sharedItems containsBlank="1"/>
    </cacheField>
    <cacheField name="Internsip Timing" numFmtId="0">
      <sharedItems containsBlank="1"/>
    </cacheField>
    <cacheField name="Application Deadline" numFmtId="0">
      <sharedItems containsDate="1" containsBlank="1" containsMixedTypes="1" minDate="2022-11-15T00:00:00" maxDate="2023-07-01T00:00:00"/>
    </cacheField>
    <cacheField name="Date Applied" numFmtId="0">
      <sharedItems containsNonDate="0" containsDate="1" containsString="0" containsBlank="1" minDate="2022-09-30T00:00:00" maxDate="3034-03-07T00:00:00"/>
    </cacheField>
    <cacheField name="Outcome" numFmtId="0">
      <sharedItems containsBlank="1" count="7">
        <s v="Rejected"/>
        <s v="Did Not Apply"/>
        <s v="Offer"/>
        <m/>
        <s v="Not Started" u="1"/>
        <s v="Pending" u="1"/>
        <s v="Interview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anu Gene Valibia" refreshedDate="45360.024663888886" createdVersion="8" refreshedVersion="8" minRefreshableVersion="3" recordCount="32" xr:uid="{69D3B222-DE9A-46EE-90A6-7F28BEE06AF1}">
  <cacheSource type="worksheet">
    <worksheetSource ref="A1:I33" sheet="23-24 Job Apps"/>
  </cacheSource>
  <cacheFields count="9">
    <cacheField name="Company" numFmtId="0">
      <sharedItems/>
    </cacheField>
    <cacheField name="Position" numFmtId="0">
      <sharedItems/>
    </cacheField>
    <cacheField name="Sector" numFmtId="0">
      <sharedItems containsBlank="1"/>
    </cacheField>
    <cacheField name="Job Post Location" numFmtId="0">
      <sharedItems/>
    </cacheField>
    <cacheField name="Internship Timing" numFmtId="0">
      <sharedItems containsBlank="1"/>
    </cacheField>
    <cacheField name="Application Deadline" numFmtId="14">
      <sharedItems containsNonDate="0" containsDate="1" containsString="0" containsBlank="1" minDate="2023-08-30T00:00:00" maxDate="2024-06-16T00:00:00"/>
    </cacheField>
    <cacheField name="Date Applied" numFmtId="14">
      <sharedItems containsSemiMixedTypes="0" containsNonDate="0" containsDate="1" containsString="0" minDate="2023-01-08T00:00:00" maxDate="2024-02-07T00:00:00"/>
    </cacheField>
    <cacheField name="Interview" numFmtId="0">
      <sharedItems count="3">
        <s v="No"/>
        <s v="Yes"/>
        <s v="Pending"/>
      </sharedItems>
    </cacheField>
    <cacheField name="Outcome" numFmtId="0">
      <sharedItems count="4">
        <s v="Rejected"/>
        <s v="Pending"/>
        <s v="Offer"/>
        <s v="Intervie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s v="ICM Investment Fellowship"/>
    <s v="Mosaic"/>
    <x v="0"/>
    <s v="Company Site"/>
    <s v="Summer"/>
    <d v="2022-11-15T00:00:00"/>
    <d v="2022-11-15T00:00:00"/>
    <x v="0"/>
  </r>
  <r>
    <s v="EDF Climate Corps Fellowship"/>
    <s v="Environmental Defense Fund"/>
    <x v="1"/>
    <s v="Company Site"/>
    <s v="Summer"/>
    <d v="2022-11-29T00:00:00"/>
    <d v="2022-11-27T00:00:00"/>
    <x v="0"/>
  </r>
  <r>
    <s v="2023 Summer Investment Banking Analyst"/>
    <s v="Marathon Capital"/>
    <x v="0"/>
    <s v="Company Site"/>
    <s v="Summer"/>
    <d v="2022-12-09T00:00:00"/>
    <d v="2022-12-09T00:00:00"/>
    <x v="0"/>
  </r>
  <r>
    <s v="PSS Associate Intern"/>
    <s v="Alvarez &amp; Marsal"/>
    <x v="2"/>
    <s v="Company Site"/>
    <s v="Summer"/>
    <d v="2022-12-15T00:00:00"/>
    <d v="2022-12-15T00:00:00"/>
    <x v="0"/>
  </r>
  <r>
    <s v="Student Trainee (Management and Program Analyst) Pathways Intern"/>
    <s v="Department of Transportation"/>
    <x v="1"/>
    <s v="USA GOV"/>
    <s v="Summer"/>
    <d v="2022-12-23T00:00:00"/>
    <m/>
    <x v="0"/>
  </r>
  <r>
    <s v="Fall 2022 Climate Finance Intern"/>
    <s v="WSP USA"/>
    <x v="0"/>
    <s v="Company Site"/>
    <s v="Summer"/>
    <d v="2022-12-31T00:00:00"/>
    <d v="2022-10-21T00:00:00"/>
    <x v="0"/>
  </r>
  <r>
    <s v="2023 Division of Finance Summer Analyst Program"/>
    <s v="Societe Generale"/>
    <x v="0"/>
    <s v="Company Site"/>
    <s v="Summer"/>
    <d v="2022-12-31T00:00:00"/>
    <d v="2022-10-22T00:00:00"/>
    <x v="0"/>
  </r>
  <r>
    <s v="Investment Banking (Energy) - Summer Analyst (Houston)"/>
    <s v="Scotiabank"/>
    <x v="0"/>
    <s v="Company Site"/>
    <s v="Summer"/>
    <d v="2022-12-31T00:00:00"/>
    <d v="2022-10-22T00:00:00"/>
    <x v="0"/>
  </r>
  <r>
    <s v="Renewables Investment Analyst"/>
    <s v="D.E. Shaw Group"/>
    <x v="0"/>
    <s v="Company Site"/>
    <s v="Summer"/>
    <d v="2022-12-31T00:00:00"/>
    <d v="2022-11-14T00:00:00"/>
    <x v="0"/>
  </r>
  <r>
    <s v="2023 Summer Analyst"/>
    <s v="Drake Star"/>
    <x v="0"/>
    <s v="Handshake"/>
    <s v="Summer"/>
    <d v="2022-12-31T00:00:00"/>
    <d v="2022-11-14T00:00:00"/>
    <x v="0"/>
  </r>
  <r>
    <s v="ESG Intern"/>
    <s v="TRC"/>
    <x v="3"/>
    <s v="Handshake"/>
    <s v="Summer"/>
    <d v="2022-12-31T00:00:00"/>
    <d v="2022-11-14T00:00:00"/>
    <x v="0"/>
  </r>
  <r>
    <s v="VC Analyst, Frontier Fund"/>
    <s v="Toyota Research Institute"/>
    <x v="0"/>
    <s v="LinkedIn"/>
    <s v="Summer"/>
    <d v="2022-12-31T00:00:00"/>
    <d v="2022-11-14T00:00:00"/>
    <x v="0"/>
  </r>
  <r>
    <s v="Investments Summer Analyst"/>
    <s v="Nationwide"/>
    <x v="0"/>
    <s v="LinkedIn"/>
    <s v="Summer"/>
    <d v="2022-12-31T00:00:00"/>
    <d v="2022-11-14T00:00:00"/>
    <x v="0"/>
  </r>
  <r>
    <s v="Investment Intern"/>
    <s v="186 Ventures"/>
    <x v="0"/>
    <s v="LinkedIn"/>
    <s v="Summer"/>
    <d v="2022-12-31T00:00:00"/>
    <d v="2022-11-14T00:00:00"/>
    <x v="0"/>
  </r>
  <r>
    <s v="Institutional Investments Intern - Spring / Summer 2023"/>
    <s v="CAPTRUST"/>
    <x v="0"/>
    <s v="LinkedIn"/>
    <s v="Summer"/>
    <d v="2022-12-31T00:00:00"/>
    <d v="2022-11-14T00:00:00"/>
    <x v="0"/>
  </r>
  <r>
    <s v="Crisis Response Intern"/>
    <s v="fhi360"/>
    <x v="4"/>
    <s v="LinkedIn"/>
    <s v="Summer"/>
    <d v="2022-12-31T00:00:00"/>
    <d v="2022-11-14T00:00:00"/>
    <x v="0"/>
  </r>
  <r>
    <s v="Clean Energy Intern"/>
    <s v="Enterprise"/>
    <x v="1"/>
    <s v="LinkedIn"/>
    <s v="Summer"/>
    <d v="2022-12-31T00:00:00"/>
    <d v="2022-11-14T00:00:00"/>
    <x v="0"/>
  </r>
  <r>
    <s v="Space VC Analyst Internship"/>
    <s v="E2MC Ventures"/>
    <x v="0"/>
    <s v="LinkedIn"/>
    <s v="Summer"/>
    <d v="2022-12-31T00:00:00"/>
    <d v="2022-11-14T00:00:00"/>
    <x v="0"/>
  </r>
  <r>
    <s v="Asset Planning Internship (Summer 2023)"/>
    <s v="Black Hills Energy"/>
    <x v="0"/>
    <s v="Handshake"/>
    <s v="Summer"/>
    <d v="2022-12-31T00:00:00"/>
    <m/>
    <x v="1"/>
  </r>
  <r>
    <s v="Impact and Portfolio Analysis Internship"/>
    <s v="NY Green Bank"/>
    <x v="1"/>
    <s v="Company Site"/>
    <s v="Summer"/>
    <d v="2022-12-31T00:00:00"/>
    <m/>
    <x v="0"/>
  </r>
  <r>
    <s v="Summer 2023 Internships"/>
    <s v="RMI"/>
    <x v="1"/>
    <s v="Company Site"/>
    <s v="Summer"/>
    <d v="2023-01-05T00:00:00"/>
    <m/>
    <x v="1"/>
  </r>
  <r>
    <s v="Summer Intern"/>
    <s v="Government Accountability Office"/>
    <x v="5"/>
    <s v="USA GOV"/>
    <s v="Spring - Summer"/>
    <d v="2023-01-06T00:00:00"/>
    <m/>
    <x v="1"/>
  </r>
  <r>
    <s v="Spring Intern"/>
    <s v="Government Accountability Office"/>
    <x v="5"/>
    <s v="USA GOV"/>
    <s v="Summer"/>
    <d v="2023-01-06T00:00:00"/>
    <d v="2022-09-30T00:00:00"/>
    <x v="0"/>
  </r>
  <r>
    <s v="Fiscal Research Division Internship"/>
    <s v="North Carolina General Assembly"/>
    <x v="0"/>
    <s v="Handshake"/>
    <s v="Summer"/>
    <d v="2023-01-06T00:00:00"/>
    <m/>
    <x v="2"/>
  </r>
  <r>
    <s v="Associate Consultant - Summer 2023 Intern"/>
    <s v="Cicero Group"/>
    <x v="0"/>
    <s v="Handshake"/>
    <s v="Summer"/>
    <d v="2023-01-06T00:00:00"/>
    <m/>
    <x v="1"/>
  </r>
  <r>
    <s v="Analyst - Southeast Asia"/>
    <s v="The Asia Group"/>
    <x v="4"/>
    <s v="Handshake"/>
    <s v="Spring - Summer"/>
    <d v="2023-01-08T00:00:00"/>
    <m/>
    <x v="1"/>
  </r>
  <r>
    <s v="Analyst Intern"/>
    <s v="Social Finance"/>
    <x v="0"/>
    <s v="Company Site"/>
    <s v="Summer"/>
    <d v="2023-01-09T00:00:00"/>
    <m/>
    <x v="0"/>
  </r>
  <r>
    <s v="Public Policy New Voices"/>
    <s v="Duke University"/>
    <x v="2"/>
    <s v="Company Site"/>
    <s v="Summer"/>
    <d v="2023-01-15T00:00:00"/>
    <m/>
    <x v="2"/>
  </r>
  <r>
    <s v="2023 Summer Internship Program"/>
    <s v="The Port Authority of NY &amp; NJ"/>
    <x v="1"/>
    <s v="Handshake"/>
    <s v="Summer"/>
    <d v="2023-01-15T00:00:00"/>
    <m/>
    <x v="1"/>
  </r>
  <r>
    <s v="Policy &amp; Research Intern"/>
    <s v="STRATA9"/>
    <x v="2"/>
    <s v="Handshake"/>
    <s v="Spring - Summer"/>
    <d v="2023-01-16T00:00:00"/>
    <m/>
    <x v="1"/>
  </r>
  <r>
    <s v="Capital Markets - Financial Regulation Intern"/>
    <s v="Ceres"/>
    <x v="0"/>
    <s v="Handshake"/>
    <s v="Summer"/>
    <d v="2023-01-20T00:00:00"/>
    <m/>
    <x v="1"/>
  </r>
  <r>
    <s v="Capital Markets - Governance"/>
    <s v="Ceres"/>
    <x v="0"/>
    <s v="Handshake"/>
    <s v="Summer"/>
    <d v="2023-01-20T00:00:00"/>
    <m/>
    <x v="1"/>
  </r>
  <r>
    <s v="Chief Financial Officer Group Summer Analyst - 2023 - Tokyo"/>
    <s v="Bank of America"/>
    <x v="0"/>
    <s v="Handshake"/>
    <s v="Summer"/>
    <d v="2023-01-21T00:00:00"/>
    <m/>
    <x v="1"/>
  </r>
  <r>
    <s v="DOE Scholars Program"/>
    <s v="Department of Energy"/>
    <x v="1"/>
    <s v="USA GOV"/>
    <s v="Summer"/>
    <d v="2023-01-23T00:00:00"/>
    <m/>
    <x v="1"/>
  </r>
  <r>
    <s v="Stanback Climate Fellow"/>
    <s v="Friends of the Earth"/>
    <x v="1"/>
    <s v="Handshake"/>
    <s v="Summer"/>
    <d v="2023-01-24T00:00:00"/>
    <m/>
    <x v="1"/>
  </r>
  <r>
    <s v="Stanback Conservation Policy Fellow"/>
    <s v="Defenders of Wildlife"/>
    <x v="1"/>
    <s v="Handshake"/>
    <s v="Summer"/>
    <d v="2023-01-24T00:00:00"/>
    <m/>
    <x v="1"/>
  </r>
  <r>
    <s v="Stanback Government Affairs Fellow"/>
    <s v="Environmental Working Group"/>
    <x v="1"/>
    <s v="Handshake"/>
    <s v="Summer"/>
    <d v="2023-01-24T00:00:00"/>
    <m/>
    <x v="1"/>
  </r>
  <r>
    <s v="Stanback Energy Data Fellow"/>
    <s v="North Carolina Sustainable Energy Association"/>
    <x v="1"/>
    <s v="Handshake"/>
    <s v="Summer"/>
    <d v="2023-01-24T00:00:00"/>
    <m/>
    <x v="1"/>
  </r>
  <r>
    <s v="Stanback Clean Energy Fellow"/>
    <s v="The Nature Conservancy"/>
    <x v="1"/>
    <s v="Handshake"/>
    <s v="Summer"/>
    <d v="2023-01-24T00:00:00"/>
    <m/>
    <x v="1"/>
  </r>
  <r>
    <s v="Regional Climate Resilience Stanback Fellowship"/>
    <s v="Southern Environmental Law Center"/>
    <x v="1"/>
    <s v="Handshake"/>
    <s v="Summer"/>
    <d v="2023-01-24T00:00:00"/>
    <m/>
    <x v="1"/>
  </r>
  <r>
    <s v="Stanback Natural Infrastructure Funding Fellow"/>
    <s v="Environmental Defense Fund"/>
    <x v="1"/>
    <s v="Handshake"/>
    <s v="Summer"/>
    <d v="2023-01-24T00:00:00"/>
    <m/>
    <x v="1"/>
  </r>
  <r>
    <s v="Stanback Global Energy &amp; Environmental Fellow"/>
    <s v="RMI"/>
    <x v="1"/>
    <s v="Handshake"/>
    <s v="Summer"/>
    <d v="2023-01-24T00:00:00"/>
    <m/>
    <x v="1"/>
  </r>
  <r>
    <s v="Stanback Environmental / Environmental Justice Policy Fellow"/>
    <s v="Sierra Club"/>
    <x v="1"/>
    <s v="Handshake"/>
    <s v="Summer"/>
    <d v="2023-01-24T00:00:00"/>
    <m/>
    <x v="1"/>
  </r>
  <r>
    <s v="Solar and Energy Efficiency Stanback Fellowship"/>
    <s v="Southern Environmental Law Center"/>
    <x v="1"/>
    <s v="Handshake"/>
    <s v="Summer"/>
    <d v="2023-01-24T00:00:00"/>
    <m/>
    <x v="1"/>
  </r>
  <r>
    <s v="Stanback Fellowship Position Rachel Carson Council Renewable Energy"/>
    <s v="The Rachel Carson Council"/>
    <x v="1"/>
    <s v="Handshake"/>
    <s v="Summer"/>
    <d v="2023-01-24T00:00:00"/>
    <m/>
    <x v="1"/>
  </r>
  <r>
    <s v="New York City Economic Development Corporation - Summer 2023 Internship"/>
    <s v="New York City Economic Development Corporation"/>
    <x v="0"/>
    <s v="Handshake"/>
    <s v="Summer"/>
    <d v="2023-01-30T00:00:00"/>
    <m/>
    <x v="1"/>
  </r>
  <r>
    <s v="Deloitte Corporate Finance - Investment Banking 2024"/>
    <s v="Deloitte"/>
    <x v="0"/>
    <s v="Handshake"/>
    <s v="Summer"/>
    <d v="2023-02-18T00:00:00"/>
    <m/>
    <x v="1"/>
  </r>
  <r>
    <s v="Government Relations Intern (2023 Summer Internship Program)"/>
    <s v="Depository Trust &amp; Clearn Corporation"/>
    <x v="2"/>
    <s v="Handshake"/>
    <s v="Summer"/>
    <d v="2023-02-24T00:00:00"/>
    <m/>
    <x v="1"/>
  </r>
  <r>
    <s v="Summer Intern - Energy Management"/>
    <s v="Pattern Energy Group"/>
    <x v="1"/>
    <s v="Handshake"/>
    <s v="Summer"/>
    <d v="2023-03-17T00:00:00"/>
    <m/>
    <x v="1"/>
  </r>
  <r>
    <s v="NC IDEA Summer 2023 Graduate Fellowship"/>
    <s v="NC IDEA Foundation"/>
    <x v="6"/>
    <s v="Handshake"/>
    <s v="Summer"/>
    <d v="2023-03-31T00:00:00"/>
    <m/>
    <x v="1"/>
  </r>
  <r>
    <s v="Sustainability Intern"/>
    <s v="Third Economy"/>
    <x v="1"/>
    <s v="Handshake"/>
    <s v="Summer"/>
    <d v="2023-06-30T00:00:00"/>
    <m/>
    <x v="1"/>
  </r>
  <r>
    <s v="Intern, Sustainable Development Goals"/>
    <s v="United Nations Foundation"/>
    <x v="4"/>
    <s v="LinkedIn"/>
    <s v="Summer"/>
    <m/>
    <d v="2022-09-30T00:00:00"/>
    <x v="0"/>
  </r>
  <r>
    <s v="Investment Banking Summer Analyst 2023"/>
    <s v="Wedbush"/>
    <x v="0"/>
    <s v="LinkedIn"/>
    <s v="Summer"/>
    <m/>
    <d v="2022-12-06T00:00:00"/>
    <x v="0"/>
  </r>
  <r>
    <s v="Climate Finance Internship"/>
    <s v="RMI"/>
    <x v="1"/>
    <s v="Company Site"/>
    <s v="Summer"/>
    <m/>
    <m/>
    <x v="1"/>
  </r>
  <r>
    <s v="Summer Graduate Intern"/>
    <s v="Booz Allen Hamilton"/>
    <x v="2"/>
    <s v="Company Site"/>
    <s v="Summer"/>
    <m/>
    <m/>
    <x v="1"/>
  </r>
  <r>
    <s v="Intern, Sustainability Advisory"/>
    <s v="Arcadis"/>
    <x v="1"/>
    <s v="Company Site"/>
    <s v="Summer"/>
    <m/>
    <m/>
    <x v="0"/>
  </r>
  <r>
    <s v="EDICT Intern"/>
    <s v="Elemental"/>
    <x v="1"/>
    <s v="Company Site"/>
    <s v="Summer"/>
    <d v="2023-02-20T00:00:00"/>
    <d v="2023-02-19T00:00:00"/>
    <x v="2"/>
  </r>
  <r>
    <s v="GAO Finacial Auditor Intern"/>
    <s v="GAO"/>
    <x v="2"/>
    <s v="Company Site"/>
    <s v="Summer"/>
    <d v="2023-02-28T00:00:00"/>
    <m/>
    <x v="1"/>
  </r>
  <r>
    <s v="Societe Generale"/>
    <s v="Investment Banking Analyst Intern"/>
    <x v="0"/>
    <s v="Handshake"/>
    <s v="Summer"/>
    <m/>
    <d v="2023-02-20T00:00:00"/>
    <x v="0"/>
  </r>
  <r>
    <s v="DE Shaw"/>
    <s v="Investment Banking Renewable Energy Generalist Intern"/>
    <x v="0"/>
    <s v="Handshake"/>
    <s v="Summer"/>
    <m/>
    <d v="2023-02-20T00:00:00"/>
    <x v="0"/>
  </r>
  <r>
    <s v="Self-Help Credit Union"/>
    <s v="Development, Policy, and Impact Intern"/>
    <x v="0"/>
    <s v="Handshake"/>
    <s v="Summer"/>
    <m/>
    <d v="2023-02-19T00:00:00"/>
    <x v="2"/>
  </r>
  <r>
    <s v="Federal Home Loan Bank of Chicago"/>
    <s v="SEC and Regulatory Reporting"/>
    <x v="0"/>
    <s v="Handshake"/>
    <s v="Summer"/>
    <d v="2023-05-26T00:00:00"/>
    <d v="2023-02-20T00:00:00"/>
    <x v="0"/>
  </r>
  <r>
    <s v="Cerberus Capital Management"/>
    <s v="ESG Summer Internship"/>
    <x v="0"/>
    <s v="Handshake"/>
    <s v="Summer"/>
    <d v="2023-05-12T00:00:00"/>
    <d v="2023-02-20T00:00:00"/>
    <x v="0"/>
  </r>
  <r>
    <s v="JPMorgan"/>
    <s v="2024 Corporate &amp; Investment Bank Markets Summer Analyst"/>
    <x v="0"/>
    <s v="Handshake"/>
    <s v="Summer"/>
    <d v="2023-02-25T00:00:00"/>
    <d v="2023-02-20T00:00:00"/>
    <x v="0"/>
  </r>
  <r>
    <s v="ESG Intern"/>
    <s v="Domain Capital Group"/>
    <x v="0"/>
    <s v="Handshake"/>
    <s v="Summer"/>
    <d v="2023-04-30T00:00:00"/>
    <d v="2023-02-20T00:00:00"/>
    <x v="0"/>
  </r>
  <r>
    <s v="2024 Summer Analyst Intern"/>
    <s v="Stifel"/>
    <x v="0"/>
    <s v="Handshake"/>
    <s v="Summer"/>
    <d v="2023-02-20T00:00:00"/>
    <d v="2023-02-20T00:00:00"/>
    <x v="0"/>
  </r>
  <r>
    <s v="Intern"/>
    <s v="North Carolina Clean Energy Fund"/>
    <x v="0"/>
    <s v="Networking"/>
    <s v="Summer"/>
    <s v="N/A"/>
    <m/>
    <x v="2"/>
  </r>
  <r>
    <s v="Climate Finance Internship"/>
    <s v="Climate Policy Initiative"/>
    <x v="0"/>
    <s v="Company Site"/>
    <s v="Summer"/>
    <d v="2023-02-28T00:00:00"/>
    <d v="2023-02-28T00:00:00"/>
    <x v="0"/>
  </r>
  <r>
    <s v="Summer Intern"/>
    <s v="Cobank"/>
    <x v="0"/>
    <s v="LinkedIn"/>
    <s v="Summer"/>
    <m/>
    <d v="2023-03-06T00:00:00"/>
    <x v="0"/>
  </r>
  <r>
    <s v="ESG and Organizational Effectiveness Intern"/>
    <s v="Wyndham Hotel &amp; Resorts"/>
    <x v="7"/>
    <s v="LinkedIn"/>
    <s v="Summer"/>
    <m/>
    <d v="3034-03-06T00:00:00"/>
    <x v="0"/>
  </r>
  <r>
    <s v="2023 Camp Bernbach Internship - Production"/>
    <s v="Camp Bernbach"/>
    <x v="8"/>
    <s v="LinkedIn"/>
    <s v="Summer"/>
    <m/>
    <d v="2023-03-09T00:00:00"/>
    <x v="0"/>
  </r>
  <r>
    <s v="Sustainability Intern"/>
    <s v="World Resources Internship"/>
    <x v="1"/>
    <s v="LinkedIn"/>
    <s v="Summer"/>
    <m/>
    <d v="2023-03-09T00:00:00"/>
    <x v="0"/>
  </r>
  <r>
    <s v="Program Analyst Intern (Virtual) - 2023 Summer FNS CNP"/>
    <s v="USDA Agricultural Research Service (ARS)"/>
    <x v="1"/>
    <s v="Handshake"/>
    <s v="Summer"/>
    <m/>
    <d v="2023-03-09T00:00:00"/>
    <x v="0"/>
  </r>
  <r>
    <s v="Sustainable Banking Internship"/>
    <s v="Tata Consultancy Services"/>
    <x v="0"/>
    <s v="Handshake"/>
    <s v="Summer"/>
    <m/>
    <d v="2023-03-09T00:00:00"/>
    <x v="0"/>
  </r>
  <r>
    <s v="Sustainability Intern"/>
    <s v="LA28"/>
    <x v="1"/>
    <s v="LinkedIn"/>
    <s v="Summer"/>
    <m/>
    <d v="2023-03-09T00:00:00"/>
    <x v="0"/>
  </r>
  <r>
    <m/>
    <m/>
    <x v="9"/>
    <m/>
    <m/>
    <m/>
    <m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s v="FACT Capital"/>
    <s v="US Investments Analyst Intern"/>
    <s v="Finance"/>
    <s v="Website"/>
    <s v="Academic Year"/>
    <d v="2023-08-30T00:00:00"/>
    <d v="2023-08-14T00:00:00"/>
    <x v="0"/>
    <x v="0"/>
  </r>
  <r>
    <s v="JP Morgan"/>
    <s v="2024 Corporate Client banking &amp; Specialized Inustries Summer Analyst Program"/>
    <s v="Finance"/>
    <s v="Website"/>
    <s v="Summer"/>
    <d v="2023-09-30T00:00:00"/>
    <d v="2023-09-27T00:00:00"/>
    <x v="0"/>
    <x v="0"/>
  </r>
  <r>
    <s v="Marathon Capital"/>
    <s v="Summer Analyst"/>
    <s v="Finance"/>
    <s v="Website"/>
    <s v="Summer"/>
    <d v="2023-10-08T00:00:00"/>
    <d v="2023-10-15T00:00:00"/>
    <x v="1"/>
    <x v="0"/>
  </r>
  <r>
    <s v="NCGrowth"/>
    <s v="Part-Time Analyst"/>
    <s v="Finance"/>
    <s v="Website"/>
    <s v="Fall / Winter"/>
    <d v="2023-09-11T00:00:00"/>
    <d v="2023-09-11T00:00:00"/>
    <x v="0"/>
    <x v="0"/>
  </r>
  <r>
    <s v="Mars"/>
    <s v="Summer Sustainability Analyst"/>
    <m/>
    <s v="Website"/>
    <m/>
    <m/>
    <d v="2023-09-28T00:00:00"/>
    <x v="0"/>
    <x v="0"/>
  </r>
  <r>
    <s v="Federal Reserve"/>
    <s v="Graduate Summer Associate"/>
    <s v="Finance"/>
    <s v="Website"/>
    <s v="Summer"/>
    <d v="2023-11-01T00:00:00"/>
    <d v="2023-10-02T00:00:00"/>
    <x v="2"/>
    <x v="1"/>
  </r>
  <r>
    <s v="S&amp;P Global"/>
    <s v="Credit Team Intern"/>
    <s v="Finance"/>
    <s v="Website"/>
    <s v="Summer"/>
    <m/>
    <d v="2023-09-25T00:00:00"/>
    <x v="2"/>
    <x v="1"/>
  </r>
  <r>
    <s v="GE Vernova"/>
    <s v="Finance Management Program Internship"/>
    <s v="Finance"/>
    <s v="Website"/>
    <s v="Summer"/>
    <m/>
    <d v="2023-10-05T00:00:00"/>
    <x v="0"/>
    <x v="0"/>
  </r>
  <r>
    <s v="Invenergy"/>
    <s v="Treasury &amp; Financial Planning &amp; Analysis"/>
    <s v="Finance"/>
    <s v="Website"/>
    <s v="Summer"/>
    <m/>
    <d v="2023-10-05T00:00:00"/>
    <x v="0"/>
    <x v="0"/>
  </r>
  <r>
    <s v="Apollo Management"/>
    <s v="2024 Summer Analyst - Operations"/>
    <s v="Operations"/>
    <s v="Website"/>
    <s v="Summer"/>
    <m/>
    <d v="2023-10-09T00:00:00"/>
    <x v="2"/>
    <x v="1"/>
  </r>
  <r>
    <s v="Microsoft"/>
    <s v="Energy Strategy Intern"/>
    <s v="Strategy"/>
    <s v="Email"/>
    <s v="Summer"/>
    <d v="2023-11-30T00:00:00"/>
    <d v="2023-11-23T00:00:00"/>
    <x v="2"/>
    <x v="1"/>
  </r>
  <r>
    <s v="The Climate Initiative"/>
    <s v="LEAF Program Fellow"/>
    <s v="Strategy"/>
    <s v="Email"/>
    <s v="Spring"/>
    <d v="2023-11-24T00:00:00"/>
    <d v="2023-11-24T00:00:00"/>
    <x v="0"/>
    <x v="0"/>
  </r>
  <r>
    <s v="MidOcean Partners"/>
    <s v="Credit Analyst Summer Intern"/>
    <s v="Finance"/>
    <s v="Handshake"/>
    <s v="Summer"/>
    <d v="2024-01-31T00:00:00"/>
    <d v="2023-12-29T00:00:00"/>
    <x v="2"/>
    <x v="1"/>
  </r>
  <r>
    <s v="CoBank"/>
    <s v="Credit/Finance Intern, Summer 2024 - Power, Energy &amp; Utilities"/>
    <s v="Finance"/>
    <s v="Handshake"/>
    <s v="Summer"/>
    <d v="2024-01-31T00:00:00"/>
    <d v="2023-12-29T00:00:00"/>
    <x v="2"/>
    <x v="1"/>
  </r>
  <r>
    <s v="Trinity Industries"/>
    <s v="ESG Summer Intern"/>
    <s v="Sustainability"/>
    <s v="Handshake"/>
    <s v="Summer"/>
    <d v="2024-06-15T00:00:00"/>
    <d v="2023-12-29T00:00:00"/>
    <x v="1"/>
    <x v="2"/>
  </r>
  <r>
    <s v="Thornton Tomasetti"/>
    <s v="Sustainability Intern"/>
    <s v="Sustainability"/>
    <s v="Handshake"/>
    <s v="Summer"/>
    <d v="2023-12-30T00:00:00"/>
    <d v="2023-12-30T00:00:00"/>
    <x v="0"/>
    <x v="0"/>
  </r>
  <r>
    <s v="3R Sustainability"/>
    <s v="Sustainability Intern"/>
    <s v="Sustainability"/>
    <s v="Handshake"/>
    <s v="Summer"/>
    <d v="2024-05-13T00:00:00"/>
    <d v="2023-12-30T00:00:00"/>
    <x v="1"/>
    <x v="3"/>
  </r>
  <r>
    <s v="JP Morgan"/>
    <s v="Emerging Talent - Campbell Global Timberland Finance Internship Program"/>
    <s v="Finance"/>
    <s v="LinkedIn"/>
    <s v="Summer"/>
    <d v="2024-01-08T00:00:00"/>
    <d v="2023-12-30T00:00:00"/>
    <x v="0"/>
    <x v="0"/>
  </r>
  <r>
    <s v="Guidehouse"/>
    <s v="Intern – Sustainability – Campus 2024"/>
    <s v="Sustainability"/>
    <s v="Handshake"/>
    <s v="Summer"/>
    <m/>
    <d v="2023-12-30T00:00:00"/>
    <x v="2"/>
    <x v="1"/>
  </r>
  <r>
    <s v="Thomson Reuters"/>
    <s v="ESG/Sustainability Intern"/>
    <s v="Sustainability"/>
    <s v="Handshake"/>
    <s v="Summer"/>
    <m/>
    <d v="2023-12-30T00:00:00"/>
    <x v="0"/>
    <x v="0"/>
  </r>
  <r>
    <s v="Granite Construction"/>
    <s v="Environmental Intern"/>
    <s v="Sustainability"/>
    <s v="Handshake"/>
    <s v="Summer"/>
    <m/>
    <d v="2023-12-30T00:00:00"/>
    <x v="2"/>
    <x v="1"/>
  </r>
  <r>
    <s v="WSP"/>
    <s v="Associate Consultant Intern - Summer 2024"/>
    <s v="Sustainability"/>
    <s v="Handshake"/>
    <s v="Summer"/>
    <m/>
    <d v="2023-12-30T00:00:00"/>
    <x v="2"/>
    <x v="1"/>
  </r>
  <r>
    <s v="SoundTransit"/>
    <s v="Sustainability Intern - Summer 2024"/>
    <s v="Sustainability"/>
    <s v="Handshake"/>
    <s v="Summer"/>
    <m/>
    <d v="2023-12-30T00:00:00"/>
    <x v="2"/>
    <x v="1"/>
  </r>
  <r>
    <s v="S&amp;C Electric Company"/>
    <s v="Environmental Sustainability - Intern"/>
    <s v="Sustainability"/>
    <s v="Handshake"/>
    <s v="Summer"/>
    <m/>
    <d v="2023-12-30T00:00:00"/>
    <x v="0"/>
    <x v="0"/>
  </r>
  <r>
    <s v="Tapestry"/>
    <s v="Summer ESG &amp; Sustainability Internships"/>
    <s v="Sustainability"/>
    <s v="Handshake"/>
    <s v="Summer"/>
    <m/>
    <d v="2023-12-30T00:00:00"/>
    <x v="2"/>
    <x v="1"/>
  </r>
  <r>
    <s v="Diversified Energy"/>
    <s v="Internship 2024"/>
    <s v="Sustainability"/>
    <s v="Handshake"/>
    <s v="Summer"/>
    <m/>
    <d v="2023-12-30T00:00:00"/>
    <x v="2"/>
    <x v="1"/>
  </r>
  <r>
    <s v="Engie"/>
    <s v="Power Marketing Intern"/>
    <s v="Sustainability"/>
    <s v="Handshake"/>
    <s v="Summer"/>
    <m/>
    <d v="2023-12-30T00:00:00"/>
    <x v="0"/>
    <x v="0"/>
  </r>
  <r>
    <s v="Allstate"/>
    <s v="Climate Investments Intern"/>
    <s v="Finance"/>
    <s v="Handshake"/>
    <s v="Summer"/>
    <m/>
    <d v="2023-01-08T00:00:00"/>
    <x v="0"/>
    <x v="0"/>
  </r>
  <r>
    <s v="The Coca Cola Company"/>
    <s v="Global Policy &amp; Sustainability Intern"/>
    <s v="Sustainability"/>
    <s v="Website"/>
    <s v="Summer"/>
    <m/>
    <d v="2024-01-23T00:00:00"/>
    <x v="2"/>
    <x v="1"/>
  </r>
  <r>
    <s v="Netflix"/>
    <s v="Sustainability &amp; Live Experiences Inter"/>
    <s v="Sustainability"/>
    <s v="Website"/>
    <s v="Summer"/>
    <d v="2024-02-09T00:00:00"/>
    <d v="2024-01-25T00:00:00"/>
    <x v="2"/>
    <x v="1"/>
  </r>
  <r>
    <s v="NC Sustainable Energy Association"/>
    <s v="Energy Data Fellow"/>
    <s v="Sustainability"/>
    <s v="Handshake"/>
    <s v="Summer"/>
    <d v="2024-01-25T00:00:00"/>
    <d v="2024-01-25T00:00:00"/>
    <x v="1"/>
    <x v="2"/>
  </r>
  <r>
    <s v="Disney"/>
    <s v="Public Policy Grad Student"/>
    <s v="Policy"/>
    <s v="LinkedIn"/>
    <s v="Summer"/>
    <m/>
    <d v="2024-02-06T00:00:00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8FC9C0-D813-4226-8709-78823A97395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32" firstHeaderRow="1" firstDataRow="1" firstDataCol="1"/>
  <pivotFields count="8">
    <pivotField showAll="0"/>
    <pivotField showAll="0"/>
    <pivotField axis="axisRow" dataField="1" showAll="0">
      <items count="13">
        <item x="5"/>
        <item x="1"/>
        <item m="1" x="11"/>
        <item x="0"/>
        <item x="4"/>
        <item x="2"/>
        <item x="6"/>
        <item m="1" x="10"/>
        <item x="9"/>
        <item x="7"/>
        <item x="8"/>
        <item x="3"/>
        <item t="default"/>
      </items>
    </pivotField>
    <pivotField showAll="0"/>
    <pivotField showAll="0"/>
    <pivotField showAll="0"/>
    <pivotField showAll="0"/>
    <pivotField axis="axisRow" showAll="0">
      <items count="8">
        <item m="1" x="6"/>
        <item m="1" x="4"/>
        <item m="1" x="5"/>
        <item x="0"/>
        <item x="3"/>
        <item x="1"/>
        <item x="2"/>
        <item t="default"/>
      </items>
    </pivotField>
  </pivotFields>
  <rowFields count="2">
    <field x="2"/>
    <field x="7"/>
  </rowFields>
  <rowItems count="29">
    <i>
      <x/>
    </i>
    <i r="1">
      <x v="3"/>
    </i>
    <i r="1">
      <x v="5"/>
    </i>
    <i>
      <x v="1"/>
    </i>
    <i r="1">
      <x v="3"/>
    </i>
    <i r="1">
      <x v="5"/>
    </i>
    <i r="1">
      <x v="6"/>
    </i>
    <i>
      <x v="3"/>
    </i>
    <i r="1">
      <x v="3"/>
    </i>
    <i r="1">
      <x v="5"/>
    </i>
    <i r="1">
      <x v="6"/>
    </i>
    <i>
      <x v="4"/>
    </i>
    <i r="1">
      <x v="3"/>
    </i>
    <i r="1">
      <x v="5"/>
    </i>
    <i>
      <x v="5"/>
    </i>
    <i r="1">
      <x v="3"/>
    </i>
    <i r="1">
      <x v="5"/>
    </i>
    <i r="1">
      <x v="6"/>
    </i>
    <i>
      <x v="6"/>
    </i>
    <i r="1">
      <x v="5"/>
    </i>
    <i>
      <x v="8"/>
    </i>
    <i r="1">
      <x v="4"/>
    </i>
    <i>
      <x v="9"/>
    </i>
    <i r="1">
      <x v="3"/>
    </i>
    <i>
      <x v="10"/>
    </i>
    <i r="1">
      <x v="3"/>
    </i>
    <i>
      <x v="11"/>
    </i>
    <i r="1">
      <x v="3"/>
    </i>
    <i t="grand">
      <x/>
    </i>
  </rowItems>
  <colItems count="1">
    <i/>
  </colItems>
  <dataFields count="1">
    <dataField name="Count of Sector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43A253-AD6C-4E8A-A10B-ECD82B1BB790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8" firstHeaderRow="1" firstDataRow="1" firstDataCol="1"/>
  <pivotFields count="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Row" dataField="1" compact="0" outline="0" showAll="0">
      <items count="5">
        <item x="3"/>
        <item x="1"/>
        <item x="0"/>
        <item x="2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Outcome" fld="8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EB6E2E-A119-4BA4-ACCA-AE1F76F951B0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B15" firstHeaderRow="1" firstDataRow="1" firstDataCol="1"/>
  <pivotFields count="9">
    <pivotField showAll="0"/>
    <pivotField showAll="0"/>
    <pivotField showAll="0"/>
    <pivotField showAll="0"/>
    <pivotField showAll="0"/>
    <pivotField showAll="0"/>
    <pivotField numFmtId="14" showAll="0"/>
    <pivotField axis="axisRow" dataField="1" showAll="0">
      <items count="4">
        <item x="0"/>
        <item x="2"/>
        <item x="1"/>
        <item t="default"/>
      </items>
    </pivotField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nterview" fld="7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ajobs.gov/job/690410800?lor=40&amp;utm_source=mass_mailer&amp;utm_medium=email&amp;utm_content=1239452&amp;utm_campaign=uni_targeted_emai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E219-4964-4279-9272-9BEE251B29DD}">
  <dimension ref="A1:E21"/>
  <sheetViews>
    <sheetView workbookViewId="0">
      <selection activeCell="B31" sqref="B31"/>
    </sheetView>
  </sheetViews>
  <sheetFormatPr defaultRowHeight="15" x14ac:dyDescent="0.25"/>
  <cols>
    <col min="1" max="1" width="9.140625" style="1"/>
    <col min="2" max="2" width="28.7109375" customWidth="1"/>
    <col min="3" max="5" width="20.7109375" style="1" customWidth="1"/>
  </cols>
  <sheetData>
    <row r="1" spans="1:5" s="6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t="s">
        <v>10</v>
      </c>
      <c r="C3" s="1" t="s">
        <v>7</v>
      </c>
    </row>
    <row r="4" spans="1:5" x14ac:dyDescent="0.25">
      <c r="A4" s="1" t="s">
        <v>5</v>
      </c>
      <c r="B4" t="s">
        <v>11</v>
      </c>
      <c r="C4" s="1" t="s">
        <v>7</v>
      </c>
      <c r="D4" s="1" t="s">
        <v>8</v>
      </c>
      <c r="E4" s="1" t="s">
        <v>9</v>
      </c>
    </row>
    <row r="5" spans="1:5" x14ac:dyDescent="0.25">
      <c r="A5" s="1" t="s">
        <v>5</v>
      </c>
      <c r="B5" t="s">
        <v>12</v>
      </c>
      <c r="C5" s="1" t="s">
        <v>13</v>
      </c>
      <c r="D5" s="1" t="s">
        <v>9</v>
      </c>
      <c r="E5" s="1" t="s">
        <v>14</v>
      </c>
    </row>
    <row r="6" spans="1:5" x14ac:dyDescent="0.25">
      <c r="A6" s="1" t="s">
        <v>5</v>
      </c>
      <c r="B6" t="s">
        <v>15</v>
      </c>
    </row>
    <row r="7" spans="1:5" x14ac:dyDescent="0.25">
      <c r="A7" s="1" t="s">
        <v>5</v>
      </c>
      <c r="B7" t="s">
        <v>16</v>
      </c>
      <c r="C7" s="1" t="s">
        <v>9</v>
      </c>
    </row>
    <row r="8" spans="1:5" x14ac:dyDescent="0.25">
      <c r="A8" s="1" t="s">
        <v>17</v>
      </c>
      <c r="B8" t="s">
        <v>18</v>
      </c>
      <c r="C8" s="1" t="s">
        <v>19</v>
      </c>
      <c r="D8" s="1" t="s">
        <v>20</v>
      </c>
    </row>
    <row r="9" spans="1:5" x14ac:dyDescent="0.25">
      <c r="A9" s="1" t="s">
        <v>17</v>
      </c>
      <c r="B9" t="s">
        <v>21</v>
      </c>
      <c r="C9" s="1" t="s">
        <v>19</v>
      </c>
      <c r="D9" s="1" t="s">
        <v>20</v>
      </c>
    </row>
    <row r="10" spans="1:5" x14ac:dyDescent="0.25">
      <c r="A10" s="1" t="s">
        <v>17</v>
      </c>
      <c r="B10" t="s">
        <v>22</v>
      </c>
    </row>
    <row r="11" spans="1:5" x14ac:dyDescent="0.25">
      <c r="A11" s="1" t="s">
        <v>17</v>
      </c>
      <c r="B11" t="s">
        <v>23</v>
      </c>
    </row>
    <row r="12" spans="1:5" x14ac:dyDescent="0.25">
      <c r="A12" s="1" t="s">
        <v>17</v>
      </c>
      <c r="B12" t="s">
        <v>24</v>
      </c>
    </row>
    <row r="13" spans="1:5" x14ac:dyDescent="0.25">
      <c r="A13" s="1" t="s">
        <v>17</v>
      </c>
      <c r="B13" t="s">
        <v>25</v>
      </c>
    </row>
    <row r="14" spans="1:5" x14ac:dyDescent="0.25">
      <c r="A14" s="1" t="s">
        <v>17</v>
      </c>
    </row>
    <row r="15" spans="1:5" x14ac:dyDescent="0.25">
      <c r="A15" s="1" t="s">
        <v>26</v>
      </c>
      <c r="B15" t="s">
        <v>27</v>
      </c>
    </row>
    <row r="16" spans="1:5" x14ac:dyDescent="0.25">
      <c r="A16" s="1" t="s">
        <v>26</v>
      </c>
    </row>
    <row r="17" spans="1:1" x14ac:dyDescent="0.25">
      <c r="A17" s="1" t="s">
        <v>26</v>
      </c>
    </row>
    <row r="18" spans="1:1" x14ac:dyDescent="0.25">
      <c r="A18" s="1" t="s">
        <v>26</v>
      </c>
    </row>
    <row r="19" spans="1:1" x14ac:dyDescent="0.25">
      <c r="A19" s="1" t="s">
        <v>26</v>
      </c>
    </row>
    <row r="20" spans="1:1" x14ac:dyDescent="0.25">
      <c r="A20" s="1" t="s">
        <v>26</v>
      </c>
    </row>
    <row r="21" spans="1:1" x14ac:dyDescent="0.25">
      <c r="A2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0E62-F7D5-4DEA-9F6F-4B773BB997A7}">
  <dimension ref="A1:H76"/>
  <sheetViews>
    <sheetView zoomScale="7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70.7109375" bestFit="1" customWidth="1"/>
    <col min="2" max="2" width="50.42578125" bestFit="1" customWidth="1"/>
    <col min="3" max="3" width="35.7109375" customWidth="1"/>
    <col min="4" max="5" width="35.7109375" style="1" customWidth="1"/>
    <col min="6" max="6" width="31.7109375" style="1" bestFit="1" customWidth="1"/>
    <col min="7" max="7" width="22.7109375" style="1" bestFit="1" customWidth="1"/>
    <col min="8" max="8" width="18.28515625" style="1" bestFit="1" customWidth="1"/>
    <col min="10" max="10" width="9.140625" customWidth="1"/>
    <col min="13" max="13" width="9.140625" customWidth="1"/>
  </cols>
  <sheetData>
    <row r="1" spans="1:8" s="3" customFormat="1" x14ac:dyDescent="0.25">
      <c r="A1" s="11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35</v>
      </c>
    </row>
    <row r="2" spans="1:8" x14ac:dyDescent="0.25">
      <c r="A2" s="6" t="s">
        <v>36</v>
      </c>
      <c r="B2" s="6" t="s">
        <v>37</v>
      </c>
      <c r="C2" s="6" t="s">
        <v>38</v>
      </c>
      <c r="D2" s="3" t="s">
        <v>39</v>
      </c>
      <c r="E2" s="3" t="s">
        <v>40</v>
      </c>
      <c r="F2" s="12">
        <v>44880</v>
      </c>
      <c r="G2" s="12">
        <v>44880</v>
      </c>
      <c r="H2" s="3" t="s">
        <v>41</v>
      </c>
    </row>
    <row r="3" spans="1:8" x14ac:dyDescent="0.25">
      <c r="A3" s="6" t="s">
        <v>42</v>
      </c>
      <c r="B3" s="6" t="s">
        <v>25</v>
      </c>
      <c r="C3" s="6" t="s">
        <v>43</v>
      </c>
      <c r="D3" s="3" t="s">
        <v>39</v>
      </c>
      <c r="E3" s="3" t="s">
        <v>40</v>
      </c>
      <c r="F3" s="12">
        <v>44894</v>
      </c>
      <c r="G3" s="12">
        <v>44892</v>
      </c>
      <c r="H3" s="3" t="s">
        <v>41</v>
      </c>
    </row>
    <row r="4" spans="1:8" x14ac:dyDescent="0.25">
      <c r="A4" s="6" t="s">
        <v>44</v>
      </c>
      <c r="B4" s="6" t="s">
        <v>12</v>
      </c>
      <c r="C4" s="6" t="s">
        <v>38</v>
      </c>
      <c r="D4" s="3" t="s">
        <v>39</v>
      </c>
      <c r="E4" s="3" t="s">
        <v>40</v>
      </c>
      <c r="F4" s="12">
        <v>44904</v>
      </c>
      <c r="G4" s="12">
        <v>44904</v>
      </c>
      <c r="H4" s="3" t="s">
        <v>41</v>
      </c>
    </row>
    <row r="5" spans="1:8" x14ac:dyDescent="0.25">
      <c r="A5" t="s">
        <v>45</v>
      </c>
      <c r="B5" t="s">
        <v>46</v>
      </c>
      <c r="C5" t="s">
        <v>47</v>
      </c>
      <c r="D5" s="1" t="s">
        <v>39</v>
      </c>
      <c r="E5" s="1" t="s">
        <v>40</v>
      </c>
      <c r="F5" s="4">
        <v>44910</v>
      </c>
      <c r="G5" s="4">
        <v>44910</v>
      </c>
      <c r="H5" s="1" t="s">
        <v>41</v>
      </c>
    </row>
    <row r="6" spans="1:8" x14ac:dyDescent="0.25">
      <c r="A6" s="5" t="s">
        <v>48</v>
      </c>
      <c r="B6" t="s">
        <v>49</v>
      </c>
      <c r="C6" t="s">
        <v>43</v>
      </c>
      <c r="D6" s="1" t="s">
        <v>50</v>
      </c>
      <c r="E6" s="1" t="s">
        <v>40</v>
      </c>
      <c r="F6" s="4">
        <v>44918</v>
      </c>
      <c r="H6" s="1" t="s">
        <v>41</v>
      </c>
    </row>
    <row r="7" spans="1:8" x14ac:dyDescent="0.25">
      <c r="A7" t="s">
        <v>51</v>
      </c>
      <c r="B7" t="s">
        <v>52</v>
      </c>
      <c r="C7" t="s">
        <v>38</v>
      </c>
      <c r="D7" s="1" t="s">
        <v>39</v>
      </c>
      <c r="E7" s="1" t="s">
        <v>40</v>
      </c>
      <c r="F7" s="4">
        <v>44926</v>
      </c>
      <c r="G7" s="4">
        <v>44855</v>
      </c>
      <c r="H7" s="1" t="s">
        <v>41</v>
      </c>
    </row>
    <row r="8" spans="1:8" x14ac:dyDescent="0.25">
      <c r="A8" t="s">
        <v>53</v>
      </c>
      <c r="B8" t="s">
        <v>54</v>
      </c>
      <c r="C8" t="s">
        <v>38</v>
      </c>
      <c r="D8" s="1" t="s">
        <v>39</v>
      </c>
      <c r="E8" s="1" t="s">
        <v>40</v>
      </c>
      <c r="F8" s="4">
        <v>44926</v>
      </c>
      <c r="G8" s="4">
        <v>44856</v>
      </c>
      <c r="H8" s="1" t="s">
        <v>41</v>
      </c>
    </row>
    <row r="9" spans="1:8" x14ac:dyDescent="0.25">
      <c r="A9" t="s">
        <v>55</v>
      </c>
      <c r="B9" t="s">
        <v>56</v>
      </c>
      <c r="C9" t="s">
        <v>38</v>
      </c>
      <c r="D9" s="1" t="s">
        <v>39</v>
      </c>
      <c r="E9" s="1" t="s">
        <v>40</v>
      </c>
      <c r="F9" s="4">
        <v>44926</v>
      </c>
      <c r="G9" s="4">
        <v>44856</v>
      </c>
      <c r="H9" s="1" t="s">
        <v>41</v>
      </c>
    </row>
    <row r="10" spans="1:8" x14ac:dyDescent="0.25">
      <c r="A10" t="s">
        <v>57</v>
      </c>
      <c r="B10" t="s">
        <v>58</v>
      </c>
      <c r="C10" t="s">
        <v>38</v>
      </c>
      <c r="D10" s="1" t="s">
        <v>39</v>
      </c>
      <c r="E10" s="1" t="s">
        <v>40</v>
      </c>
      <c r="F10" s="4">
        <v>44926</v>
      </c>
      <c r="G10" s="4">
        <v>44879</v>
      </c>
      <c r="H10" s="1" t="s">
        <v>41</v>
      </c>
    </row>
    <row r="11" spans="1:8" x14ac:dyDescent="0.25">
      <c r="A11" t="s">
        <v>59</v>
      </c>
      <c r="B11" t="s">
        <v>60</v>
      </c>
      <c r="C11" t="s">
        <v>38</v>
      </c>
      <c r="D11" s="1" t="s">
        <v>61</v>
      </c>
      <c r="E11" s="1" t="s">
        <v>40</v>
      </c>
      <c r="F11" s="4">
        <v>44926</v>
      </c>
      <c r="G11" s="4">
        <v>44879</v>
      </c>
      <c r="H11" s="1" t="s">
        <v>41</v>
      </c>
    </row>
    <row r="12" spans="1:8" x14ac:dyDescent="0.25">
      <c r="A12" t="s">
        <v>62</v>
      </c>
      <c r="B12" t="s">
        <v>63</v>
      </c>
      <c r="C12" t="s">
        <v>64</v>
      </c>
      <c r="D12" s="1" t="s">
        <v>61</v>
      </c>
      <c r="E12" s="1" t="s">
        <v>40</v>
      </c>
      <c r="F12" s="4">
        <v>44926</v>
      </c>
      <c r="G12" s="4">
        <v>44879</v>
      </c>
      <c r="H12" s="1" t="s">
        <v>41</v>
      </c>
    </row>
    <row r="13" spans="1:8" x14ac:dyDescent="0.25">
      <c r="A13" t="s">
        <v>65</v>
      </c>
      <c r="B13" t="s">
        <v>66</v>
      </c>
      <c r="C13" t="s">
        <v>38</v>
      </c>
      <c r="D13" s="1" t="s">
        <v>67</v>
      </c>
      <c r="E13" s="1" t="s">
        <v>40</v>
      </c>
      <c r="F13" s="4">
        <v>44926</v>
      </c>
      <c r="G13" s="4">
        <v>44879</v>
      </c>
      <c r="H13" s="1" t="s">
        <v>41</v>
      </c>
    </row>
    <row r="14" spans="1:8" x14ac:dyDescent="0.25">
      <c r="A14" t="s">
        <v>68</v>
      </c>
      <c r="B14" t="s">
        <v>69</v>
      </c>
      <c r="C14" t="s">
        <v>38</v>
      </c>
      <c r="D14" s="1" t="s">
        <v>67</v>
      </c>
      <c r="E14" s="1" t="s">
        <v>40</v>
      </c>
      <c r="F14" s="4">
        <v>44926</v>
      </c>
      <c r="G14" s="4">
        <v>44879</v>
      </c>
      <c r="H14" s="1" t="s">
        <v>41</v>
      </c>
    </row>
    <row r="15" spans="1:8" x14ac:dyDescent="0.25">
      <c r="A15" t="s">
        <v>70</v>
      </c>
      <c r="B15" t="s">
        <v>71</v>
      </c>
      <c r="C15" t="s">
        <v>38</v>
      </c>
      <c r="D15" s="1" t="s">
        <v>67</v>
      </c>
      <c r="E15" s="1" t="s">
        <v>40</v>
      </c>
      <c r="F15" s="4">
        <v>44926</v>
      </c>
      <c r="G15" s="4">
        <v>44879</v>
      </c>
      <c r="H15" s="1" t="s">
        <v>41</v>
      </c>
    </row>
    <row r="16" spans="1:8" x14ac:dyDescent="0.25">
      <c r="A16" t="s">
        <v>72</v>
      </c>
      <c r="B16" t="s">
        <v>73</v>
      </c>
      <c r="C16" t="s">
        <v>38</v>
      </c>
      <c r="D16" s="1" t="s">
        <v>67</v>
      </c>
      <c r="E16" s="1" t="s">
        <v>40</v>
      </c>
      <c r="F16" s="4">
        <v>44926</v>
      </c>
      <c r="G16" s="4">
        <v>44879</v>
      </c>
      <c r="H16" s="1" t="s">
        <v>41</v>
      </c>
    </row>
    <row r="17" spans="1:8" x14ac:dyDescent="0.25">
      <c r="A17" t="s">
        <v>74</v>
      </c>
      <c r="B17" t="s">
        <v>75</v>
      </c>
      <c r="C17" t="s">
        <v>76</v>
      </c>
      <c r="D17" s="1" t="s">
        <v>67</v>
      </c>
      <c r="E17" s="1" t="s">
        <v>40</v>
      </c>
      <c r="F17" s="4">
        <v>44926</v>
      </c>
      <c r="G17" s="4">
        <v>44879</v>
      </c>
      <c r="H17" s="1" t="s">
        <v>41</v>
      </c>
    </row>
    <row r="18" spans="1:8" x14ac:dyDescent="0.25">
      <c r="A18" t="s">
        <v>77</v>
      </c>
      <c r="B18" t="s">
        <v>78</v>
      </c>
      <c r="C18" t="s">
        <v>43</v>
      </c>
      <c r="D18" s="1" t="s">
        <v>67</v>
      </c>
      <c r="E18" s="1" t="s">
        <v>40</v>
      </c>
      <c r="F18" s="4">
        <v>44926</v>
      </c>
      <c r="G18" s="4">
        <v>44879</v>
      </c>
      <c r="H18" s="1" t="s">
        <v>41</v>
      </c>
    </row>
    <row r="19" spans="1:8" x14ac:dyDescent="0.25">
      <c r="A19" t="s">
        <v>79</v>
      </c>
      <c r="B19" t="s">
        <v>80</v>
      </c>
      <c r="C19" t="s">
        <v>38</v>
      </c>
      <c r="D19" s="1" t="s">
        <v>67</v>
      </c>
      <c r="E19" s="1" t="s">
        <v>40</v>
      </c>
      <c r="F19" s="4">
        <v>44926</v>
      </c>
      <c r="G19" s="4">
        <v>44879</v>
      </c>
      <c r="H19" s="1" t="s">
        <v>41</v>
      </c>
    </row>
    <row r="20" spans="1:8" x14ac:dyDescent="0.25">
      <c r="A20" s="6" t="s">
        <v>81</v>
      </c>
      <c r="B20" s="6" t="s">
        <v>82</v>
      </c>
      <c r="C20" s="6" t="s">
        <v>38</v>
      </c>
      <c r="D20" s="1" t="s">
        <v>61</v>
      </c>
      <c r="E20" s="1" t="s">
        <v>40</v>
      </c>
      <c r="F20" s="4">
        <v>44926</v>
      </c>
      <c r="H20" s="1" t="s">
        <v>83</v>
      </c>
    </row>
    <row r="21" spans="1:8" x14ac:dyDescent="0.25">
      <c r="A21" t="s">
        <v>84</v>
      </c>
      <c r="B21" t="s">
        <v>24</v>
      </c>
      <c r="C21" t="s">
        <v>43</v>
      </c>
      <c r="D21" s="1" t="s">
        <v>39</v>
      </c>
      <c r="E21" s="1" t="s">
        <v>40</v>
      </c>
      <c r="F21" s="4">
        <v>44926</v>
      </c>
      <c r="H21" s="1" t="s">
        <v>41</v>
      </c>
    </row>
    <row r="22" spans="1:8" x14ac:dyDescent="0.25">
      <c r="A22" t="s">
        <v>85</v>
      </c>
      <c r="B22" t="s">
        <v>86</v>
      </c>
      <c r="C22" t="s">
        <v>43</v>
      </c>
      <c r="D22" s="1" t="s">
        <v>39</v>
      </c>
      <c r="E22" s="1" t="s">
        <v>40</v>
      </c>
      <c r="F22" s="4">
        <v>44931</v>
      </c>
      <c r="H22" s="1" t="s">
        <v>83</v>
      </c>
    </row>
    <row r="23" spans="1:8" x14ac:dyDescent="0.25">
      <c r="A23" s="6" t="s">
        <v>87</v>
      </c>
      <c r="B23" s="6" t="s">
        <v>88</v>
      </c>
      <c r="C23" s="6" t="s">
        <v>89</v>
      </c>
      <c r="D23" s="3" t="s">
        <v>50</v>
      </c>
      <c r="E23" s="3" t="s">
        <v>90</v>
      </c>
      <c r="F23" s="12">
        <v>44932</v>
      </c>
      <c r="G23" s="3"/>
      <c r="H23" s="3" t="s">
        <v>83</v>
      </c>
    </row>
    <row r="24" spans="1:8" x14ac:dyDescent="0.25">
      <c r="A24" t="s">
        <v>91</v>
      </c>
      <c r="B24" t="s">
        <v>88</v>
      </c>
      <c r="C24" t="s">
        <v>89</v>
      </c>
      <c r="D24" s="1" t="s">
        <v>50</v>
      </c>
      <c r="E24" s="1" t="s">
        <v>40</v>
      </c>
      <c r="F24" s="4">
        <v>44932</v>
      </c>
      <c r="G24" s="4">
        <v>44834</v>
      </c>
      <c r="H24" s="1" t="s">
        <v>41</v>
      </c>
    </row>
    <row r="25" spans="1:8" x14ac:dyDescent="0.25">
      <c r="A25" s="6" t="s">
        <v>92</v>
      </c>
      <c r="B25" s="6" t="s">
        <v>93</v>
      </c>
      <c r="C25" s="6" t="s">
        <v>38</v>
      </c>
      <c r="D25" s="3" t="s">
        <v>61</v>
      </c>
      <c r="E25" s="3" t="s">
        <v>40</v>
      </c>
      <c r="F25" s="12">
        <v>44932</v>
      </c>
      <c r="H25" s="1" t="s">
        <v>94</v>
      </c>
    </row>
    <row r="26" spans="1:8" x14ac:dyDescent="0.25">
      <c r="A26" t="s">
        <v>95</v>
      </c>
      <c r="B26" t="s">
        <v>96</v>
      </c>
      <c r="C26" t="s">
        <v>38</v>
      </c>
      <c r="D26" s="1" t="s">
        <v>61</v>
      </c>
      <c r="E26" s="1" t="s">
        <v>40</v>
      </c>
      <c r="F26" s="4">
        <v>44932</v>
      </c>
      <c r="H26" s="1" t="s">
        <v>83</v>
      </c>
    </row>
    <row r="27" spans="1:8" x14ac:dyDescent="0.25">
      <c r="A27" s="6" t="s">
        <v>97</v>
      </c>
      <c r="B27" s="6" t="s">
        <v>98</v>
      </c>
      <c r="C27" s="6" t="s">
        <v>76</v>
      </c>
      <c r="D27" s="4" t="s">
        <v>61</v>
      </c>
      <c r="E27" s="1" t="s">
        <v>90</v>
      </c>
      <c r="F27" s="4">
        <v>44934</v>
      </c>
      <c r="H27" s="1" t="s">
        <v>83</v>
      </c>
    </row>
    <row r="28" spans="1:8" x14ac:dyDescent="0.25">
      <c r="A28" t="s">
        <v>99</v>
      </c>
      <c r="B28" t="s">
        <v>100</v>
      </c>
      <c r="C28" t="s">
        <v>38</v>
      </c>
      <c r="D28" s="1" t="s">
        <v>39</v>
      </c>
      <c r="E28" s="1" t="s">
        <v>40</v>
      </c>
      <c r="F28" s="4">
        <v>44935</v>
      </c>
      <c r="H28" s="1" t="s">
        <v>41</v>
      </c>
    </row>
    <row r="29" spans="1:8" x14ac:dyDescent="0.25">
      <c r="A29" s="6" t="s">
        <v>101</v>
      </c>
      <c r="B29" s="6" t="s">
        <v>102</v>
      </c>
      <c r="C29" s="6" t="s">
        <v>47</v>
      </c>
      <c r="D29" s="1" t="s">
        <v>39</v>
      </c>
      <c r="E29" s="1" t="s">
        <v>40</v>
      </c>
      <c r="F29" s="4">
        <v>44941</v>
      </c>
      <c r="H29" s="1" t="s">
        <v>94</v>
      </c>
    </row>
    <row r="30" spans="1:8" x14ac:dyDescent="0.25">
      <c r="A30" s="6" t="s">
        <v>103</v>
      </c>
      <c r="B30" s="6" t="s">
        <v>104</v>
      </c>
      <c r="C30" s="6" t="s">
        <v>43</v>
      </c>
      <c r="D30" s="1" t="s">
        <v>61</v>
      </c>
      <c r="E30" s="1" t="s">
        <v>40</v>
      </c>
      <c r="F30" s="4">
        <v>44941</v>
      </c>
      <c r="H30" s="1" t="s">
        <v>83</v>
      </c>
    </row>
    <row r="31" spans="1:8" x14ac:dyDescent="0.25">
      <c r="A31" s="6" t="s">
        <v>105</v>
      </c>
      <c r="B31" s="6" t="s">
        <v>106</v>
      </c>
      <c r="C31" s="6" t="s">
        <v>47</v>
      </c>
      <c r="D31" s="1" t="s">
        <v>61</v>
      </c>
      <c r="E31" s="1" t="s">
        <v>90</v>
      </c>
      <c r="F31" s="4">
        <v>44942</v>
      </c>
      <c r="H31" s="1" t="s">
        <v>83</v>
      </c>
    </row>
    <row r="32" spans="1:8" x14ac:dyDescent="0.25">
      <c r="A32" s="6" t="s">
        <v>107</v>
      </c>
      <c r="B32" s="6" t="s">
        <v>108</v>
      </c>
      <c r="C32" s="6" t="s">
        <v>38</v>
      </c>
      <c r="D32" s="3" t="s">
        <v>61</v>
      </c>
      <c r="E32" s="3" t="s">
        <v>40</v>
      </c>
      <c r="F32" s="12">
        <v>44946</v>
      </c>
      <c r="G32" s="3"/>
      <c r="H32" s="1" t="s">
        <v>83</v>
      </c>
    </row>
    <row r="33" spans="1:8" x14ac:dyDescent="0.25">
      <c r="A33" s="6" t="s">
        <v>109</v>
      </c>
      <c r="B33" s="6" t="s">
        <v>108</v>
      </c>
      <c r="C33" s="6" t="s">
        <v>38</v>
      </c>
      <c r="D33" s="3" t="s">
        <v>61</v>
      </c>
      <c r="E33" s="3" t="s">
        <v>40</v>
      </c>
      <c r="F33" s="12">
        <v>44946</v>
      </c>
      <c r="G33" s="3"/>
      <c r="H33" s="1" t="s">
        <v>83</v>
      </c>
    </row>
    <row r="34" spans="1:8" x14ac:dyDescent="0.25">
      <c r="A34" s="6" t="s">
        <v>110</v>
      </c>
      <c r="B34" s="6" t="s">
        <v>27</v>
      </c>
      <c r="C34" s="6" t="s">
        <v>38</v>
      </c>
      <c r="D34" s="4" t="s">
        <v>61</v>
      </c>
      <c r="E34" s="1" t="s">
        <v>40</v>
      </c>
      <c r="F34" s="4">
        <v>44947</v>
      </c>
      <c r="H34" s="1" t="s">
        <v>83</v>
      </c>
    </row>
    <row r="35" spans="1:8" x14ac:dyDescent="0.25">
      <c r="A35" t="s">
        <v>111</v>
      </c>
      <c r="B35" t="s">
        <v>112</v>
      </c>
      <c r="C35" t="s">
        <v>43</v>
      </c>
      <c r="D35" s="1" t="s">
        <v>50</v>
      </c>
      <c r="E35" s="1" t="s">
        <v>40</v>
      </c>
      <c r="F35" s="4">
        <v>44949</v>
      </c>
      <c r="H35" s="1" t="s">
        <v>83</v>
      </c>
    </row>
    <row r="36" spans="1:8" x14ac:dyDescent="0.25">
      <c r="A36" s="6" t="s">
        <v>113</v>
      </c>
      <c r="B36" s="6" t="s">
        <v>114</v>
      </c>
      <c r="C36" s="6" t="s">
        <v>43</v>
      </c>
      <c r="D36" s="3" t="s">
        <v>61</v>
      </c>
      <c r="E36" s="3" t="s">
        <v>40</v>
      </c>
      <c r="F36" s="12">
        <v>44950</v>
      </c>
      <c r="G36" s="3"/>
      <c r="H36" s="3" t="s">
        <v>83</v>
      </c>
    </row>
    <row r="37" spans="1:8" x14ac:dyDescent="0.25">
      <c r="A37" t="s">
        <v>115</v>
      </c>
      <c r="B37" t="s">
        <v>116</v>
      </c>
      <c r="C37" t="s">
        <v>43</v>
      </c>
      <c r="D37" s="1" t="s">
        <v>61</v>
      </c>
      <c r="E37" s="1" t="s">
        <v>40</v>
      </c>
      <c r="F37" s="4">
        <v>44950</v>
      </c>
      <c r="H37" s="3" t="s">
        <v>83</v>
      </c>
    </row>
    <row r="38" spans="1:8" x14ac:dyDescent="0.25">
      <c r="A38" s="6" t="s">
        <v>117</v>
      </c>
      <c r="B38" s="6" t="s">
        <v>118</v>
      </c>
      <c r="C38" s="6" t="s">
        <v>43</v>
      </c>
      <c r="D38" s="3" t="s">
        <v>61</v>
      </c>
      <c r="E38" s="3" t="s">
        <v>40</v>
      </c>
      <c r="F38" s="12">
        <v>44950</v>
      </c>
      <c r="G38" s="3"/>
      <c r="H38" s="3" t="s">
        <v>83</v>
      </c>
    </row>
    <row r="39" spans="1:8" x14ac:dyDescent="0.25">
      <c r="A39" s="6" t="s">
        <v>119</v>
      </c>
      <c r="B39" s="6" t="s">
        <v>120</v>
      </c>
      <c r="C39" s="6" t="s">
        <v>43</v>
      </c>
      <c r="D39" s="3" t="s">
        <v>61</v>
      </c>
      <c r="E39" s="3" t="s">
        <v>40</v>
      </c>
      <c r="F39" s="12">
        <v>44950</v>
      </c>
      <c r="G39" s="3"/>
      <c r="H39" s="3" t="s">
        <v>83</v>
      </c>
    </row>
    <row r="40" spans="1:8" x14ac:dyDescent="0.25">
      <c r="A40" s="6" t="s">
        <v>121</v>
      </c>
      <c r="B40" s="6" t="s">
        <v>122</v>
      </c>
      <c r="C40" s="6" t="s">
        <v>43</v>
      </c>
      <c r="D40" s="3" t="s">
        <v>61</v>
      </c>
      <c r="E40" s="3" t="s">
        <v>40</v>
      </c>
      <c r="F40" s="12">
        <v>44950</v>
      </c>
      <c r="G40" s="3"/>
      <c r="H40" s="3" t="s">
        <v>83</v>
      </c>
    </row>
    <row r="41" spans="1:8" x14ac:dyDescent="0.25">
      <c r="A41" t="s">
        <v>123</v>
      </c>
      <c r="B41" t="s">
        <v>124</v>
      </c>
      <c r="C41" t="s">
        <v>43</v>
      </c>
      <c r="D41" s="1" t="s">
        <v>61</v>
      </c>
      <c r="E41" s="1" t="s">
        <v>40</v>
      </c>
      <c r="F41" s="4">
        <v>44950</v>
      </c>
      <c r="H41" s="3" t="s">
        <v>83</v>
      </c>
    </row>
    <row r="42" spans="1:8" x14ac:dyDescent="0.25">
      <c r="A42" s="6" t="s">
        <v>125</v>
      </c>
      <c r="B42" s="6" t="s">
        <v>25</v>
      </c>
      <c r="C42" s="6" t="s">
        <v>43</v>
      </c>
      <c r="D42" s="3" t="s">
        <v>61</v>
      </c>
      <c r="E42" s="3" t="s">
        <v>40</v>
      </c>
      <c r="F42" s="12">
        <v>44950</v>
      </c>
      <c r="G42" s="3"/>
      <c r="H42" s="3" t="s">
        <v>83</v>
      </c>
    </row>
    <row r="43" spans="1:8" x14ac:dyDescent="0.25">
      <c r="A43" s="6" t="s">
        <v>126</v>
      </c>
      <c r="B43" s="6" t="s">
        <v>86</v>
      </c>
      <c r="C43" s="6" t="s">
        <v>43</v>
      </c>
      <c r="D43" s="3" t="s">
        <v>61</v>
      </c>
      <c r="E43" s="3" t="s">
        <v>40</v>
      </c>
      <c r="F43" s="12">
        <v>44950</v>
      </c>
      <c r="G43" s="3"/>
      <c r="H43" s="3" t="s">
        <v>83</v>
      </c>
    </row>
    <row r="44" spans="1:8" x14ac:dyDescent="0.25">
      <c r="A44" t="s">
        <v>127</v>
      </c>
      <c r="B44" t="s">
        <v>128</v>
      </c>
      <c r="C44" t="s">
        <v>43</v>
      </c>
      <c r="D44" s="1" t="s">
        <v>61</v>
      </c>
      <c r="E44" s="1" t="s">
        <v>40</v>
      </c>
      <c r="F44" s="4">
        <v>44950</v>
      </c>
      <c r="H44" s="3" t="s">
        <v>83</v>
      </c>
    </row>
    <row r="45" spans="1:8" x14ac:dyDescent="0.25">
      <c r="A45" s="6" t="s">
        <v>129</v>
      </c>
      <c r="B45" s="6" t="s">
        <v>124</v>
      </c>
      <c r="C45" s="6" t="s">
        <v>43</v>
      </c>
      <c r="D45" s="3" t="s">
        <v>61</v>
      </c>
      <c r="E45" s="3" t="s">
        <v>40</v>
      </c>
      <c r="F45" s="12">
        <v>44950</v>
      </c>
      <c r="G45" s="3"/>
      <c r="H45" s="3" t="s">
        <v>83</v>
      </c>
    </row>
    <row r="46" spans="1:8" x14ac:dyDescent="0.25">
      <c r="A46" t="s">
        <v>130</v>
      </c>
      <c r="B46" t="s">
        <v>131</v>
      </c>
      <c r="C46" t="s">
        <v>43</v>
      </c>
      <c r="D46" s="1" t="s">
        <v>61</v>
      </c>
      <c r="E46" s="1" t="s">
        <v>40</v>
      </c>
      <c r="F46" s="4">
        <v>44950</v>
      </c>
      <c r="H46" s="3" t="s">
        <v>83</v>
      </c>
    </row>
    <row r="47" spans="1:8" x14ac:dyDescent="0.25">
      <c r="A47" t="s">
        <v>132</v>
      </c>
      <c r="B47" t="s">
        <v>133</v>
      </c>
      <c r="C47" t="s">
        <v>38</v>
      </c>
      <c r="D47" s="1" t="s">
        <v>61</v>
      </c>
      <c r="E47" s="1" t="s">
        <v>40</v>
      </c>
      <c r="F47" s="4">
        <v>44956</v>
      </c>
      <c r="H47" s="3" t="s">
        <v>83</v>
      </c>
    </row>
    <row r="48" spans="1:8" x14ac:dyDescent="0.25">
      <c r="A48" t="s">
        <v>134</v>
      </c>
      <c r="B48" t="s">
        <v>135</v>
      </c>
      <c r="C48" t="s">
        <v>38</v>
      </c>
      <c r="D48" s="1" t="s">
        <v>61</v>
      </c>
      <c r="E48" s="1" t="s">
        <v>40</v>
      </c>
      <c r="F48" s="4">
        <v>44975</v>
      </c>
      <c r="H48" s="3" t="s">
        <v>83</v>
      </c>
    </row>
    <row r="49" spans="1:8" x14ac:dyDescent="0.25">
      <c r="A49" s="6" t="s">
        <v>136</v>
      </c>
      <c r="B49" s="6" t="s">
        <v>137</v>
      </c>
      <c r="C49" s="6" t="s">
        <v>47</v>
      </c>
      <c r="D49" s="1" t="s">
        <v>61</v>
      </c>
      <c r="E49" s="1" t="s">
        <v>40</v>
      </c>
      <c r="F49" s="4">
        <v>44981</v>
      </c>
      <c r="H49" s="3" t="s">
        <v>83</v>
      </c>
    </row>
    <row r="50" spans="1:8" x14ac:dyDescent="0.25">
      <c r="A50" s="6" t="s">
        <v>138</v>
      </c>
      <c r="B50" s="6" t="s">
        <v>139</v>
      </c>
      <c r="C50" s="6" t="s">
        <v>43</v>
      </c>
      <c r="D50" s="1" t="s">
        <v>61</v>
      </c>
      <c r="E50" s="1" t="s">
        <v>40</v>
      </c>
      <c r="F50" s="4">
        <v>45002</v>
      </c>
      <c r="H50" s="3" t="s">
        <v>83</v>
      </c>
    </row>
    <row r="51" spans="1:8" x14ac:dyDescent="0.25">
      <c r="A51" s="6" t="s">
        <v>140</v>
      </c>
      <c r="B51" s="6" t="s">
        <v>141</v>
      </c>
      <c r="C51" s="6" t="s">
        <v>142</v>
      </c>
      <c r="D51" s="3" t="s">
        <v>61</v>
      </c>
      <c r="E51" s="3" t="s">
        <v>40</v>
      </c>
      <c r="F51" s="12">
        <v>45016</v>
      </c>
      <c r="G51" s="3"/>
      <c r="H51" s="3" t="s">
        <v>83</v>
      </c>
    </row>
    <row r="52" spans="1:8" x14ac:dyDescent="0.25">
      <c r="A52" s="6" t="s">
        <v>143</v>
      </c>
      <c r="B52" s="6" t="s">
        <v>144</v>
      </c>
      <c r="C52" s="6" t="s">
        <v>43</v>
      </c>
      <c r="D52" s="1" t="s">
        <v>61</v>
      </c>
      <c r="E52" s="1" t="s">
        <v>40</v>
      </c>
      <c r="F52" s="4">
        <v>45107</v>
      </c>
      <c r="H52" s="3" t="s">
        <v>83</v>
      </c>
    </row>
    <row r="53" spans="1:8" x14ac:dyDescent="0.25">
      <c r="A53" t="s">
        <v>145</v>
      </c>
      <c r="B53" t="s">
        <v>146</v>
      </c>
      <c r="C53" t="s">
        <v>76</v>
      </c>
      <c r="D53" s="1" t="s">
        <v>67</v>
      </c>
      <c r="E53" s="1" t="s">
        <v>40</v>
      </c>
      <c r="G53" s="4">
        <v>44834</v>
      </c>
      <c r="H53" s="1" t="s">
        <v>41</v>
      </c>
    </row>
    <row r="54" spans="1:8" x14ac:dyDescent="0.25">
      <c r="A54" t="s">
        <v>147</v>
      </c>
      <c r="B54" t="s">
        <v>148</v>
      </c>
      <c r="C54" t="s">
        <v>38</v>
      </c>
      <c r="D54" s="1" t="s">
        <v>67</v>
      </c>
      <c r="E54" s="1" t="s">
        <v>40</v>
      </c>
      <c r="G54" s="4">
        <v>44901</v>
      </c>
      <c r="H54" s="1" t="s">
        <v>41</v>
      </c>
    </row>
    <row r="55" spans="1:8" x14ac:dyDescent="0.25">
      <c r="A55" s="6" t="s">
        <v>149</v>
      </c>
      <c r="B55" s="6" t="s">
        <v>86</v>
      </c>
      <c r="C55" s="6" t="s">
        <v>43</v>
      </c>
      <c r="D55" s="3" t="s">
        <v>39</v>
      </c>
      <c r="E55" s="3" t="s">
        <v>40</v>
      </c>
      <c r="F55" s="12"/>
      <c r="G55" s="3"/>
      <c r="H55" s="3" t="s">
        <v>83</v>
      </c>
    </row>
    <row r="56" spans="1:8" x14ac:dyDescent="0.25">
      <c r="A56" t="s">
        <v>150</v>
      </c>
      <c r="B56" t="s">
        <v>151</v>
      </c>
      <c r="C56" t="s">
        <v>47</v>
      </c>
      <c r="D56" s="1" t="s">
        <v>39</v>
      </c>
      <c r="E56" s="1" t="s">
        <v>40</v>
      </c>
      <c r="H56" s="1" t="s">
        <v>83</v>
      </c>
    </row>
    <row r="57" spans="1:8" x14ac:dyDescent="0.25">
      <c r="A57" t="s">
        <v>152</v>
      </c>
      <c r="B57" t="s">
        <v>153</v>
      </c>
      <c r="C57" t="s">
        <v>43</v>
      </c>
      <c r="D57" s="1" t="s">
        <v>39</v>
      </c>
      <c r="E57" s="1" t="s">
        <v>40</v>
      </c>
      <c r="H57" s="1" t="s">
        <v>41</v>
      </c>
    </row>
    <row r="58" spans="1:8" x14ac:dyDescent="0.25">
      <c r="A58" t="s">
        <v>154</v>
      </c>
      <c r="B58" t="s">
        <v>155</v>
      </c>
      <c r="C58" t="s">
        <v>43</v>
      </c>
      <c r="D58" s="1" t="s">
        <v>39</v>
      </c>
      <c r="E58" s="1" t="s">
        <v>40</v>
      </c>
      <c r="F58" s="4">
        <v>44977</v>
      </c>
      <c r="G58" s="4">
        <v>44976</v>
      </c>
      <c r="H58" s="1" t="s">
        <v>94</v>
      </c>
    </row>
    <row r="59" spans="1:8" x14ac:dyDescent="0.25">
      <c r="A59" t="s">
        <v>156</v>
      </c>
      <c r="B59" t="s">
        <v>157</v>
      </c>
      <c r="C59" t="s">
        <v>47</v>
      </c>
      <c r="D59" s="1" t="s">
        <v>39</v>
      </c>
      <c r="E59" s="1" t="s">
        <v>40</v>
      </c>
      <c r="F59" s="4">
        <v>44985</v>
      </c>
      <c r="H59" s="1" t="s">
        <v>83</v>
      </c>
    </row>
    <row r="60" spans="1:8" x14ac:dyDescent="0.25">
      <c r="A60" t="s">
        <v>54</v>
      </c>
      <c r="B60" t="s">
        <v>158</v>
      </c>
      <c r="C60" t="s">
        <v>38</v>
      </c>
      <c r="D60" s="1" t="s">
        <v>61</v>
      </c>
      <c r="E60" s="1" t="s">
        <v>40</v>
      </c>
      <c r="G60" s="4">
        <v>44977</v>
      </c>
      <c r="H60" s="1" t="s">
        <v>41</v>
      </c>
    </row>
    <row r="61" spans="1:8" x14ac:dyDescent="0.25">
      <c r="A61" t="s">
        <v>16</v>
      </c>
      <c r="B61" t="s">
        <v>159</v>
      </c>
      <c r="C61" t="s">
        <v>38</v>
      </c>
      <c r="D61" s="1" t="s">
        <v>61</v>
      </c>
      <c r="E61" s="1" t="s">
        <v>40</v>
      </c>
      <c r="G61" s="4">
        <v>44977</v>
      </c>
      <c r="H61" s="1" t="s">
        <v>41</v>
      </c>
    </row>
    <row r="62" spans="1:8" x14ac:dyDescent="0.25">
      <c r="A62" t="s">
        <v>160</v>
      </c>
      <c r="B62" t="s">
        <v>161</v>
      </c>
      <c r="C62" t="s">
        <v>38</v>
      </c>
      <c r="D62" s="1" t="s">
        <v>61</v>
      </c>
      <c r="E62" s="1" t="s">
        <v>40</v>
      </c>
      <c r="G62" s="4">
        <v>44976</v>
      </c>
      <c r="H62" s="1" t="s">
        <v>94</v>
      </c>
    </row>
    <row r="63" spans="1:8" x14ac:dyDescent="0.25">
      <c r="A63" t="s">
        <v>162</v>
      </c>
      <c r="B63" t="s">
        <v>163</v>
      </c>
      <c r="C63" t="s">
        <v>38</v>
      </c>
      <c r="D63" s="1" t="s">
        <v>61</v>
      </c>
      <c r="E63" s="1" t="s">
        <v>40</v>
      </c>
      <c r="F63" s="4">
        <v>45072</v>
      </c>
      <c r="G63" s="4">
        <v>44977</v>
      </c>
      <c r="H63" s="1" t="s">
        <v>41</v>
      </c>
    </row>
    <row r="64" spans="1:8" x14ac:dyDescent="0.25">
      <c r="A64" t="s">
        <v>164</v>
      </c>
      <c r="B64" t="s">
        <v>165</v>
      </c>
      <c r="C64" t="s">
        <v>38</v>
      </c>
      <c r="D64" s="1" t="s">
        <v>61</v>
      </c>
      <c r="E64" s="1" t="s">
        <v>40</v>
      </c>
      <c r="F64" s="4">
        <v>45058</v>
      </c>
      <c r="G64" s="4">
        <v>44977</v>
      </c>
      <c r="H64" s="1" t="s">
        <v>41</v>
      </c>
    </row>
    <row r="65" spans="1:8" x14ac:dyDescent="0.25">
      <c r="A65" t="s">
        <v>166</v>
      </c>
      <c r="B65" t="s">
        <v>167</v>
      </c>
      <c r="C65" t="s">
        <v>38</v>
      </c>
      <c r="D65" s="1" t="s">
        <v>61</v>
      </c>
      <c r="E65" s="1" t="s">
        <v>40</v>
      </c>
      <c r="F65" s="4">
        <v>44982</v>
      </c>
      <c r="G65" s="4">
        <v>44977</v>
      </c>
      <c r="H65" s="1" t="s">
        <v>41</v>
      </c>
    </row>
    <row r="66" spans="1:8" x14ac:dyDescent="0.25">
      <c r="A66" t="s">
        <v>62</v>
      </c>
      <c r="B66" t="s">
        <v>168</v>
      </c>
      <c r="C66" t="s">
        <v>38</v>
      </c>
      <c r="D66" s="1" t="s">
        <v>61</v>
      </c>
      <c r="E66" s="1" t="s">
        <v>40</v>
      </c>
      <c r="F66" s="4">
        <v>45046</v>
      </c>
      <c r="G66" s="4">
        <v>44977</v>
      </c>
      <c r="H66" s="1" t="s">
        <v>41</v>
      </c>
    </row>
    <row r="67" spans="1:8" x14ac:dyDescent="0.25">
      <c r="A67" t="s">
        <v>169</v>
      </c>
      <c r="B67" t="s">
        <v>170</v>
      </c>
      <c r="C67" t="s">
        <v>38</v>
      </c>
      <c r="D67" s="1" t="s">
        <v>61</v>
      </c>
      <c r="E67" s="1" t="s">
        <v>40</v>
      </c>
      <c r="F67" s="4">
        <v>44977</v>
      </c>
      <c r="G67" s="4">
        <v>44977</v>
      </c>
      <c r="H67" s="1" t="s">
        <v>41</v>
      </c>
    </row>
    <row r="68" spans="1:8" x14ac:dyDescent="0.25">
      <c r="A68" t="s">
        <v>171</v>
      </c>
      <c r="B68" t="s">
        <v>172</v>
      </c>
      <c r="C68" t="s">
        <v>38</v>
      </c>
      <c r="D68" s="1" t="s">
        <v>173</v>
      </c>
      <c r="E68" s="1" t="s">
        <v>40</v>
      </c>
      <c r="F68" s="1" t="s">
        <v>174</v>
      </c>
      <c r="H68" s="1" t="s">
        <v>94</v>
      </c>
    </row>
    <row r="69" spans="1:8" x14ac:dyDescent="0.25">
      <c r="A69" t="s">
        <v>149</v>
      </c>
      <c r="B69" t="s">
        <v>175</v>
      </c>
      <c r="C69" t="s">
        <v>38</v>
      </c>
      <c r="D69" s="1" t="s">
        <v>39</v>
      </c>
      <c r="E69" s="1" t="s">
        <v>40</v>
      </c>
      <c r="F69" s="4">
        <v>44985</v>
      </c>
      <c r="G69" s="4">
        <v>44985</v>
      </c>
      <c r="H69" s="1" t="s">
        <v>41</v>
      </c>
    </row>
    <row r="70" spans="1:8" x14ac:dyDescent="0.25">
      <c r="A70" t="s">
        <v>87</v>
      </c>
      <c r="B70" t="s">
        <v>176</v>
      </c>
      <c r="C70" t="s">
        <v>38</v>
      </c>
      <c r="D70" s="1" t="s">
        <v>67</v>
      </c>
      <c r="E70" s="1" t="s">
        <v>40</v>
      </c>
      <c r="G70" s="4">
        <v>44991</v>
      </c>
      <c r="H70" s="1" t="s">
        <v>41</v>
      </c>
    </row>
    <row r="71" spans="1:8" x14ac:dyDescent="0.25">
      <c r="A71" t="s">
        <v>177</v>
      </c>
      <c r="B71" t="s">
        <v>178</v>
      </c>
      <c r="C71" t="s">
        <v>179</v>
      </c>
      <c r="D71" s="1" t="s">
        <v>67</v>
      </c>
      <c r="E71" s="1" t="s">
        <v>40</v>
      </c>
      <c r="G71" s="4">
        <v>414251</v>
      </c>
      <c r="H71" s="1" t="s">
        <v>41</v>
      </c>
    </row>
    <row r="72" spans="1:8" x14ac:dyDescent="0.25">
      <c r="A72" t="s">
        <v>180</v>
      </c>
      <c r="B72" t="s">
        <v>181</v>
      </c>
      <c r="C72" t="s">
        <v>182</v>
      </c>
      <c r="D72" s="1" t="s">
        <v>67</v>
      </c>
      <c r="E72" s="1" t="s">
        <v>40</v>
      </c>
      <c r="G72" s="4">
        <v>44994</v>
      </c>
      <c r="H72" s="1" t="s">
        <v>41</v>
      </c>
    </row>
    <row r="73" spans="1:8" x14ac:dyDescent="0.25">
      <c r="A73" t="s">
        <v>143</v>
      </c>
      <c r="B73" t="s">
        <v>183</v>
      </c>
      <c r="C73" t="s">
        <v>43</v>
      </c>
      <c r="D73" s="1" t="s">
        <v>67</v>
      </c>
      <c r="E73" s="1" t="s">
        <v>40</v>
      </c>
      <c r="G73" s="4">
        <v>44994</v>
      </c>
      <c r="H73" s="1" t="s">
        <v>41</v>
      </c>
    </row>
    <row r="74" spans="1:8" x14ac:dyDescent="0.25">
      <c r="A74" t="s">
        <v>184</v>
      </c>
      <c r="B74" t="s">
        <v>185</v>
      </c>
      <c r="C74" t="s">
        <v>43</v>
      </c>
      <c r="D74" s="1" t="s">
        <v>61</v>
      </c>
      <c r="E74" s="1" t="s">
        <v>40</v>
      </c>
      <c r="G74" s="4">
        <v>44994</v>
      </c>
      <c r="H74" s="1" t="s">
        <v>41</v>
      </c>
    </row>
    <row r="75" spans="1:8" x14ac:dyDescent="0.25">
      <c r="A75" t="s">
        <v>186</v>
      </c>
      <c r="B75" t="s">
        <v>187</v>
      </c>
      <c r="C75" t="s">
        <v>38</v>
      </c>
      <c r="D75" s="1" t="s">
        <v>61</v>
      </c>
      <c r="E75" s="1" t="s">
        <v>40</v>
      </c>
      <c r="G75" s="4">
        <v>44994</v>
      </c>
      <c r="H75" s="1" t="s">
        <v>41</v>
      </c>
    </row>
    <row r="76" spans="1:8" x14ac:dyDescent="0.25">
      <c r="A76" t="s">
        <v>143</v>
      </c>
      <c r="B76" t="s">
        <v>188</v>
      </c>
      <c r="C76" t="s">
        <v>43</v>
      </c>
      <c r="D76" s="1" t="s">
        <v>67</v>
      </c>
      <c r="E76" s="1" t="s">
        <v>40</v>
      </c>
      <c r="G76" s="4">
        <v>44994</v>
      </c>
      <c r="H76" s="1" t="s">
        <v>41</v>
      </c>
    </row>
  </sheetData>
  <autoFilter ref="A1:H76" xr:uid="{B9DE0E62-F7D5-4DEA-9F6F-4B773BB997A7}">
    <sortState xmlns:xlrd2="http://schemas.microsoft.com/office/spreadsheetml/2017/richdata2" ref="A2:H57">
      <sortCondition ref="F1:F28"/>
    </sortState>
  </autoFilter>
  <conditionalFormatting sqref="B1:H1048576">
    <cfRule type="containsText" dxfId="10" priority="3" operator="containsText" text="Did Not Apply">
      <formula>NOT(ISERROR(SEARCH("Did Not Apply",B1)))</formula>
    </cfRule>
  </conditionalFormatting>
  <conditionalFormatting sqref="H1:H1048576">
    <cfRule type="containsText" dxfId="9" priority="2" operator="containsText" text="Offer">
      <formula>NOT(ISERROR(SEARCH("Offer",H1)))</formula>
    </cfRule>
    <cfRule type="containsText" dxfId="8" priority="4" operator="containsText" text="Interview">
      <formula>NOT(ISERROR(SEARCH("Interview",H1)))</formula>
    </cfRule>
    <cfRule type="containsText" dxfId="7" priority="5" operator="containsText" text="Offered">
      <formula>NOT(ISERROR(SEARCH("Offered",H1)))</formula>
    </cfRule>
    <cfRule type="containsText" dxfId="6" priority="6" operator="containsText" text="Rejected">
      <formula>NOT(ISERROR(SEARCH("Rejected",H1)))</formula>
    </cfRule>
    <cfRule type="containsText" dxfId="5" priority="7" operator="containsText" text="Pending">
      <formula>NOT(ISERROR(SEARCH("Pending",H1)))</formula>
    </cfRule>
  </conditionalFormatting>
  <hyperlinks>
    <hyperlink ref="A6" r:id="rId1" xr:uid="{D4B4FCD8-9348-4556-950B-A44E8CB126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DD84-797C-42DA-9C07-2A4BEF5A5ECE}">
  <dimension ref="A3:H32"/>
  <sheetViews>
    <sheetView workbookViewId="0">
      <selection activeCell="G33" sqref="G33"/>
    </sheetView>
  </sheetViews>
  <sheetFormatPr defaultRowHeight="15" x14ac:dyDescent="0.25"/>
  <cols>
    <col min="1" max="1" width="27.85546875" bestFit="1" customWidth="1"/>
    <col min="2" max="2" width="15" bestFit="1" customWidth="1"/>
    <col min="3" max="3" width="17.42578125" bestFit="1" customWidth="1"/>
    <col min="4" max="4" width="13.42578125" bestFit="1" customWidth="1"/>
    <col min="7" max="7" width="14.140625" bestFit="1" customWidth="1"/>
  </cols>
  <sheetData>
    <row r="3" spans="1:8" x14ac:dyDescent="0.25">
      <c r="A3" s="2" t="s">
        <v>189</v>
      </c>
      <c r="B3" t="s">
        <v>190</v>
      </c>
      <c r="D3" s="6" t="s">
        <v>83</v>
      </c>
      <c r="E3" cm="1">
        <f t="array" ref="E3">SUM(COUNTIFS('22-23 Job Apps'!H:H,{"Did Not Apply"}))</f>
        <v>31</v>
      </c>
      <c r="G3" s="6" t="s">
        <v>191</v>
      </c>
      <c r="H3" s="7">
        <f>E7/$E$4</f>
        <v>0.88636363636363635</v>
      </c>
    </row>
    <row r="4" spans="1:8" x14ac:dyDescent="0.25">
      <c r="A4" s="8" t="s">
        <v>89</v>
      </c>
      <c r="B4">
        <v>2</v>
      </c>
      <c r="D4" s="6" t="s">
        <v>192</v>
      </c>
      <c r="E4" cm="1">
        <f t="array" ref="E4">SUM(COUNTIFS('22-23 Job Apps'!H:H,{"Rejected","Pending","Interview","Offer"}))</f>
        <v>44</v>
      </c>
      <c r="G4" s="6" t="s">
        <v>193</v>
      </c>
      <c r="H4" s="7">
        <f>(E8)/$E$4</f>
        <v>0.11363636363636363</v>
      </c>
    </row>
    <row r="5" spans="1:8" x14ac:dyDescent="0.25">
      <c r="A5" s="9" t="s">
        <v>41</v>
      </c>
      <c r="B5">
        <v>1</v>
      </c>
      <c r="D5" s="6" t="s">
        <v>194</v>
      </c>
      <c r="E5" cm="1">
        <f t="array" ref="E5">SUM(COUNTIFS('22-23 Job Apps'!H:H,{"Not Started"}))</f>
        <v>0</v>
      </c>
      <c r="G5" s="10" t="s">
        <v>195</v>
      </c>
      <c r="H5" s="7">
        <f>E9/$E$4</f>
        <v>0.11363636363636363</v>
      </c>
    </row>
    <row r="6" spans="1:8" x14ac:dyDescent="0.25">
      <c r="A6" s="9" t="s">
        <v>83</v>
      </c>
      <c r="B6">
        <v>1</v>
      </c>
      <c r="D6" s="6" t="s">
        <v>196</v>
      </c>
      <c r="E6" cm="1">
        <f t="array" ref="E6">SUM(COUNTIFS('22-23 Job Apps'!H:H,{"Pending"}))</f>
        <v>0</v>
      </c>
    </row>
    <row r="7" spans="1:8" x14ac:dyDescent="0.25">
      <c r="A7" s="8" t="s">
        <v>43</v>
      </c>
      <c r="B7">
        <v>26</v>
      </c>
      <c r="D7" s="6" t="s">
        <v>41</v>
      </c>
      <c r="E7" cm="1">
        <f t="array" ref="E7">SUM(COUNTIFS('22-23 Job Apps'!H:H,{"Rejected"}))</f>
        <v>39</v>
      </c>
    </row>
    <row r="8" spans="1:8" x14ac:dyDescent="0.25">
      <c r="A8" s="9" t="s">
        <v>41</v>
      </c>
      <c r="B8">
        <v>8</v>
      </c>
      <c r="D8" s="6" t="s">
        <v>197</v>
      </c>
      <c r="E8" cm="1">
        <f t="array" ref="E8">SUM(COUNTIFS('22-23 Job Apps'!H:H,{"Interview","Offer"}))</f>
        <v>5</v>
      </c>
    </row>
    <row r="9" spans="1:8" x14ac:dyDescent="0.25">
      <c r="A9" s="9" t="s">
        <v>83</v>
      </c>
      <c r="B9">
        <v>17</v>
      </c>
      <c r="D9" s="6" t="s">
        <v>94</v>
      </c>
      <c r="E9" cm="1">
        <f t="array" ref="E9">SUM(COUNTIFS('22-23 Job Apps'!H:H,{"Offer"}))</f>
        <v>5</v>
      </c>
    </row>
    <row r="10" spans="1:8" x14ac:dyDescent="0.25">
      <c r="A10" s="9" t="s">
        <v>94</v>
      </c>
      <c r="B10">
        <v>1</v>
      </c>
    </row>
    <row r="11" spans="1:8" x14ac:dyDescent="0.25">
      <c r="A11" s="8" t="s">
        <v>38</v>
      </c>
      <c r="B11">
        <v>34</v>
      </c>
    </row>
    <row r="12" spans="1:8" x14ac:dyDescent="0.25">
      <c r="A12" s="9" t="s">
        <v>41</v>
      </c>
      <c r="B12">
        <v>24</v>
      </c>
    </row>
    <row r="13" spans="1:8" x14ac:dyDescent="0.25">
      <c r="A13" s="9" t="s">
        <v>83</v>
      </c>
      <c r="B13">
        <v>7</v>
      </c>
    </row>
    <row r="14" spans="1:8" x14ac:dyDescent="0.25">
      <c r="A14" s="9" t="s">
        <v>94</v>
      </c>
      <c r="B14">
        <v>3</v>
      </c>
    </row>
    <row r="15" spans="1:8" x14ac:dyDescent="0.25">
      <c r="A15" s="8" t="s">
        <v>76</v>
      </c>
      <c r="B15">
        <v>3</v>
      </c>
    </row>
    <row r="16" spans="1:8" x14ac:dyDescent="0.25">
      <c r="A16" s="9" t="s">
        <v>41</v>
      </c>
      <c r="B16">
        <v>2</v>
      </c>
    </row>
    <row r="17" spans="1:2" x14ac:dyDescent="0.25">
      <c r="A17" s="9" t="s">
        <v>83</v>
      </c>
      <c r="B17">
        <v>1</v>
      </c>
    </row>
    <row r="18" spans="1:2" x14ac:dyDescent="0.25">
      <c r="A18" s="8" t="s">
        <v>47</v>
      </c>
      <c r="B18">
        <v>6</v>
      </c>
    </row>
    <row r="19" spans="1:2" x14ac:dyDescent="0.25">
      <c r="A19" s="9" t="s">
        <v>41</v>
      </c>
      <c r="B19">
        <v>1</v>
      </c>
    </row>
    <row r="20" spans="1:2" x14ac:dyDescent="0.25">
      <c r="A20" s="9" t="s">
        <v>83</v>
      </c>
      <c r="B20">
        <v>4</v>
      </c>
    </row>
    <row r="21" spans="1:2" x14ac:dyDescent="0.25">
      <c r="A21" s="9" t="s">
        <v>94</v>
      </c>
      <c r="B21">
        <v>1</v>
      </c>
    </row>
    <row r="22" spans="1:2" x14ac:dyDescent="0.25">
      <c r="A22" s="8" t="s">
        <v>142</v>
      </c>
      <c r="B22">
        <v>1</v>
      </c>
    </row>
    <row r="23" spans="1:2" x14ac:dyDescent="0.25">
      <c r="A23" s="9" t="s">
        <v>83</v>
      </c>
      <c r="B23">
        <v>1</v>
      </c>
    </row>
    <row r="24" spans="1:2" x14ac:dyDescent="0.25">
      <c r="A24" s="8" t="s">
        <v>198</v>
      </c>
    </row>
    <row r="25" spans="1:2" x14ac:dyDescent="0.25">
      <c r="A25" s="9" t="s">
        <v>198</v>
      </c>
    </row>
    <row r="26" spans="1:2" x14ac:dyDescent="0.25">
      <c r="A26" s="8" t="s">
        <v>179</v>
      </c>
      <c r="B26">
        <v>1</v>
      </c>
    </row>
    <row r="27" spans="1:2" x14ac:dyDescent="0.25">
      <c r="A27" s="9" t="s">
        <v>41</v>
      </c>
      <c r="B27">
        <v>1</v>
      </c>
    </row>
    <row r="28" spans="1:2" x14ac:dyDescent="0.25">
      <c r="A28" s="8" t="s">
        <v>182</v>
      </c>
      <c r="B28">
        <v>1</v>
      </c>
    </row>
    <row r="29" spans="1:2" x14ac:dyDescent="0.25">
      <c r="A29" s="9" t="s">
        <v>41</v>
      </c>
      <c r="B29">
        <v>1</v>
      </c>
    </row>
    <row r="30" spans="1:2" x14ac:dyDescent="0.25">
      <c r="A30" s="8" t="s">
        <v>64</v>
      </c>
      <c r="B30">
        <v>1</v>
      </c>
    </row>
    <row r="31" spans="1:2" x14ac:dyDescent="0.25">
      <c r="A31" s="9" t="s">
        <v>41</v>
      </c>
      <c r="B31">
        <v>1</v>
      </c>
    </row>
    <row r="32" spans="1:2" x14ac:dyDescent="0.25">
      <c r="A32" s="8" t="s">
        <v>199</v>
      </c>
      <c r="B32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103E-7BD6-4406-9F45-0990D1024041}">
  <dimension ref="A1:J41"/>
  <sheetViews>
    <sheetView topLeftCell="A8" workbookViewId="0">
      <selection activeCell="A11" sqref="A11"/>
    </sheetView>
  </sheetViews>
  <sheetFormatPr defaultRowHeight="15" x14ac:dyDescent="0.25"/>
  <cols>
    <col min="1" max="1" width="38.140625" style="13" bestFit="1" customWidth="1"/>
    <col min="2" max="2" width="50.7109375" style="14" customWidth="1"/>
    <col min="3" max="3" width="18.28515625" style="14" bestFit="1" customWidth="1"/>
    <col min="4" max="7" width="20.7109375" style="14" customWidth="1"/>
    <col min="8" max="8" width="9" style="14" bestFit="1" customWidth="1"/>
    <col min="9" max="9" width="15.7109375" style="14" customWidth="1"/>
    <col min="10" max="10" width="50.7109375" style="18" customWidth="1"/>
  </cols>
  <sheetData>
    <row r="1" spans="1:10" ht="15.75" thickBot="1" x14ac:dyDescent="0.3">
      <c r="A1" s="16" t="s">
        <v>1</v>
      </c>
      <c r="B1" s="16" t="s">
        <v>200</v>
      </c>
      <c r="C1" s="16" t="s">
        <v>201</v>
      </c>
      <c r="D1" s="16" t="s">
        <v>30</v>
      </c>
      <c r="E1" s="16" t="s">
        <v>202</v>
      </c>
      <c r="F1" s="16" t="s">
        <v>33</v>
      </c>
      <c r="G1" s="16" t="s">
        <v>203</v>
      </c>
      <c r="H1" s="16" t="s">
        <v>0</v>
      </c>
      <c r="I1" s="16" t="s">
        <v>35</v>
      </c>
      <c r="J1" s="17" t="s">
        <v>204</v>
      </c>
    </row>
    <row r="2" spans="1:10" ht="30" x14ac:dyDescent="0.25">
      <c r="A2" s="13" t="s">
        <v>205</v>
      </c>
      <c r="B2" s="14" t="s">
        <v>206</v>
      </c>
      <c r="C2" s="14" t="s">
        <v>207</v>
      </c>
      <c r="D2" s="14" t="s">
        <v>208</v>
      </c>
      <c r="E2" s="15" t="s">
        <v>209</v>
      </c>
      <c r="H2" s="14">
        <v>1</v>
      </c>
    </row>
    <row r="3" spans="1:10" ht="30" x14ac:dyDescent="0.25">
      <c r="A3" s="13" t="s">
        <v>210</v>
      </c>
      <c r="B3" s="14" t="s">
        <v>206</v>
      </c>
      <c r="C3" s="14" t="s">
        <v>207</v>
      </c>
      <c r="D3" s="14" t="s">
        <v>208</v>
      </c>
      <c r="E3" s="15" t="s">
        <v>211</v>
      </c>
      <c r="H3" s="14">
        <v>1</v>
      </c>
    </row>
    <row r="4" spans="1:10" ht="75" x14ac:dyDescent="0.25">
      <c r="A4" s="13" t="s">
        <v>12</v>
      </c>
      <c r="C4" s="14" t="s">
        <v>207</v>
      </c>
      <c r="D4" s="14" t="s">
        <v>38</v>
      </c>
      <c r="E4" s="15" t="s">
        <v>212</v>
      </c>
      <c r="H4" s="14">
        <v>1</v>
      </c>
    </row>
    <row r="5" spans="1:10" x14ac:dyDescent="0.25">
      <c r="A5" s="13" t="s">
        <v>213</v>
      </c>
      <c r="C5" s="14" t="s">
        <v>207</v>
      </c>
      <c r="D5" s="14" t="s">
        <v>38</v>
      </c>
      <c r="H5" s="14">
        <v>1</v>
      </c>
    </row>
    <row r="6" spans="1:10" ht="135" x14ac:dyDescent="0.25">
      <c r="A6" s="13" t="s">
        <v>214</v>
      </c>
      <c r="C6" s="14" t="s">
        <v>207</v>
      </c>
      <c r="D6" s="14" t="s">
        <v>38</v>
      </c>
      <c r="E6" s="15" t="s">
        <v>215</v>
      </c>
      <c r="H6" s="14">
        <v>1</v>
      </c>
    </row>
    <row r="7" spans="1:10" ht="165" x14ac:dyDescent="0.25">
      <c r="A7" s="13" t="s">
        <v>216</v>
      </c>
      <c r="C7" s="14" t="s">
        <v>207</v>
      </c>
      <c r="D7" s="14" t="s">
        <v>38</v>
      </c>
      <c r="E7" s="15" t="s">
        <v>217</v>
      </c>
      <c r="H7" s="14">
        <v>1</v>
      </c>
    </row>
    <row r="8" spans="1:10" ht="225" x14ac:dyDescent="0.25">
      <c r="A8" s="13" t="s">
        <v>218</v>
      </c>
      <c r="C8" s="14" t="s">
        <v>207</v>
      </c>
      <c r="D8" s="14" t="s">
        <v>38</v>
      </c>
      <c r="E8" s="15" t="s">
        <v>219</v>
      </c>
      <c r="H8" s="14">
        <v>1</v>
      </c>
    </row>
    <row r="9" spans="1:10" ht="180" x14ac:dyDescent="0.25">
      <c r="A9" s="13" t="s">
        <v>220</v>
      </c>
      <c r="C9" s="14" t="s">
        <v>207</v>
      </c>
      <c r="D9" s="14" t="s">
        <v>38</v>
      </c>
      <c r="E9" s="15" t="s">
        <v>221</v>
      </c>
      <c r="H9" s="14">
        <v>1</v>
      </c>
    </row>
    <row r="10" spans="1:10" x14ac:dyDescent="0.25">
      <c r="A10" s="13" t="s">
        <v>170</v>
      </c>
      <c r="C10" s="14" t="s">
        <v>207</v>
      </c>
      <c r="D10" s="14" t="s">
        <v>38</v>
      </c>
      <c r="H10" s="14">
        <v>1</v>
      </c>
    </row>
    <row r="11" spans="1:10" x14ac:dyDescent="0.25">
      <c r="A11" s="13" t="s">
        <v>222</v>
      </c>
      <c r="B11" s="14" t="s">
        <v>223</v>
      </c>
      <c r="C11" s="14" t="s">
        <v>207</v>
      </c>
      <c r="D11" s="14" t="s">
        <v>224</v>
      </c>
      <c r="E11" s="14" t="s">
        <v>225</v>
      </c>
      <c r="H11" s="14">
        <v>1</v>
      </c>
    </row>
    <row r="12" spans="1:10" ht="45" x14ac:dyDescent="0.25">
      <c r="A12" s="13" t="s">
        <v>226</v>
      </c>
      <c r="B12" s="14" t="s">
        <v>206</v>
      </c>
      <c r="C12" s="14" t="s">
        <v>207</v>
      </c>
      <c r="D12" s="14" t="s">
        <v>208</v>
      </c>
      <c r="E12" s="15" t="s">
        <v>227</v>
      </c>
      <c r="H12" s="14">
        <v>1</v>
      </c>
    </row>
    <row r="13" spans="1:10" ht="105" x14ac:dyDescent="0.25">
      <c r="A13" s="13" t="s">
        <v>228</v>
      </c>
      <c r="C13" s="14" t="s">
        <v>207</v>
      </c>
      <c r="D13" s="14" t="s">
        <v>38</v>
      </c>
      <c r="E13" s="15" t="s">
        <v>229</v>
      </c>
      <c r="H13" s="14">
        <v>2</v>
      </c>
    </row>
    <row r="14" spans="1:10" x14ac:dyDescent="0.25">
      <c r="A14" s="13" t="s">
        <v>230</v>
      </c>
      <c r="C14" s="14" t="s">
        <v>207</v>
      </c>
      <c r="D14" s="14" t="s">
        <v>231</v>
      </c>
      <c r="E14" s="14" t="s">
        <v>232</v>
      </c>
      <c r="H14" s="14">
        <v>2</v>
      </c>
    </row>
    <row r="15" spans="1:10" x14ac:dyDescent="0.25">
      <c r="A15" s="13" t="s">
        <v>233</v>
      </c>
      <c r="C15" s="14" t="s">
        <v>207</v>
      </c>
      <c r="D15" s="14" t="s">
        <v>38</v>
      </c>
      <c r="E15" s="14" t="s">
        <v>234</v>
      </c>
      <c r="H15" s="14">
        <v>2</v>
      </c>
    </row>
    <row r="16" spans="1:10" x14ac:dyDescent="0.25">
      <c r="A16" s="13" t="s">
        <v>235</v>
      </c>
      <c r="C16" s="14" t="s">
        <v>207</v>
      </c>
      <c r="D16" s="14" t="s">
        <v>38</v>
      </c>
      <c r="E16" s="14" t="s">
        <v>236</v>
      </c>
      <c r="H16" s="14">
        <v>2</v>
      </c>
    </row>
    <row r="17" spans="1:8" x14ac:dyDescent="0.25">
      <c r="A17" s="13" t="s">
        <v>25</v>
      </c>
      <c r="C17" s="14" t="s">
        <v>207</v>
      </c>
      <c r="H17" s="14">
        <v>2</v>
      </c>
    </row>
    <row r="18" spans="1:8" x14ac:dyDescent="0.25">
      <c r="A18" s="13" t="s">
        <v>237</v>
      </c>
      <c r="C18" s="14" t="s">
        <v>207</v>
      </c>
      <c r="H18" s="14">
        <v>2</v>
      </c>
    </row>
    <row r="19" spans="1:8" x14ac:dyDescent="0.25">
      <c r="A19" s="13" t="s">
        <v>238</v>
      </c>
      <c r="C19" s="14" t="s">
        <v>207</v>
      </c>
      <c r="E19" s="14" t="s">
        <v>239</v>
      </c>
      <c r="H19" s="14">
        <v>2</v>
      </c>
    </row>
    <row r="20" spans="1:8" x14ac:dyDescent="0.25">
      <c r="A20" s="13" t="s">
        <v>240</v>
      </c>
      <c r="C20" s="14" t="s">
        <v>207</v>
      </c>
      <c r="E20" s="14" t="s">
        <v>241</v>
      </c>
      <c r="H20" s="14">
        <v>2</v>
      </c>
    </row>
    <row r="21" spans="1:8" x14ac:dyDescent="0.25">
      <c r="A21" s="13" t="s">
        <v>242</v>
      </c>
      <c r="C21" s="14" t="s">
        <v>207</v>
      </c>
      <c r="E21" s="14" t="s">
        <v>243</v>
      </c>
      <c r="H21" s="14">
        <v>2</v>
      </c>
    </row>
    <row r="22" spans="1:8" x14ac:dyDescent="0.25">
      <c r="A22" s="13" t="s">
        <v>244</v>
      </c>
      <c r="C22" s="14" t="s">
        <v>207</v>
      </c>
      <c r="H22" s="14">
        <v>2</v>
      </c>
    </row>
    <row r="23" spans="1:8" x14ac:dyDescent="0.25">
      <c r="A23" s="13" t="s">
        <v>245</v>
      </c>
      <c r="C23" s="14" t="s">
        <v>207</v>
      </c>
      <c r="H23" s="14">
        <v>2</v>
      </c>
    </row>
    <row r="24" spans="1:8" ht="135" x14ac:dyDescent="0.25">
      <c r="A24" s="13" t="s">
        <v>246</v>
      </c>
      <c r="C24" s="14" t="s">
        <v>207</v>
      </c>
      <c r="D24" s="14" t="s">
        <v>38</v>
      </c>
      <c r="E24" s="15" t="s">
        <v>247</v>
      </c>
      <c r="H24" s="14">
        <v>2</v>
      </c>
    </row>
    <row r="25" spans="1:8" x14ac:dyDescent="0.25">
      <c r="A25" s="13" t="s">
        <v>151</v>
      </c>
      <c r="B25" s="14" t="s">
        <v>206</v>
      </c>
      <c r="C25" s="14" t="s">
        <v>207</v>
      </c>
      <c r="D25" s="14" t="s">
        <v>208</v>
      </c>
      <c r="E25" s="14" t="s">
        <v>234</v>
      </c>
      <c r="H25" s="14">
        <v>2</v>
      </c>
    </row>
    <row r="26" spans="1:8" x14ac:dyDescent="0.25">
      <c r="A26" s="13" t="s">
        <v>21</v>
      </c>
      <c r="C26" s="14" t="s">
        <v>248</v>
      </c>
      <c r="D26" s="14" t="s">
        <v>38</v>
      </c>
      <c r="E26" s="14" t="s">
        <v>249</v>
      </c>
      <c r="H26" s="14">
        <v>2</v>
      </c>
    </row>
    <row r="27" spans="1:8" x14ac:dyDescent="0.25">
      <c r="A27" s="13" t="s">
        <v>250</v>
      </c>
      <c r="B27" s="14" t="s">
        <v>251</v>
      </c>
      <c r="C27" s="14" t="s">
        <v>207</v>
      </c>
      <c r="D27" s="14" t="s">
        <v>38</v>
      </c>
      <c r="E27" s="14" t="s">
        <v>239</v>
      </c>
      <c r="H27" s="14">
        <v>2</v>
      </c>
    </row>
    <row r="28" spans="1:8" x14ac:dyDescent="0.25">
      <c r="A28" s="13" t="s">
        <v>252</v>
      </c>
      <c r="C28" s="14" t="s">
        <v>207</v>
      </c>
      <c r="D28" s="14" t="s">
        <v>38</v>
      </c>
      <c r="H28" s="14">
        <v>2</v>
      </c>
    </row>
    <row r="29" spans="1:8" x14ac:dyDescent="0.25">
      <c r="A29" s="13" t="s">
        <v>253</v>
      </c>
      <c r="B29" s="14" t="s">
        <v>254</v>
      </c>
      <c r="C29" s="14" t="s">
        <v>201</v>
      </c>
      <c r="D29" s="14" t="s">
        <v>38</v>
      </c>
      <c r="E29" s="14" t="s">
        <v>234</v>
      </c>
      <c r="H29" s="14">
        <v>2</v>
      </c>
    </row>
    <row r="30" spans="1:8" x14ac:dyDescent="0.25">
      <c r="A30" s="13" t="s">
        <v>255</v>
      </c>
      <c r="B30" s="14" t="s">
        <v>206</v>
      </c>
      <c r="C30" s="14" t="s">
        <v>207</v>
      </c>
      <c r="D30" s="14" t="s">
        <v>208</v>
      </c>
      <c r="E30" s="14" t="s">
        <v>256</v>
      </c>
      <c r="H30" s="14">
        <v>3</v>
      </c>
    </row>
    <row r="31" spans="1:8" x14ac:dyDescent="0.25">
      <c r="A31" s="13" t="s">
        <v>257</v>
      </c>
      <c r="C31" s="14" t="s">
        <v>207</v>
      </c>
      <c r="H31" s="14">
        <v>3</v>
      </c>
    </row>
    <row r="32" spans="1:8" x14ac:dyDescent="0.25">
      <c r="A32" s="13" t="s">
        <v>258</v>
      </c>
      <c r="C32" s="14" t="s">
        <v>207</v>
      </c>
      <c r="H32" s="14">
        <v>3</v>
      </c>
    </row>
    <row r="33" spans="1:8" ht="45" x14ac:dyDescent="0.25">
      <c r="A33" s="13" t="s">
        <v>259</v>
      </c>
      <c r="C33" s="14" t="s">
        <v>207</v>
      </c>
      <c r="E33" s="15" t="s">
        <v>260</v>
      </c>
      <c r="H33" s="14">
        <v>3</v>
      </c>
    </row>
    <row r="34" spans="1:8" x14ac:dyDescent="0.25">
      <c r="A34" s="13" t="s">
        <v>261</v>
      </c>
      <c r="C34" s="14" t="s">
        <v>207</v>
      </c>
      <c r="E34" s="14" t="s">
        <v>262</v>
      </c>
      <c r="H34" s="14">
        <v>3</v>
      </c>
    </row>
    <row r="35" spans="1:8" x14ac:dyDescent="0.25">
      <c r="A35" s="13" t="s">
        <v>263</v>
      </c>
      <c r="C35" s="14" t="s">
        <v>207</v>
      </c>
      <c r="H35" s="14">
        <v>3</v>
      </c>
    </row>
    <row r="36" spans="1:8" x14ac:dyDescent="0.25">
      <c r="A36" s="13" t="s">
        <v>264</v>
      </c>
      <c r="C36" s="14" t="s">
        <v>248</v>
      </c>
      <c r="D36" s="14" t="s">
        <v>265</v>
      </c>
      <c r="E36" s="14" t="s">
        <v>234</v>
      </c>
      <c r="H36" s="14">
        <v>3</v>
      </c>
    </row>
    <row r="37" spans="1:8" ht="120" x14ac:dyDescent="0.25">
      <c r="A37" s="13" t="s">
        <v>54</v>
      </c>
      <c r="C37" s="14" t="s">
        <v>207</v>
      </c>
      <c r="D37" s="14" t="s">
        <v>38</v>
      </c>
      <c r="E37" s="15" t="s">
        <v>266</v>
      </c>
      <c r="H37" s="14">
        <v>3</v>
      </c>
    </row>
    <row r="38" spans="1:8" x14ac:dyDescent="0.25">
      <c r="A38" s="13" t="s">
        <v>267</v>
      </c>
      <c r="H38" s="14">
        <v>3</v>
      </c>
    </row>
    <row r="39" spans="1:8" x14ac:dyDescent="0.25">
      <c r="A39" s="13" t="s">
        <v>268</v>
      </c>
      <c r="H39" s="14">
        <v>3</v>
      </c>
    </row>
    <row r="40" spans="1:8" x14ac:dyDescent="0.25">
      <c r="A40" s="13" t="s">
        <v>269</v>
      </c>
      <c r="H40" s="14">
        <v>3</v>
      </c>
    </row>
    <row r="41" spans="1:8" x14ac:dyDescent="0.25">
      <c r="A41" s="13" t="s">
        <v>270</v>
      </c>
      <c r="H41" s="14">
        <v>3</v>
      </c>
    </row>
  </sheetData>
  <autoFilter ref="A1:J41" xr:uid="{05D9103E-7BD6-4406-9F45-0990D1024041}">
    <sortState xmlns:xlrd2="http://schemas.microsoft.com/office/spreadsheetml/2017/richdata2" ref="A2:J41">
      <sortCondition ref="H1:H41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5880-3C74-4C93-8F78-5D00CABAB508}">
  <dimension ref="A1:I98"/>
  <sheetViews>
    <sheetView tabSelected="1" workbookViewId="0"/>
  </sheetViews>
  <sheetFormatPr defaultRowHeight="15" x14ac:dyDescent="0.25"/>
  <cols>
    <col min="1" max="1" width="50.42578125" style="14" bestFit="1" customWidth="1"/>
    <col min="2" max="2" width="50.42578125" style="22" customWidth="1"/>
    <col min="3" max="5" width="35.7109375" style="14" customWidth="1"/>
    <col min="6" max="6" width="31.7109375" style="14" bestFit="1" customWidth="1"/>
    <col min="7" max="7" width="22.7109375" style="14" bestFit="1" customWidth="1"/>
    <col min="8" max="8" width="10.5703125" style="14" bestFit="1" customWidth="1"/>
    <col min="9" max="9" width="11.140625" style="14" bestFit="1" customWidth="1"/>
  </cols>
  <sheetData>
    <row r="1" spans="1:9" x14ac:dyDescent="0.25">
      <c r="A1" s="19" t="s">
        <v>29</v>
      </c>
      <c r="B1" s="21" t="s">
        <v>200</v>
      </c>
      <c r="C1" s="19" t="s">
        <v>30</v>
      </c>
      <c r="D1" s="19" t="s">
        <v>31</v>
      </c>
      <c r="E1" s="19" t="s">
        <v>271</v>
      </c>
      <c r="F1" s="19" t="s">
        <v>33</v>
      </c>
      <c r="G1" s="19" t="s">
        <v>34</v>
      </c>
      <c r="H1" s="19" t="s">
        <v>197</v>
      </c>
      <c r="I1" s="19" t="s">
        <v>35</v>
      </c>
    </row>
    <row r="2" spans="1:9" x14ac:dyDescent="0.25">
      <c r="A2" s="14" t="s">
        <v>272</v>
      </c>
      <c r="B2" s="22" t="s">
        <v>273</v>
      </c>
      <c r="C2" s="14" t="s">
        <v>38</v>
      </c>
      <c r="D2" s="14" t="s">
        <v>274</v>
      </c>
      <c r="E2" s="14" t="s">
        <v>275</v>
      </c>
      <c r="F2" s="20">
        <v>45168</v>
      </c>
      <c r="G2" s="20">
        <v>45152</v>
      </c>
      <c r="H2" s="14" t="s">
        <v>276</v>
      </c>
      <c r="I2" s="14" t="s">
        <v>41</v>
      </c>
    </row>
    <row r="3" spans="1:9" ht="30" x14ac:dyDescent="0.25">
      <c r="A3" s="14" t="s">
        <v>213</v>
      </c>
      <c r="B3" s="22" t="s">
        <v>277</v>
      </c>
      <c r="C3" s="14" t="s">
        <v>38</v>
      </c>
      <c r="D3" s="14" t="s">
        <v>274</v>
      </c>
      <c r="E3" s="14" t="s">
        <v>40</v>
      </c>
      <c r="F3" s="20">
        <v>45199</v>
      </c>
      <c r="G3" s="20">
        <v>45196</v>
      </c>
      <c r="H3" s="14" t="s">
        <v>276</v>
      </c>
      <c r="I3" s="14" t="s">
        <v>41</v>
      </c>
    </row>
    <row r="4" spans="1:9" x14ac:dyDescent="0.25">
      <c r="A4" s="14" t="s">
        <v>12</v>
      </c>
      <c r="B4" s="22" t="s">
        <v>278</v>
      </c>
      <c r="C4" s="14" t="s">
        <v>38</v>
      </c>
      <c r="D4" s="14" t="s">
        <v>274</v>
      </c>
      <c r="E4" s="14" t="s">
        <v>40</v>
      </c>
      <c r="F4" s="20">
        <v>45207</v>
      </c>
      <c r="G4" s="20">
        <v>45214</v>
      </c>
      <c r="H4" s="14" t="s">
        <v>279</v>
      </c>
      <c r="I4" s="14" t="s">
        <v>41</v>
      </c>
    </row>
    <row r="5" spans="1:9" x14ac:dyDescent="0.25">
      <c r="A5" s="14" t="s">
        <v>280</v>
      </c>
      <c r="B5" s="22" t="s">
        <v>281</v>
      </c>
      <c r="C5" s="14" t="s">
        <v>38</v>
      </c>
      <c r="D5" s="14" t="s">
        <v>274</v>
      </c>
      <c r="E5" s="14" t="s">
        <v>282</v>
      </c>
      <c r="F5" s="20">
        <v>45180</v>
      </c>
      <c r="G5" s="20">
        <v>45180</v>
      </c>
      <c r="H5" s="14" t="s">
        <v>276</v>
      </c>
      <c r="I5" s="14" t="s">
        <v>41</v>
      </c>
    </row>
    <row r="6" spans="1:9" x14ac:dyDescent="0.25">
      <c r="A6" s="14" t="s">
        <v>283</v>
      </c>
      <c r="B6" s="22" t="s">
        <v>284</v>
      </c>
      <c r="D6" s="14" t="s">
        <v>274</v>
      </c>
      <c r="F6" s="20"/>
      <c r="G6" s="20">
        <v>45197</v>
      </c>
      <c r="H6" s="14" t="s">
        <v>276</v>
      </c>
      <c r="I6" s="14" t="s">
        <v>41</v>
      </c>
    </row>
    <row r="7" spans="1:9" x14ac:dyDescent="0.25">
      <c r="A7" s="14" t="s">
        <v>285</v>
      </c>
      <c r="B7" s="22" t="s">
        <v>286</v>
      </c>
      <c r="C7" s="14" t="s">
        <v>38</v>
      </c>
      <c r="D7" s="14" t="s">
        <v>274</v>
      </c>
      <c r="E7" s="14" t="s">
        <v>40</v>
      </c>
      <c r="F7" s="20">
        <v>45231</v>
      </c>
      <c r="G7" s="20">
        <v>45201</v>
      </c>
      <c r="H7" s="14" t="s">
        <v>196</v>
      </c>
      <c r="I7" s="14" t="s">
        <v>196</v>
      </c>
    </row>
    <row r="8" spans="1:9" x14ac:dyDescent="0.25">
      <c r="A8" s="14" t="s">
        <v>287</v>
      </c>
      <c r="B8" s="22" t="s">
        <v>288</v>
      </c>
      <c r="C8" s="14" t="s">
        <v>38</v>
      </c>
      <c r="D8" s="14" t="s">
        <v>274</v>
      </c>
      <c r="E8" s="14" t="s">
        <v>40</v>
      </c>
      <c r="F8" s="20"/>
      <c r="G8" s="20">
        <v>45194</v>
      </c>
      <c r="H8" s="14" t="s">
        <v>196</v>
      </c>
      <c r="I8" s="14" t="s">
        <v>196</v>
      </c>
    </row>
    <row r="9" spans="1:9" x14ac:dyDescent="0.25">
      <c r="A9" s="14" t="s">
        <v>289</v>
      </c>
      <c r="B9" s="22" t="s">
        <v>290</v>
      </c>
      <c r="C9" s="14" t="s">
        <v>38</v>
      </c>
      <c r="D9" s="14" t="s">
        <v>274</v>
      </c>
      <c r="E9" s="14" t="s">
        <v>40</v>
      </c>
      <c r="F9" s="20"/>
      <c r="G9" s="20">
        <v>45204</v>
      </c>
      <c r="H9" s="14" t="s">
        <v>276</v>
      </c>
      <c r="I9" s="14" t="s">
        <v>41</v>
      </c>
    </row>
    <row r="10" spans="1:9" x14ac:dyDescent="0.25">
      <c r="A10" s="14" t="s">
        <v>291</v>
      </c>
      <c r="B10" s="22" t="s">
        <v>292</v>
      </c>
      <c r="C10" s="14" t="s">
        <v>38</v>
      </c>
      <c r="D10" s="14" t="s">
        <v>274</v>
      </c>
      <c r="E10" s="14" t="s">
        <v>40</v>
      </c>
      <c r="F10" s="20"/>
      <c r="G10" s="20">
        <v>45204</v>
      </c>
      <c r="H10" s="14" t="s">
        <v>276</v>
      </c>
      <c r="I10" s="14" t="s">
        <v>41</v>
      </c>
    </row>
    <row r="11" spans="1:9" x14ac:dyDescent="0.25">
      <c r="A11" s="14" t="s">
        <v>293</v>
      </c>
      <c r="B11" s="22" t="s">
        <v>294</v>
      </c>
      <c r="C11" s="14" t="s">
        <v>295</v>
      </c>
      <c r="D11" s="14" t="s">
        <v>274</v>
      </c>
      <c r="E11" s="14" t="s">
        <v>40</v>
      </c>
      <c r="F11" s="20"/>
      <c r="G11" s="20">
        <v>45208</v>
      </c>
      <c r="H11" s="14" t="s">
        <v>196</v>
      </c>
      <c r="I11" s="14" t="s">
        <v>196</v>
      </c>
    </row>
    <row r="12" spans="1:9" x14ac:dyDescent="0.25">
      <c r="A12" s="14" t="s">
        <v>296</v>
      </c>
      <c r="B12" s="22" t="s">
        <v>297</v>
      </c>
      <c r="C12" s="14" t="s">
        <v>298</v>
      </c>
      <c r="D12" s="14" t="s">
        <v>299</v>
      </c>
      <c r="E12" s="14" t="s">
        <v>40</v>
      </c>
      <c r="F12" s="20">
        <v>45260</v>
      </c>
      <c r="G12" s="20">
        <v>45253</v>
      </c>
      <c r="H12" s="14" t="s">
        <v>196</v>
      </c>
      <c r="I12" s="14" t="s">
        <v>196</v>
      </c>
    </row>
    <row r="13" spans="1:9" x14ac:dyDescent="0.25">
      <c r="A13" s="14" t="s">
        <v>300</v>
      </c>
      <c r="B13" s="22" t="s">
        <v>301</v>
      </c>
      <c r="C13" s="14" t="s">
        <v>298</v>
      </c>
      <c r="D13" s="14" t="s">
        <v>299</v>
      </c>
      <c r="E13" s="14" t="s">
        <v>302</v>
      </c>
      <c r="F13" s="20">
        <v>45254</v>
      </c>
      <c r="G13" s="20">
        <v>45254</v>
      </c>
      <c r="H13" s="14" t="s">
        <v>276</v>
      </c>
      <c r="I13" s="14" t="s">
        <v>41</v>
      </c>
    </row>
    <row r="14" spans="1:9" x14ac:dyDescent="0.25">
      <c r="A14" s="14" t="s">
        <v>303</v>
      </c>
      <c r="B14" s="22" t="s">
        <v>304</v>
      </c>
      <c r="C14" s="14" t="s">
        <v>38</v>
      </c>
      <c r="D14" s="14" t="s">
        <v>61</v>
      </c>
      <c r="E14" s="14" t="s">
        <v>40</v>
      </c>
      <c r="F14" s="20">
        <v>45322</v>
      </c>
      <c r="G14" s="20">
        <v>45289</v>
      </c>
      <c r="H14" s="14" t="s">
        <v>196</v>
      </c>
      <c r="I14" s="14" t="s">
        <v>196</v>
      </c>
    </row>
    <row r="15" spans="1:9" ht="30" x14ac:dyDescent="0.25">
      <c r="A15" s="14" t="s">
        <v>305</v>
      </c>
      <c r="B15" s="22" t="s">
        <v>306</v>
      </c>
      <c r="C15" s="14" t="s">
        <v>38</v>
      </c>
      <c r="D15" s="14" t="s">
        <v>61</v>
      </c>
      <c r="E15" s="14" t="s">
        <v>40</v>
      </c>
      <c r="F15" s="20">
        <v>45322</v>
      </c>
      <c r="G15" s="20">
        <v>45289</v>
      </c>
      <c r="H15" s="14" t="s">
        <v>196</v>
      </c>
      <c r="I15" s="14" t="s">
        <v>196</v>
      </c>
    </row>
    <row r="16" spans="1:9" x14ac:dyDescent="0.25">
      <c r="A16" s="14" t="s">
        <v>307</v>
      </c>
      <c r="B16" s="22" t="s">
        <v>308</v>
      </c>
      <c r="C16" s="14" t="s">
        <v>64</v>
      </c>
      <c r="D16" s="14" t="s">
        <v>61</v>
      </c>
      <c r="E16" s="14" t="s">
        <v>40</v>
      </c>
      <c r="F16" s="20">
        <v>45458</v>
      </c>
      <c r="G16" s="20">
        <v>45289</v>
      </c>
      <c r="H16" s="14" t="s">
        <v>279</v>
      </c>
      <c r="I16" s="14" t="s">
        <v>94</v>
      </c>
    </row>
    <row r="17" spans="1:9" x14ac:dyDescent="0.25">
      <c r="A17" s="14" t="s">
        <v>309</v>
      </c>
      <c r="B17" s="22" t="s">
        <v>143</v>
      </c>
      <c r="C17" s="14" t="s">
        <v>64</v>
      </c>
      <c r="D17" s="14" t="s">
        <v>61</v>
      </c>
      <c r="E17" s="14" t="s">
        <v>40</v>
      </c>
      <c r="F17" s="20">
        <v>45290</v>
      </c>
      <c r="G17" s="20">
        <v>45290</v>
      </c>
      <c r="H17" s="14" t="s">
        <v>276</v>
      </c>
      <c r="I17" s="14" t="s">
        <v>41</v>
      </c>
    </row>
    <row r="18" spans="1:9" x14ac:dyDescent="0.25">
      <c r="A18" s="14" t="s">
        <v>310</v>
      </c>
      <c r="B18" s="22" t="s">
        <v>143</v>
      </c>
      <c r="C18" s="14" t="s">
        <v>64</v>
      </c>
      <c r="D18" s="14" t="s">
        <v>61</v>
      </c>
      <c r="E18" s="14" t="s">
        <v>40</v>
      </c>
      <c r="F18" s="20">
        <v>45425</v>
      </c>
      <c r="G18" s="20">
        <v>45290</v>
      </c>
      <c r="H18" s="14" t="s">
        <v>279</v>
      </c>
      <c r="I18" s="14" t="s">
        <v>197</v>
      </c>
    </row>
    <row r="19" spans="1:9" ht="30" x14ac:dyDescent="0.25">
      <c r="A19" s="14" t="s">
        <v>213</v>
      </c>
      <c r="B19" s="22" t="s">
        <v>311</v>
      </c>
      <c r="C19" s="14" t="s">
        <v>38</v>
      </c>
      <c r="D19" s="14" t="s">
        <v>67</v>
      </c>
      <c r="E19" s="14" t="s">
        <v>40</v>
      </c>
      <c r="F19" s="20">
        <v>45299</v>
      </c>
      <c r="G19" s="20">
        <v>45290</v>
      </c>
      <c r="H19" s="14" t="s">
        <v>276</v>
      </c>
      <c r="I19" s="14" t="s">
        <v>41</v>
      </c>
    </row>
    <row r="20" spans="1:9" x14ac:dyDescent="0.25">
      <c r="A20" s="14" t="s">
        <v>312</v>
      </c>
      <c r="B20" s="22" t="s">
        <v>313</v>
      </c>
      <c r="C20" s="14" t="s">
        <v>64</v>
      </c>
      <c r="D20" s="14" t="s">
        <v>61</v>
      </c>
      <c r="E20" s="14" t="s">
        <v>40</v>
      </c>
      <c r="F20" s="20"/>
      <c r="G20" s="20">
        <v>45290</v>
      </c>
      <c r="H20" s="14" t="s">
        <v>196</v>
      </c>
      <c r="I20" s="14" t="s">
        <v>196</v>
      </c>
    </row>
    <row r="21" spans="1:9" x14ac:dyDescent="0.25">
      <c r="A21" s="14" t="s">
        <v>314</v>
      </c>
      <c r="B21" s="22" t="s">
        <v>315</v>
      </c>
      <c r="C21" s="14" t="s">
        <v>64</v>
      </c>
      <c r="D21" s="14" t="s">
        <v>61</v>
      </c>
      <c r="E21" s="14" t="s">
        <v>40</v>
      </c>
      <c r="F21" s="20"/>
      <c r="G21" s="20">
        <v>45290</v>
      </c>
      <c r="H21" s="14" t="s">
        <v>276</v>
      </c>
      <c r="I21" s="14" t="s">
        <v>41</v>
      </c>
    </row>
    <row r="22" spans="1:9" x14ac:dyDescent="0.25">
      <c r="A22" s="14" t="s">
        <v>316</v>
      </c>
      <c r="B22" s="22" t="s">
        <v>317</v>
      </c>
      <c r="C22" s="14" t="s">
        <v>64</v>
      </c>
      <c r="D22" s="14" t="s">
        <v>61</v>
      </c>
      <c r="E22" s="14" t="s">
        <v>40</v>
      </c>
      <c r="F22" s="20"/>
      <c r="G22" s="20">
        <v>45290</v>
      </c>
      <c r="H22" s="14" t="s">
        <v>196</v>
      </c>
      <c r="I22" s="14" t="s">
        <v>196</v>
      </c>
    </row>
    <row r="23" spans="1:9" x14ac:dyDescent="0.25">
      <c r="A23" s="14" t="s">
        <v>210</v>
      </c>
      <c r="B23" s="22" t="s">
        <v>318</v>
      </c>
      <c r="C23" s="14" t="s">
        <v>64</v>
      </c>
      <c r="D23" s="14" t="s">
        <v>61</v>
      </c>
      <c r="E23" s="14" t="s">
        <v>40</v>
      </c>
      <c r="F23" s="20"/>
      <c r="G23" s="20">
        <v>45290</v>
      </c>
      <c r="H23" s="14" t="s">
        <v>196</v>
      </c>
      <c r="I23" s="14" t="s">
        <v>196</v>
      </c>
    </row>
    <row r="24" spans="1:9" x14ac:dyDescent="0.25">
      <c r="A24" s="14" t="s">
        <v>319</v>
      </c>
      <c r="B24" s="22" t="s">
        <v>320</v>
      </c>
      <c r="C24" s="14" t="s">
        <v>64</v>
      </c>
      <c r="D24" s="14" t="s">
        <v>61</v>
      </c>
      <c r="E24" s="14" t="s">
        <v>40</v>
      </c>
      <c r="F24" s="20"/>
      <c r="G24" s="20">
        <v>45290</v>
      </c>
      <c r="H24" s="14" t="s">
        <v>196</v>
      </c>
      <c r="I24" s="14" t="s">
        <v>196</v>
      </c>
    </row>
    <row r="25" spans="1:9" x14ac:dyDescent="0.25">
      <c r="A25" s="14" t="s">
        <v>321</v>
      </c>
      <c r="B25" s="22" t="s">
        <v>322</v>
      </c>
      <c r="C25" s="14" t="s">
        <v>64</v>
      </c>
      <c r="D25" s="14" t="s">
        <v>61</v>
      </c>
      <c r="E25" s="14" t="s">
        <v>40</v>
      </c>
      <c r="F25" s="20"/>
      <c r="G25" s="20">
        <v>45290</v>
      </c>
      <c r="H25" s="14" t="s">
        <v>276</v>
      </c>
      <c r="I25" s="14" t="s">
        <v>41</v>
      </c>
    </row>
    <row r="26" spans="1:9" x14ac:dyDescent="0.25">
      <c r="A26" s="14" t="s">
        <v>323</v>
      </c>
      <c r="B26" s="22" t="s">
        <v>324</v>
      </c>
      <c r="C26" s="14" t="s">
        <v>64</v>
      </c>
      <c r="D26" s="14" t="s">
        <v>61</v>
      </c>
      <c r="E26" s="14" t="s">
        <v>40</v>
      </c>
      <c r="F26" s="20"/>
      <c r="G26" s="20">
        <v>45290</v>
      </c>
      <c r="H26" s="14" t="s">
        <v>196</v>
      </c>
      <c r="I26" s="14" t="s">
        <v>196</v>
      </c>
    </row>
    <row r="27" spans="1:9" x14ac:dyDescent="0.25">
      <c r="A27" s="14" t="s">
        <v>325</v>
      </c>
      <c r="B27" s="22" t="s">
        <v>326</v>
      </c>
      <c r="C27" s="14" t="s">
        <v>64</v>
      </c>
      <c r="D27" s="14" t="s">
        <v>61</v>
      </c>
      <c r="E27" s="14" t="s">
        <v>40</v>
      </c>
      <c r="F27" s="20"/>
      <c r="G27" s="20">
        <v>45290</v>
      </c>
      <c r="H27" s="14" t="s">
        <v>196</v>
      </c>
      <c r="I27" s="14" t="s">
        <v>196</v>
      </c>
    </row>
    <row r="28" spans="1:9" x14ac:dyDescent="0.25">
      <c r="A28" s="14" t="s">
        <v>327</v>
      </c>
      <c r="B28" s="22" t="s">
        <v>328</v>
      </c>
      <c r="C28" s="14" t="s">
        <v>64</v>
      </c>
      <c r="D28" s="14" t="s">
        <v>61</v>
      </c>
      <c r="E28" s="14" t="s">
        <v>40</v>
      </c>
      <c r="F28" s="20"/>
      <c r="G28" s="20">
        <v>45290</v>
      </c>
      <c r="H28" s="14" t="s">
        <v>276</v>
      </c>
      <c r="I28" s="14" t="s">
        <v>41</v>
      </c>
    </row>
    <row r="29" spans="1:9" x14ac:dyDescent="0.25">
      <c r="A29" s="14" t="s">
        <v>329</v>
      </c>
      <c r="B29" s="22" t="s">
        <v>330</v>
      </c>
      <c r="C29" s="14" t="s">
        <v>38</v>
      </c>
      <c r="D29" s="14" t="s">
        <v>61</v>
      </c>
      <c r="E29" s="14" t="s">
        <v>40</v>
      </c>
      <c r="F29" s="20"/>
      <c r="G29" s="20">
        <v>44934</v>
      </c>
      <c r="H29" s="14" t="s">
        <v>276</v>
      </c>
      <c r="I29" s="14" t="s">
        <v>41</v>
      </c>
    </row>
    <row r="30" spans="1:9" x14ac:dyDescent="0.25">
      <c r="A30" s="14" t="s">
        <v>331</v>
      </c>
      <c r="B30" s="22" t="s">
        <v>332</v>
      </c>
      <c r="C30" s="14" t="s">
        <v>64</v>
      </c>
      <c r="D30" s="14" t="s">
        <v>274</v>
      </c>
      <c r="E30" s="14" t="s">
        <v>40</v>
      </c>
      <c r="F30" s="20"/>
      <c r="G30" s="20">
        <v>45314</v>
      </c>
      <c r="H30" s="14" t="s">
        <v>196</v>
      </c>
      <c r="I30" s="14" t="s">
        <v>196</v>
      </c>
    </row>
    <row r="31" spans="1:9" x14ac:dyDescent="0.25">
      <c r="A31" s="14" t="s">
        <v>333</v>
      </c>
      <c r="B31" s="22" t="s">
        <v>334</v>
      </c>
      <c r="C31" s="14" t="s">
        <v>64</v>
      </c>
      <c r="D31" s="14" t="s">
        <v>274</v>
      </c>
      <c r="E31" s="14" t="s">
        <v>40</v>
      </c>
      <c r="F31" s="20">
        <v>45331</v>
      </c>
      <c r="G31" s="20">
        <v>45316</v>
      </c>
      <c r="H31" s="14" t="s">
        <v>196</v>
      </c>
      <c r="I31" s="14" t="s">
        <v>196</v>
      </c>
    </row>
    <row r="32" spans="1:9" x14ac:dyDescent="0.25">
      <c r="A32" s="14" t="s">
        <v>335</v>
      </c>
      <c r="B32" s="22" t="s">
        <v>336</v>
      </c>
      <c r="C32" s="14" t="s">
        <v>64</v>
      </c>
      <c r="D32" s="14" t="s">
        <v>61</v>
      </c>
      <c r="E32" s="14" t="s">
        <v>40</v>
      </c>
      <c r="F32" s="20">
        <v>45316</v>
      </c>
      <c r="G32" s="20">
        <v>45316</v>
      </c>
      <c r="H32" s="14" t="s">
        <v>279</v>
      </c>
      <c r="I32" s="14" t="s">
        <v>94</v>
      </c>
    </row>
    <row r="33" spans="1:9" x14ac:dyDescent="0.25">
      <c r="A33" s="14" t="s">
        <v>337</v>
      </c>
      <c r="B33" s="22" t="s">
        <v>338</v>
      </c>
      <c r="C33" s="14" t="s">
        <v>339</v>
      </c>
      <c r="D33" s="14" t="s">
        <v>67</v>
      </c>
      <c r="E33" s="14" t="s">
        <v>40</v>
      </c>
      <c r="F33" s="20"/>
      <c r="G33" s="20">
        <v>45328</v>
      </c>
      <c r="H33" s="14" t="s">
        <v>196</v>
      </c>
      <c r="I33" s="14" t="s">
        <v>196</v>
      </c>
    </row>
    <row r="34" spans="1:9" x14ac:dyDescent="0.25">
      <c r="F34" s="20"/>
      <c r="G34" s="20"/>
    </row>
    <row r="35" spans="1:9" x14ac:dyDescent="0.25">
      <c r="F35" s="20"/>
      <c r="G35" s="20"/>
    </row>
    <row r="36" spans="1:9" x14ac:dyDescent="0.25">
      <c r="F36" s="20"/>
      <c r="G36" s="20"/>
    </row>
    <row r="37" spans="1:9" x14ac:dyDescent="0.25">
      <c r="F37" s="20"/>
      <c r="G37" s="20"/>
    </row>
    <row r="38" spans="1:9" x14ac:dyDescent="0.25">
      <c r="F38" s="20"/>
      <c r="G38" s="20"/>
    </row>
    <row r="39" spans="1:9" x14ac:dyDescent="0.25">
      <c r="F39" s="20"/>
      <c r="G39" s="20"/>
    </row>
    <row r="40" spans="1:9" x14ac:dyDescent="0.25">
      <c r="F40" s="20"/>
      <c r="G40" s="20"/>
    </row>
    <row r="41" spans="1:9" x14ac:dyDescent="0.25">
      <c r="F41" s="20"/>
      <c r="G41" s="20"/>
    </row>
    <row r="42" spans="1:9" x14ac:dyDescent="0.25">
      <c r="F42" s="20"/>
      <c r="G42" s="20"/>
    </row>
    <row r="43" spans="1:9" x14ac:dyDescent="0.25">
      <c r="F43" s="20"/>
      <c r="G43" s="20"/>
    </row>
    <row r="44" spans="1:9" x14ac:dyDescent="0.25">
      <c r="F44" s="20"/>
      <c r="G44" s="20"/>
    </row>
    <row r="45" spans="1:9" x14ac:dyDescent="0.25">
      <c r="F45" s="20"/>
      <c r="G45" s="20"/>
    </row>
    <row r="46" spans="1:9" x14ac:dyDescent="0.25">
      <c r="F46" s="20"/>
      <c r="G46" s="20"/>
    </row>
    <row r="47" spans="1:9" x14ac:dyDescent="0.25">
      <c r="F47" s="20"/>
      <c r="G47" s="20"/>
    </row>
    <row r="48" spans="1:9" x14ac:dyDescent="0.25">
      <c r="F48" s="20"/>
      <c r="G48" s="20"/>
    </row>
    <row r="49" spans="6:7" x14ac:dyDescent="0.25">
      <c r="F49" s="20"/>
      <c r="G49" s="20"/>
    </row>
    <row r="50" spans="6:7" x14ac:dyDescent="0.25">
      <c r="F50" s="20"/>
      <c r="G50" s="20"/>
    </row>
    <row r="51" spans="6:7" x14ac:dyDescent="0.25">
      <c r="F51" s="20"/>
      <c r="G51" s="20"/>
    </row>
    <row r="52" spans="6:7" x14ac:dyDescent="0.25">
      <c r="F52" s="20"/>
      <c r="G52" s="20"/>
    </row>
    <row r="53" spans="6:7" x14ac:dyDescent="0.25">
      <c r="F53" s="20"/>
      <c r="G53" s="20"/>
    </row>
    <row r="54" spans="6:7" x14ac:dyDescent="0.25">
      <c r="F54" s="20"/>
      <c r="G54" s="20"/>
    </row>
    <row r="55" spans="6:7" x14ac:dyDescent="0.25">
      <c r="F55" s="20"/>
      <c r="G55" s="20"/>
    </row>
    <row r="56" spans="6:7" x14ac:dyDescent="0.25">
      <c r="F56" s="20"/>
      <c r="G56" s="20"/>
    </row>
    <row r="57" spans="6:7" x14ac:dyDescent="0.25">
      <c r="F57" s="20"/>
      <c r="G57" s="20"/>
    </row>
    <row r="58" spans="6:7" x14ac:dyDescent="0.25">
      <c r="F58" s="20"/>
      <c r="G58" s="20"/>
    </row>
    <row r="59" spans="6:7" x14ac:dyDescent="0.25">
      <c r="F59" s="20"/>
      <c r="G59" s="20"/>
    </row>
    <row r="60" spans="6:7" x14ac:dyDescent="0.25">
      <c r="F60" s="20"/>
      <c r="G60" s="20"/>
    </row>
    <row r="61" spans="6:7" x14ac:dyDescent="0.25">
      <c r="F61" s="20"/>
      <c r="G61" s="20"/>
    </row>
    <row r="62" spans="6:7" x14ac:dyDescent="0.25">
      <c r="F62" s="20"/>
      <c r="G62" s="20"/>
    </row>
    <row r="63" spans="6:7" x14ac:dyDescent="0.25">
      <c r="F63" s="20"/>
      <c r="G63" s="20"/>
    </row>
    <row r="64" spans="6:7" x14ac:dyDescent="0.25">
      <c r="F64" s="20"/>
      <c r="G64" s="20"/>
    </row>
    <row r="65" spans="6:7" x14ac:dyDescent="0.25">
      <c r="F65" s="20"/>
      <c r="G65" s="20"/>
    </row>
    <row r="66" spans="6:7" x14ac:dyDescent="0.25">
      <c r="F66" s="20"/>
      <c r="G66" s="20"/>
    </row>
    <row r="67" spans="6:7" x14ac:dyDescent="0.25">
      <c r="F67" s="20"/>
      <c r="G67" s="20"/>
    </row>
    <row r="68" spans="6:7" x14ac:dyDescent="0.25">
      <c r="F68" s="20"/>
      <c r="G68" s="20"/>
    </row>
    <row r="69" spans="6:7" x14ac:dyDescent="0.25">
      <c r="F69" s="20"/>
      <c r="G69" s="20"/>
    </row>
    <row r="70" spans="6:7" x14ac:dyDescent="0.25">
      <c r="F70" s="20"/>
      <c r="G70" s="20"/>
    </row>
    <row r="71" spans="6:7" x14ac:dyDescent="0.25">
      <c r="F71" s="20"/>
      <c r="G71" s="20"/>
    </row>
    <row r="72" spans="6:7" x14ac:dyDescent="0.25">
      <c r="F72" s="20"/>
      <c r="G72" s="20"/>
    </row>
    <row r="73" spans="6:7" x14ac:dyDescent="0.25">
      <c r="F73" s="20"/>
      <c r="G73" s="20"/>
    </row>
    <row r="74" spans="6:7" x14ac:dyDescent="0.25">
      <c r="F74" s="20"/>
      <c r="G74" s="20"/>
    </row>
    <row r="75" spans="6:7" x14ac:dyDescent="0.25">
      <c r="F75" s="20"/>
      <c r="G75" s="20"/>
    </row>
    <row r="76" spans="6:7" x14ac:dyDescent="0.25">
      <c r="F76" s="20"/>
      <c r="G76" s="20"/>
    </row>
    <row r="77" spans="6:7" x14ac:dyDescent="0.25">
      <c r="F77" s="20"/>
      <c r="G77" s="20"/>
    </row>
    <row r="78" spans="6:7" x14ac:dyDescent="0.25">
      <c r="F78" s="20"/>
      <c r="G78" s="20"/>
    </row>
    <row r="79" spans="6:7" x14ac:dyDescent="0.25">
      <c r="F79" s="20"/>
      <c r="G79" s="20"/>
    </row>
    <row r="80" spans="6:7" x14ac:dyDescent="0.25">
      <c r="F80" s="20"/>
      <c r="G80" s="20"/>
    </row>
    <row r="81" spans="6:7" x14ac:dyDescent="0.25">
      <c r="F81" s="20"/>
      <c r="G81" s="20"/>
    </row>
    <row r="82" spans="6:7" x14ac:dyDescent="0.25">
      <c r="F82" s="20"/>
      <c r="G82" s="20"/>
    </row>
    <row r="83" spans="6:7" x14ac:dyDescent="0.25">
      <c r="F83" s="20"/>
      <c r="G83" s="20"/>
    </row>
    <row r="84" spans="6:7" x14ac:dyDescent="0.25">
      <c r="F84" s="20"/>
      <c r="G84" s="20"/>
    </row>
    <row r="85" spans="6:7" x14ac:dyDescent="0.25">
      <c r="F85" s="20"/>
      <c r="G85" s="20"/>
    </row>
    <row r="86" spans="6:7" x14ac:dyDescent="0.25">
      <c r="F86" s="20"/>
      <c r="G86" s="20"/>
    </row>
    <row r="87" spans="6:7" x14ac:dyDescent="0.25">
      <c r="F87" s="20"/>
      <c r="G87" s="20"/>
    </row>
    <row r="88" spans="6:7" x14ac:dyDescent="0.25">
      <c r="F88" s="20"/>
      <c r="G88" s="20"/>
    </row>
    <row r="89" spans="6:7" x14ac:dyDescent="0.25">
      <c r="F89" s="20"/>
      <c r="G89" s="20"/>
    </row>
    <row r="90" spans="6:7" x14ac:dyDescent="0.25">
      <c r="F90" s="20"/>
      <c r="G90" s="20"/>
    </row>
    <row r="91" spans="6:7" x14ac:dyDescent="0.25">
      <c r="F91" s="20"/>
      <c r="G91" s="20"/>
    </row>
    <row r="92" spans="6:7" x14ac:dyDescent="0.25">
      <c r="F92" s="20"/>
      <c r="G92" s="20"/>
    </row>
    <row r="93" spans="6:7" x14ac:dyDescent="0.25">
      <c r="F93" s="20"/>
      <c r="G93" s="20"/>
    </row>
    <row r="94" spans="6:7" x14ac:dyDescent="0.25">
      <c r="F94" s="20"/>
      <c r="G94" s="20"/>
    </row>
    <row r="95" spans="6:7" x14ac:dyDescent="0.25">
      <c r="F95" s="20"/>
      <c r="G95" s="20"/>
    </row>
    <row r="96" spans="6:7" x14ac:dyDescent="0.25">
      <c r="F96" s="20"/>
      <c r="G96" s="20"/>
    </row>
    <row r="97" spans="6:7" x14ac:dyDescent="0.25">
      <c r="F97" s="20"/>
      <c r="G97" s="20"/>
    </row>
    <row r="98" spans="6:7" x14ac:dyDescent="0.25">
      <c r="F98" s="20"/>
      <c r="G98" s="20"/>
    </row>
  </sheetData>
  <conditionalFormatting sqref="I1:I1048576">
    <cfRule type="containsText" dxfId="4" priority="1" operator="containsText" text="Rejected">
      <formula>NOT(ISERROR(SEARCH("Rejected",I1)))</formula>
    </cfRule>
    <cfRule type="containsText" dxfId="3" priority="2" operator="containsText" text="Offer">
      <formula>NOT(ISERROR(SEARCH("Offer",I1)))</formula>
    </cfRule>
    <cfRule type="containsText" dxfId="2" priority="3" operator="containsText" text="Did Not Apply">
      <formula>NOT(ISERROR(SEARCH("Did Not Apply",I1)))</formula>
    </cfRule>
    <cfRule type="containsText" dxfId="1" priority="4" operator="containsText" text="Interview">
      <formula>NOT(ISERROR(SEARCH("Interview",I1)))</formula>
    </cfRule>
    <cfRule type="containsText" dxfId="0" priority="7" operator="containsText" text="Pending">
      <formula>NOT(ISERROR(SEARCH("Pending",I1)))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FC44-465C-4DBA-84B8-BAD2FEF1B7E3}">
  <dimension ref="A3:C15"/>
  <sheetViews>
    <sheetView workbookViewId="0">
      <selection activeCell="A6" sqref="A6"/>
    </sheetView>
  </sheetViews>
  <sheetFormatPr defaultRowHeight="15" x14ac:dyDescent="0.25"/>
  <cols>
    <col min="1" max="1" width="13.140625" bestFit="1" customWidth="1"/>
    <col min="2" max="2" width="17.85546875" bestFit="1" customWidth="1"/>
  </cols>
  <sheetData>
    <row r="3" spans="1:3" x14ac:dyDescent="0.25">
      <c r="A3" s="2" t="s">
        <v>35</v>
      </c>
      <c r="B3" t="s">
        <v>340</v>
      </c>
    </row>
    <row r="4" spans="1:3" x14ac:dyDescent="0.25">
      <c r="A4" t="s">
        <v>197</v>
      </c>
      <c r="B4" s="24">
        <v>1</v>
      </c>
      <c r="C4" s="23">
        <f>B4/$B$8</f>
        <v>3.125E-2</v>
      </c>
    </row>
    <row r="5" spans="1:3" x14ac:dyDescent="0.25">
      <c r="A5" t="s">
        <v>196</v>
      </c>
      <c r="B5" s="24">
        <v>15</v>
      </c>
      <c r="C5" s="23">
        <f t="shared" ref="C5:C7" si="0">B5/$B$8</f>
        <v>0.46875</v>
      </c>
    </row>
    <row r="6" spans="1:3" x14ac:dyDescent="0.25">
      <c r="A6" t="s">
        <v>41</v>
      </c>
      <c r="B6" s="24">
        <v>14</v>
      </c>
      <c r="C6" s="23">
        <f t="shared" si="0"/>
        <v>0.4375</v>
      </c>
    </row>
    <row r="7" spans="1:3" x14ac:dyDescent="0.25">
      <c r="A7" t="s">
        <v>94</v>
      </c>
      <c r="B7" s="24">
        <v>2</v>
      </c>
      <c r="C7" s="23">
        <f t="shared" si="0"/>
        <v>6.25E-2</v>
      </c>
    </row>
    <row r="8" spans="1:3" x14ac:dyDescent="0.25">
      <c r="A8" t="s">
        <v>199</v>
      </c>
      <c r="B8" s="24">
        <v>32</v>
      </c>
    </row>
    <row r="10" spans="1:3" x14ac:dyDescent="0.25">
      <c r="A10" t="s">
        <v>341</v>
      </c>
    </row>
    <row r="11" spans="1:3" x14ac:dyDescent="0.25">
      <c r="A11" s="2" t="s">
        <v>189</v>
      </c>
      <c r="B11" t="s">
        <v>342</v>
      </c>
    </row>
    <row r="12" spans="1:3" x14ac:dyDescent="0.25">
      <c r="A12" s="8" t="s">
        <v>276</v>
      </c>
      <c r="B12" s="24">
        <v>13</v>
      </c>
      <c r="C12" s="23">
        <f>B12/$B$15</f>
        <v>0.40625</v>
      </c>
    </row>
    <row r="13" spans="1:3" x14ac:dyDescent="0.25">
      <c r="A13" s="8" t="s">
        <v>196</v>
      </c>
      <c r="B13" s="24">
        <v>15</v>
      </c>
      <c r="C13" s="23">
        <f t="shared" ref="C13:C14" si="1">B13/$B$15</f>
        <v>0.46875</v>
      </c>
    </row>
    <row r="14" spans="1:3" x14ac:dyDescent="0.25">
      <c r="A14" s="8" t="s">
        <v>279</v>
      </c>
      <c r="B14" s="24">
        <v>4</v>
      </c>
      <c r="C14" s="23">
        <f t="shared" si="1"/>
        <v>0.125</v>
      </c>
    </row>
    <row r="15" spans="1:3" x14ac:dyDescent="0.25">
      <c r="A15" s="8" t="s">
        <v>199</v>
      </c>
      <c r="B15" s="2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Company Tier List</vt:lpstr>
      <vt:lpstr>22-23 Job Apps</vt:lpstr>
      <vt:lpstr>Kowalski - Analysis</vt:lpstr>
      <vt:lpstr>23-24 Company Watch List</vt:lpstr>
      <vt:lpstr>23-24 Job Apps</vt:lpstr>
      <vt:lpstr>23-24 Job App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Keanu Valibia</dc:creator>
  <cp:keywords/>
  <dc:description/>
  <cp:lastModifiedBy>Keanu Gene Valibia</cp:lastModifiedBy>
  <cp:revision/>
  <dcterms:created xsi:type="dcterms:W3CDTF">2022-06-08T23:03:38Z</dcterms:created>
  <dcterms:modified xsi:type="dcterms:W3CDTF">2024-03-09T05:36:23Z</dcterms:modified>
  <cp:category/>
  <cp:contentStatus/>
</cp:coreProperties>
</file>