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b134e0f3b88b8/Documents/Data anaylsis projects/"/>
    </mc:Choice>
  </mc:AlternateContent>
  <xr:revisionPtr revIDLastSave="1491" documentId="8_{486BC067-28E2-4ADF-A4BA-97FA91DB7ED6}" xr6:coauthVersionLast="47" xr6:coauthVersionMax="47" xr10:uidLastSave="{74B5A838-D592-485B-B5D4-F7B3B5304BC3}"/>
  <bookViews>
    <workbookView xWindow="-120" yWindow="-120" windowWidth="29040" windowHeight="15720" xr2:uid="{C0AAC36C-CBFA-4D58-B09D-7EC7A352706E}"/>
  </bookViews>
  <sheets>
    <sheet name="Working" sheetId="2" r:id="rId1"/>
  </sheets>
  <definedNames>
    <definedName name="coeff">Working!$L$14</definedName>
    <definedName name="Datarange">Working!$L$13</definedName>
    <definedName name="Range_min">Working!$L$11</definedName>
    <definedName name="Scale_min">Working!$L$17</definedName>
    <definedName name="score1">Working!$P$11</definedName>
    <definedName name="score10">Working!$P$20</definedName>
    <definedName name="score11">Working!#REF!</definedName>
    <definedName name="score12">Working!#REF!</definedName>
    <definedName name="score13">Working!$L$23</definedName>
    <definedName name="score14">Working!$L$24</definedName>
    <definedName name="score2">Working!$P$12</definedName>
    <definedName name="score3">Working!$P$13</definedName>
    <definedName name="score4">Working!$P$14</definedName>
    <definedName name="score5">Working!$P$15</definedName>
    <definedName name="score6">Working!$P$16</definedName>
    <definedName name="score7">Working!$P$17</definedName>
    <definedName name="score8">Working!$P$18</definedName>
    <definedName name="score9">Working!$P$19</definedName>
    <definedName name="weight1">Working!$O$11</definedName>
    <definedName name="weight10">Working!$O$20</definedName>
    <definedName name="weight11">Working!#REF!</definedName>
    <definedName name="weight12">Working!#REF!</definedName>
    <definedName name="weight13">Working!$K$23</definedName>
    <definedName name="weight14">Working!$K$24</definedName>
    <definedName name="weight2">Working!$O$12</definedName>
    <definedName name="weight3">Working!$O$13</definedName>
    <definedName name="weight4">Working!$O$14</definedName>
    <definedName name="weight5">Working!$O$15</definedName>
    <definedName name="weight6">Working!$O$16</definedName>
    <definedName name="weight7">Working!$O$17</definedName>
    <definedName name="weight8">Working!$O$18</definedName>
    <definedName name="weight9">Working!$O$19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" l="1"/>
  <c r="L13" i="2"/>
  <c r="L19" i="2" a="1"/>
  <c r="L19" i="2"/>
  <c r="L14" i="2" a="1"/>
  <c r="L14" i="2"/>
  <c r="M25" i="2" a="1"/>
  <c r="M25" i="2"/>
  <c r="M26" i="2"/>
  <c r="L16" i="2"/>
  <c r="M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<sst xmlns="http://schemas.openxmlformats.org/spreadsheetml/2006/main" count="20" uniqueCount="20">
  <si>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Experience</t>
  </si>
  <si>
    <t>Weighting</t>
  </si>
  <si>
    <t>Education</t>
  </si>
  <si>
    <t>Skills</t>
  </si>
  <si>
    <t>Scale</t>
  </si>
  <si>
    <t>Scale min</t>
  </si>
  <si>
    <t>Scale max</t>
  </si>
  <si>
    <t>Scale Range</t>
  </si>
  <si>
    <t>Range</t>
  </si>
  <si>
    <t>Score</t>
  </si>
  <si>
    <t>Minimum Pay</t>
  </si>
  <si>
    <t>Additional Pay</t>
  </si>
  <si>
    <t>Total Pay</t>
  </si>
  <si>
    <t>Salary Benchmarking Tool</t>
  </si>
  <si>
    <t>Coeffecient</t>
  </si>
  <si>
    <t>Range min</t>
  </si>
  <si>
    <t>Range max</t>
  </si>
  <si>
    <t>Performance areas</t>
  </si>
  <si>
    <t>Pay</t>
  </si>
  <si>
    <t>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</si>
</sst>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&quot;* #,##0_-;\-&quot;R&quot;* #,##0_-;_-&quot;R&quot;* &quot;-&quot;_-;_-@_-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/>
    <xf numFmtId="42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9" fontId="3" fillId="0" borderId="1" xfId="0" applyNumberFormat="1" applyFont="1" applyBorder="1"/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ill>
        <patternFill patternType="mediumGray"/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lightGray"/>
      </fill>
    </dxf>
    <dxf>
      <font>
        <color theme="4" tint="0.79998168889431442"/>
      </font>
      <fill>
        <patternFill>
          <bgColor rgb="FFFF0000"/>
        </patternFill>
      </fill>
    </dxf>
    <dxf>
      <font>
        <color theme="9" tint="0.39994506668294322"/>
      </font>
      <fill>
        <patternFill>
          <bgColor rgb="FF00B050"/>
        </patternFill>
      </fill>
    </dxf>
    <dxf>
      <fill>
        <patternFill patternType="mediumGray"/>
      </fill>
    </dxf>
    <dxf>
      <fill>
        <patternFill patternType="mediumGray"/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lightGray"/>
      </fill>
    </dxf>
    <dxf>
      <font>
        <color theme="4" tint="0.79998168889431442"/>
      </font>
      <fill>
        <patternFill>
          <bgColor rgb="FFFF0000"/>
        </patternFill>
      </fill>
    </dxf>
    <dxf>
      <font>
        <color theme="9" tint="0.39994506668294322"/>
      </font>
      <fill>
        <patternFill>
          <bgColor rgb="FF00B050"/>
        </patternFill>
      </fill>
    </dxf>
    <dxf>
      <fill>
        <patternFill patternType="mediumGray"/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mediumGray"/>
      </fill>
    </dxf>
    <dxf>
      <fill>
        <patternFill patternType="lightGray"/>
      </fill>
    </dxf>
    <dxf>
      <font>
        <color theme="4" tint="0.79998168889431442"/>
      </font>
      <fill>
        <patternFill>
          <bgColor rgb="FFFF0000"/>
        </patternFill>
      </fill>
    </dxf>
    <dxf>
      <font>
        <color theme="9" tint="0.39994506668294322"/>
      </font>
      <fill>
        <patternFill>
          <bgColor rgb="FF00B050"/>
        </patternFill>
      </fill>
    </dxf>
    <dxf>
      <fill>
        <patternFill patternType="medium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1</xdr:row>
      <xdr:rowOff>142875</xdr:rowOff>
    </xdr:from>
    <xdr:ext cx="4819650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EA0804C-5BDD-4C47-850E-4D9D4FD1AC46}"/>
                </a:ext>
              </a:extLst>
            </xdr:cNvPr>
            <xdr:cNvSpPr txBox="1"/>
          </xdr:nvSpPr>
          <xdr:spPr>
            <a:xfrm>
              <a:off x="8220075" y="333375"/>
              <a:ext cx="481965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ZA" sz="1100" b="0" i="1">
                      <a:latin typeface="Cambria Math" panose="02040503050406030204" pitchFamily="18" charset="0"/>
                    </a:rPr>
                    <m:t>𝑓</m:t>
                  </m:r>
                  <m:d>
                    <m:dPr>
                      <m:ctrlPr>
                        <a:rPr lang="en-ZA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𝑠𝑎𝑙𝑎𝑟𝑦</m:t>
                      </m:r>
                    </m:e>
                  </m:d>
                  <m:r>
                    <a:rPr lang="en-ZA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ZA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𝑉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1∗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𝑤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1</m:t>
                      </m:r>
                    </m:e>
                  </m:d>
                  <m:r>
                    <a:rPr lang="en-ZA" sz="1100" b="0" i="1">
                      <a:latin typeface="Cambria Math" panose="02040503050406030204" pitchFamily="18" charset="0"/>
                    </a:rPr>
                    <m:t>+</m:t>
                  </m:r>
                  <m:d>
                    <m:dPr>
                      <m:ctrlPr>
                        <a:rPr lang="en-ZA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𝑉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2∗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𝑤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</m:d>
                  <m:r>
                    <a:rPr lang="en-ZA" sz="1100" b="0" i="1">
                      <a:latin typeface="Cambria Math" panose="02040503050406030204" pitchFamily="18" charset="0"/>
                    </a:rPr>
                    <m:t>+</m:t>
                  </m:r>
                  <m:d>
                    <m:dPr>
                      <m:ctrlPr>
                        <a:rPr lang="en-ZA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𝑉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3∗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𝑤</m:t>
                      </m:r>
                      <m:r>
                        <a:rPr lang="en-ZA" sz="11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d>
                  <m:r>
                    <a:rPr lang="en-ZA" sz="1100" b="0" i="1">
                      <a:latin typeface="Cambria Math" panose="02040503050406030204" pitchFamily="18" charset="0"/>
                    </a:rPr>
                    <m:t>+(</m:t>
                  </m:r>
                  <m:r>
                    <a:rPr lang="en-ZA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en-ZA" sz="1100" b="0" i="1">
                      <a:latin typeface="Cambria Math" panose="02040503050406030204" pitchFamily="18" charset="0"/>
                    </a:rPr>
                    <m:t>4∗</m:t>
                  </m:r>
                  <m:r>
                    <a:rPr lang="en-ZA" sz="1100" b="0" i="1">
                      <a:latin typeface="Cambria Math" panose="02040503050406030204" pitchFamily="18" charset="0"/>
                    </a:rPr>
                    <m:t>𝑤</m:t>
                  </m:r>
                  <m:r>
                    <a:rPr lang="en-ZA" sz="1100" b="0" i="1">
                      <a:latin typeface="Cambria Math" panose="02040503050406030204" pitchFamily="18" charset="0"/>
                    </a:rPr>
                    <m:t>4</m:t>
                  </m:r>
                </m:oMath>
              </a14:m>
              <a:r>
                <a:rPr lang="en-ZA" sz="1100"/>
                <a:t>)+ (Vn*wn)+ min</a:t>
              </a:r>
            </a:p>
            <a:p>
              <a:endParaRPr lang="en-ZA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EA0804C-5BDD-4C47-850E-4D9D4FD1AC46}"/>
                </a:ext>
              </a:extLst>
            </xdr:cNvPr>
            <xdr:cNvSpPr txBox="1"/>
          </xdr:nvSpPr>
          <xdr:spPr>
            <a:xfrm>
              <a:off x="8220075" y="333375"/>
              <a:ext cx="481965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𝑓(𝑠𝑎𝑙𝑎𝑟𝑦)=(𝑉1∗𝑤1)+(𝑉2∗𝑤2)+(𝑉3∗𝑤3)+(𝑉4∗𝑤4</a:t>
              </a:r>
              <a:r>
                <a:rPr lang="en-ZA" sz="1100"/>
                <a:t>)+ (Vn*wn)+ min</a:t>
              </a:r>
            </a:p>
            <a:p>
              <a:endParaRPr lang="en-ZA" sz="1100"/>
            </a:p>
          </xdr:txBody>
        </xdr:sp>
      </mc:Fallback>
    </mc:AlternateContent>
    <xdr:clientData/>
  </xdr:oneCellAnchor>
  <xdr:twoCellAnchor>
    <xdr:from>
      <xdr:col>0</xdr:col>
      <xdr:colOff>447675</xdr:colOff>
      <xdr:row>5</xdr:row>
      <xdr:rowOff>161924</xdr:rowOff>
    </xdr:from>
    <xdr:to>
      <xdr:col>4</xdr:col>
      <xdr:colOff>828675</xdr:colOff>
      <xdr:row>40</xdr:row>
      <xdr:rowOff>27214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3F326F-D047-20FF-CCC7-6F223B50B87D}"/>
            </a:ext>
          </a:extLst>
        </xdr:cNvPr>
        <xdr:cNvSpPr txBox="1"/>
      </xdr:nvSpPr>
      <xdr:spPr>
        <a:xfrm>
          <a:off x="447675" y="1114424"/>
          <a:ext cx="4027714" cy="7839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3200" b="1" u="sng"/>
            <a:t>About</a:t>
          </a:r>
          <a:endParaRPr lang="en-ZA" sz="3200" b="1" u="sng" baseline="0"/>
        </a:p>
        <a:p>
          <a:endParaRPr lang="en-ZA" sz="1200" b="1" u="sng" baseline="0"/>
        </a:p>
        <a:p>
          <a:r>
            <a:rPr lang="en-ZA" sz="1400" b="0" i="1" u="none" baseline="0"/>
            <a:t>This tool provides a simple and objective method to effciently benchmark an employees salary.</a:t>
          </a:r>
        </a:p>
        <a:p>
          <a:endParaRPr lang="en-ZA" sz="1200" b="0" u="none" baseline="0"/>
        </a:p>
        <a:p>
          <a:r>
            <a:rPr lang="en-ZA" sz="1600" b="1" u="sng" baseline="0"/>
            <a:t>How to use:</a:t>
          </a:r>
        </a:p>
        <a:p>
          <a:endParaRPr lang="en-ZA" sz="1200" b="0" u="sng" baseline="0"/>
        </a:p>
        <a:p>
          <a:r>
            <a:rPr lang="en-ZA" sz="1200" b="0" u="none" baseline="0">
              <a:solidFill>
                <a:srgbClr val="FF0000"/>
              </a:solidFill>
            </a:rPr>
            <a:t>Blue highlighted cells are formulas and should not be edited</a:t>
          </a:r>
          <a:r>
            <a:rPr lang="en-ZA" sz="1200" b="0" u="none" baseline="0">
              <a:solidFill>
                <a:schemeClr val="dk1"/>
              </a:solidFill>
            </a:rPr>
            <a:t>.</a:t>
          </a:r>
        </a:p>
        <a:p>
          <a:endParaRPr lang="en-ZA" sz="1200" b="0" u="none" baseline="0"/>
        </a:p>
        <a:p>
          <a:r>
            <a:rPr lang="en-ZA" sz="1600" b="1" u="sng" baseline="0"/>
            <a:t>Price Range</a:t>
          </a:r>
        </a:p>
        <a:p>
          <a:r>
            <a:rPr lang="en-ZA" sz="1400" b="0" u="none" baseline="0"/>
            <a:t>The price range for the role: </a:t>
          </a:r>
        </a:p>
        <a:p>
          <a:r>
            <a:rPr lang="en-ZA" sz="1400" b="0" u="none" baseline="0"/>
            <a:t>this can be either the range for the industry/market seen on job portals or this can be the range offered by job grade.</a:t>
          </a:r>
        </a:p>
        <a:p>
          <a:br>
            <a:rPr lang="en-ZA" sz="1400" b="0" u="none" baseline="0"/>
          </a:br>
          <a:r>
            <a:rPr lang="en-ZA" sz="1400" b="0" u="none" baseline="0"/>
            <a:t>* For example a C grade job would earn R21,000 as a minimum and would have a maximum earn of R40,000</a:t>
          </a:r>
        </a:p>
        <a:p>
          <a:endParaRPr lang="en-ZA" sz="1400" b="0" u="none" baseline="0"/>
        </a:p>
        <a:p>
          <a:r>
            <a:rPr lang="en-ZA" sz="1400" b="0" u="none" baseline="0"/>
            <a:t>* Alternatively, for job portals indicate that this specfic role sees employees earn R21,000 as a minimum and R40,000 as a maximum.</a:t>
          </a:r>
        </a:p>
        <a:p>
          <a:endParaRPr lang="en-ZA" sz="1600" b="0" u="none" baseline="0"/>
        </a:p>
        <a:p>
          <a:r>
            <a:rPr lang="en-ZA" sz="1600" b="1" u="sng" baseline="0"/>
            <a:t>Scale Range</a:t>
          </a:r>
        </a:p>
        <a:p>
          <a:r>
            <a:rPr lang="en-ZA" sz="1400" b="0" u="none" baseline="0"/>
            <a:t>The range used for measuring performance.</a:t>
          </a:r>
        </a:p>
        <a:p>
          <a:r>
            <a:rPr lang="en-ZA" sz="1400" b="0" u="none" baseline="0"/>
            <a:t>The "scale min" the lowest point on the scale</a:t>
          </a:r>
        </a:p>
        <a:p>
          <a:r>
            <a:rPr lang="en-ZA" sz="1400" b="0" u="none" baseline="0"/>
            <a:t>The "scale max" the highest point on the scale</a:t>
          </a:r>
        </a:p>
        <a:p>
          <a:endParaRPr lang="en-ZA" sz="1400" b="0" u="none" baseline="0"/>
        </a:p>
        <a:p>
          <a:r>
            <a:rPr lang="en-ZA" sz="1400" b="0" u="none" baseline="0"/>
            <a:t>* Example</a:t>
          </a:r>
        </a:p>
        <a:p>
          <a:r>
            <a:rPr lang="en-ZA" sz="1400" b="0" u="none" baseline="0"/>
            <a:t>Employees are scored on a 0-5 scale</a:t>
          </a:r>
        </a:p>
        <a:p>
          <a:r>
            <a:rPr lang="en-ZA" sz="1400" b="0" u="none" baseline="0"/>
            <a:t>0 = scale min</a:t>
          </a:r>
        </a:p>
        <a:p>
          <a:r>
            <a:rPr lang="en-ZA" sz="1400" b="0" u="none" baseline="0"/>
            <a:t>5 = scale max</a:t>
          </a:r>
        </a:p>
        <a:p>
          <a:endParaRPr lang="en-ZA" sz="1100" b="0" u="none"/>
        </a:p>
      </xdr:txBody>
    </xdr:sp>
    <xdr:clientData/>
  </xdr:twoCellAnchor>
  <xdr:twoCellAnchor>
    <xdr:from>
      <xdr:col>5</xdr:col>
      <xdr:colOff>95251</xdr:colOff>
      <xdr:row>5</xdr:row>
      <xdr:rowOff>161925</xdr:rowOff>
    </xdr:from>
    <xdr:to>
      <xdr:col>9</xdr:col>
      <xdr:colOff>595313</xdr:colOff>
      <xdr:row>44</xdr:row>
      <xdr:rowOff>83344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CC0257-2541-4F2F-9DD4-F3273594FA80}"/>
            </a:ext>
          </a:extLst>
        </xdr:cNvPr>
        <xdr:cNvSpPr txBox="1"/>
      </xdr:nvSpPr>
      <xdr:spPr>
        <a:xfrm>
          <a:off x="4667251" y="1114425"/>
          <a:ext cx="3929062" cy="8636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3200" b="1" u="sng"/>
            <a:t>About Cont.</a:t>
          </a:r>
        </a:p>
        <a:p>
          <a:pPr algn="ctr"/>
          <a:endParaRPr lang="en-ZA" sz="1200" b="1" u="sng" baseline="0"/>
        </a:p>
        <a:p>
          <a:pPr algn="l"/>
          <a:r>
            <a:rPr lang="en-ZA" sz="1600" b="1" u="sng" baseline="0"/>
            <a:t>Perfomance</a:t>
          </a:r>
          <a:r>
            <a:rPr lang="en-ZA" sz="1400" b="1" u="sng" baseline="0"/>
            <a:t> </a:t>
          </a:r>
          <a:r>
            <a:rPr lang="en-ZA" sz="1600" b="1" u="sng" baseline="0"/>
            <a:t>Areas</a:t>
          </a:r>
          <a:endParaRPr lang="en-ZA" sz="1400" b="0" u="none" baseline="0"/>
        </a:p>
        <a:p>
          <a:pPr algn="l"/>
          <a:r>
            <a:rPr lang="en-ZA" sz="1400" b="0" u="none" baseline="0"/>
            <a:t>The area the employee has been evaluated on.</a:t>
          </a:r>
        </a:p>
        <a:p>
          <a:pPr algn="l"/>
          <a:r>
            <a:rPr lang="en-ZA" sz="1200" b="0" i="1" u="none" baseline="0"/>
            <a:t>Education, experience, skills etc</a:t>
          </a:r>
        </a:p>
        <a:p>
          <a:pPr algn="l"/>
          <a:endParaRPr lang="en-ZA" sz="1200" b="0" i="1" u="none" baseline="0"/>
        </a:p>
        <a:p>
          <a:pPr algn="l"/>
          <a:r>
            <a:rPr lang="en-ZA" sz="1600" b="1" i="0" u="sng" baseline="0"/>
            <a:t>Weighting </a:t>
          </a:r>
        </a:p>
        <a:p>
          <a:pPr algn="l"/>
          <a:r>
            <a:rPr lang="en-ZA" sz="1400" b="0" i="0" u="none" baseline="0"/>
            <a:t>How important each performance area is to additional earnings.</a:t>
          </a:r>
        </a:p>
        <a:p>
          <a:pPr algn="l"/>
          <a:r>
            <a:rPr lang="en-ZA" sz="1400" b="0" i="0" u="none" baseline="0"/>
            <a:t>The weighting should total 100%.</a:t>
          </a:r>
        </a:p>
        <a:p>
          <a:pPr algn="l"/>
          <a:endParaRPr lang="en-ZA" sz="1400" b="0" i="0" u="none" baseline="0"/>
        </a:p>
        <a:p>
          <a:pPr algn="l"/>
          <a:r>
            <a:rPr lang="en-ZA" sz="1600" b="1" i="0" u="sng" baseline="0"/>
            <a:t>Score </a:t>
          </a:r>
        </a:p>
        <a:p>
          <a:pPr algn="l"/>
          <a:r>
            <a:rPr lang="en-ZA" sz="1400" b="0" i="0" u="none" baseline="0"/>
            <a:t>The score the employee received for each performance area.</a:t>
          </a:r>
        </a:p>
        <a:p>
          <a:pPr algn="l"/>
          <a:r>
            <a:rPr lang="en-ZA" sz="1400" b="0" i="0" u="none" baseline="0"/>
            <a:t>The max score cannot exceed the max for scale range.</a:t>
          </a:r>
        </a:p>
        <a:p>
          <a:endParaRPr lang="en-ZA" sz="1200" b="0" u="none" baseline="0"/>
        </a:p>
        <a:p>
          <a:endParaRPr lang="en-ZA" sz="1100" b="1" u="sng" baseline="0"/>
        </a:p>
        <a:p>
          <a:r>
            <a:rPr lang="en-ZA" sz="1600" b="1" u="sng" baseline="0"/>
            <a:t>Pay</a:t>
          </a:r>
        </a:p>
        <a:p>
          <a:endParaRPr lang="en-ZA" sz="1600" b="0" u="none" baseline="0"/>
        </a:p>
        <a:p>
          <a:r>
            <a:rPr lang="en-ZA" sz="1400" b="0" u="sng" baseline="0"/>
            <a:t>Addtional pay:</a:t>
          </a:r>
        </a:p>
        <a:p>
          <a:r>
            <a:rPr lang="en-ZA" sz="1400" b="0" u="none" baseline="0"/>
            <a:t>The added pay based on the weighting of the performance area and the score the employee received.</a:t>
          </a:r>
        </a:p>
        <a:p>
          <a:endParaRPr lang="en-ZA" sz="1400" b="0" u="none" baseline="0"/>
        </a:p>
        <a:p>
          <a:r>
            <a:rPr lang="en-ZA" sz="1400" b="0" u="sng" baseline="0"/>
            <a:t>Minimum pay:</a:t>
          </a:r>
        </a:p>
        <a:p>
          <a:r>
            <a:rPr lang="en-ZA" sz="1400" b="0" u="none" baseline="0"/>
            <a:t>If an employee gets the the lowest score in each performance area, this is the minimum salaray they would receive.</a:t>
          </a:r>
        </a:p>
        <a:p>
          <a:endParaRPr lang="en-ZA" sz="1400" b="0" u="none" baseline="0"/>
        </a:p>
        <a:p>
          <a:r>
            <a:rPr lang="en-ZA" sz="1400" b="0" u="sng" baseline="0"/>
            <a:t>Total pay:</a:t>
          </a:r>
        </a:p>
        <a:p>
          <a:r>
            <a:rPr lang="en-ZA" sz="1400" b="0" u="none" baseline="0"/>
            <a:t>The recommended pay based on the scoring system.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F623-9056-465A-9279-C3D4D9747E7F}">
  <dimension ref="A1:X50"/>
  <sheetViews>
    <sheetView showGridLines="0" tabSelected="1" zoomScale="80" zoomScaleNormal="80" workbookViewId="0">
      <selection activeCell="U30" sqref="U30"/>
    </sheetView>
  </sheetViews>
  <sheetFormatPr defaultRowHeight="15" x14ac:dyDescent="0.25"/>
  <cols>
    <col min="1" max="2" width="12.42578125" customWidth="1"/>
    <col min="3" max="4" width="14.85546875" customWidth="1"/>
    <col min="5" max="5" width="14" customWidth="1"/>
    <col min="6" max="7" width="12.42578125" customWidth="1"/>
    <col min="8" max="8" width="14" customWidth="1"/>
    <col min="9" max="10" width="12.42578125" customWidth="1"/>
    <col min="11" max="11" width="18.140625" bestFit="1" customWidth="1"/>
    <col min="12" max="12" width="10.28515625" bestFit="1" customWidth="1"/>
    <col min="13" max="13" width="15.42578125" bestFit="1" customWidth="1"/>
    <col min="14" max="14" width="27.85546875" bestFit="1" customWidth="1"/>
    <col min="15" max="15" width="14.5703125" bestFit="1" customWidth="1"/>
    <col min="16" max="16" width="8.5703125" bestFit="1" customWidth="1"/>
  </cols>
  <sheetData>
    <row r="1" spans="1:16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</row>
    <row r="2" spans="1:16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16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16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16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16" x14ac:dyDescent="0.25">
      <c r="A6" s="1"/>
      <c r="B6" s="1"/>
      <c r="C6" s="1"/>
      <c r="D6" s="1"/>
      <c r="E6" s="1"/>
      <c r="F6" s="1"/>
    </row>
    <row r="7" spans="1:16" x14ac:dyDescent="0.25">
      <c r="A7" s="1"/>
      <c r="B7" s="1"/>
      <c r="C7" s="1"/>
      <c r="D7" s="1"/>
      <c r="E7" s="1"/>
      <c r="F7" s="1"/>
      <c r="J7" s="1"/>
    </row>
    <row r="8" spans="1:16" x14ac:dyDescent="0.25">
      <c r="A8" s="1"/>
      <c r="B8" s="1"/>
      <c r="C8" s="1"/>
      <c r="D8" s="1"/>
      <c r="E8" s="1"/>
      <c r="F8" s="1"/>
      <c r="J8" s="1"/>
    </row>
    <row r="9" spans="1:16" ht="21" x14ac:dyDescent="0.35">
      <c r="A9" s="1"/>
      <c r="B9" s="1"/>
      <c r="C9" s="1"/>
      <c r="D9" s="1"/>
      <c r="E9" s="1"/>
      <c r="F9" s="1"/>
      <c r="J9" s="1"/>
      <c r="K9" s="7"/>
      <c r="L9" s="7"/>
      <c r="M9" s="7"/>
      <c r="N9" s="7"/>
      <c r="O9" s="8">
        <f>SUM(O11:O20)</f>
        <v>1</v>
      </c>
      <c r="P9" s="7"/>
    </row>
    <row r="10" spans="1:16" ht="21" x14ac:dyDescent="0.35">
      <c r="A10" s="1"/>
      <c r="B10" s="1"/>
      <c r="C10" s="1"/>
      <c r="D10" s="1"/>
      <c r="E10" s="1"/>
      <c r="F10" s="1"/>
      <c r="J10" s="1"/>
      <c r="K10" s="10" t="s">
        <v>19</v>
      </c>
      <c r="L10" s="7"/>
      <c r="M10" s="7"/>
      <c r="N10" s="9" t="s">
        <v>17</v>
      </c>
      <c r="O10" s="9" t="s">
        <v>1</v>
      </c>
      <c r="P10" s="9" t="s">
        <v>9</v>
      </c>
    </row>
    <row r="11" spans="1:16" ht="21" x14ac:dyDescent="0.35">
      <c r="A11" s="1"/>
      <c r="B11" s="1"/>
      <c r="C11" s="1"/>
      <c r="D11" s="1"/>
      <c r="E11" s="1"/>
      <c r="F11" s="1"/>
      <c r="J11" s="1"/>
      <c r="K11" s="11" t="s">
        <v>15</v>
      </c>
      <c r="L11" s="13">
        <v>35000</v>
      </c>
      <c r="M11" s="7"/>
      <c r="N11" s="11" t="s">
        <v>2</v>
      </c>
      <c r="O11" s="12">
        <v>0.3</v>
      </c>
      <c r="P11" s="13">
        <v>3</v>
      </c>
    </row>
    <row r="12" spans="1:16" ht="21" x14ac:dyDescent="0.35">
      <c r="A12" s="1"/>
      <c r="B12" s="1"/>
      <c r="C12" s="1"/>
      <c r="D12" s="1"/>
      <c r="E12" s="1"/>
      <c r="F12" s="1"/>
      <c r="J12" s="1"/>
      <c r="K12" s="11" t="s">
        <v>16</v>
      </c>
      <c r="L12" s="13">
        <v>60000</v>
      </c>
      <c r="M12" s="7"/>
      <c r="N12" s="11" t="s">
        <v>0</v>
      </c>
      <c r="O12" s="12">
        <v>0.4</v>
      </c>
      <c r="P12" s="13">
        <v>3</v>
      </c>
    </row>
    <row r="13" spans="1:16" ht="21" x14ac:dyDescent="0.35">
      <c r="A13" s="1"/>
      <c r="B13" s="1"/>
      <c r="C13" s="1"/>
      <c r="D13" s="1"/>
      <c r="E13" s="1"/>
      <c r="F13" s="1"/>
      <c r="J13" s="1"/>
      <c r="K13" s="11" t="s">
        <v>8</v>
      </c>
      <c r="L13" s="14">
        <f>L12-L11</f>
        <v>25000</v>
      </c>
      <c r="M13" s="7"/>
      <c r="N13" s="11" t="s">
        <v>3</v>
      </c>
      <c r="O13" s="12">
        <v>0.3</v>
      </c>
      <c r="P13" s="13">
        <v>4</v>
      </c>
    </row>
    <row r="14" spans="1:16" ht="21" x14ac:dyDescent="0.35">
      <c r="A14" s="1"/>
      <c r="B14" s="1"/>
      <c r="C14" s="1"/>
      <c r="D14" s="1"/>
      <c r="E14" s="1"/>
      <c r="F14" s="1"/>
      <c r="J14" s="1"/>
      <c r="K14" s="15" t="s">
        <v>14</v>
      </c>
      <c r="L14" s="16" cm="1">
        <f t="array" ref="L14">_xlfn.IFS(Scale_min=1,Datarange/(L19-1),Scale_min=0,Datarange/(L19-1))</f>
        <v>5000</v>
      </c>
      <c r="M14" s="7"/>
      <c r="N14" s="11"/>
      <c r="O14" s="12"/>
      <c r="P14" s="13"/>
    </row>
    <row r="15" spans="1:16" ht="21" x14ac:dyDescent="0.35">
      <c r="A15" s="1"/>
      <c r="B15" s="1"/>
      <c r="C15" s="1"/>
      <c r="D15" s="1"/>
      <c r="E15" s="1"/>
      <c r="F15" s="1"/>
      <c r="J15" s="1"/>
      <c r="K15" s="7"/>
      <c r="L15" s="7"/>
      <c r="M15" s="7"/>
      <c r="N15" s="17"/>
      <c r="O15" s="12"/>
      <c r="P15" s="13"/>
    </row>
    <row r="16" spans="1:16" ht="21" x14ac:dyDescent="0.35">
      <c r="A16" s="1"/>
      <c r="B16" s="1"/>
      <c r="C16" s="1"/>
      <c r="D16" s="1"/>
      <c r="E16" s="1"/>
      <c r="F16" s="1"/>
      <c r="J16" s="1"/>
      <c r="K16" s="18" t="s">
        <v>4</v>
      </c>
      <c r="L16" s="19" t="str">
        <f>L17&amp;"-"&amp;L18</f>
        <v>0-5</v>
      </c>
      <c r="M16" s="7"/>
      <c r="N16" s="17"/>
      <c r="O16" s="12"/>
      <c r="P16" s="13"/>
    </row>
    <row r="17" spans="1:24" ht="21" x14ac:dyDescent="0.35">
      <c r="A17" s="1"/>
      <c r="B17" s="1"/>
      <c r="C17" s="1"/>
      <c r="D17" s="1"/>
      <c r="E17" s="1"/>
      <c r="F17" s="1"/>
      <c r="J17" s="1"/>
      <c r="K17" s="11" t="s">
        <v>5</v>
      </c>
      <c r="L17" s="13">
        <v>0</v>
      </c>
      <c r="M17" s="7"/>
      <c r="N17" s="17"/>
      <c r="O17" s="12"/>
      <c r="P17" s="13"/>
    </row>
    <row r="18" spans="1:24" ht="21" x14ac:dyDescent="0.35">
      <c r="A18" s="1"/>
      <c r="B18" s="1"/>
      <c r="C18" s="1"/>
      <c r="D18" s="1"/>
      <c r="E18" s="1"/>
      <c r="F18" s="1"/>
      <c r="J18" s="1"/>
      <c r="K18" s="11" t="s">
        <v>6</v>
      </c>
      <c r="L18" s="13">
        <v>5</v>
      </c>
      <c r="M18" s="7"/>
      <c r="N18" s="17"/>
      <c r="O18" s="12"/>
      <c r="P18" s="13"/>
    </row>
    <row r="19" spans="1:24" ht="21" x14ac:dyDescent="0.35">
      <c r="A19" s="1"/>
      <c r="B19" s="1"/>
      <c r="C19" s="1"/>
      <c r="D19" s="1"/>
      <c r="E19" s="1"/>
      <c r="F19" s="1"/>
      <c r="J19" s="1"/>
      <c r="K19" s="11" t="s">
        <v>7</v>
      </c>
      <c r="L19" s="16" cm="1">
        <f t="array" ref="L19">_xlfn.IFS(L17=0,L18-L17+1,L17=1,L18-L17+1)</f>
        <v>6</v>
      </c>
      <c r="M19" s="7"/>
      <c r="N19" s="17"/>
      <c r="O19" s="12"/>
      <c r="P19" s="13"/>
    </row>
    <row r="20" spans="1:24" ht="21" x14ac:dyDescent="0.35">
      <c r="A20" s="1"/>
      <c r="B20" s="1"/>
      <c r="C20" s="1"/>
      <c r="D20" s="1"/>
      <c r="E20" s="1"/>
      <c r="F20" s="1"/>
      <c r="M20" s="7"/>
      <c r="N20" s="17"/>
      <c r="O20" s="12"/>
      <c r="P20" s="13"/>
    </row>
    <row r="21" spans="1:24" x14ac:dyDescent="0.25">
      <c r="A21" s="1"/>
      <c r="B21" s="1"/>
      <c r="C21" s="1"/>
      <c r="D21" s="1"/>
      <c r="E21" s="1"/>
      <c r="F21" s="1"/>
      <c r="J21" s="1"/>
    </row>
    <row r="22" spans="1:24" x14ac:dyDescent="0.25">
      <c r="A22" s="1"/>
      <c r="B22" s="1"/>
      <c r="C22" s="1"/>
      <c r="D22" s="1"/>
      <c r="E22" s="1"/>
      <c r="F22" s="1"/>
      <c r="J22" s="1"/>
    </row>
    <row r="23" spans="1:24" x14ac:dyDescent="0.25">
      <c r="A23" s="1"/>
      <c r="B23" s="1"/>
      <c r="C23" s="1"/>
      <c r="D23" s="1"/>
      <c r="E23" s="1"/>
      <c r="F23" s="1"/>
      <c r="J23" s="1"/>
    </row>
    <row r="24" spans="1:24" ht="23.25" x14ac:dyDescent="0.35">
      <c r="A24" s="1"/>
      <c r="B24" s="1"/>
      <c r="C24" s="1"/>
      <c r="D24" s="1"/>
      <c r="E24" s="1"/>
      <c r="F24" s="1"/>
      <c r="J24" s="1"/>
      <c r="K24" s="21" t="s">
        <v>18</v>
      </c>
      <c r="L24" s="21"/>
    </row>
    <row r="25" spans="1:24" ht="23.25" x14ac:dyDescent="0.35">
      <c r="A25" s="1"/>
      <c r="B25" s="1"/>
      <c r="C25" s="1"/>
      <c r="D25" s="1"/>
      <c r="E25" s="1"/>
      <c r="F25" s="1"/>
      <c r="J25" s="1"/>
      <c r="K25" s="2" t="s">
        <v>11</v>
      </c>
      <c r="L25" s="2"/>
      <c r="M25" s="6" cm="1">
        <f t="array" ref="M25">(_xlfn.IFS(Scale_min=0,score1,Scale_min=1,score1-1)*weight1*coeff)+(_xlfn.IFS(Scale_min=0,score2,Scale_min=1,score2-1)*weight2*coeff)+(_xlfn.IFS(Scale_min=0,score3,Scale_min=1,score3-1)*weight3*coeff)+(_xlfn.IFS(Scale_min=0,score4,Scale_min=1,score4-1)*weight4*coeff)+(_xlfn.IFS(Scale_min=0,score5,Scale_min=1,score5-1)*weight5*coeff)+(_xlfn.IFS(Scale_min=0,score6,Scale_min=1,score6-1)*weight6*coeff)+(_xlfn.IFS(Scale_min=0,score7,Scale_min=1,score7-1)*weight7*coeff)+(_xlfn.IFS(Scale_min=0,score8,Scale_min=1,score8-1)*weight8*coeff)+(_xlfn.IFS(Scale_min=0,score9,Scale_min=1,score9-1)*weight9*coeff)+(_xlfn.IFS(Scale_min=0,score10,Scale_min=1,score10-1)*weight10*coeff)</f>
        <v>16500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3.25" x14ac:dyDescent="0.35">
      <c r="A26" s="1"/>
      <c r="B26" s="1"/>
      <c r="C26" s="1"/>
      <c r="D26" s="1"/>
      <c r="E26" s="1"/>
      <c r="F26" s="1"/>
      <c r="J26" s="1"/>
      <c r="K26" s="2" t="s">
        <v>10</v>
      </c>
      <c r="L26" s="2"/>
      <c r="M26" s="6">
        <f>L11</f>
        <v>35000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23.25" x14ac:dyDescent="0.35">
      <c r="A27" s="1"/>
      <c r="B27" s="1"/>
      <c r="C27" s="1"/>
      <c r="D27" s="1"/>
      <c r="E27" s="1"/>
      <c r="F27" s="1"/>
      <c r="J27" s="1"/>
      <c r="K27" s="3" t="s">
        <v>12</v>
      </c>
      <c r="L27" s="4"/>
      <c r="M27" s="6">
        <f>SUM(M25:M26)</f>
        <v>51500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1"/>
      <c r="B28" s="1"/>
      <c r="C28" s="1"/>
      <c r="D28" s="1"/>
      <c r="E28" s="1"/>
      <c r="F28" s="1"/>
      <c r="J28" s="1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1"/>
      <c r="B29" s="1"/>
      <c r="C29" s="1"/>
      <c r="D29" s="1"/>
      <c r="E29" s="1"/>
      <c r="F29" s="1"/>
      <c r="J29" s="1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1"/>
      <c r="B30" s="1"/>
      <c r="C30" s="1"/>
      <c r="D30" s="1"/>
      <c r="E30" s="1"/>
      <c r="F30" s="1"/>
      <c r="J30" s="1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J31" s="1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5:24" x14ac:dyDescent="0.25"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5:24" x14ac:dyDescent="0.25"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5:24" x14ac:dyDescent="0.25"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5:24" x14ac:dyDescent="0.25"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5:24" x14ac:dyDescent="0.25"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5:24" x14ac:dyDescent="0.25"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5:24" x14ac:dyDescent="0.25"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5:24" x14ac:dyDescent="0.25"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5:24" x14ac:dyDescent="0.25"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5:24" x14ac:dyDescent="0.25"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5:24" x14ac:dyDescent="0.25"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5:24" x14ac:dyDescent="0.25"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5:24" x14ac:dyDescent="0.25"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5:24" x14ac:dyDescent="0.25"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5:24" x14ac:dyDescent="0.25"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5:24" x14ac:dyDescent="0.25"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5:24" x14ac:dyDescent="0.25"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5:24" x14ac:dyDescent="0.25">
      <c r="O50" s="5"/>
      <c r="P50" s="5"/>
      <c r="Q50" s="5"/>
      <c r="R50" s="5"/>
      <c r="S50" s="5"/>
      <c r="T50" s="5"/>
      <c r="U50" s="5"/>
      <c r="V50" s="5"/>
      <c r="W50" s="5"/>
      <c r="X50" s="5"/>
    </row>
  </sheetData>
  <dataConsolidate/>
  <mergeCells count="5">
    <mergeCell ref="K24:L24"/>
    <mergeCell ref="K25:L25"/>
    <mergeCell ref="K26:L26"/>
    <mergeCell ref="A1:I5"/>
    <mergeCell ref="K27:L27"/>
  </mergeCells>
  <conditionalFormatting sqref="N11:N20">
    <cfRule type="containsBlanks" dxfId="6" priority="3">
      <formula>LEN(TRIM(N11))=0</formula>
    </cfRule>
  </conditionalFormatting>
  <conditionalFormatting sqref="O9">
    <cfRule type="cellIs" dxfId="5" priority="10" operator="equal">
      <formula>1</formula>
    </cfRule>
    <cfRule type="cellIs" dxfId="4" priority="11" operator="notEqual">
      <formula>1</formula>
    </cfRule>
  </conditionalFormatting>
  <conditionalFormatting sqref="O11:O20">
    <cfRule type="cellIs" dxfId="3" priority="7" operator="equal">
      <formula>0</formula>
    </cfRule>
  </conditionalFormatting>
  <conditionalFormatting sqref="M27 M25">
    <cfRule type="expression" dxfId="2" priority="30">
      <formula>$M$27&gt;$L$12</formula>
    </cfRule>
  </conditionalFormatting>
  <conditionalFormatting sqref="P11:P20">
    <cfRule type="cellIs" dxfId="1" priority="32" operator="greaterThan">
      <formula>$L$18</formula>
    </cfRule>
    <cfRule type="containsBlanks" dxfId="0" priority="33">
      <formula>LEN(TRIM(P11))=0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Working</vt:lpstr>
      <vt:lpstr>coeff</vt:lpstr>
      <vt:lpstr>Datarange</vt:lpstr>
      <vt:lpstr>Range_min</vt:lpstr>
      <vt:lpstr>Scale_min</vt:lpstr>
      <vt:lpstr>score1</vt:lpstr>
      <vt:lpstr>score10</vt:lpstr>
      <vt:lpstr>score13</vt:lpstr>
      <vt:lpstr>score14</vt:lpstr>
      <vt:lpstr>score2</vt:lpstr>
      <vt:lpstr>score3</vt:lpstr>
      <vt:lpstr>score4</vt:lpstr>
      <vt:lpstr>score5</vt:lpstr>
      <vt:lpstr>score6</vt:lpstr>
      <vt:lpstr>score7</vt:lpstr>
      <vt:lpstr>score8</vt:lpstr>
      <vt:lpstr>score9</vt:lpstr>
      <vt:lpstr>weight1</vt:lpstr>
      <vt:lpstr>weight10</vt:lpstr>
      <vt:lpstr>weight13</vt:lpstr>
      <vt:lpstr>weight14</vt:lpstr>
      <vt:lpstr>weight2</vt:lpstr>
      <vt:lpstr>weight3</vt:lpstr>
      <vt:lpstr>weight4</vt:lpstr>
      <vt:lpstr>weight5</vt:lpstr>
      <vt:lpstr>weight6</vt:lpstr>
      <vt:lpstr>weight7</vt:lpstr>
      <vt:lpstr>weight8</vt:lpstr>
      <vt:lpstr>weight9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Zaahid Allie</dc:creator>
  <cp:lastModifiedBy>Zaahid Allie</cp:lastModifiedBy>
  <dcterms:created xsi:type="dcterms:W3CDTF">2023-07-04T11:27:09Z</dcterms:created>
  <dcterms:modified xsi:type="dcterms:W3CDTF">2023-07-05T09:21:56Z</dcterms:modified>
</cp:coreProperties>
</file>