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in\Desktop\Studium_Softwareentwicklung\4.Semester\IWNF02_Projekt_Agiles_Management\07_Aufgabenstellung\"/>
    </mc:Choice>
  </mc:AlternateContent>
  <xr:revisionPtr revIDLastSave="0" documentId="13_ncr:1_{45F810F6-B987-41FD-BDBB-A747143D78A5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Vorgaben" sheetId="1" r:id="rId1"/>
    <sheet name="Kostenvoranschlag (Angebot)" sheetId="2" r:id="rId2"/>
    <sheet name="Nachkalkulation (Angebot)" sheetId="3" r:id="rId3"/>
    <sheet name="Nachkalkulation (Rechnung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 s="1"/>
  <c r="F18" i="3"/>
  <c r="F17" i="3"/>
  <c r="F13" i="4"/>
  <c r="F9" i="4"/>
  <c r="D7" i="4"/>
  <c r="F7" i="4" s="1"/>
  <c r="F8" i="4" s="1"/>
  <c r="D5" i="4"/>
  <c r="F5" i="4" s="1"/>
  <c r="F13" i="3"/>
  <c r="F9" i="3"/>
  <c r="F7" i="3"/>
  <c r="F8" i="3" s="1"/>
  <c r="D7" i="3"/>
  <c r="D5" i="3"/>
  <c r="F5" i="3" s="1"/>
  <c r="F8" i="2"/>
  <c r="F13" i="2"/>
  <c r="D13" i="2"/>
  <c r="F9" i="2"/>
  <c r="E7" i="2"/>
  <c r="F7" i="2" s="1"/>
  <c r="E5" i="2"/>
  <c r="F5" i="2" s="1"/>
  <c r="D7" i="2"/>
  <c r="D5" i="2"/>
  <c r="C14" i="1"/>
  <c r="F6" i="4" l="1"/>
  <c r="F10" i="4" s="1"/>
  <c r="F6" i="3"/>
  <c r="F10" i="3" s="1"/>
  <c r="F6" i="2"/>
  <c r="F10" i="2" s="1"/>
  <c r="F12" i="4" l="1"/>
  <c r="F11" i="4"/>
  <c r="F12" i="3"/>
  <c r="F11" i="3"/>
  <c r="F12" i="2"/>
  <c r="F11" i="2"/>
  <c r="F14" i="4" l="1"/>
  <c r="F15" i="4" s="1"/>
  <c r="F14" i="3"/>
  <c r="F15" i="3" s="1"/>
  <c r="F14" i="2"/>
  <c r="F15" i="2" s="1"/>
  <c r="F16" i="2"/>
  <c r="F16" i="4" l="1"/>
  <c r="F17" i="4" s="1"/>
  <c r="F18" i="4" s="1"/>
  <c r="F16" i="3"/>
</calcChain>
</file>

<file path=xl/sharedStrings.xml><?xml version="1.0" encoding="utf-8"?>
<sst xmlns="http://schemas.openxmlformats.org/spreadsheetml/2006/main" count="127" uniqueCount="42">
  <si>
    <t>Kostenkalkulation Binokelsoftware</t>
  </si>
  <si>
    <t>Stunden / Tag:</t>
  </si>
  <si>
    <t>Anzahl Tage:</t>
  </si>
  <si>
    <t>Vorgaben:</t>
  </si>
  <si>
    <t>1 Release nach 5 Tagen</t>
  </si>
  <si>
    <t>8% Gewinn berücksichtigen</t>
  </si>
  <si>
    <t>Angebot erstellen und senden</t>
  </si>
  <si>
    <t>Für das RE 1 Arbeitstag als Projektleiter ansetzen</t>
  </si>
  <si>
    <t>Summe</t>
  </si>
  <si>
    <t>+</t>
  </si>
  <si>
    <t>-</t>
  </si>
  <si>
    <t>Entwicklungslohneinzelkosten ELK</t>
  </si>
  <si>
    <t>=</t>
  </si>
  <si>
    <t>Entwicklungskosten EK</t>
  </si>
  <si>
    <t>Selbstkosten</t>
  </si>
  <si>
    <t>Gewinn in % von 10</t>
  </si>
  <si>
    <t>Nettopreis</t>
  </si>
  <si>
    <t>Kostenvoranschlag (Angebot)</t>
  </si>
  <si>
    <t>Materialgemeinkosten MGK in % von 1 (Materialkostenzuschlagsatz)</t>
  </si>
  <si>
    <t>Entwicklungsgemeinkosten EGK in % von 3 (Entwicklungslohngemeinkostenzuschlag)</t>
  </si>
  <si>
    <t>Verwaltungsgemeinkosten VvGK in % von 6 (Verwaltungsgemeinkostenzuschlagsatz)</t>
  </si>
  <si>
    <t>Vertriebskosten VtGK in % von 6 (Vertriebsgemeinkostenzuschlagsatz)</t>
  </si>
  <si>
    <t>Materialeinzelkosten MEK (Geräte, Labor, Projektraum benutzung)</t>
  </si>
  <si>
    <t xml:space="preserve">Gewinn in % </t>
  </si>
  <si>
    <t>Stunden gesamt</t>
  </si>
  <si>
    <t>Materialgemeinkostenzuschlag MGK in %  (Strom, Verwaltung,Werbung, etc.)</t>
  </si>
  <si>
    <t>Stundensatz Softwareentwickler intern (€):</t>
  </si>
  <si>
    <t>Stundensatz Projektleiter intern (€):</t>
  </si>
  <si>
    <t>Stundensatz Geräte intern (€):</t>
  </si>
  <si>
    <t>Sondereinzelkosten der Entwicklung (z.B. Lizenzen nur für dieses eine Projekt)</t>
  </si>
  <si>
    <t xml:space="preserve">Selbstkosten </t>
  </si>
  <si>
    <t>Sondereinzelkosten des Vertriebs (Anfahrt)</t>
  </si>
  <si>
    <t>Zuschläge /
Satz</t>
  </si>
  <si>
    <t xml:space="preserve">Für die Kostenkalkulation wird angenommen, dass die Familie ein Auftraggeber wäre und den ersten Release nach 5 Tagen fordert. Nun muss ein Angebot erstellt werden, welches dem Auftraggeber zugesendet werden kann. Als Gewinn sollen 8% auf die kalkulierte Summe addiert werden. Das Requirement Engineering fand im Vorraus statt und hat in Summe 1 Arbeitstag benötigt, diese muss als vollen Projektleitertag gerechnet werden.
</t>
  </si>
  <si>
    <t>Sondereinzelkosten der Entwicklung (Pauschalen, Vereinbarungen, Projektleitertage)</t>
  </si>
  <si>
    <t>Stunden /
Faktor</t>
  </si>
  <si>
    <t>Nachkalkulation (Angebot)</t>
  </si>
  <si>
    <t>Hinweis:</t>
  </si>
  <si>
    <t>Nachkalkulation (Rechnung)</t>
  </si>
  <si>
    <t xml:space="preserve">Hier werden die tatsächlich benötigten Kosten berechnet, welche noch für die Umsetzung der offenen Punkte benötigt werden.
</t>
  </si>
  <si>
    <t>Mehrwertsteuer in % von 12</t>
  </si>
  <si>
    <t xml:space="preserve">Hier werden die tatsächlich benötigten Kosten berechnet, die durch das gesamte Projekt entstanden sind.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</si>
</sst>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 &quot;[$€]"/>
    <numFmt numFmtId="165" formatCode="#,##0&quot; &quot;[$€];[Red]&quot;-&quot;#,##0&quot; &quot;[$€]"/>
    <numFmt numFmtId="166" formatCode="#,##0.00&quot; &quot;[$€-407];[Red]&quot;-&quot;#,##0.00&quot; &quot;[$€-407]"/>
  </numFmts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7E6E6"/>
        <bgColor rgb="FFE7E6E6"/>
      </patternFill>
    </fill>
    <fill>
      <patternFill patternType="solid">
        <fgColor rgb="FFED7D31"/>
        <bgColor rgb="FFED7D31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auto="1"/>
      </diagonal>
    </border>
  </borders>
  <cellStyleXfs count="6">
    <xf numFmtId="0" fontId="0" fillId="0" borderId="0"/>
    <xf numFmtId="0" fontId="2" fillId="0" borderId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6" fontId="4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5" fillId="2" borderId="1" xfId="1" applyFont="1" applyFill="1" applyBorder="1" applyAlignment="1">
      <alignment vertical="top"/>
    </xf>
    <xf numFmtId="0" fontId="5" fillId="2" borderId="2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5" fillId="2" borderId="4" xfId="1" applyFont="1" applyFill="1" applyBorder="1" applyAlignment="1">
      <alignment horizontal="center" vertical="top"/>
    </xf>
    <xf numFmtId="0" fontId="2" fillId="0" borderId="0" xfId="1" applyAlignment="1">
      <alignment vertical="top"/>
    </xf>
    <xf numFmtId="0" fontId="6" fillId="0" borderId="4" xfId="1" applyFont="1" applyBorder="1" applyAlignment="1">
      <alignment vertical="top"/>
    </xf>
    <xf numFmtId="0" fontId="6" fillId="0" borderId="1" xfId="1" applyFont="1" applyBorder="1" applyAlignment="1">
      <alignment vertical="top" wrapText="1"/>
    </xf>
    <xf numFmtId="0" fontId="6" fillId="0" borderId="1" xfId="1" applyFont="1" applyBorder="1" applyAlignment="1">
      <alignment vertical="top"/>
    </xf>
    <xf numFmtId="0" fontId="5" fillId="3" borderId="4" xfId="1" applyFont="1" applyFill="1" applyBorder="1" applyAlignment="1">
      <alignment vertical="top"/>
    </xf>
    <xf numFmtId="0" fontId="5" fillId="3" borderId="1" xfId="1" applyFont="1" applyFill="1" applyBorder="1" applyAlignment="1">
      <alignment vertical="top"/>
    </xf>
    <xf numFmtId="0" fontId="6" fillId="3" borderId="4" xfId="1" applyFont="1" applyFill="1" applyBorder="1" applyAlignment="1">
      <alignment vertical="top"/>
    </xf>
    <xf numFmtId="0" fontId="6" fillId="4" borderId="4" xfId="1" applyFont="1" applyFill="1" applyBorder="1" applyAlignment="1">
      <alignment vertical="top"/>
    </xf>
    <xf numFmtId="0" fontId="5" fillId="4" borderId="1" xfId="1" applyFont="1" applyFill="1" applyBorder="1" applyAlignment="1">
      <alignment vertical="top"/>
    </xf>
    <xf numFmtId="0" fontId="2" fillId="0" borderId="0" xfId="1" applyAlignment="1">
      <alignment horizontal="center" vertical="top"/>
    </xf>
    <xf numFmtId="0" fontId="6" fillId="0" borderId="4" xfId="1" applyFont="1" applyBorder="1" applyAlignment="1">
      <alignment vertical="top" wrapText="1"/>
    </xf>
    <xf numFmtId="0" fontId="5" fillId="2" borderId="7" xfId="1" applyFont="1" applyFill="1" applyBorder="1" applyAlignment="1">
      <alignment horizontal="center" vertical="top" wrapText="1"/>
    </xf>
    <xf numFmtId="164" fontId="6" fillId="0" borderId="6" xfId="1" applyNumberFormat="1" applyFont="1" applyBorder="1" applyAlignment="1">
      <alignment horizontal="right" vertical="center" wrapText="1"/>
    </xf>
    <xf numFmtId="4" fontId="6" fillId="0" borderId="4" xfId="1" applyNumberFormat="1" applyFont="1" applyBorder="1" applyAlignment="1">
      <alignment horizontal="right" vertical="center"/>
    </xf>
    <xf numFmtId="10" fontId="6" fillId="0" borderId="8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65" fontId="6" fillId="0" borderId="6" xfId="1" applyNumberFormat="1" applyFont="1" applyBorder="1" applyAlignment="1">
      <alignment horizontal="right" vertical="center"/>
    </xf>
    <xf numFmtId="0" fontId="6" fillId="0" borderId="3" xfId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0" fontId="6" fillId="3" borderId="9" xfId="1" applyFont="1" applyFill="1" applyBorder="1" applyAlignment="1">
      <alignment horizontal="right" vertical="center"/>
    </xf>
    <xf numFmtId="0" fontId="6" fillId="3" borderId="3" xfId="1" applyFont="1" applyFill="1" applyBorder="1" applyAlignment="1">
      <alignment horizontal="right" vertical="center"/>
    </xf>
    <xf numFmtId="4" fontId="6" fillId="3" borderId="4" xfId="1" applyNumberFormat="1" applyFont="1" applyFill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10" fontId="6" fillId="0" borderId="7" xfId="1" applyNumberFormat="1" applyFont="1" applyBorder="1" applyAlignment="1">
      <alignment horizontal="right" vertical="center"/>
    </xf>
    <xf numFmtId="0" fontId="6" fillId="4" borderId="2" xfId="1" applyFont="1" applyFill="1" applyBorder="1" applyAlignment="1">
      <alignment horizontal="right" vertical="center"/>
    </xf>
    <xf numFmtId="0" fontId="6" fillId="4" borderId="3" xfId="1" applyFont="1" applyFill="1" applyBorder="1" applyAlignment="1">
      <alignment horizontal="right" vertical="center"/>
    </xf>
    <xf numFmtId="4" fontId="6" fillId="4" borderId="4" xfId="1" applyNumberFormat="1" applyFont="1" applyFill="1" applyBorder="1" applyAlignment="1">
      <alignment horizontal="right" vertical="center"/>
    </xf>
    <xf numFmtId="0" fontId="5" fillId="2" borderId="4" xfId="1" applyFont="1" applyFill="1" applyBorder="1" applyAlignment="1">
      <alignment horizontal="center" vertical="top" wrapText="1"/>
    </xf>
    <xf numFmtId="10" fontId="6" fillId="0" borderId="10" xfId="1" applyNumberFormat="1" applyFont="1" applyBorder="1" applyAlignment="1">
      <alignment horizontal="right" vertical="center"/>
    </xf>
    <xf numFmtId="4" fontId="6" fillId="0" borderId="3" xfId="1" applyNumberFormat="1" applyFont="1" applyBorder="1" applyAlignment="1">
      <alignment horizontal="right" vertical="center"/>
    </xf>
    <xf numFmtId="0" fontId="6" fillId="0" borderId="11" xfId="1" applyFont="1" applyBorder="1" applyAlignment="1">
      <alignment horizontal="right" vertical="center" wrapText="1"/>
    </xf>
    <xf numFmtId="0" fontId="6" fillId="0" borderId="12" xfId="1" applyFont="1" applyBorder="1" applyAlignment="1">
      <alignment horizontal="right" vertical="center"/>
    </xf>
    <xf numFmtId="0" fontId="6" fillId="0" borderId="13" xfId="1" applyFont="1" applyBorder="1" applyAlignment="1">
      <alignment horizontal="right" vertical="center"/>
    </xf>
    <xf numFmtId="0" fontId="6" fillId="0" borderId="14" xfId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6">
    <cellStyle name="Heading" xfId="2" xr:uid="{A8E03CC6-F960-4A81-9E09-E7EB949711AD}"/>
    <cellStyle name="Heading1" xfId="3" xr:uid="{C3EADC45-BD05-4F7B-AEFE-D3DE4C280E96}"/>
    <cellStyle name="Result" xfId="4" xr:uid="{286C7887-CEFD-4973-BFAA-7A0C5E7E23C4}"/>
    <cellStyle name="Result2" xfId="5" xr:uid="{0F9A294A-13F9-4322-AFD6-15E13E94F876}"/>
    <cellStyle name="Standard" xfId="0" builtinId="0"/>
    <cellStyle name="Standard 2" xfId="1" xr:uid="{B86CA43E-11B8-40BB-BA19-02C3CCC31A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1"/>
  <sheetViews>
    <sheetView topLeftCell="A7" workbookViewId="0">
      <selection activeCell="C24" sqref="C24"/>
    </sheetView>
  </sheetViews>
  <sheetFormatPr baseColWidth="10" defaultColWidth="9.140625" defaultRowHeight="15" x14ac:dyDescent="0.25"/>
  <cols>
    <col min="2" max="2" width="77.85546875" bestFit="1" customWidth="1"/>
    <col min="5" max="5" width="10.140625" bestFit="1" customWidth="1"/>
  </cols>
  <sheetData>
    <row r="2" spans="2:12" x14ac:dyDescent="0.25">
      <c r="B2" s="1" t="s">
        <v>0</v>
      </c>
    </row>
    <row r="4" spans="2:12" x14ac:dyDescent="0.25">
      <c r="B4" s="41" t="s">
        <v>33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2:12" x14ac:dyDescent="0.25"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2:12" x14ac:dyDescent="0.25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2:12" x14ac:dyDescent="0.25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</row>
    <row r="9" spans="2:12" x14ac:dyDescent="0.25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</row>
    <row r="11" spans="2:12" x14ac:dyDescent="0.25">
      <c r="E11" t="s">
        <v>3</v>
      </c>
    </row>
    <row r="12" spans="2:12" x14ac:dyDescent="0.25">
      <c r="B12" t="s">
        <v>1</v>
      </c>
      <c r="C12">
        <v>8</v>
      </c>
      <c r="F12" s="40" t="s">
        <v>4</v>
      </c>
      <c r="G12" s="40"/>
      <c r="H12" s="40"/>
      <c r="I12" s="40"/>
      <c r="J12" s="40"/>
      <c r="K12" s="40"/>
      <c r="L12" s="40"/>
    </row>
    <row r="13" spans="2:12" x14ac:dyDescent="0.25">
      <c r="B13" t="s">
        <v>2</v>
      </c>
      <c r="C13">
        <v>5</v>
      </c>
      <c r="F13" s="40" t="s">
        <v>5</v>
      </c>
      <c r="G13" s="40"/>
      <c r="H13" s="40"/>
      <c r="I13" s="40"/>
      <c r="J13" s="40"/>
      <c r="K13" s="40"/>
      <c r="L13" s="40"/>
    </row>
    <row r="14" spans="2:12" x14ac:dyDescent="0.25">
      <c r="B14" t="s">
        <v>24</v>
      </c>
      <c r="C14">
        <f>C13*C12</f>
        <v>40</v>
      </c>
      <c r="F14" s="40" t="s">
        <v>6</v>
      </c>
      <c r="G14" s="40"/>
      <c r="H14" s="40"/>
      <c r="I14" s="40"/>
      <c r="J14" s="40"/>
      <c r="K14" s="40"/>
      <c r="L14" s="40"/>
    </row>
    <row r="15" spans="2:12" x14ac:dyDescent="0.25">
      <c r="F15" s="40" t="s">
        <v>7</v>
      </c>
      <c r="G15" s="40"/>
      <c r="H15" s="40"/>
      <c r="I15" s="40"/>
      <c r="J15" s="40"/>
      <c r="K15" s="40"/>
      <c r="L15" s="40"/>
    </row>
    <row r="16" spans="2:12" x14ac:dyDescent="0.25">
      <c r="B16" t="s">
        <v>26</v>
      </c>
      <c r="C16">
        <v>200</v>
      </c>
      <c r="F16" s="40"/>
      <c r="G16" s="40"/>
      <c r="H16" s="40"/>
      <c r="I16" s="40"/>
      <c r="J16" s="40"/>
      <c r="K16" s="40"/>
      <c r="L16" s="40"/>
    </row>
    <row r="17" spans="2:17" x14ac:dyDescent="0.25">
      <c r="B17" t="s">
        <v>27</v>
      </c>
      <c r="C17">
        <v>150</v>
      </c>
      <c r="F17" s="40"/>
      <c r="G17" s="40"/>
      <c r="H17" s="40"/>
      <c r="I17" s="40"/>
      <c r="J17" s="40"/>
      <c r="K17" s="40"/>
      <c r="L17" s="40"/>
    </row>
    <row r="18" spans="2:17" x14ac:dyDescent="0.25">
      <c r="B18" t="s">
        <v>28</v>
      </c>
      <c r="C18">
        <v>5</v>
      </c>
    </row>
    <row r="19" spans="2:17" x14ac:dyDescent="0.25">
      <c r="Q19" s="1"/>
    </row>
    <row r="21" spans="2:17" x14ac:dyDescent="0.25">
      <c r="B21" t="s">
        <v>22</v>
      </c>
    </row>
    <row r="22" spans="2:17" x14ac:dyDescent="0.25">
      <c r="B22" t="s">
        <v>25</v>
      </c>
      <c r="C22">
        <v>5</v>
      </c>
    </row>
    <row r="23" spans="2:17" x14ac:dyDescent="0.25">
      <c r="B23" t="s">
        <v>11</v>
      </c>
    </row>
    <row r="24" spans="2:17" x14ac:dyDescent="0.25">
      <c r="B24" t="s">
        <v>19</v>
      </c>
      <c r="C24">
        <v>10</v>
      </c>
    </row>
    <row r="25" spans="2:17" x14ac:dyDescent="0.25">
      <c r="B25" t="s">
        <v>29</v>
      </c>
    </row>
    <row r="26" spans="2:17" x14ac:dyDescent="0.25">
      <c r="B26" t="s">
        <v>13</v>
      </c>
    </row>
    <row r="27" spans="2:17" x14ac:dyDescent="0.25">
      <c r="B27" t="s">
        <v>20</v>
      </c>
    </row>
    <row r="28" spans="2:17" x14ac:dyDescent="0.25">
      <c r="B28" t="s">
        <v>21</v>
      </c>
    </row>
    <row r="29" spans="2:17" x14ac:dyDescent="0.25">
      <c r="B29" t="s">
        <v>31</v>
      </c>
      <c r="C29">
        <v>50</v>
      </c>
    </row>
    <row r="30" spans="2:17" x14ac:dyDescent="0.25">
      <c r="B30" t="s">
        <v>30</v>
      </c>
    </row>
    <row r="31" spans="2:17" x14ac:dyDescent="0.25">
      <c r="B31" t="s">
        <v>23</v>
      </c>
    </row>
  </sheetData>
  <mergeCells count="7">
    <mergeCell ref="F16:L16"/>
    <mergeCell ref="F17:L17"/>
    <mergeCell ref="B4:L9"/>
    <mergeCell ref="F12:L12"/>
    <mergeCell ref="F13:L13"/>
    <mergeCell ref="F14:L14"/>
    <mergeCell ref="F15:L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3F6C-25CA-4B8B-96F9-866E6FE30E60}">
  <dimension ref="A1:F35"/>
  <sheetViews>
    <sheetView workbookViewId="0">
      <selection activeCell="F17" sqref="F17"/>
    </sheetView>
  </sheetViews>
  <sheetFormatPr baseColWidth="10" defaultRowHeight="15" x14ac:dyDescent="0.25"/>
  <cols>
    <col min="3" max="3" width="75" bestFit="1" customWidth="1"/>
  </cols>
  <sheetData>
    <row r="1" spans="1:6" x14ac:dyDescent="0.25">
      <c r="C1" s="43" t="s">
        <v>17</v>
      </c>
    </row>
    <row r="2" spans="1:6" x14ac:dyDescent="0.25">
      <c r="C2" s="44"/>
    </row>
    <row r="4" spans="1:6" ht="39.75" customHeight="1" x14ac:dyDescent="0.25">
      <c r="A4" s="2"/>
      <c r="B4" s="3"/>
      <c r="C4" s="4"/>
      <c r="D4" s="17" t="s">
        <v>32</v>
      </c>
      <c r="E4" s="33" t="s">
        <v>35</v>
      </c>
      <c r="F4" s="5" t="s">
        <v>8</v>
      </c>
    </row>
    <row r="5" spans="1:6" ht="26.1" customHeight="1" x14ac:dyDescent="0.25">
      <c r="A5" s="7">
        <v>1</v>
      </c>
      <c r="B5" s="7"/>
      <c r="C5" s="8" t="s">
        <v>22</v>
      </c>
      <c r="D5" s="18">
        <f>Vorgaben!C18</f>
        <v>5</v>
      </c>
      <c r="E5" s="36">
        <f>Vorgaben!C14</f>
        <v>40</v>
      </c>
      <c r="F5" s="19">
        <f>D5*E5</f>
        <v>200</v>
      </c>
    </row>
    <row r="6" spans="1:6" ht="26.1" customHeight="1" x14ac:dyDescent="0.25">
      <c r="A6" s="7">
        <v>2</v>
      </c>
      <c r="B6" s="7" t="s">
        <v>9</v>
      </c>
      <c r="C6" s="7" t="s">
        <v>18</v>
      </c>
      <c r="D6" s="34">
        <v>0.05</v>
      </c>
      <c r="E6" s="38"/>
      <c r="F6" s="35">
        <f>F5*D6</f>
        <v>10</v>
      </c>
    </row>
    <row r="7" spans="1:6" ht="26.1" customHeight="1" x14ac:dyDescent="0.25">
      <c r="A7" s="7">
        <v>3</v>
      </c>
      <c r="B7" s="7" t="s">
        <v>9</v>
      </c>
      <c r="C7" s="9" t="s">
        <v>11</v>
      </c>
      <c r="D7" s="22">
        <f>Vorgaben!C16</f>
        <v>200</v>
      </c>
      <c r="E7" s="37">
        <f>Vorgaben!C14</f>
        <v>40</v>
      </c>
      <c r="F7" s="19">
        <f>D7*E7</f>
        <v>8000</v>
      </c>
    </row>
    <row r="8" spans="1:6" ht="26.1" customHeight="1" x14ac:dyDescent="0.25">
      <c r="A8" s="7">
        <v>4</v>
      </c>
      <c r="B8" s="7" t="s">
        <v>9</v>
      </c>
      <c r="C8" s="16" t="s">
        <v>19</v>
      </c>
      <c r="D8" s="20">
        <v>0.1</v>
      </c>
      <c r="E8" s="39"/>
      <c r="F8" s="19">
        <f>F7*D8</f>
        <v>800</v>
      </c>
    </row>
    <row r="9" spans="1:6" ht="26.1" customHeight="1" x14ac:dyDescent="0.25">
      <c r="A9" s="7">
        <v>5</v>
      </c>
      <c r="B9" s="7" t="s">
        <v>9</v>
      </c>
      <c r="C9" s="9" t="s">
        <v>34</v>
      </c>
      <c r="D9" s="24">
        <v>150</v>
      </c>
      <c r="E9" s="23">
        <v>8</v>
      </c>
      <c r="F9" s="19">
        <f>D9*E9</f>
        <v>1200</v>
      </c>
    </row>
    <row r="10" spans="1:6" ht="26.1" customHeight="1" x14ac:dyDescent="0.25">
      <c r="A10" s="10">
        <v>6</v>
      </c>
      <c r="B10" s="10" t="s">
        <v>12</v>
      </c>
      <c r="C10" s="11" t="s">
        <v>13</v>
      </c>
      <c r="D10" s="25"/>
      <c r="E10" s="26"/>
      <c r="F10" s="27">
        <f>F5+F6+F7+F8+F9</f>
        <v>10210</v>
      </c>
    </row>
    <row r="11" spans="1:6" ht="26.1" customHeight="1" x14ac:dyDescent="0.25">
      <c r="A11" s="7">
        <v>7</v>
      </c>
      <c r="B11" s="7" t="s">
        <v>9</v>
      </c>
      <c r="C11" s="7" t="s">
        <v>20</v>
      </c>
      <c r="D11" s="28">
        <v>0.1</v>
      </c>
      <c r="E11" s="39"/>
      <c r="F11" s="19">
        <f>F10*D11</f>
        <v>1021</v>
      </c>
    </row>
    <row r="12" spans="1:6" ht="26.1" customHeight="1" x14ac:dyDescent="0.25">
      <c r="A12" s="7">
        <v>8</v>
      </c>
      <c r="B12" s="7" t="s">
        <v>9</v>
      </c>
      <c r="C12" s="7" t="s">
        <v>21</v>
      </c>
      <c r="D12" s="29">
        <v>0.15</v>
      </c>
      <c r="E12" s="39"/>
      <c r="F12" s="19">
        <f>F10*D12</f>
        <v>1531.5</v>
      </c>
    </row>
    <row r="13" spans="1:6" ht="26.1" customHeight="1" x14ac:dyDescent="0.25">
      <c r="A13" s="7">
        <v>9</v>
      </c>
      <c r="B13" s="7" t="s">
        <v>9</v>
      </c>
      <c r="C13" s="9" t="s">
        <v>31</v>
      </c>
      <c r="D13" s="24">
        <f>Vorgaben!C29</f>
        <v>50</v>
      </c>
      <c r="E13" s="23">
        <v>1</v>
      </c>
      <c r="F13" s="19">
        <f>D13*E13</f>
        <v>50</v>
      </c>
    </row>
    <row r="14" spans="1:6" ht="26.1" customHeight="1" x14ac:dyDescent="0.25">
      <c r="A14" s="12">
        <v>10</v>
      </c>
      <c r="B14" s="12" t="s">
        <v>12</v>
      </c>
      <c r="C14" s="11" t="s">
        <v>14</v>
      </c>
      <c r="D14" s="25"/>
      <c r="E14" s="26"/>
      <c r="F14" s="27">
        <f>F10+F11+F12+F13</f>
        <v>12812.5</v>
      </c>
    </row>
    <row r="15" spans="1:6" ht="26.1" customHeight="1" x14ac:dyDescent="0.25">
      <c r="A15" s="7">
        <v>11</v>
      </c>
      <c r="B15" s="7" t="s">
        <v>9</v>
      </c>
      <c r="C15" s="7" t="s">
        <v>15</v>
      </c>
      <c r="D15" s="28">
        <v>0.08</v>
      </c>
      <c r="E15" s="21" t="s">
        <v>10</v>
      </c>
      <c r="F15" s="19">
        <f>F14*D15</f>
        <v>1025</v>
      </c>
    </row>
    <row r="16" spans="1:6" ht="26.1" customHeight="1" x14ac:dyDescent="0.25">
      <c r="A16" s="13">
        <v>12</v>
      </c>
      <c r="B16" s="13" t="s">
        <v>12</v>
      </c>
      <c r="C16" s="14" t="s">
        <v>16</v>
      </c>
      <c r="D16" s="30"/>
      <c r="E16" s="31"/>
      <c r="F16" s="32">
        <f>F10+F14</f>
        <v>23022.5</v>
      </c>
    </row>
    <row r="17" spans="1:6" ht="26.1" customHeight="1" x14ac:dyDescent="0.25">
      <c r="A17" s="7">
        <v>13</v>
      </c>
      <c r="B17" s="7" t="s">
        <v>9</v>
      </c>
      <c r="C17" s="7" t="s">
        <v>40</v>
      </c>
      <c r="D17" s="28">
        <v>0.19</v>
      </c>
      <c r="E17" s="21" t="s">
        <v>10</v>
      </c>
      <c r="F17" s="19">
        <f>F16*D17</f>
        <v>4374.2749999999996</v>
      </c>
    </row>
    <row r="18" spans="1:6" ht="26.1" customHeight="1" x14ac:dyDescent="0.25">
      <c r="A18" s="13">
        <v>14</v>
      </c>
      <c r="B18" s="13" t="s">
        <v>12</v>
      </c>
      <c r="C18" s="14" t="s">
        <v>16</v>
      </c>
      <c r="D18" s="30"/>
      <c r="E18" s="31"/>
      <c r="F18" s="32">
        <f>F16+F17</f>
        <v>27396.775000000001</v>
      </c>
    </row>
    <row r="19" spans="1:6" x14ac:dyDescent="0.25">
      <c r="A19" s="6"/>
      <c r="B19" s="15"/>
      <c r="C19" s="6"/>
      <c r="D19" s="6"/>
      <c r="E19" s="6"/>
      <c r="F19" s="6"/>
    </row>
    <row r="20" spans="1:6" x14ac:dyDescent="0.25">
      <c r="B20" s="15"/>
      <c r="C20" s="6"/>
    </row>
    <row r="21" spans="1:6" x14ac:dyDescent="0.25">
      <c r="B21" s="6"/>
      <c r="C21" s="6"/>
    </row>
    <row r="22" spans="1:6" x14ac:dyDescent="0.25">
      <c r="B22" s="6"/>
      <c r="C22" s="6"/>
    </row>
    <row r="23" spans="1:6" x14ac:dyDescent="0.25">
      <c r="B23" s="6"/>
      <c r="C23" s="6"/>
    </row>
    <row r="24" spans="1:6" x14ac:dyDescent="0.25">
      <c r="B24" s="6"/>
      <c r="C24" s="6"/>
    </row>
    <row r="25" spans="1:6" x14ac:dyDescent="0.25">
      <c r="B25" s="6"/>
      <c r="C25" s="6"/>
    </row>
    <row r="26" spans="1:6" x14ac:dyDescent="0.25">
      <c r="B26" s="6"/>
      <c r="C26" s="6"/>
    </row>
    <row r="27" spans="1:6" x14ac:dyDescent="0.25">
      <c r="B27" s="6"/>
      <c r="C27" s="6"/>
    </row>
    <row r="28" spans="1:6" x14ac:dyDescent="0.25">
      <c r="B28" s="6"/>
      <c r="C28" s="6"/>
    </row>
    <row r="29" spans="1:6" x14ac:dyDescent="0.25">
      <c r="B29" s="6"/>
      <c r="C29" s="6"/>
    </row>
    <row r="30" spans="1:6" x14ac:dyDescent="0.25">
      <c r="B30" s="6"/>
      <c r="C30" s="6"/>
    </row>
    <row r="31" spans="1:6" x14ac:dyDescent="0.25">
      <c r="B31" s="6"/>
      <c r="C31" s="6"/>
    </row>
    <row r="32" spans="1:6" x14ac:dyDescent="0.25">
      <c r="B32" s="6"/>
      <c r="C32" s="6"/>
    </row>
    <row r="33" spans="2:3" x14ac:dyDescent="0.25">
      <c r="B33" s="6"/>
      <c r="C33" s="6"/>
    </row>
    <row r="34" spans="2:3" x14ac:dyDescent="0.25">
      <c r="B34" s="6"/>
      <c r="C34" s="6"/>
    </row>
    <row r="35" spans="2:3" x14ac:dyDescent="0.25">
      <c r="B35" s="6"/>
      <c r="C35" s="6"/>
    </row>
  </sheetData>
  <mergeCells count="1">
    <mergeCell ref="C1:C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A1E6-60C0-4824-863E-79B77CD522CB}">
  <dimension ref="A1:M35"/>
  <sheetViews>
    <sheetView tabSelected="1" zoomScale="85" zoomScaleNormal="85" workbookViewId="0">
      <selection activeCell="Q22" sqref="Q22"/>
    </sheetView>
  </sheetViews>
  <sheetFormatPr baseColWidth="10" defaultRowHeight="15" x14ac:dyDescent="0.25"/>
  <cols>
    <col min="3" max="3" width="75" bestFit="1" customWidth="1"/>
  </cols>
  <sheetData>
    <row r="1" spans="1:13" x14ac:dyDescent="0.25">
      <c r="C1" s="43" t="s">
        <v>36</v>
      </c>
    </row>
    <row r="2" spans="1:13" x14ac:dyDescent="0.25">
      <c r="C2" s="44"/>
    </row>
    <row r="4" spans="1:13" ht="39.75" customHeight="1" x14ac:dyDescent="0.25">
      <c r="A4" s="2"/>
      <c r="B4" s="3"/>
      <c r="C4" s="4"/>
      <c r="D4" s="17" t="s">
        <v>32</v>
      </c>
      <c r="E4" s="33" t="s">
        <v>35</v>
      </c>
      <c r="F4" s="5" t="s">
        <v>8</v>
      </c>
      <c r="H4" s="45" t="s">
        <v>37</v>
      </c>
      <c r="I4" s="45"/>
      <c r="J4" s="45"/>
    </row>
    <row r="5" spans="1:13" ht="26.1" customHeight="1" x14ac:dyDescent="0.25">
      <c r="A5" s="7">
        <v>1</v>
      </c>
      <c r="B5" s="7"/>
      <c r="C5" s="8" t="s">
        <v>22</v>
      </c>
      <c r="D5" s="18">
        <f>Vorgaben!C18</f>
        <v>5</v>
      </c>
      <c r="E5" s="36">
        <v>8</v>
      </c>
      <c r="F5" s="19">
        <f>D5*E5</f>
        <v>40</v>
      </c>
      <c r="H5" s="41" t="s">
        <v>39</v>
      </c>
      <c r="I5" s="42"/>
      <c r="J5" s="42"/>
      <c r="K5" s="42"/>
      <c r="L5" s="42"/>
      <c r="M5" s="42"/>
    </row>
    <row r="6" spans="1:13" ht="26.1" customHeight="1" x14ac:dyDescent="0.25">
      <c r="A6" s="7">
        <v>2</v>
      </c>
      <c r="B6" s="7" t="s">
        <v>9</v>
      </c>
      <c r="C6" s="7" t="s">
        <v>18</v>
      </c>
      <c r="D6" s="34">
        <v>0.05</v>
      </c>
      <c r="E6" s="38"/>
      <c r="F6" s="35">
        <f>F5*D6</f>
        <v>2</v>
      </c>
      <c r="H6" s="42"/>
      <c r="I6" s="42"/>
      <c r="J6" s="42"/>
      <c r="K6" s="42"/>
      <c r="L6" s="42"/>
      <c r="M6" s="42"/>
    </row>
    <row r="7" spans="1:13" ht="26.1" customHeight="1" x14ac:dyDescent="0.25">
      <c r="A7" s="7">
        <v>3</v>
      </c>
      <c r="B7" s="7" t="s">
        <v>9</v>
      </c>
      <c r="C7" s="9" t="s">
        <v>11</v>
      </c>
      <c r="D7" s="22">
        <f>Vorgaben!C16</f>
        <v>200</v>
      </c>
      <c r="E7" s="37">
        <v>8</v>
      </c>
      <c r="F7" s="19">
        <f>D7*E7</f>
        <v>1600</v>
      </c>
      <c r="H7" s="42"/>
      <c r="I7" s="42"/>
      <c r="J7" s="42"/>
      <c r="K7" s="42"/>
      <c r="L7" s="42"/>
      <c r="M7" s="42"/>
    </row>
    <row r="8" spans="1:13" ht="26.1" customHeight="1" x14ac:dyDescent="0.25">
      <c r="A8" s="7">
        <v>4</v>
      </c>
      <c r="B8" s="7" t="s">
        <v>9</v>
      </c>
      <c r="C8" s="16" t="s">
        <v>19</v>
      </c>
      <c r="D8" s="20">
        <v>0.1</v>
      </c>
      <c r="E8" s="39"/>
      <c r="F8" s="19">
        <f>F7*D8</f>
        <v>160</v>
      </c>
    </row>
    <row r="9" spans="1:13" ht="26.1" customHeight="1" x14ac:dyDescent="0.25">
      <c r="A9" s="7">
        <v>5</v>
      </c>
      <c r="B9" s="7" t="s">
        <v>9</v>
      </c>
      <c r="C9" s="9" t="s">
        <v>34</v>
      </c>
      <c r="D9" s="24">
        <v>0</v>
      </c>
      <c r="E9" s="23">
        <v>0</v>
      </c>
      <c r="F9" s="19">
        <f>D9*E9</f>
        <v>0</v>
      </c>
    </row>
    <row r="10" spans="1:13" ht="26.1" customHeight="1" x14ac:dyDescent="0.25">
      <c r="A10" s="10">
        <v>6</v>
      </c>
      <c r="B10" s="10" t="s">
        <v>12</v>
      </c>
      <c r="C10" s="11" t="s">
        <v>13</v>
      </c>
      <c r="D10" s="25"/>
      <c r="E10" s="26"/>
      <c r="F10" s="27">
        <f>F5+F6+F7+F8+F9</f>
        <v>1802</v>
      </c>
    </row>
    <row r="11" spans="1:13" ht="26.1" customHeight="1" x14ac:dyDescent="0.25">
      <c r="A11" s="7">
        <v>7</v>
      </c>
      <c r="B11" s="7" t="s">
        <v>9</v>
      </c>
      <c r="C11" s="7" t="s">
        <v>20</v>
      </c>
      <c r="D11" s="28">
        <v>0.1</v>
      </c>
      <c r="E11" s="39"/>
      <c r="F11" s="19">
        <f>F10*D11</f>
        <v>180.20000000000002</v>
      </c>
    </row>
    <row r="12" spans="1:13" ht="26.1" customHeight="1" x14ac:dyDescent="0.25">
      <c r="A12" s="7">
        <v>8</v>
      </c>
      <c r="B12" s="7" t="s">
        <v>9</v>
      </c>
      <c r="C12" s="7" t="s">
        <v>21</v>
      </c>
      <c r="D12" s="29">
        <v>0.15</v>
      </c>
      <c r="E12" s="39"/>
      <c r="F12" s="19">
        <f>F10*D12</f>
        <v>270.3</v>
      </c>
    </row>
    <row r="13" spans="1:13" ht="26.1" customHeight="1" x14ac:dyDescent="0.25">
      <c r="A13" s="7">
        <v>9</v>
      </c>
      <c r="B13" s="7" t="s">
        <v>9</v>
      </c>
      <c r="C13" s="9" t="s">
        <v>31</v>
      </c>
      <c r="D13" s="24">
        <v>50</v>
      </c>
      <c r="E13" s="23">
        <v>1</v>
      </c>
      <c r="F13" s="19">
        <f>D13*E13</f>
        <v>50</v>
      </c>
    </row>
    <row r="14" spans="1:13" ht="26.1" customHeight="1" x14ac:dyDescent="0.25">
      <c r="A14" s="12">
        <v>10</v>
      </c>
      <c r="B14" s="12" t="s">
        <v>12</v>
      </c>
      <c r="C14" s="11" t="s">
        <v>14</v>
      </c>
      <c r="D14" s="25"/>
      <c r="E14" s="26"/>
      <c r="F14" s="27">
        <f>F10+F11+F12+F13</f>
        <v>2302.5</v>
      </c>
    </row>
    <row r="15" spans="1:13" ht="26.1" customHeight="1" x14ac:dyDescent="0.25">
      <c r="A15" s="7">
        <v>11</v>
      </c>
      <c r="B15" s="7" t="s">
        <v>9</v>
      </c>
      <c r="C15" s="7" t="s">
        <v>15</v>
      </c>
      <c r="D15" s="28">
        <v>0.08</v>
      </c>
      <c r="E15" s="21" t="s">
        <v>10</v>
      </c>
      <c r="F15" s="19">
        <f>F14*D15</f>
        <v>184.20000000000002</v>
      </c>
    </row>
    <row r="16" spans="1:13" ht="26.1" customHeight="1" x14ac:dyDescent="0.25">
      <c r="A16" s="13">
        <v>12</v>
      </c>
      <c r="B16" s="13" t="s">
        <v>12</v>
      </c>
      <c r="C16" s="14" t="s">
        <v>16</v>
      </c>
      <c r="D16" s="30"/>
      <c r="E16" s="31"/>
      <c r="F16" s="32">
        <f>F10+F14</f>
        <v>4104.5</v>
      </c>
    </row>
    <row r="17" spans="1:6" ht="26.1" customHeight="1" x14ac:dyDescent="0.25">
      <c r="A17" s="7">
        <v>13</v>
      </c>
      <c r="B17" s="7" t="s">
        <v>9</v>
      </c>
      <c r="C17" s="7" t="s">
        <v>40</v>
      </c>
      <c r="D17" s="28">
        <v>0.19</v>
      </c>
      <c r="E17" s="21" t="s">
        <v>10</v>
      </c>
      <c r="F17" s="19">
        <f>F16*D17</f>
        <v>779.85500000000002</v>
      </c>
    </row>
    <row r="18" spans="1:6" ht="26.1" customHeight="1" x14ac:dyDescent="0.25">
      <c r="A18" s="13">
        <v>14</v>
      </c>
      <c r="B18" s="13" t="s">
        <v>12</v>
      </c>
      <c r="C18" s="14" t="s">
        <v>16</v>
      </c>
      <c r="D18" s="30"/>
      <c r="E18" s="31"/>
      <c r="F18" s="32">
        <f>F16+F17</f>
        <v>4884.3549999999996</v>
      </c>
    </row>
    <row r="19" spans="1:6" x14ac:dyDescent="0.25">
      <c r="A19" s="6"/>
      <c r="B19" s="15"/>
      <c r="C19" s="6"/>
      <c r="D19" s="6"/>
      <c r="E19" s="6"/>
      <c r="F19" s="6"/>
    </row>
    <row r="20" spans="1:6" x14ac:dyDescent="0.25">
      <c r="B20" s="15"/>
      <c r="C20" s="6"/>
    </row>
    <row r="21" spans="1:6" x14ac:dyDescent="0.25">
      <c r="B21" s="6"/>
      <c r="C21" s="6"/>
    </row>
    <row r="22" spans="1:6" x14ac:dyDescent="0.25">
      <c r="B22" s="6"/>
      <c r="C22" s="6"/>
    </row>
    <row r="23" spans="1:6" x14ac:dyDescent="0.25">
      <c r="B23" s="6"/>
      <c r="C23" s="6"/>
    </row>
    <row r="24" spans="1:6" x14ac:dyDescent="0.25">
      <c r="B24" s="6"/>
      <c r="C24" s="6"/>
    </row>
    <row r="25" spans="1:6" x14ac:dyDescent="0.25">
      <c r="B25" s="6"/>
      <c r="C25" s="6"/>
    </row>
    <row r="26" spans="1:6" x14ac:dyDescent="0.25">
      <c r="B26" s="6"/>
      <c r="C26" s="6"/>
    </row>
    <row r="27" spans="1:6" x14ac:dyDescent="0.25">
      <c r="B27" s="6"/>
      <c r="C27" s="6"/>
    </row>
    <row r="28" spans="1:6" x14ac:dyDescent="0.25">
      <c r="B28" s="6"/>
      <c r="C28" s="6"/>
    </row>
    <row r="29" spans="1:6" x14ac:dyDescent="0.25">
      <c r="B29" s="6"/>
      <c r="C29" s="6"/>
    </row>
    <row r="30" spans="1:6" x14ac:dyDescent="0.25">
      <c r="B30" s="6"/>
      <c r="C30" s="6"/>
    </row>
    <row r="31" spans="1:6" x14ac:dyDescent="0.25">
      <c r="B31" s="6"/>
      <c r="C31" s="6"/>
    </row>
    <row r="32" spans="1:6" x14ac:dyDescent="0.25">
      <c r="B32" s="6"/>
      <c r="C32" s="6"/>
    </row>
    <row r="33" spans="2:3" x14ac:dyDescent="0.25">
      <c r="B33" s="6"/>
      <c r="C33" s="6"/>
    </row>
    <row r="34" spans="2:3" x14ac:dyDescent="0.25">
      <c r="B34" s="6"/>
      <c r="C34" s="6"/>
    </row>
    <row r="35" spans="2:3" x14ac:dyDescent="0.25">
      <c r="B35" s="6"/>
      <c r="C35" s="6"/>
    </row>
  </sheetData>
  <mergeCells count="3">
    <mergeCell ref="C1:C2"/>
    <mergeCell ref="H4:J4"/>
    <mergeCell ref="H5:M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F376-6949-452B-ABED-7568AB3723BE}">
  <dimension ref="A1:M35"/>
  <sheetViews>
    <sheetView topLeftCell="A5" workbookViewId="0">
      <selection activeCell="K12" sqref="K12"/>
    </sheetView>
  </sheetViews>
  <sheetFormatPr baseColWidth="10" defaultRowHeight="15" x14ac:dyDescent="0.25"/>
  <cols>
    <col min="3" max="3" width="75" bestFit="1" customWidth="1"/>
  </cols>
  <sheetData>
    <row r="1" spans="1:13" x14ac:dyDescent="0.25">
      <c r="C1" s="43" t="s">
        <v>38</v>
      </c>
    </row>
    <row r="2" spans="1:13" x14ac:dyDescent="0.25">
      <c r="C2" s="44"/>
    </row>
    <row r="4" spans="1:13" ht="39.75" customHeight="1" x14ac:dyDescent="0.25">
      <c r="A4" s="2"/>
      <c r="B4" s="3"/>
      <c r="C4" s="4"/>
      <c r="D4" s="17" t="s">
        <v>32</v>
      </c>
      <c r="E4" s="33" t="s">
        <v>35</v>
      </c>
      <c r="F4" s="5" t="s">
        <v>8</v>
      </c>
      <c r="H4" s="45" t="s">
        <v>37</v>
      </c>
      <c r="I4" s="45"/>
      <c r="J4" s="45"/>
    </row>
    <row r="5" spans="1:13" ht="26.1" customHeight="1" x14ac:dyDescent="0.25">
      <c r="A5" s="7">
        <v>1</v>
      </c>
      <c r="B5" s="7"/>
      <c r="C5" s="8" t="s">
        <v>22</v>
      </c>
      <c r="D5" s="18">
        <f>Vorgaben!C18</f>
        <v>5</v>
      </c>
      <c r="E5" s="36">
        <v>48</v>
      </c>
      <c r="F5" s="19">
        <f>D5*E5</f>
        <v>240</v>
      </c>
      <c r="H5" s="41" t="s">
        <v>41</v>
      </c>
      <c r="I5" s="42"/>
      <c r="J5" s="42"/>
      <c r="K5" s="42"/>
      <c r="L5" s="42"/>
      <c r="M5" s="42"/>
    </row>
    <row r="6" spans="1:13" ht="26.1" customHeight="1" x14ac:dyDescent="0.25">
      <c r="A6" s="7">
        <v>2</v>
      </c>
      <c r="B6" s="7" t="s">
        <v>9</v>
      </c>
      <c r="C6" s="7" t="s">
        <v>18</v>
      </c>
      <c r="D6" s="34">
        <v>0.05</v>
      </c>
      <c r="E6" s="38"/>
      <c r="F6" s="35">
        <f>F5*D6</f>
        <v>12</v>
      </c>
      <c r="H6" s="42"/>
      <c r="I6" s="42"/>
      <c r="J6" s="42"/>
      <c r="K6" s="42"/>
      <c r="L6" s="42"/>
      <c r="M6" s="42"/>
    </row>
    <row r="7" spans="1:13" ht="26.1" customHeight="1" x14ac:dyDescent="0.25">
      <c r="A7" s="7">
        <v>3</v>
      </c>
      <c r="B7" s="7" t="s">
        <v>9</v>
      </c>
      <c r="C7" s="9" t="s">
        <v>11</v>
      </c>
      <c r="D7" s="22">
        <f>Vorgaben!C16</f>
        <v>200</v>
      </c>
      <c r="E7" s="37">
        <v>48</v>
      </c>
      <c r="F7" s="19">
        <f>D7*E7</f>
        <v>9600</v>
      </c>
      <c r="H7" s="42"/>
      <c r="I7" s="42"/>
      <c r="J7" s="42"/>
      <c r="K7" s="42"/>
      <c r="L7" s="42"/>
      <c r="M7" s="42"/>
    </row>
    <row r="8" spans="1:13" ht="26.1" customHeight="1" x14ac:dyDescent="0.25">
      <c r="A8" s="7">
        <v>4</v>
      </c>
      <c r="B8" s="7" t="s">
        <v>9</v>
      </c>
      <c r="C8" s="16" t="s">
        <v>19</v>
      </c>
      <c r="D8" s="20">
        <v>0.1</v>
      </c>
      <c r="E8" s="39"/>
      <c r="F8" s="19">
        <f>F7*D8</f>
        <v>960</v>
      </c>
    </row>
    <row r="9" spans="1:13" ht="26.1" customHeight="1" x14ac:dyDescent="0.25">
      <c r="A9" s="7">
        <v>5</v>
      </c>
      <c r="B9" s="7" t="s">
        <v>9</v>
      </c>
      <c r="C9" s="9" t="s">
        <v>34</v>
      </c>
      <c r="D9" s="24">
        <v>150</v>
      </c>
      <c r="E9" s="23">
        <v>8</v>
      </c>
      <c r="F9" s="19">
        <f>D9*E9</f>
        <v>1200</v>
      </c>
    </row>
    <row r="10" spans="1:13" ht="26.1" customHeight="1" x14ac:dyDescent="0.25">
      <c r="A10" s="10">
        <v>6</v>
      </c>
      <c r="B10" s="10" t="s">
        <v>12</v>
      </c>
      <c r="C10" s="11" t="s">
        <v>13</v>
      </c>
      <c r="D10" s="25"/>
      <c r="E10" s="26"/>
      <c r="F10" s="27">
        <f>F5+F6+F7+F8+F9</f>
        <v>12012</v>
      </c>
    </row>
    <row r="11" spans="1:13" ht="26.1" customHeight="1" x14ac:dyDescent="0.25">
      <c r="A11" s="7">
        <v>7</v>
      </c>
      <c r="B11" s="7" t="s">
        <v>9</v>
      </c>
      <c r="C11" s="7" t="s">
        <v>20</v>
      </c>
      <c r="D11" s="28">
        <v>0.1</v>
      </c>
      <c r="E11" s="39"/>
      <c r="F11" s="19">
        <f>F10*D11</f>
        <v>1201.2</v>
      </c>
    </row>
    <row r="12" spans="1:13" ht="26.1" customHeight="1" x14ac:dyDescent="0.25">
      <c r="A12" s="7">
        <v>8</v>
      </c>
      <c r="B12" s="7" t="s">
        <v>9</v>
      </c>
      <c r="C12" s="7" t="s">
        <v>21</v>
      </c>
      <c r="D12" s="29">
        <v>0.15</v>
      </c>
      <c r="E12" s="39"/>
      <c r="F12" s="19">
        <f>F10*D12</f>
        <v>1801.8</v>
      </c>
    </row>
    <row r="13" spans="1:13" ht="26.1" customHeight="1" x14ac:dyDescent="0.25">
      <c r="A13" s="7">
        <v>9</v>
      </c>
      <c r="B13" s="7" t="s">
        <v>9</v>
      </c>
      <c r="C13" s="9" t="s">
        <v>31</v>
      </c>
      <c r="D13" s="24">
        <v>50</v>
      </c>
      <c r="E13" s="23">
        <v>2</v>
      </c>
      <c r="F13" s="19">
        <f>D13*E13</f>
        <v>100</v>
      </c>
    </row>
    <row r="14" spans="1:13" ht="26.1" customHeight="1" x14ac:dyDescent="0.25">
      <c r="A14" s="12">
        <v>10</v>
      </c>
      <c r="B14" s="12" t="s">
        <v>12</v>
      </c>
      <c r="C14" s="11" t="s">
        <v>14</v>
      </c>
      <c r="D14" s="25"/>
      <c r="E14" s="26"/>
      <c r="F14" s="27">
        <f>F10+F11+F12+F13</f>
        <v>15115</v>
      </c>
    </row>
    <row r="15" spans="1:13" ht="26.1" customHeight="1" x14ac:dyDescent="0.25">
      <c r="A15" s="7">
        <v>11</v>
      </c>
      <c r="B15" s="7" t="s">
        <v>9</v>
      </c>
      <c r="C15" s="7" t="s">
        <v>15</v>
      </c>
      <c r="D15" s="28">
        <v>0.08</v>
      </c>
      <c r="E15" s="21" t="s">
        <v>10</v>
      </c>
      <c r="F15" s="19">
        <f>F14*D15</f>
        <v>1209.2</v>
      </c>
    </row>
    <row r="16" spans="1:13" ht="26.1" customHeight="1" x14ac:dyDescent="0.25">
      <c r="A16" s="13">
        <v>12</v>
      </c>
      <c r="B16" s="13" t="s">
        <v>12</v>
      </c>
      <c r="C16" s="14" t="s">
        <v>16</v>
      </c>
      <c r="D16" s="30"/>
      <c r="E16" s="31"/>
      <c r="F16" s="32">
        <f>F10+F14</f>
        <v>27127</v>
      </c>
    </row>
    <row r="17" spans="1:6" ht="26.1" customHeight="1" x14ac:dyDescent="0.25">
      <c r="A17" s="7">
        <v>13</v>
      </c>
      <c r="B17" s="7" t="s">
        <v>9</v>
      </c>
      <c r="C17" s="7" t="s">
        <v>40</v>
      </c>
      <c r="D17" s="28">
        <v>0.19</v>
      </c>
      <c r="E17" s="21" t="s">
        <v>10</v>
      </c>
      <c r="F17" s="19">
        <f>F16*D17</f>
        <v>5154.13</v>
      </c>
    </row>
    <row r="18" spans="1:6" ht="26.1" customHeight="1" x14ac:dyDescent="0.25">
      <c r="A18" s="13">
        <v>14</v>
      </c>
      <c r="B18" s="13" t="s">
        <v>12</v>
      </c>
      <c r="C18" s="14" t="s">
        <v>16</v>
      </c>
      <c r="D18" s="30"/>
      <c r="E18" s="31"/>
      <c r="F18" s="32">
        <f>F16+F17</f>
        <v>32281.13</v>
      </c>
    </row>
    <row r="19" spans="1:6" x14ac:dyDescent="0.25">
      <c r="A19" s="6"/>
      <c r="B19" s="15"/>
      <c r="C19" s="6"/>
      <c r="D19" s="6"/>
      <c r="E19" s="6"/>
      <c r="F19" s="6"/>
    </row>
    <row r="20" spans="1:6" x14ac:dyDescent="0.25">
      <c r="B20" s="15"/>
      <c r="C20" s="6"/>
    </row>
    <row r="21" spans="1:6" x14ac:dyDescent="0.25">
      <c r="B21" s="6"/>
      <c r="C21" s="6"/>
    </row>
    <row r="22" spans="1:6" x14ac:dyDescent="0.25">
      <c r="B22" s="6"/>
      <c r="C22" s="6"/>
    </row>
    <row r="23" spans="1:6" x14ac:dyDescent="0.25">
      <c r="B23" s="6"/>
      <c r="C23" s="6"/>
    </row>
    <row r="24" spans="1:6" x14ac:dyDescent="0.25">
      <c r="B24" s="6"/>
      <c r="C24" s="6"/>
    </row>
    <row r="25" spans="1:6" x14ac:dyDescent="0.25">
      <c r="B25" s="6"/>
      <c r="C25" s="6"/>
    </row>
    <row r="26" spans="1:6" x14ac:dyDescent="0.25">
      <c r="B26" s="6"/>
      <c r="C26" s="6"/>
    </row>
    <row r="27" spans="1:6" x14ac:dyDescent="0.25">
      <c r="B27" s="6"/>
      <c r="C27" s="6"/>
    </row>
    <row r="28" spans="1:6" x14ac:dyDescent="0.25">
      <c r="B28" s="6"/>
      <c r="C28" s="6"/>
    </row>
    <row r="29" spans="1:6" x14ac:dyDescent="0.25">
      <c r="B29" s="6"/>
      <c r="C29" s="6"/>
    </row>
    <row r="30" spans="1:6" x14ac:dyDescent="0.25">
      <c r="B30" s="6"/>
      <c r="C30" s="6"/>
    </row>
    <row r="31" spans="1:6" x14ac:dyDescent="0.25">
      <c r="B31" s="6"/>
      <c r="C31" s="6"/>
    </row>
    <row r="32" spans="1:6" x14ac:dyDescent="0.25">
      <c r="B32" s="6"/>
      <c r="C32" s="6"/>
    </row>
    <row r="33" spans="2:3" x14ac:dyDescent="0.25">
      <c r="B33" s="6"/>
      <c r="C33" s="6"/>
    </row>
    <row r="34" spans="2:3" x14ac:dyDescent="0.25">
      <c r="B34" s="6"/>
      <c r="C34" s="6"/>
    </row>
    <row r="35" spans="2:3" x14ac:dyDescent="0.25">
      <c r="B35" s="6"/>
      <c r="C35" s="6"/>
    </row>
  </sheetData>
  <mergeCells count="3">
    <mergeCell ref="C1:C2"/>
    <mergeCell ref="H4:J4"/>
    <mergeCell ref="H5:M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Vorgaben</vt:lpstr>
      <vt:lpstr>Kostenvoranschlag (Angebot)</vt:lpstr>
      <vt:lpstr>Nachkalkulation (Angebot)</vt:lpstr>
      <vt:lpstr>Nachkalkulation (Rechnung)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Amos</dc:creator>
  <cp:lastModifiedBy>Robin Amos</cp:lastModifiedBy>
  <cp:lastPrinted>2024-11-18T09:23:37Z</cp:lastPrinted>
  <dcterms:created xsi:type="dcterms:W3CDTF">2015-06-05T18:19:34Z</dcterms:created>
  <dcterms:modified xsi:type="dcterms:W3CDTF">2024-11-22T14:11:55Z</dcterms:modified>
</cp:coreProperties>
</file>