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hi\IIITG\Research\Edge\Problem2\Code\v7-updateLLCA\"/>
    </mc:Choice>
  </mc:AlternateContent>
  <bookViews>
    <workbookView xWindow="0" yWindow="0" windowWidth="14955" windowHeight="2625"/>
  </bookViews>
  <sheets>
    <sheet name="1.1.6-delayed-more-requests-not" sheetId="1" r:id="rId1"/>
  </sheets>
  <definedNames>
    <definedName name="_xlnm._FilterDatabase" localSheetId="0" hidden="1">'1.1.6-delayed-more-requests-not'!$A$1:$M$59</definedName>
  </definedNames>
  <calcPr calcId="162913"/>
</workbook>
</file>

<file path=xl/calcChain.xml><?xml version="1.0" encoding="utf-8"?>
<calcChain xmlns="http://schemas.openxmlformats.org/spreadsheetml/2006/main">
  <c r="Q9" i="1" l="1"/>
  <c r="Q19" i="1" l="1"/>
  <c r="O48" i="1" l="1"/>
  <c r="K2" i="1" l="1"/>
  <c r="G50" i="1"/>
  <c r="G46" i="1"/>
  <c r="G36" i="1"/>
  <c r="G35" i="1"/>
  <c r="G56" i="1"/>
  <c r="G45" i="1"/>
  <c r="G55" i="1"/>
  <c r="G44" i="1"/>
  <c r="G54" i="1"/>
  <c r="G43" i="1"/>
  <c r="G49" i="1"/>
  <c r="G42" i="1"/>
  <c r="G41" i="1"/>
  <c r="G53" i="1"/>
  <c r="G40" i="1"/>
  <c r="G52" i="1"/>
  <c r="G39" i="1"/>
  <c r="H51" i="1"/>
  <c r="H38" i="1"/>
  <c r="H20" i="1"/>
  <c r="G51" i="1"/>
  <c r="G38" i="1"/>
  <c r="G37" i="1"/>
  <c r="H19" i="1"/>
  <c r="H37" i="1" s="1"/>
  <c r="G18" i="1"/>
  <c r="G17" i="1"/>
  <c r="G10" i="1"/>
  <c r="H9" i="1"/>
  <c r="H18" i="1" s="1"/>
  <c r="G15" i="1"/>
  <c r="H15" i="1"/>
  <c r="H6" i="1"/>
  <c r="H14" i="1"/>
  <c r="H8" i="1"/>
  <c r="H7" i="1"/>
  <c r="H5" i="1"/>
  <c r="G8" i="1"/>
  <c r="G7" i="1"/>
  <c r="H12" i="1"/>
  <c r="H4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O41" i="1" s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" i="1"/>
  <c r="J4" i="1"/>
  <c r="J5" i="1"/>
  <c r="J6" i="1"/>
  <c r="N6" i="1" s="1"/>
  <c r="J7" i="1"/>
  <c r="J8" i="1"/>
  <c r="I14" i="1" s="1"/>
  <c r="J9" i="1"/>
  <c r="N9" i="1" s="1"/>
  <c r="J10" i="1"/>
  <c r="J11" i="1"/>
  <c r="N11" i="1" s="1"/>
  <c r="J12" i="1"/>
  <c r="J13" i="1"/>
  <c r="J14" i="1"/>
  <c r="J15" i="1"/>
  <c r="O15" i="1" s="1"/>
  <c r="J16" i="1"/>
  <c r="N16" i="1" s="1"/>
  <c r="J17" i="1"/>
  <c r="J18" i="1"/>
  <c r="J19" i="1"/>
  <c r="J20" i="1"/>
  <c r="J21" i="1"/>
  <c r="J22" i="1"/>
  <c r="J23" i="1"/>
  <c r="J24" i="1"/>
  <c r="J25" i="1"/>
  <c r="J26" i="1"/>
  <c r="J27" i="1"/>
  <c r="J2" i="1"/>
  <c r="H3" i="1"/>
  <c r="G12" i="1"/>
  <c r="G4" i="1"/>
  <c r="G3" i="1"/>
  <c r="I8" i="1" l="1"/>
  <c r="O7" i="1"/>
  <c r="I13" i="1"/>
  <c r="O12" i="1"/>
  <c r="I18" i="1"/>
  <c r="O17" i="1"/>
  <c r="I54" i="1"/>
  <c r="N54" i="1" s="1"/>
  <c r="O43" i="1"/>
  <c r="I56" i="1"/>
  <c r="N56" i="1" s="1"/>
  <c r="O45" i="1"/>
  <c r="I49" i="1"/>
  <c r="N49" i="1" s="1"/>
  <c r="O42" i="1"/>
  <c r="I50" i="1"/>
  <c r="N50" i="1" s="1"/>
  <c r="O46" i="1"/>
  <c r="I55" i="1"/>
  <c r="N55" i="1" s="1"/>
  <c r="O44" i="1"/>
  <c r="I53" i="1"/>
  <c r="N53" i="1" s="1"/>
  <c r="O40" i="1"/>
  <c r="I51" i="1"/>
  <c r="N51" i="1" s="1"/>
  <c r="O38" i="1"/>
  <c r="I52" i="1"/>
  <c r="N52" i="1" s="1"/>
  <c r="O39" i="1"/>
  <c r="I48" i="1"/>
  <c r="N48" i="1" s="1"/>
  <c r="O37" i="1"/>
  <c r="N10" i="1"/>
  <c r="N17" i="1"/>
  <c r="N12" i="1"/>
  <c r="N15" i="1"/>
  <c r="I47" i="1"/>
  <c r="N7" i="1"/>
  <c r="L38" i="1"/>
  <c r="H17" i="1"/>
  <c r="H10" i="1"/>
</calcChain>
</file>

<file path=xl/sharedStrings.xml><?xml version="1.0" encoding="utf-8"?>
<sst xmlns="http://schemas.openxmlformats.org/spreadsheetml/2006/main" count="79" uniqueCount="27">
  <si>
    <t>ExecutableID</t>
  </si>
  <si>
    <t>SubmitTime</t>
  </si>
  <si>
    <t>UsedCPUTime</t>
  </si>
  <si>
    <t>UsedMemory</t>
  </si>
  <si>
    <t>UsedLocalDiskSpace</t>
  </si>
  <si>
    <t>TaskIndex</t>
  </si>
  <si>
    <t>Mi</t>
  </si>
  <si>
    <t>Li</t>
  </si>
  <si>
    <t>remaining_time</t>
  </si>
  <si>
    <t>cost</t>
  </si>
  <si>
    <t>Action</t>
  </si>
  <si>
    <t>Forward</t>
  </si>
  <si>
    <t>Download time</t>
  </si>
  <si>
    <t>Forwarding time</t>
  </si>
  <si>
    <t>Download, Forward</t>
  </si>
  <si>
    <t>Hit</t>
  </si>
  <si>
    <t>Buffer</t>
  </si>
  <si>
    <t>Lines 37 to 56 are not yet cached</t>
  </si>
  <si>
    <t>Cached at</t>
  </si>
  <si>
    <t>Cache</t>
  </si>
  <si>
    <t>6251684909,6251672941,</t>
  </si>
  <si>
    <t>6251684909,6251672941,6251695141</t>
  </si>
  <si>
    <t>281,282,283,284,285</t>
  </si>
  <si>
    <t>6251684909,6251672941,6251695141, 6251699911</t>
  </si>
  <si>
    <t>Evict</t>
  </si>
  <si>
    <t>6251684909,6251672941,6251695141,6251699911</t>
  </si>
  <si>
    <t>cache 270,271,272,273,280,281,282,283,284,285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</si>
</sst>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33" borderId="0" xfId="0" applyFill="1"/>
    <xf numFmtId="11" fontId="0" fillId="33" borderId="0" xfId="0" applyNumberFormat="1" applyFill="1"/>
    <xf numFmtId="49" fontId="0" fillId="33" borderId="0" xfId="0" applyNumberFormat="1" applyFill="1"/>
    <xf numFmtId="0" fontId="14" fillId="0" borderId="0" xfId="0" applyFont="1"/>
    <xf numFmtId="11" fontId="14" fillId="0" borderId="0" xfId="0" applyNumberFormat="1" applyFont="1"/>
    <xf numFmtId="49" fontId="14" fillId="0" borderId="0" xfId="0" applyNumberFormat="1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workbookViewId="0">
      <selection activeCell="B9" sqref="B9"/>
    </sheetView>
  </sheetViews>
  <sheetFormatPr defaultRowHeight="15" x14ac:dyDescent="0.25"/>
  <cols>
    <col min="1" max="1" width="12.5703125" bestFit="1" customWidth="1"/>
    <col min="2" max="2" width="12" bestFit="1" customWidth="1"/>
    <col min="3" max="3" width="15.85546875" bestFit="1" customWidth="1"/>
    <col min="4" max="4" width="15.140625" bestFit="1" customWidth="1"/>
    <col min="5" max="5" width="21.28515625" bestFit="1" customWidth="1"/>
    <col min="7" max="7" width="11" bestFit="1" customWidth="1"/>
    <col min="8" max="8" width="10" bestFit="1" customWidth="1"/>
    <col min="9" max="9" width="15.28515625" bestFit="1" customWidth="1"/>
    <col min="10" max="11" width="15.28515625" customWidth="1"/>
    <col min="12" max="12" width="12" bestFit="1" customWidth="1"/>
    <col min="14" max="15" width="12" bestFit="1" customWidth="1"/>
    <col min="16" max="16" width="45.85546875" style="2" customWidth="1"/>
    <col min="17" max="17" width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9</v>
      </c>
      <c r="M1" t="s">
        <v>10</v>
      </c>
      <c r="O1" t="s">
        <v>18</v>
      </c>
      <c r="P1" s="2" t="s">
        <v>19</v>
      </c>
      <c r="Q1" t="s">
        <v>24</v>
      </c>
    </row>
    <row r="2" spans="1:17" x14ac:dyDescent="0.25">
      <c r="A2">
        <v>6251672941</v>
      </c>
      <c r="B2">
        <v>757955071</v>
      </c>
      <c r="C2">
        <v>2.4989999999999998E-2</v>
      </c>
      <c r="D2">
        <v>3.3390000000000003E-2</v>
      </c>
      <c r="E2">
        <v>3.3390000000000003E-2</v>
      </c>
      <c r="F2">
        <v>0</v>
      </c>
      <c r="G2">
        <v>0</v>
      </c>
      <c r="H2">
        <v>179.135927637333</v>
      </c>
      <c r="I2">
        <v>0</v>
      </c>
      <c r="J2">
        <f>(E2*2^30)/40 +179.135927637333</f>
        <v>896485.12351163744</v>
      </c>
      <c r="K2">
        <f>((MEDIAN(E2:E56)/10)*2^30) * (1/30 + 1/40)</f>
        <v>179.13592763733334</v>
      </c>
      <c r="M2" t="s">
        <v>11</v>
      </c>
    </row>
    <row r="3" spans="1:17" x14ac:dyDescent="0.25">
      <c r="A3">
        <v>6251672941</v>
      </c>
      <c r="B3">
        <v>757955073</v>
      </c>
      <c r="C3">
        <v>2.4989999999999998E-2</v>
      </c>
      <c r="D3">
        <v>3.3390000000000003E-2</v>
      </c>
      <c r="E3">
        <v>3.3390000000000003E-2</v>
      </c>
      <c r="F3">
        <v>0</v>
      </c>
      <c r="G3">
        <f>B3-B2</f>
        <v>2</v>
      </c>
      <c r="H3">
        <f>2*H2</f>
        <v>358.271855274666</v>
      </c>
      <c r="J3">
        <f t="shared" ref="J3:J56" si="0">(E3*2^30)/40 +179.135927637333</f>
        <v>896485.12351163744</v>
      </c>
      <c r="K3">
        <v>179.13592763733334</v>
      </c>
      <c r="M3" t="s">
        <v>11</v>
      </c>
    </row>
    <row r="4" spans="1:17" x14ac:dyDescent="0.25">
      <c r="A4">
        <v>6251672941</v>
      </c>
      <c r="B4">
        <v>757955075</v>
      </c>
      <c r="C4">
        <v>2.4989999999999998E-2</v>
      </c>
      <c r="D4">
        <v>3.3390000000000003E-2</v>
      </c>
      <c r="E4">
        <v>3.3390000000000003E-2</v>
      </c>
      <c r="F4">
        <v>0</v>
      </c>
      <c r="G4">
        <f>B4-B2</f>
        <v>4</v>
      </c>
      <c r="H4">
        <f>3*H2</f>
        <v>537.40778291199899</v>
      </c>
      <c r="J4">
        <f t="shared" si="0"/>
        <v>896485.12351163744</v>
      </c>
      <c r="K4">
        <v>179.13592763733334</v>
      </c>
      <c r="M4" t="s">
        <v>11</v>
      </c>
    </row>
    <row r="5" spans="1:17" x14ac:dyDescent="0.25">
      <c r="A5">
        <v>6251684909</v>
      </c>
      <c r="B5">
        <v>1007279113</v>
      </c>
      <c r="C5">
        <v>6.25E-2</v>
      </c>
      <c r="D5">
        <v>0.12720000000000001</v>
      </c>
      <c r="E5">
        <v>0.12720000000000001</v>
      </c>
      <c r="F5">
        <v>0</v>
      </c>
      <c r="G5">
        <v>0</v>
      </c>
      <c r="H5">
        <f>H2</f>
        <v>179.135927637333</v>
      </c>
      <c r="J5">
        <f t="shared" si="0"/>
        <v>3414678.1362476372</v>
      </c>
      <c r="K5">
        <v>179.13592763733334</v>
      </c>
      <c r="M5" t="s">
        <v>11</v>
      </c>
    </row>
    <row r="6" spans="1:17" x14ac:dyDescent="0.25">
      <c r="A6">
        <v>6251695141</v>
      </c>
      <c r="B6">
        <v>1008014257</v>
      </c>
      <c r="C6">
        <v>6.2480000000000001E-3</v>
      </c>
      <c r="D6">
        <v>1.8649999999999999E-3</v>
      </c>
      <c r="E6">
        <v>1.8649999999999999E-3</v>
      </c>
      <c r="F6">
        <v>0</v>
      </c>
      <c r="G6">
        <v>0</v>
      </c>
      <c r="H6">
        <f>H2</f>
        <v>179.135927637333</v>
      </c>
      <c r="J6">
        <f t="shared" si="0"/>
        <v>50242.348471637328</v>
      </c>
      <c r="K6">
        <v>179.13592763733334</v>
      </c>
      <c r="M6" t="s">
        <v>11</v>
      </c>
      <c r="N6">
        <f>G6-J6</f>
        <v>-50242.348471637328</v>
      </c>
    </row>
    <row r="7" spans="1:17" x14ac:dyDescent="0.25">
      <c r="A7">
        <v>6251684909</v>
      </c>
      <c r="B7">
        <v>1011759056</v>
      </c>
      <c r="C7">
        <v>6.25E-2</v>
      </c>
      <c r="D7">
        <v>0.12720000000000001</v>
      </c>
      <c r="E7">
        <v>0.12720000000000001</v>
      </c>
      <c r="F7">
        <v>0</v>
      </c>
      <c r="G7">
        <f>B7-B5</f>
        <v>4479943</v>
      </c>
      <c r="H7">
        <f>2*H2</f>
        <v>358.271855274666</v>
      </c>
      <c r="J7">
        <f t="shared" si="0"/>
        <v>3414678.1362476372</v>
      </c>
      <c r="K7">
        <v>179.13592763733334</v>
      </c>
      <c r="M7" t="s">
        <v>14</v>
      </c>
      <c r="N7">
        <f>G7-J7</f>
        <v>1065264.8637523628</v>
      </c>
      <c r="O7">
        <f>B7+J7</f>
        <v>1015173734.1362476</v>
      </c>
    </row>
    <row r="8" spans="1:17" s="3" customFormat="1" x14ac:dyDescent="0.25">
      <c r="A8" s="3">
        <v>6251684909</v>
      </c>
      <c r="B8" s="3">
        <v>1015173556</v>
      </c>
      <c r="C8" s="3">
        <v>6.25E-2</v>
      </c>
      <c r="D8" s="3">
        <v>0.12720000000000001</v>
      </c>
      <c r="E8" s="3">
        <v>0.12720000000000001</v>
      </c>
      <c r="F8" s="3">
        <v>0</v>
      </c>
      <c r="G8" s="3">
        <f>B8-B5</f>
        <v>7894443</v>
      </c>
      <c r="H8" s="3">
        <f>3*H2</f>
        <v>537.40778291199899</v>
      </c>
      <c r="I8" s="3">
        <f>B7+J7-B8</f>
        <v>178.1362476348877</v>
      </c>
      <c r="J8" s="3">
        <f t="shared" si="0"/>
        <v>3414678.1362476372</v>
      </c>
      <c r="K8" s="3">
        <v>179.13592763733334</v>
      </c>
      <c r="M8" s="3" t="s">
        <v>16</v>
      </c>
      <c r="P8" s="5"/>
    </row>
    <row r="9" spans="1:17" x14ac:dyDescent="0.25">
      <c r="A9">
        <v>6251699911</v>
      </c>
      <c r="B9">
        <v>1107987121</v>
      </c>
      <c r="C9">
        <v>1.2500000000000001E-2</v>
      </c>
      <c r="D9">
        <v>1.553E-2</v>
      </c>
      <c r="E9">
        <v>1.553E-2</v>
      </c>
      <c r="F9">
        <v>0</v>
      </c>
      <c r="G9">
        <v>0</v>
      </c>
      <c r="H9">
        <f>H2</f>
        <v>179.135927637333</v>
      </c>
      <c r="J9">
        <f t="shared" si="0"/>
        <v>417059.39909563737</v>
      </c>
      <c r="K9">
        <v>179.135927637333</v>
      </c>
      <c r="M9" t="s">
        <v>11</v>
      </c>
      <c r="N9">
        <f>G9-J9</f>
        <v>-417059.39909563737</v>
      </c>
      <c r="P9" s="2">
        <v>6251684909</v>
      </c>
      <c r="Q9">
        <f>B9-B5</f>
        <v>100708008</v>
      </c>
    </row>
    <row r="10" spans="1:17" x14ac:dyDescent="0.25">
      <c r="A10">
        <v>6251699911</v>
      </c>
      <c r="B10">
        <v>1107987185</v>
      </c>
      <c r="C10">
        <v>1.2500000000000001E-2</v>
      </c>
      <c r="D10">
        <v>1.553E-2</v>
      </c>
      <c r="E10">
        <v>1.553E-2</v>
      </c>
      <c r="F10">
        <v>0</v>
      </c>
      <c r="G10">
        <f>B10-B9</f>
        <v>64</v>
      </c>
      <c r="H10">
        <f>2*H9</f>
        <v>358.271855274666</v>
      </c>
      <c r="J10">
        <f t="shared" si="0"/>
        <v>417059.39909563737</v>
      </c>
      <c r="K10">
        <v>179.135927637333</v>
      </c>
      <c r="M10" t="s">
        <v>11</v>
      </c>
      <c r="N10">
        <f>G10-J10</f>
        <v>-416995.39909563737</v>
      </c>
    </row>
    <row r="11" spans="1:17" x14ac:dyDescent="0.25">
      <c r="A11">
        <v>6251672942</v>
      </c>
      <c r="B11">
        <v>1257955071</v>
      </c>
      <c r="C11">
        <v>2.4989999999999998E-2</v>
      </c>
      <c r="D11">
        <v>3.3390000000000003E-2</v>
      </c>
      <c r="E11">
        <v>3.3390000000000003E-2</v>
      </c>
      <c r="F11">
        <v>0</v>
      </c>
      <c r="J11">
        <f t="shared" si="0"/>
        <v>896485.12351163744</v>
      </c>
      <c r="K11">
        <v>179.135927637333</v>
      </c>
      <c r="M11" t="s">
        <v>11</v>
      </c>
      <c r="N11">
        <f>G11-J11</f>
        <v>-896485.12351163744</v>
      </c>
    </row>
    <row r="12" spans="1:17" x14ac:dyDescent="0.25">
      <c r="A12">
        <v>6251672941</v>
      </c>
      <c r="B12">
        <v>1257955073</v>
      </c>
      <c r="C12">
        <v>2.4989999999999998E-2</v>
      </c>
      <c r="D12">
        <v>3.3390000000000003E-2</v>
      </c>
      <c r="E12">
        <v>3.3390000000000003E-2</v>
      </c>
      <c r="F12">
        <v>0</v>
      </c>
      <c r="G12">
        <f>B12-B2</f>
        <v>500000002</v>
      </c>
      <c r="H12">
        <f>4*H2</f>
        <v>716.54371054933199</v>
      </c>
      <c r="J12">
        <f t="shared" si="0"/>
        <v>896485.12351163744</v>
      </c>
      <c r="K12">
        <v>179.135927637333</v>
      </c>
      <c r="M12" t="s">
        <v>14</v>
      </c>
      <c r="N12">
        <f>G12-J12</f>
        <v>499103516.87648839</v>
      </c>
      <c r="O12">
        <f>B12+J12</f>
        <v>1258851558.1235116</v>
      </c>
    </row>
    <row r="13" spans="1:17" x14ac:dyDescent="0.25">
      <c r="A13">
        <v>6251672941</v>
      </c>
      <c r="B13">
        <v>1357955075</v>
      </c>
      <c r="C13">
        <v>2.4989999999999998E-2</v>
      </c>
      <c r="D13">
        <v>3.3390000000000003E-2</v>
      </c>
      <c r="E13">
        <v>3.3390000000000003E-2</v>
      </c>
      <c r="F13">
        <v>0</v>
      </c>
      <c r="I13">
        <f>B12+J12-B13</f>
        <v>-99103516.876488447</v>
      </c>
      <c r="J13">
        <f t="shared" si="0"/>
        <v>896485.12351163744</v>
      </c>
      <c r="K13">
        <v>179.135927637333</v>
      </c>
      <c r="M13" t="s">
        <v>15</v>
      </c>
      <c r="P13" s="2" t="s">
        <v>20</v>
      </c>
    </row>
    <row r="14" spans="1:17" x14ac:dyDescent="0.25">
      <c r="A14">
        <v>6251684909</v>
      </c>
      <c r="B14">
        <v>1407279113</v>
      </c>
      <c r="C14">
        <v>6.25E-2</v>
      </c>
      <c r="D14">
        <v>0.12720000000000001</v>
      </c>
      <c r="E14">
        <v>0.12720000000000001</v>
      </c>
      <c r="F14">
        <v>0</v>
      </c>
      <c r="H14">
        <f>4*H2</f>
        <v>716.54371054933199</v>
      </c>
      <c r="I14">
        <f>B8+J8-B14</f>
        <v>-388690878.86375237</v>
      </c>
      <c r="J14">
        <f t="shared" si="0"/>
        <v>3414678.1362476372</v>
      </c>
      <c r="K14">
        <v>179.135927637333</v>
      </c>
      <c r="M14" t="s">
        <v>15</v>
      </c>
    </row>
    <row r="15" spans="1:17" x14ac:dyDescent="0.25">
      <c r="A15" s="9">
        <v>6251695141</v>
      </c>
      <c r="B15">
        <v>1408014257</v>
      </c>
      <c r="C15">
        <v>6.2480000000000001E-3</v>
      </c>
      <c r="D15">
        <v>1.8649999999999999E-3</v>
      </c>
      <c r="E15">
        <v>1.8649999999999999E-3</v>
      </c>
      <c r="F15">
        <v>0</v>
      </c>
      <c r="G15">
        <f>B15-B6</f>
        <v>400000000</v>
      </c>
      <c r="H15">
        <f>2*H2</f>
        <v>358.271855274666</v>
      </c>
      <c r="J15">
        <f t="shared" si="0"/>
        <v>50242.348471637328</v>
      </c>
      <c r="K15">
        <v>179.135927637333</v>
      </c>
      <c r="M15" t="s">
        <v>14</v>
      </c>
      <c r="N15">
        <f>G15-J15</f>
        <v>399949757.65152836</v>
      </c>
      <c r="O15">
        <f>B15+J15</f>
        <v>1408064499.3484716</v>
      </c>
    </row>
    <row r="16" spans="1:17" x14ac:dyDescent="0.25">
      <c r="A16">
        <v>6251684908</v>
      </c>
      <c r="B16">
        <v>1511759056</v>
      </c>
      <c r="C16">
        <v>6.25E-2</v>
      </c>
      <c r="D16">
        <v>0.12720000000000001</v>
      </c>
      <c r="E16">
        <v>0.12720000000000001</v>
      </c>
      <c r="F16">
        <v>0</v>
      </c>
      <c r="J16">
        <f t="shared" si="0"/>
        <v>3414678.1362476372</v>
      </c>
      <c r="K16">
        <v>179.135927637333</v>
      </c>
      <c r="M16" t="s">
        <v>11</v>
      </c>
      <c r="N16">
        <f>G16-J16</f>
        <v>-3414678.1362476372</v>
      </c>
    </row>
    <row r="17" spans="1:17" x14ac:dyDescent="0.25">
      <c r="A17" s="9">
        <v>6251699911</v>
      </c>
      <c r="B17">
        <v>1507987119</v>
      </c>
      <c r="C17">
        <v>1.2500000000000001E-2</v>
      </c>
      <c r="D17">
        <v>1.553E-2</v>
      </c>
      <c r="E17">
        <v>1.553E-2</v>
      </c>
      <c r="F17">
        <v>0</v>
      </c>
      <c r="G17">
        <f>B17-B9</f>
        <v>399999998</v>
      </c>
      <c r="H17">
        <f>3*H9</f>
        <v>537.40778291199899</v>
      </c>
      <c r="J17">
        <f t="shared" si="0"/>
        <v>417059.39909563737</v>
      </c>
      <c r="K17">
        <v>179.135927637333</v>
      </c>
      <c r="M17" t="s">
        <v>14</v>
      </c>
      <c r="N17">
        <f>G17-J17</f>
        <v>399582938.60090435</v>
      </c>
      <c r="O17">
        <f>B17+J17</f>
        <v>1508404178.3990955</v>
      </c>
      <c r="P17" s="2" t="s">
        <v>21</v>
      </c>
    </row>
    <row r="18" spans="1:17" x14ac:dyDescent="0.25">
      <c r="A18">
        <v>6251699911</v>
      </c>
      <c r="B18">
        <v>1507987185</v>
      </c>
      <c r="C18">
        <v>1.2500000000000001E-2</v>
      </c>
      <c r="D18">
        <v>1.553E-2</v>
      </c>
      <c r="E18">
        <v>1.553E-2</v>
      </c>
      <c r="F18">
        <v>0</v>
      </c>
      <c r="G18">
        <f>B18-B9</f>
        <v>400000064</v>
      </c>
      <c r="H18">
        <f>4*H9</f>
        <v>716.54371054933199</v>
      </c>
      <c r="I18">
        <f>B17+J17-B18</f>
        <v>416993.39909553528</v>
      </c>
      <c r="J18">
        <f t="shared" si="0"/>
        <v>417059.39909563737</v>
      </c>
      <c r="K18">
        <v>179.135927637333</v>
      </c>
      <c r="M18" t="s">
        <v>11</v>
      </c>
    </row>
    <row r="19" spans="1:17" s="3" customFormat="1" x14ac:dyDescent="0.25">
      <c r="A19" s="3">
        <v>6252645712</v>
      </c>
      <c r="B19" s="3">
        <v>15918806131</v>
      </c>
      <c r="C19" s="3">
        <v>3.125E-2</v>
      </c>
      <c r="D19" s="3">
        <v>7.7669999999999996E-3</v>
      </c>
      <c r="E19" s="4">
        <v>2.8600000000000001E-5</v>
      </c>
      <c r="F19" s="3">
        <v>270</v>
      </c>
      <c r="G19" s="3">
        <v>0</v>
      </c>
      <c r="H19" s="3">
        <f>H2</f>
        <v>179.135927637333</v>
      </c>
      <c r="J19" s="3">
        <f t="shared" si="0"/>
        <v>946.86133179733304</v>
      </c>
      <c r="K19" s="3">
        <v>179.135927637333</v>
      </c>
      <c r="M19" s="3" t="s">
        <v>11</v>
      </c>
      <c r="P19" s="2" t="s">
        <v>23</v>
      </c>
      <c r="Q19" s="3">
        <f>MIN(J13,J14,J17)</f>
        <v>417059.39909563737</v>
      </c>
    </row>
    <row r="20" spans="1:17" x14ac:dyDescent="0.25">
      <c r="A20">
        <v>6252645712</v>
      </c>
      <c r="B20">
        <v>15918806132</v>
      </c>
      <c r="C20">
        <v>3.125E-2</v>
      </c>
      <c r="D20">
        <v>7.7669999999999996E-3</v>
      </c>
      <c r="E20" s="1">
        <v>2.8600000000000001E-5</v>
      </c>
      <c r="F20">
        <v>271</v>
      </c>
      <c r="G20">
        <v>0</v>
      </c>
      <c r="H20">
        <f>H2</f>
        <v>179.135927637333</v>
      </c>
      <c r="J20">
        <f t="shared" si="0"/>
        <v>946.86133179733304</v>
      </c>
      <c r="K20">
        <v>179.135927637333</v>
      </c>
      <c r="M20" t="s">
        <v>11</v>
      </c>
    </row>
    <row r="21" spans="1:17" x14ac:dyDescent="0.25">
      <c r="A21">
        <v>6252645712</v>
      </c>
      <c r="B21">
        <v>15918806133</v>
      </c>
      <c r="C21">
        <v>3.125E-2</v>
      </c>
      <c r="D21">
        <v>7.7669999999999996E-3</v>
      </c>
      <c r="E21" s="1">
        <v>2.8600000000000001E-5</v>
      </c>
      <c r="F21">
        <v>272</v>
      </c>
      <c r="G21">
        <v>0</v>
      </c>
      <c r="J21">
        <f t="shared" si="0"/>
        <v>946.86133179733304</v>
      </c>
      <c r="K21">
        <v>179.135927637333</v>
      </c>
      <c r="M21" t="s">
        <v>11</v>
      </c>
    </row>
    <row r="22" spans="1:17" x14ac:dyDescent="0.25">
      <c r="A22">
        <v>6252645712</v>
      </c>
      <c r="B22">
        <v>15918806134</v>
      </c>
      <c r="C22">
        <v>3.125E-2</v>
      </c>
      <c r="D22">
        <v>7.7669999999999996E-3</v>
      </c>
      <c r="E22" s="1">
        <v>2.8600000000000001E-5</v>
      </c>
      <c r="F22">
        <v>273</v>
      </c>
      <c r="G22">
        <v>0</v>
      </c>
      <c r="J22">
        <f t="shared" si="0"/>
        <v>946.86133179733304</v>
      </c>
      <c r="K22">
        <v>179.135927637333</v>
      </c>
      <c r="M22" t="s">
        <v>11</v>
      </c>
    </row>
    <row r="23" spans="1:17" x14ac:dyDescent="0.25">
      <c r="A23">
        <v>6252645712</v>
      </c>
      <c r="B23">
        <v>15918806135</v>
      </c>
      <c r="C23">
        <v>3.125E-2</v>
      </c>
      <c r="D23">
        <v>7.7669999999999996E-3</v>
      </c>
      <c r="E23" s="1">
        <v>2.8600000000000001E-5</v>
      </c>
      <c r="F23">
        <v>274</v>
      </c>
      <c r="J23">
        <f t="shared" si="0"/>
        <v>946.86133179733304</v>
      </c>
      <c r="K23">
        <v>179.135927637333</v>
      </c>
      <c r="M23" t="s">
        <v>11</v>
      </c>
    </row>
    <row r="24" spans="1:17" x14ac:dyDescent="0.25">
      <c r="A24">
        <v>6252645712</v>
      </c>
      <c r="B24">
        <v>15918806136</v>
      </c>
      <c r="C24">
        <v>3.125E-2</v>
      </c>
      <c r="D24">
        <v>7.7669999999999996E-3</v>
      </c>
      <c r="E24" s="1">
        <v>2.8600000000000001E-5</v>
      </c>
      <c r="F24">
        <v>275</v>
      </c>
      <c r="J24">
        <f t="shared" si="0"/>
        <v>946.86133179733304</v>
      </c>
      <c r="K24">
        <v>179.135927637333</v>
      </c>
      <c r="M24" t="s">
        <v>11</v>
      </c>
    </row>
    <row r="25" spans="1:17" x14ac:dyDescent="0.25">
      <c r="A25">
        <v>6252645712</v>
      </c>
      <c r="B25">
        <v>15918806137</v>
      </c>
      <c r="C25">
        <v>3.125E-2</v>
      </c>
      <c r="D25">
        <v>7.7669999999999996E-3</v>
      </c>
      <c r="E25" s="1">
        <v>2.8600000000000001E-5</v>
      </c>
      <c r="F25">
        <v>276</v>
      </c>
      <c r="J25">
        <f t="shared" si="0"/>
        <v>946.86133179733304</v>
      </c>
      <c r="K25">
        <v>179.135927637333</v>
      </c>
      <c r="M25" t="s">
        <v>11</v>
      </c>
    </row>
    <row r="26" spans="1:17" x14ac:dyDescent="0.25">
      <c r="A26">
        <v>6252645712</v>
      </c>
      <c r="B26">
        <v>15918806138</v>
      </c>
      <c r="C26">
        <v>3.125E-2</v>
      </c>
      <c r="D26">
        <v>7.7669999999999996E-3</v>
      </c>
      <c r="E26" s="1">
        <v>2.8600000000000001E-5</v>
      </c>
      <c r="F26">
        <v>277</v>
      </c>
      <c r="J26">
        <f t="shared" si="0"/>
        <v>946.86133179733304</v>
      </c>
      <c r="K26">
        <v>179.135927637333</v>
      </c>
      <c r="M26" t="s">
        <v>11</v>
      </c>
    </row>
    <row r="27" spans="1:17" x14ac:dyDescent="0.25">
      <c r="A27">
        <v>6252645712</v>
      </c>
      <c r="B27">
        <v>15918806139</v>
      </c>
      <c r="C27">
        <v>3.125E-2</v>
      </c>
      <c r="D27">
        <v>7.7669999999999996E-3</v>
      </c>
      <c r="E27" s="1">
        <v>2.8600000000000001E-5</v>
      </c>
      <c r="F27">
        <v>278</v>
      </c>
      <c r="J27">
        <f t="shared" si="0"/>
        <v>946.86133179733304</v>
      </c>
      <c r="K27">
        <v>179.135927637333</v>
      </c>
      <c r="M27" t="s">
        <v>11</v>
      </c>
    </row>
    <row r="28" spans="1:17" x14ac:dyDescent="0.25">
      <c r="A28">
        <v>6252645712</v>
      </c>
      <c r="B28">
        <v>15918806140</v>
      </c>
      <c r="C28">
        <v>3.125E-2</v>
      </c>
      <c r="D28">
        <v>7.7669999999999996E-3</v>
      </c>
      <c r="E28" s="1">
        <v>2.8600000000000001E-5</v>
      </c>
      <c r="F28">
        <v>279</v>
      </c>
      <c r="J28">
        <f t="shared" si="0"/>
        <v>946.86133179733304</v>
      </c>
      <c r="K28">
        <v>179.135927637333</v>
      </c>
      <c r="M28" t="s">
        <v>11</v>
      </c>
    </row>
    <row r="29" spans="1:17" x14ac:dyDescent="0.25">
      <c r="A29">
        <v>6252645712</v>
      </c>
      <c r="B29">
        <v>15918806141</v>
      </c>
      <c r="C29">
        <v>3.125E-2</v>
      </c>
      <c r="D29">
        <v>7.7669999999999996E-3</v>
      </c>
      <c r="E29" s="1">
        <v>2.8600000000000001E-5</v>
      </c>
      <c r="F29">
        <v>280</v>
      </c>
      <c r="G29">
        <v>0</v>
      </c>
      <c r="J29">
        <f t="shared" si="0"/>
        <v>946.86133179733304</v>
      </c>
      <c r="K29">
        <v>179.135927637333</v>
      </c>
      <c r="M29" t="s">
        <v>11</v>
      </c>
    </row>
    <row r="30" spans="1:17" s="6" customFormat="1" x14ac:dyDescent="0.25">
      <c r="A30" s="6">
        <v>6252645712</v>
      </c>
      <c r="B30" s="6">
        <v>15918806142</v>
      </c>
      <c r="C30" s="6">
        <v>3.125E-2</v>
      </c>
      <c r="D30" s="6">
        <v>7.7669999999999996E-3</v>
      </c>
      <c r="E30" s="7">
        <v>2.8600000000000001E-5</v>
      </c>
      <c r="F30" s="6">
        <v>281</v>
      </c>
      <c r="G30" s="6">
        <v>0</v>
      </c>
      <c r="J30" s="6">
        <f t="shared" si="0"/>
        <v>946.86133179733304</v>
      </c>
      <c r="K30" s="6">
        <v>179.135927637333</v>
      </c>
      <c r="M30" s="6" t="s">
        <v>11</v>
      </c>
      <c r="P30" s="8"/>
    </row>
    <row r="31" spans="1:17" x14ac:dyDescent="0.25">
      <c r="A31">
        <v>6252645712</v>
      </c>
      <c r="B31">
        <v>15918806143</v>
      </c>
      <c r="C31">
        <v>3.125E-2</v>
      </c>
      <c r="D31">
        <v>7.7669999999999996E-3</v>
      </c>
      <c r="E31" s="1">
        <v>2.8600000000000001E-5</v>
      </c>
      <c r="F31">
        <v>282</v>
      </c>
      <c r="J31">
        <f t="shared" si="0"/>
        <v>946.86133179733304</v>
      </c>
      <c r="K31">
        <v>179.135927637333</v>
      </c>
      <c r="M31" t="s">
        <v>11</v>
      </c>
    </row>
    <row r="32" spans="1:17" x14ac:dyDescent="0.25">
      <c r="A32">
        <v>6252645712</v>
      </c>
      <c r="B32">
        <v>15918806144</v>
      </c>
      <c r="C32">
        <v>3.125E-2</v>
      </c>
      <c r="D32">
        <v>7.7669999999999996E-3</v>
      </c>
      <c r="E32" s="1">
        <v>2.8600000000000001E-5</v>
      </c>
      <c r="F32">
        <v>283</v>
      </c>
      <c r="J32">
        <f t="shared" si="0"/>
        <v>946.86133179733304</v>
      </c>
      <c r="K32">
        <v>179.135927637333</v>
      </c>
      <c r="M32" t="s">
        <v>11</v>
      </c>
    </row>
    <row r="33" spans="1:16" x14ac:dyDescent="0.25">
      <c r="A33">
        <v>6252645712</v>
      </c>
      <c r="B33">
        <v>15918806145</v>
      </c>
      <c r="C33">
        <v>3.125E-2</v>
      </c>
      <c r="D33">
        <v>7.7669999999999996E-3</v>
      </c>
      <c r="E33" s="1">
        <v>2.8600000000000001E-5</v>
      </c>
      <c r="F33">
        <v>284</v>
      </c>
      <c r="G33">
        <v>0</v>
      </c>
      <c r="J33">
        <f t="shared" si="0"/>
        <v>946.86133179733304</v>
      </c>
      <c r="K33">
        <v>179.135927637333</v>
      </c>
      <c r="M33" t="s">
        <v>11</v>
      </c>
    </row>
    <row r="34" spans="1:16" x14ac:dyDescent="0.25">
      <c r="A34">
        <v>6252645712</v>
      </c>
      <c r="B34">
        <v>15918806146</v>
      </c>
      <c r="C34">
        <v>3.125E-2</v>
      </c>
      <c r="D34">
        <v>7.7669999999999996E-3</v>
      </c>
      <c r="E34" s="1">
        <v>2.8600000000000001E-5</v>
      </c>
      <c r="F34">
        <v>285</v>
      </c>
      <c r="G34">
        <v>0</v>
      </c>
      <c r="J34">
        <f t="shared" si="0"/>
        <v>946.86133179733304</v>
      </c>
      <c r="K34">
        <v>179.135927637333</v>
      </c>
      <c r="M34" t="s">
        <v>11</v>
      </c>
    </row>
    <row r="35" spans="1:16" x14ac:dyDescent="0.25">
      <c r="A35">
        <v>6252645712</v>
      </c>
      <c r="B35">
        <v>15918806147</v>
      </c>
      <c r="C35">
        <v>3.125E-2</v>
      </c>
      <c r="D35">
        <v>7.7669999999999996E-3</v>
      </c>
      <c r="E35" s="1">
        <v>2.8600000000000001E-5</v>
      </c>
      <c r="F35">
        <v>285</v>
      </c>
      <c r="G35">
        <f>B35-B34</f>
        <v>1</v>
      </c>
      <c r="J35">
        <f t="shared" si="0"/>
        <v>946.86133179733304</v>
      </c>
      <c r="K35">
        <v>179.135927637333</v>
      </c>
      <c r="M35" t="s">
        <v>11</v>
      </c>
    </row>
    <row r="36" spans="1:16" x14ac:dyDescent="0.25">
      <c r="A36">
        <v>6252645712</v>
      </c>
      <c r="B36">
        <v>15918806148</v>
      </c>
      <c r="C36">
        <v>3.125E-2</v>
      </c>
      <c r="D36">
        <v>7.7669999999999996E-3</v>
      </c>
      <c r="E36" s="1">
        <v>2.8600000000000001E-5</v>
      </c>
      <c r="F36">
        <v>285</v>
      </c>
      <c r="G36">
        <f>B36-B34</f>
        <v>2</v>
      </c>
      <c r="J36">
        <f t="shared" si="0"/>
        <v>946.86133179733304</v>
      </c>
      <c r="K36">
        <v>179.135927637333</v>
      </c>
      <c r="M36" t="s">
        <v>11</v>
      </c>
    </row>
    <row r="37" spans="1:16" s="3" customFormat="1" x14ac:dyDescent="0.25">
      <c r="A37" s="3">
        <v>6252645712</v>
      </c>
      <c r="B37" s="3">
        <v>16918806131</v>
      </c>
      <c r="C37" s="3">
        <v>3.125E-2</v>
      </c>
      <c r="D37" s="3">
        <v>7.7669999999999996E-3</v>
      </c>
      <c r="E37" s="4">
        <v>2.8600000000000001E-5</v>
      </c>
      <c r="F37" s="3">
        <v>270</v>
      </c>
      <c r="G37" s="3">
        <f>B37-B19</f>
        <v>1000000000</v>
      </c>
      <c r="H37" s="3">
        <f>2*H19</f>
        <v>358.271855274666</v>
      </c>
      <c r="J37" s="3">
        <f t="shared" si="0"/>
        <v>946.86133179733304</v>
      </c>
      <c r="K37" s="3">
        <v>179.135927637333</v>
      </c>
      <c r="M37" s="3" t="s">
        <v>14</v>
      </c>
      <c r="O37" s="3">
        <f>B37+J37</f>
        <v>16918807077.861332</v>
      </c>
      <c r="P37" s="5" t="s">
        <v>25</v>
      </c>
    </row>
    <row r="38" spans="1:16" x14ac:dyDescent="0.25">
      <c r="A38">
        <v>6252645712</v>
      </c>
      <c r="B38">
        <v>16918806132</v>
      </c>
      <c r="C38">
        <v>3.125E-2</v>
      </c>
      <c r="D38">
        <v>7.7669999999999996E-3</v>
      </c>
      <c r="E38" s="1">
        <v>2.8600000000000001E-5</v>
      </c>
      <c r="F38">
        <v>271</v>
      </c>
      <c r="G38">
        <f>B38-B20</f>
        <v>1000000000</v>
      </c>
      <c r="H38">
        <f>2*H2</f>
        <v>358.271855274666</v>
      </c>
      <c r="J38">
        <f t="shared" si="0"/>
        <v>946.86133179733304</v>
      </c>
      <c r="K38">
        <v>179.135927637333</v>
      </c>
      <c r="L38">
        <f>J38</f>
        <v>946.86133179733304</v>
      </c>
      <c r="M38" t="s">
        <v>14</v>
      </c>
      <c r="O38">
        <f t="shared" ref="O38:O46" si="1">B38+J38</f>
        <v>16918807078.861332</v>
      </c>
    </row>
    <row r="39" spans="1:16" x14ac:dyDescent="0.25">
      <c r="A39">
        <v>6252645712</v>
      </c>
      <c r="B39">
        <v>16918806133</v>
      </c>
      <c r="C39">
        <v>3.125E-2</v>
      </c>
      <c r="D39">
        <v>7.7669999999999996E-3</v>
      </c>
      <c r="E39" s="1">
        <v>2.8600000000000001E-5</v>
      </c>
      <c r="F39">
        <v>272</v>
      </c>
      <c r="G39">
        <f>B39-B21</f>
        <v>1000000000</v>
      </c>
      <c r="J39">
        <f t="shared" si="0"/>
        <v>946.86133179733304</v>
      </c>
      <c r="K39">
        <v>179.135927637333</v>
      </c>
      <c r="M39" t="s">
        <v>14</v>
      </c>
      <c r="O39">
        <f t="shared" si="1"/>
        <v>16918807079.861332</v>
      </c>
    </row>
    <row r="40" spans="1:16" x14ac:dyDescent="0.25">
      <c r="A40">
        <v>6252645712</v>
      </c>
      <c r="B40">
        <v>16918806134</v>
      </c>
      <c r="C40">
        <v>3.125E-2</v>
      </c>
      <c r="D40">
        <v>7.7669999999999996E-3</v>
      </c>
      <c r="E40" s="1">
        <v>2.8600000000000001E-5</v>
      </c>
      <c r="F40">
        <v>273</v>
      </c>
      <c r="G40">
        <f>B40-B22</f>
        <v>1000000000</v>
      </c>
      <c r="J40">
        <f t="shared" si="0"/>
        <v>946.86133179733304</v>
      </c>
      <c r="K40">
        <v>179.135927637333</v>
      </c>
      <c r="M40" t="s">
        <v>14</v>
      </c>
      <c r="O40">
        <f t="shared" si="1"/>
        <v>16918807080.861332</v>
      </c>
    </row>
    <row r="41" spans="1:16" x14ac:dyDescent="0.25">
      <c r="A41">
        <v>6252645712</v>
      </c>
      <c r="B41">
        <v>16918806141</v>
      </c>
      <c r="C41">
        <v>3.125E-2</v>
      </c>
      <c r="D41">
        <v>7.7669999999999996E-3</v>
      </c>
      <c r="E41" s="1">
        <v>2.8600000000000001E-5</v>
      </c>
      <c r="F41">
        <v>280</v>
      </c>
      <c r="G41">
        <f t="shared" ref="G41:G46" si="2">B41-B29</f>
        <v>1000000000</v>
      </c>
      <c r="J41">
        <f t="shared" si="0"/>
        <v>946.86133179733304</v>
      </c>
      <c r="K41">
        <v>179.135927637333</v>
      </c>
      <c r="M41" t="s">
        <v>14</v>
      </c>
      <c r="O41">
        <f t="shared" si="1"/>
        <v>16918807087.861332</v>
      </c>
    </row>
    <row r="42" spans="1:16" s="6" customFormat="1" x14ac:dyDescent="0.25">
      <c r="A42" s="6">
        <v>6252645712</v>
      </c>
      <c r="B42" s="6">
        <v>16918806142</v>
      </c>
      <c r="C42" s="6">
        <v>3.125E-2</v>
      </c>
      <c r="D42" s="6">
        <v>7.7669999999999996E-3</v>
      </c>
      <c r="E42" s="7">
        <v>2.8600000000000001E-5</v>
      </c>
      <c r="F42" s="6">
        <v>281</v>
      </c>
      <c r="G42" s="6">
        <f t="shared" si="2"/>
        <v>1000000000</v>
      </c>
      <c r="J42" s="6">
        <f t="shared" si="0"/>
        <v>946.86133179733304</v>
      </c>
      <c r="K42" s="6">
        <v>179.135927637333</v>
      </c>
      <c r="M42" s="6" t="s">
        <v>14</v>
      </c>
      <c r="O42" s="6">
        <f t="shared" si="1"/>
        <v>16918807088.861332</v>
      </c>
      <c r="P42" s="8"/>
    </row>
    <row r="43" spans="1:16" x14ac:dyDescent="0.25">
      <c r="A43">
        <v>6252645712</v>
      </c>
      <c r="B43">
        <v>16918806143</v>
      </c>
      <c r="C43">
        <v>3.125E-2</v>
      </c>
      <c r="D43">
        <v>7.7669999999999996E-3</v>
      </c>
      <c r="E43" s="1">
        <v>2.8600000000000001E-5</v>
      </c>
      <c r="F43">
        <v>282</v>
      </c>
      <c r="G43">
        <f t="shared" si="2"/>
        <v>1000000000</v>
      </c>
      <c r="J43">
        <f t="shared" si="0"/>
        <v>946.86133179733304</v>
      </c>
      <c r="K43">
        <v>179.135927637333</v>
      </c>
      <c r="M43" t="s">
        <v>14</v>
      </c>
      <c r="O43">
        <f t="shared" si="1"/>
        <v>16918807089.861332</v>
      </c>
    </row>
    <row r="44" spans="1:16" x14ac:dyDescent="0.25">
      <c r="A44">
        <v>6252645712</v>
      </c>
      <c r="B44">
        <v>16918806144</v>
      </c>
      <c r="C44">
        <v>3.125E-2</v>
      </c>
      <c r="D44">
        <v>7.7669999999999996E-3</v>
      </c>
      <c r="E44" s="1">
        <v>2.8600000000000001E-5</v>
      </c>
      <c r="F44">
        <v>283</v>
      </c>
      <c r="G44">
        <f t="shared" si="2"/>
        <v>1000000000</v>
      </c>
      <c r="J44">
        <f t="shared" si="0"/>
        <v>946.86133179733304</v>
      </c>
      <c r="K44">
        <v>179.135927637333</v>
      </c>
      <c r="M44" t="s">
        <v>14</v>
      </c>
      <c r="O44">
        <f t="shared" si="1"/>
        <v>16918807090.861332</v>
      </c>
    </row>
    <row r="45" spans="1:16" x14ac:dyDescent="0.25">
      <c r="A45">
        <v>6252645712</v>
      </c>
      <c r="B45">
        <v>16918806145</v>
      </c>
      <c r="C45">
        <v>3.125E-2</v>
      </c>
      <c r="D45">
        <v>7.7669999999999996E-3</v>
      </c>
      <c r="E45" s="1">
        <v>2.8600000000000001E-5</v>
      </c>
      <c r="F45">
        <v>284</v>
      </c>
      <c r="G45">
        <f t="shared" si="2"/>
        <v>1000000000</v>
      </c>
      <c r="J45">
        <f t="shared" si="0"/>
        <v>946.86133179733304</v>
      </c>
      <c r="K45">
        <v>179.135927637333</v>
      </c>
      <c r="M45" t="s">
        <v>14</v>
      </c>
      <c r="O45">
        <f t="shared" si="1"/>
        <v>16918807091.861332</v>
      </c>
    </row>
    <row r="46" spans="1:16" x14ac:dyDescent="0.25">
      <c r="A46">
        <v>6252645712</v>
      </c>
      <c r="B46">
        <v>16918806146</v>
      </c>
      <c r="C46">
        <v>3.125E-2</v>
      </c>
      <c r="D46">
        <v>7.7669999999999996E-3</v>
      </c>
      <c r="E46" s="1">
        <v>2.8600000000000001E-5</v>
      </c>
      <c r="F46">
        <v>285</v>
      </c>
      <c r="G46">
        <f t="shared" si="2"/>
        <v>1000000000</v>
      </c>
      <c r="J46">
        <f t="shared" si="0"/>
        <v>946.86133179733304</v>
      </c>
      <c r="K46">
        <v>179.135927637333</v>
      </c>
      <c r="M46" t="s">
        <v>14</v>
      </c>
      <c r="O46">
        <f t="shared" si="1"/>
        <v>16918807092.861332</v>
      </c>
    </row>
    <row r="47" spans="1:16" x14ac:dyDescent="0.25">
      <c r="A47">
        <v>6251672941</v>
      </c>
      <c r="B47">
        <v>16918806158</v>
      </c>
      <c r="C47">
        <v>2.4989999999999998E-2</v>
      </c>
      <c r="D47">
        <v>3.3390000000000003E-2</v>
      </c>
      <c r="E47">
        <v>3.3390000000000003E-2</v>
      </c>
      <c r="F47">
        <v>0</v>
      </c>
      <c r="I47">
        <f>B12+J12-B47</f>
        <v>-15659954599.876488</v>
      </c>
      <c r="J47">
        <f t="shared" si="0"/>
        <v>896485.12351163744</v>
      </c>
      <c r="K47">
        <v>179.135927637333</v>
      </c>
      <c r="M47" t="s">
        <v>15</v>
      </c>
    </row>
    <row r="48" spans="1:16" x14ac:dyDescent="0.25">
      <c r="A48">
        <v>6252645712</v>
      </c>
      <c r="B48">
        <v>16918806900</v>
      </c>
      <c r="C48">
        <v>3.125E-2</v>
      </c>
      <c r="D48">
        <v>7.7669999999999996E-3</v>
      </c>
      <c r="E48" s="1">
        <v>2.8600000000000001E-5</v>
      </c>
      <c r="F48">
        <v>270</v>
      </c>
      <c r="I48">
        <f>B37+J37-B48</f>
        <v>177.86133193969727</v>
      </c>
      <c r="J48">
        <f t="shared" si="0"/>
        <v>946.86133179733304</v>
      </c>
      <c r="K48">
        <v>179.135927637333</v>
      </c>
      <c r="M48" t="s">
        <v>16</v>
      </c>
      <c r="N48">
        <f>B57-B48-I48</f>
        <v>999999860.13866806</v>
      </c>
      <c r="O48">
        <f>B57-B41-I41</f>
        <v>1000000797</v>
      </c>
    </row>
    <row r="49" spans="1:17" s="6" customFormat="1" x14ac:dyDescent="0.25">
      <c r="A49" s="6">
        <v>6252645712</v>
      </c>
      <c r="B49" s="6">
        <v>16918806911</v>
      </c>
      <c r="C49" s="6">
        <v>3.125E-2</v>
      </c>
      <c r="D49" s="6">
        <v>7.7669999999999996E-3</v>
      </c>
      <c r="E49" s="7">
        <v>2.8600000000000001E-5</v>
      </c>
      <c r="F49" s="6">
        <v>281</v>
      </c>
      <c r="G49" s="6">
        <f>B49-B30</f>
        <v>1000000769</v>
      </c>
      <c r="I49" s="6">
        <f>B42+J42-B49</f>
        <v>177.86133193969727</v>
      </c>
      <c r="J49" s="6">
        <f t="shared" si="0"/>
        <v>946.86133179733304</v>
      </c>
      <c r="K49" s="6">
        <v>179.135927637333</v>
      </c>
      <c r="M49" s="6" t="s">
        <v>16</v>
      </c>
      <c r="N49" s="6">
        <f>B57-B49-I49</f>
        <v>999999849.13866806</v>
      </c>
      <c r="P49" s="8"/>
    </row>
    <row r="50" spans="1:17" x14ac:dyDescent="0.25">
      <c r="A50">
        <v>6252645712</v>
      </c>
      <c r="B50">
        <v>16918806915</v>
      </c>
      <c r="C50">
        <v>3.125E-2</v>
      </c>
      <c r="D50">
        <v>7.7669999999999996E-3</v>
      </c>
      <c r="E50" s="1">
        <v>2.8600000000000001E-5</v>
      </c>
      <c r="F50">
        <v>285</v>
      </c>
      <c r="G50">
        <f>B50-B34</f>
        <v>1000000769</v>
      </c>
      <c r="I50">
        <f>B46+J46-B50</f>
        <v>177.86133193969727</v>
      </c>
      <c r="J50">
        <f t="shared" si="0"/>
        <v>946.86133179733304</v>
      </c>
      <c r="K50">
        <v>179.135927637333</v>
      </c>
      <c r="M50" t="s">
        <v>16</v>
      </c>
      <c r="N50">
        <f>B57-B50-I50</f>
        <v>999999845.13866806</v>
      </c>
    </row>
    <row r="51" spans="1:17" x14ac:dyDescent="0.25">
      <c r="A51">
        <v>6252645712</v>
      </c>
      <c r="B51">
        <v>16918806916</v>
      </c>
      <c r="C51">
        <v>3.125E-2</v>
      </c>
      <c r="D51">
        <v>7.7669999999999996E-3</v>
      </c>
      <c r="E51" s="1">
        <v>2.8600000000000001E-5</v>
      </c>
      <c r="F51">
        <v>271</v>
      </c>
      <c r="G51">
        <f>B51-B20</f>
        <v>1000000784</v>
      </c>
      <c r="H51">
        <f>3*H2</f>
        <v>537.40778291199899</v>
      </c>
      <c r="I51">
        <f>B38+J38-B51</f>
        <v>162.86133193969727</v>
      </c>
      <c r="J51">
        <f t="shared" si="0"/>
        <v>946.86133179733304</v>
      </c>
      <c r="K51">
        <v>179.135927637333</v>
      </c>
      <c r="M51" t="s">
        <v>16</v>
      </c>
      <c r="N51">
        <f>B57-B51-I51</f>
        <v>999999859.13866806</v>
      </c>
    </row>
    <row r="52" spans="1:17" x14ac:dyDescent="0.25">
      <c r="A52">
        <v>6252645712</v>
      </c>
      <c r="B52">
        <v>16918806917</v>
      </c>
      <c r="C52">
        <v>3.125E-2</v>
      </c>
      <c r="D52">
        <v>7.7669999999999996E-3</v>
      </c>
      <c r="E52" s="1">
        <v>2.8600000000000001E-5</v>
      </c>
      <c r="F52">
        <v>272</v>
      </c>
      <c r="G52">
        <f>B52-B21</f>
        <v>1000000784</v>
      </c>
      <c r="I52">
        <f>B39+J39-B52</f>
        <v>162.86133193969727</v>
      </c>
      <c r="J52">
        <f t="shared" si="0"/>
        <v>946.86133179733304</v>
      </c>
      <c r="K52">
        <v>179.135927637333</v>
      </c>
      <c r="M52" t="s">
        <v>16</v>
      </c>
      <c r="N52">
        <f>B57-B52-I52</f>
        <v>999999858.13866806</v>
      </c>
    </row>
    <row r="53" spans="1:17" x14ac:dyDescent="0.25">
      <c r="A53">
        <v>6252645712</v>
      </c>
      <c r="B53">
        <v>16918806925</v>
      </c>
      <c r="C53">
        <v>3.125E-2</v>
      </c>
      <c r="D53">
        <v>7.7669999999999996E-3</v>
      </c>
      <c r="E53" s="1">
        <v>2.8600000000000001E-5</v>
      </c>
      <c r="F53">
        <v>273</v>
      </c>
      <c r="G53">
        <f>B53-B22</f>
        <v>1000000791</v>
      </c>
      <c r="I53">
        <f>B40+J40-B53</f>
        <v>155.86133193969727</v>
      </c>
      <c r="J53">
        <f t="shared" si="0"/>
        <v>946.86133179733304</v>
      </c>
      <c r="K53">
        <v>179.135927637333</v>
      </c>
      <c r="M53" t="s">
        <v>16</v>
      </c>
      <c r="N53">
        <f>B57-B53-I53</f>
        <v>999999857.13866806</v>
      </c>
    </row>
    <row r="54" spans="1:17" x14ac:dyDescent="0.25">
      <c r="A54">
        <v>6252645712</v>
      </c>
      <c r="B54">
        <v>16918806935</v>
      </c>
      <c r="C54">
        <v>3.125E-2</v>
      </c>
      <c r="D54">
        <v>7.7669999999999996E-3</v>
      </c>
      <c r="E54" s="1">
        <v>2.8600000000000001E-5</v>
      </c>
      <c r="F54">
        <v>282</v>
      </c>
      <c r="G54">
        <f>B54-B43</f>
        <v>792</v>
      </c>
      <c r="I54">
        <f>B43+J43-B54</f>
        <v>154.86133193969727</v>
      </c>
      <c r="J54">
        <f t="shared" si="0"/>
        <v>946.86133179733304</v>
      </c>
      <c r="K54">
        <v>179.135927637333</v>
      </c>
      <c r="M54" t="s">
        <v>16</v>
      </c>
      <c r="N54">
        <f>B57-B54-I54</f>
        <v>999999848.13866806</v>
      </c>
    </row>
    <row r="55" spans="1:17" x14ac:dyDescent="0.25">
      <c r="A55">
        <v>6252645712</v>
      </c>
      <c r="B55">
        <v>16918806936</v>
      </c>
      <c r="C55">
        <v>3.125E-2</v>
      </c>
      <c r="D55">
        <v>7.7669999999999996E-3</v>
      </c>
      <c r="E55" s="1">
        <v>2.8600000000000001E-5</v>
      </c>
      <c r="F55">
        <v>283</v>
      </c>
      <c r="G55">
        <f>B55-B44</f>
        <v>792</v>
      </c>
      <c r="I55">
        <f>B44+J44-B55</f>
        <v>154.86133193969727</v>
      </c>
      <c r="J55">
        <f t="shared" si="0"/>
        <v>946.86133179733304</v>
      </c>
      <c r="K55">
        <v>179.135927637333</v>
      </c>
      <c r="M55" t="s">
        <v>16</v>
      </c>
      <c r="N55">
        <f>B57-B55-I55</f>
        <v>999999847.13866806</v>
      </c>
    </row>
    <row r="56" spans="1:17" s="3" customFormat="1" x14ac:dyDescent="0.25">
      <c r="A56" s="3">
        <v>6252645712</v>
      </c>
      <c r="B56" s="3">
        <v>16918806937</v>
      </c>
      <c r="C56" s="3">
        <v>3.125E-2</v>
      </c>
      <c r="D56" s="3">
        <v>7.7669999999999996E-3</v>
      </c>
      <c r="E56" s="4">
        <v>2.8600000000000001E-5</v>
      </c>
      <c r="F56" s="3">
        <v>284</v>
      </c>
      <c r="G56" s="3">
        <f>B56-B33</f>
        <v>1000000792</v>
      </c>
      <c r="I56" s="3">
        <f>B45+J45-B56</f>
        <v>154.86133193969727</v>
      </c>
      <c r="J56" s="3">
        <f t="shared" si="0"/>
        <v>946.86133179733304</v>
      </c>
      <c r="K56" s="3">
        <v>179.135927637333</v>
      </c>
      <c r="M56" s="3" t="s">
        <v>16</v>
      </c>
      <c r="N56" s="3">
        <f>B57-B56-I56</f>
        <v>999999846.13866806</v>
      </c>
      <c r="P56" s="5"/>
    </row>
    <row r="57" spans="1:17" x14ac:dyDescent="0.25">
      <c r="A57">
        <v>6251672941</v>
      </c>
      <c r="B57">
        <v>17918806938</v>
      </c>
      <c r="C57">
        <v>2.4989999999999998E-2</v>
      </c>
      <c r="D57">
        <v>3.3390000000000003E-2</v>
      </c>
      <c r="E57">
        <v>3.3390000000000003E-2</v>
      </c>
      <c r="F57">
        <v>0</v>
      </c>
      <c r="M57" t="s">
        <v>15</v>
      </c>
      <c r="N57" t="s">
        <v>17</v>
      </c>
      <c r="P57" s="2" t="s">
        <v>22</v>
      </c>
      <c r="Q57" t="s">
        <v>26</v>
      </c>
    </row>
    <row r="58" spans="1:17" x14ac:dyDescent="0.25">
      <c r="A58">
        <v>6251672941</v>
      </c>
      <c r="B58">
        <v>17918807000</v>
      </c>
      <c r="C58">
        <v>2.4989999999999998E-2</v>
      </c>
      <c r="D58">
        <v>3.3390000000000003E-2</v>
      </c>
      <c r="E58">
        <v>3.3390000000000003E-2</v>
      </c>
      <c r="F58">
        <v>0</v>
      </c>
    </row>
    <row r="59" spans="1:17" x14ac:dyDescent="0.25">
      <c r="A59">
        <v>6251672941</v>
      </c>
      <c r="B59">
        <v>17918807001</v>
      </c>
      <c r="C59">
        <v>2.4989999999999998E-2</v>
      </c>
      <c r="D59">
        <v>3.3390000000000003E-2</v>
      </c>
      <c r="E59">
        <v>3.3390000000000003E-2</v>
      </c>
      <c r="F59">
        <v>0</v>
      </c>
    </row>
  </sheetData>
  <autoFilter ref="A1:M5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1.1.6-delayed-more-requests-not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Sukapuram</dc:creator>
  <cp:lastModifiedBy>Radhika Sukapuram</cp:lastModifiedBy>
  <dcterms:created xsi:type="dcterms:W3CDTF">2024-01-26T07:17:21Z</dcterms:created>
  <dcterms:modified xsi:type="dcterms:W3CDTF">2024-01-28T05:59:32Z</dcterms:modified>
</cp:coreProperties>
</file>