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k\eepm\lab3\"/>
    </mc:Choice>
  </mc:AlternateContent>
  <xr:revisionPtr revIDLastSave="0" documentId="8_{0B4C8523-444B-4952-887F-CC4F1C729C94}" xr6:coauthVersionLast="47" xr6:coauthVersionMax="47" xr10:uidLastSave="{00000000-0000-0000-0000-000000000000}"/>
  <bookViews>
    <workbookView xWindow="-120" yWindow="-120" windowWidth="38640" windowHeight="21120" xr2:uid="{15A866C0-7389-402C-812A-06DC092E37F1}"/>
  </bookViews>
  <sheets>
    <sheet name="Аркуш1" sheetId="1" r:id="rId1"/>
  </sheets>
  <definedNames>
    <definedName name="solver_adj" localSheetId="0" hidden="1">Аркуш1!$P$14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Аркуш1!$P$15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" i="1" l="1"/>
  <c r="Y12" i="1"/>
  <c r="Y15" i="1" s="1"/>
  <c r="F14" i="1"/>
  <c r="F15" i="1"/>
  <c r="F16" i="1"/>
  <c r="F17" i="1"/>
  <c r="F18" i="1"/>
  <c r="F19" i="1"/>
  <c r="F20" i="1"/>
  <c r="F13" i="1"/>
  <c r="T13" i="1"/>
  <c r="T12" i="1"/>
  <c r="L13" i="1"/>
  <c r="P13" i="1"/>
  <c r="P12" i="1"/>
  <c r="P15" i="1" s="1"/>
  <c r="L12" i="1"/>
  <c r="L15" i="1" s="1"/>
  <c r="D14" i="1"/>
  <c r="D15" i="1"/>
  <c r="D16" i="1"/>
  <c r="D17" i="1"/>
  <c r="D18" i="1"/>
  <c r="D19" i="1"/>
  <c r="D20" i="1"/>
  <c r="D13" i="1"/>
  <c r="E14" i="1"/>
  <c r="E15" i="1"/>
  <c r="E16" i="1"/>
  <c r="E17" i="1"/>
  <c r="E18" i="1"/>
  <c r="E19" i="1"/>
  <c r="E20" i="1"/>
  <c r="E13" i="1"/>
</calcChain>
</file>

<file path=xl/sharedStrings.xml><?xml version="1.0" encoding="utf-8"?>
<sst xmlns="http://schemas.openxmlformats.org/spreadsheetml/2006/main" count="24" uniqueCount="16">
  <si>
    <t>Маємо результати спостережень за зміною величин попиту та пропозиції на ринку деякого
товару
1. За цими даними знайти аналітичний вигляд функцій для попиту та пропозиції.
2. Побудувати знайдені функції в осях (Q,P). знайти точку ринкової рівноваги і нанести її на
графік. Дослідити стан рівноваги на стабільність.
3. З’ясувати та графічно відобразити (на графіку з п.2), як зміняться параметри ринкової
рівноваги після введення: податку, субсидії для виробника/споживача або квоти.</t>
  </si>
  <si>
    <t>Price</t>
  </si>
  <si>
    <t>Demand</t>
  </si>
  <si>
    <t>Supply</t>
  </si>
  <si>
    <t>Dem_f</t>
  </si>
  <si>
    <t>Sup_f</t>
  </si>
  <si>
    <t>Q*d</t>
  </si>
  <si>
    <t>Q*s</t>
  </si>
  <si>
    <t>P*</t>
  </si>
  <si>
    <t>Q*d - Q*s</t>
  </si>
  <si>
    <t>Ed</t>
  </si>
  <si>
    <t>Es</t>
  </si>
  <si>
    <t>Стабільна динамічна рівновага</t>
  </si>
  <si>
    <t>Квота Qlim</t>
  </si>
  <si>
    <t>Квота</t>
  </si>
  <si>
    <t>Sup = Qlim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</si>
</sst>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charset val="1"/>
    </font>
    <font>
      <sz val="11"/>
      <color rgb="FF000000"/>
      <name val="Calibri"/>
      <family val="2"/>
      <scheme val="minor"/>
    </font>
    <font>
      <sz val="4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 readingOrder="1"/>
    </xf>
    <xf numFmtId="0" fontId="1" fillId="0" borderId="2" xfId="0" applyFont="1" applyBorder="1" applyAlignment="1">
      <alignment horizontal="center" readingOrder="1"/>
    </xf>
    <xf numFmtId="2" fontId="1" fillId="0" borderId="1" xfId="0" applyNumberFormat="1" applyFont="1" applyBorder="1" applyAlignment="1">
      <alignment horizontal="center" readingOrder="1"/>
    </xf>
    <xf numFmtId="0" fontId="0" fillId="0" borderId="3" xfId="0" applyBorder="1"/>
    <xf numFmtId="2" fontId="0" fillId="0" borderId="3" xfId="0" applyNumberFormat="1" applyBorder="1"/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Аркуш1!$B$12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790398075240595E-2"/>
                  <c:y val="5.4087561971420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Аркуш1!$A$13:$A$20</c:f>
              <c:numCache>
                <c:formatCode>General</c:formatCode>
                <c:ptCount val="8"/>
                <c:pt idx="0">
                  <c:v>1.6</c:v>
                </c:pt>
                <c:pt idx="1">
                  <c:v>2.2999999999999998</c:v>
                </c:pt>
                <c:pt idx="2">
                  <c:v>3.7</c:v>
                </c:pt>
                <c:pt idx="3">
                  <c:v>4.4000000000000004</c:v>
                </c:pt>
                <c:pt idx="4">
                  <c:v>5.8</c:v>
                </c:pt>
                <c:pt idx="5">
                  <c:v>6.3</c:v>
                </c:pt>
                <c:pt idx="6">
                  <c:v>7.1</c:v>
                </c:pt>
                <c:pt idx="7">
                  <c:v>8</c:v>
                </c:pt>
              </c:numCache>
            </c:numRef>
          </c:xVal>
          <c:yVal>
            <c:numRef>
              <c:f>Аркуш1!$B$13:$B$20</c:f>
              <c:numCache>
                <c:formatCode>General</c:formatCode>
                <c:ptCount val="8"/>
                <c:pt idx="0">
                  <c:v>600</c:v>
                </c:pt>
                <c:pt idx="1">
                  <c:v>520</c:v>
                </c:pt>
                <c:pt idx="2">
                  <c:v>440</c:v>
                </c:pt>
                <c:pt idx="3">
                  <c:v>380</c:v>
                </c:pt>
                <c:pt idx="4">
                  <c:v>330</c:v>
                </c:pt>
                <c:pt idx="5">
                  <c:v>290</c:v>
                </c:pt>
                <c:pt idx="6">
                  <c:v>220</c:v>
                </c:pt>
                <c:pt idx="7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0-40E9-835B-8C75F3E92DE8}"/>
            </c:ext>
          </c:extLst>
        </c:ser>
        <c:ser>
          <c:idx val="1"/>
          <c:order val="1"/>
          <c:tx>
            <c:strRef>
              <c:f>Аркуш1!$C$12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Аркуш1!$A$13:$A$20</c:f>
              <c:numCache>
                <c:formatCode>General</c:formatCode>
                <c:ptCount val="8"/>
                <c:pt idx="0">
                  <c:v>1.6</c:v>
                </c:pt>
                <c:pt idx="1">
                  <c:v>2.2999999999999998</c:v>
                </c:pt>
                <c:pt idx="2">
                  <c:v>3.7</c:v>
                </c:pt>
                <c:pt idx="3">
                  <c:v>4.4000000000000004</c:v>
                </c:pt>
                <c:pt idx="4">
                  <c:v>5.8</c:v>
                </c:pt>
                <c:pt idx="5">
                  <c:v>6.3</c:v>
                </c:pt>
                <c:pt idx="6">
                  <c:v>7.1</c:v>
                </c:pt>
                <c:pt idx="7">
                  <c:v>8</c:v>
                </c:pt>
              </c:numCache>
            </c:numRef>
          </c:xVal>
          <c:yVal>
            <c:numRef>
              <c:f>Аркуш1!$C$13:$C$20</c:f>
              <c:numCache>
                <c:formatCode>General</c:formatCode>
                <c:ptCount val="8"/>
                <c:pt idx="0">
                  <c:v>240</c:v>
                </c:pt>
                <c:pt idx="1">
                  <c:v>300</c:v>
                </c:pt>
                <c:pt idx="2">
                  <c:v>365</c:v>
                </c:pt>
                <c:pt idx="3">
                  <c:v>402</c:v>
                </c:pt>
                <c:pt idx="4">
                  <c:v>520</c:v>
                </c:pt>
                <c:pt idx="5">
                  <c:v>580</c:v>
                </c:pt>
                <c:pt idx="6">
                  <c:v>620</c:v>
                </c:pt>
                <c:pt idx="7">
                  <c:v>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90-40E9-835B-8C75F3E9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6368"/>
        <c:axId val="169888032"/>
      </c:scatterChart>
      <c:valAx>
        <c:axId val="1698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9888032"/>
        <c:crosses val="autoZero"/>
        <c:crossBetween val="midCat"/>
      </c:valAx>
      <c:valAx>
        <c:axId val="1698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988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Аркуш1!$D$12</c:f>
              <c:strCache>
                <c:ptCount val="1"/>
                <c:pt idx="0">
                  <c:v>Dem_f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Аркуш1!$D$13:$D$20</c:f>
              <c:numCache>
                <c:formatCode>0.00</c:formatCode>
                <c:ptCount val="8"/>
                <c:pt idx="0">
                  <c:v>620.85176373684465</c:v>
                </c:pt>
                <c:pt idx="1">
                  <c:v>548.11896220315873</c:v>
                </c:pt>
                <c:pt idx="2">
                  <c:v>427.21711399827649</c:v>
                </c:pt>
                <c:pt idx="3">
                  <c:v>377.16861711198715</c:v>
                </c:pt>
                <c:pt idx="4">
                  <c:v>293.97429974987926</c:v>
                </c:pt>
                <c:pt idx="5">
                  <c:v>268.94108687082615</c:v>
                </c:pt>
                <c:pt idx="6">
                  <c:v>233.24568677470054</c:v>
                </c:pt>
                <c:pt idx="7">
                  <c:v>198.71911549047408</c:v>
                </c:pt>
              </c:numCache>
            </c:numRef>
          </c:xVal>
          <c:yVal>
            <c:numRef>
              <c:f>Аркуш1!$A$13:$A$20</c:f>
              <c:numCache>
                <c:formatCode>General</c:formatCode>
                <c:ptCount val="8"/>
                <c:pt idx="0">
                  <c:v>1.6</c:v>
                </c:pt>
                <c:pt idx="1">
                  <c:v>2.2999999999999998</c:v>
                </c:pt>
                <c:pt idx="2">
                  <c:v>3.7</c:v>
                </c:pt>
                <c:pt idx="3">
                  <c:v>4.4000000000000004</c:v>
                </c:pt>
                <c:pt idx="4">
                  <c:v>5.8</c:v>
                </c:pt>
                <c:pt idx="5">
                  <c:v>6.3</c:v>
                </c:pt>
                <c:pt idx="6">
                  <c:v>7.1</c:v>
                </c:pt>
                <c:pt idx="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B7-4669-B319-216E3003D937}"/>
            </c:ext>
          </c:extLst>
        </c:ser>
        <c:ser>
          <c:idx val="1"/>
          <c:order val="1"/>
          <c:tx>
            <c:strRef>
              <c:f>Аркуш1!$E$12</c:f>
              <c:strCache>
                <c:ptCount val="1"/>
                <c:pt idx="0">
                  <c:v>Sup_f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Аркуш1!$E$13:$E$20</c:f>
              <c:numCache>
                <c:formatCode>0.00</c:formatCode>
                <c:ptCount val="8"/>
                <c:pt idx="0">
                  <c:v>257.91172147587889</c:v>
                </c:pt>
                <c:pt idx="1">
                  <c:v>288.27571373822417</c:v>
                </c:pt>
                <c:pt idx="2">
                  <c:v>360.14882959087294</c:v>
                </c:pt>
                <c:pt idx="3">
                  <c:v>402.54921454589612</c:v>
                </c:pt>
                <c:pt idx="4">
                  <c:v>502.91308480838643</c:v>
                </c:pt>
                <c:pt idx="5">
                  <c:v>544.52690940553259</c:v>
                </c:pt>
                <c:pt idx="6">
                  <c:v>618.38878496904192</c:v>
                </c:pt>
                <c:pt idx="7">
                  <c:v>713.52491915922815</c:v>
                </c:pt>
              </c:numCache>
            </c:numRef>
          </c:xVal>
          <c:yVal>
            <c:numRef>
              <c:f>Аркуш1!$A$13:$A$20</c:f>
              <c:numCache>
                <c:formatCode>General</c:formatCode>
                <c:ptCount val="8"/>
                <c:pt idx="0">
                  <c:v>1.6</c:v>
                </c:pt>
                <c:pt idx="1">
                  <c:v>2.2999999999999998</c:v>
                </c:pt>
                <c:pt idx="2">
                  <c:v>3.7</c:v>
                </c:pt>
                <c:pt idx="3">
                  <c:v>4.4000000000000004</c:v>
                </c:pt>
                <c:pt idx="4">
                  <c:v>5.8</c:v>
                </c:pt>
                <c:pt idx="5">
                  <c:v>6.3</c:v>
                </c:pt>
                <c:pt idx="6">
                  <c:v>7.1</c:v>
                </c:pt>
                <c:pt idx="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B7-4669-B319-216E3003D937}"/>
            </c:ext>
          </c:extLst>
        </c:ser>
        <c:ser>
          <c:idx val="2"/>
          <c:order val="2"/>
          <c:tx>
            <c:v>(Q*,p*)</c:v>
          </c:tx>
          <c:spPr>
            <a:ln w="4762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Аркуш1!$L$12</c:f>
              <c:numCache>
                <c:formatCode>0.00</c:formatCode>
                <c:ptCount val="1"/>
                <c:pt idx="0">
                  <c:v>390.36861336881725</c:v>
                </c:pt>
              </c:numCache>
            </c:numRef>
          </c:xVal>
          <c:yVal>
            <c:numRef>
              <c:f>Аркуш1!$L$14</c:f>
              <c:numCache>
                <c:formatCode>General</c:formatCode>
                <c:ptCount val="1"/>
                <c:pt idx="0">
                  <c:v>4.2067465869546758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B7-4669-B319-216E3003D937}"/>
            </c:ext>
          </c:extLst>
        </c:ser>
        <c:ser>
          <c:idx val="3"/>
          <c:order val="3"/>
          <c:tx>
            <c:strRef>
              <c:f>Аркуш1!$F$12</c:f>
              <c:strCache>
                <c:ptCount val="1"/>
                <c:pt idx="0">
                  <c:v>Sup = Qlim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Аркуш1!$F$13:$F$20</c:f>
              <c:numCache>
                <c:formatCode>General</c:formatCode>
                <c:ptCount val="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</c:numCache>
            </c:numRef>
          </c:xVal>
          <c:yVal>
            <c:numRef>
              <c:f>Аркуш1!$A$13:$A$20</c:f>
              <c:numCache>
                <c:formatCode>General</c:formatCode>
                <c:ptCount val="8"/>
                <c:pt idx="0">
                  <c:v>1.6</c:v>
                </c:pt>
                <c:pt idx="1">
                  <c:v>2.2999999999999998</c:v>
                </c:pt>
                <c:pt idx="2">
                  <c:v>3.7</c:v>
                </c:pt>
                <c:pt idx="3">
                  <c:v>4.4000000000000004</c:v>
                </c:pt>
                <c:pt idx="4">
                  <c:v>5.8</c:v>
                </c:pt>
                <c:pt idx="5">
                  <c:v>6.3</c:v>
                </c:pt>
                <c:pt idx="6">
                  <c:v>7.1</c:v>
                </c:pt>
                <c:pt idx="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B7-4669-B319-216E3003D937}"/>
            </c:ext>
          </c:extLst>
        </c:ser>
        <c:ser>
          <c:idx val="4"/>
          <c:order val="4"/>
          <c:tx>
            <c:v>(Q**,P*)</c:v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76200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7620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DB7-4669-B319-216E3003D937}"/>
              </c:ext>
            </c:extLst>
          </c:dPt>
          <c:xVal>
            <c:numRef>
              <c:f>Аркуш1!$Y$13</c:f>
              <c:numCache>
                <c:formatCode>0.00</c:formatCode>
                <c:ptCount val="1"/>
                <c:pt idx="0">
                  <c:v>300</c:v>
                </c:pt>
              </c:numCache>
            </c:numRef>
          </c:xVal>
          <c:yVal>
            <c:numRef>
              <c:f>Аркуш1!$Y$14</c:f>
              <c:numCache>
                <c:formatCode>General</c:formatCode>
                <c:ptCount val="1"/>
                <c:pt idx="0">
                  <c:v>5.6860102001002071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B7-4669-B319-216E3003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61840"/>
        <c:axId val="279762256"/>
      </c:scatterChart>
      <c:valAx>
        <c:axId val="2797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79762256"/>
        <c:crosses val="autoZero"/>
        <c:crossBetween val="midCat"/>
      </c:valAx>
      <c:valAx>
        <c:axId val="2797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7976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</xdr:row>
      <xdr:rowOff>166687</xdr:rowOff>
    </xdr:from>
    <xdr:to>
      <xdr:col>9</xdr:col>
      <xdr:colOff>47625</xdr:colOff>
      <xdr:row>44</xdr:row>
      <xdr:rowOff>161925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2FFBF679-D053-42A1-9D21-D694953E4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533399</xdr:colOff>
      <xdr:row>20</xdr:row>
      <xdr:rowOff>176211</xdr:rowOff>
    </xdr:from>
    <xdr:to>
      <xdr:col>21</xdr:col>
      <xdr:colOff>9525</xdr:colOff>
      <xdr:row>44</xdr:row>
      <xdr:rowOff>180974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100C1B8B-6BE3-4AA7-8570-1968BA9F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E8C6-499A-472A-BD51-48C5C06040FA}">
  <dimension ref="A1:AA20"/>
  <sheetViews>
    <sheetView tabSelected="1" workbookViewId="0">
      <selection activeCell="Y45" sqref="Y45"/>
    </sheetView>
  </sheetViews>
  <sheetFormatPr defaultRowHeight="15" x14ac:dyDescent="0.25"/>
  <cols>
    <col min="1" max="5" width="17.7109375" customWidth="1"/>
    <col min="6" max="6" width="14.42578125" customWidth="1"/>
    <col min="7" max="7" width="24.42578125" customWidth="1"/>
  </cols>
  <sheetData>
    <row r="1" spans="1:27" ht="15" customHeight="1" x14ac:dyDescent="0.25">
      <c r="A1" s="2" t="s">
        <v>0</v>
      </c>
      <c r="B1" s="2"/>
      <c r="C1" s="2"/>
      <c r="D1" s="2"/>
      <c r="E1" s="2"/>
    </row>
    <row r="2" spans="1:27" x14ac:dyDescent="0.25">
      <c r="A2" s="2"/>
      <c r="B2" s="2"/>
      <c r="C2" s="2"/>
      <c r="D2" s="2"/>
      <c r="E2" s="2"/>
    </row>
    <row r="3" spans="1:27" x14ac:dyDescent="0.25">
      <c r="A3" s="2"/>
      <c r="B3" s="2"/>
      <c r="C3" s="2"/>
      <c r="D3" s="2"/>
      <c r="E3" s="2"/>
    </row>
    <row r="4" spans="1:27" x14ac:dyDescent="0.25">
      <c r="A4" s="2"/>
      <c r="B4" s="2"/>
      <c r="C4" s="2"/>
      <c r="D4" s="2"/>
      <c r="E4" s="2"/>
    </row>
    <row r="5" spans="1:27" x14ac:dyDescent="0.25">
      <c r="A5" s="2"/>
      <c r="B5" s="2"/>
      <c r="C5" s="2"/>
      <c r="D5" s="2"/>
      <c r="E5" s="2"/>
      <c r="G5" s="10" t="s">
        <v>13</v>
      </c>
      <c r="X5" s="11" t="s">
        <v>14</v>
      </c>
      <c r="Y5" s="11"/>
      <c r="Z5" s="11"/>
      <c r="AA5" s="11"/>
    </row>
    <row r="6" spans="1:27" x14ac:dyDescent="0.25">
      <c r="A6" s="2"/>
      <c r="B6" s="2"/>
      <c r="C6" s="2"/>
      <c r="D6" s="2"/>
      <c r="E6" s="2"/>
      <c r="G6" s="10">
        <v>300</v>
      </c>
      <c r="X6" s="11"/>
      <c r="Y6" s="11"/>
      <c r="Z6" s="11"/>
      <c r="AA6" s="11"/>
    </row>
    <row r="7" spans="1:27" x14ac:dyDescent="0.25">
      <c r="A7" s="2"/>
      <c r="B7" s="2"/>
      <c r="C7" s="2"/>
      <c r="D7" s="2"/>
      <c r="E7" s="2"/>
      <c r="X7" s="11"/>
      <c r="Y7" s="11"/>
      <c r="Z7" s="11"/>
      <c r="AA7" s="11"/>
    </row>
    <row r="8" spans="1:27" x14ac:dyDescent="0.25">
      <c r="A8" s="2"/>
      <c r="B8" s="2"/>
      <c r="C8" s="2"/>
      <c r="D8" s="2"/>
      <c r="E8" s="2"/>
      <c r="X8" s="11"/>
      <c r="Y8" s="11"/>
      <c r="Z8" s="11"/>
      <c r="AA8" s="11"/>
    </row>
    <row r="9" spans="1:27" x14ac:dyDescent="0.25">
      <c r="X9" s="11"/>
      <c r="Y9" s="11"/>
      <c r="Z9" s="11"/>
      <c r="AA9" s="11"/>
    </row>
    <row r="10" spans="1:27" x14ac:dyDescent="0.25">
      <c r="X10" s="11"/>
      <c r="Y10" s="11"/>
      <c r="Z10" s="11"/>
      <c r="AA10" s="11"/>
    </row>
    <row r="12" spans="1:27" x14ac:dyDescent="0.25">
      <c r="A12" s="3" t="s">
        <v>1</v>
      </c>
      <c r="B12" s="3" t="s">
        <v>2</v>
      </c>
      <c r="C12" s="4" t="s">
        <v>3</v>
      </c>
      <c r="D12" s="3" t="s">
        <v>4</v>
      </c>
      <c r="E12" s="8" t="s">
        <v>5</v>
      </c>
      <c r="F12" s="12" t="s">
        <v>15</v>
      </c>
      <c r="K12" s="6" t="s">
        <v>6</v>
      </c>
      <c r="L12" s="7">
        <f>825.42 * EXP(-0.178 * L14)</f>
        <v>390.36861336881725</v>
      </c>
      <c r="O12" s="6" t="s">
        <v>6</v>
      </c>
      <c r="P12" s="7">
        <f>825.42 * EXP(-0.178 * P14)</f>
        <v>390.36837248556702</v>
      </c>
      <c r="S12" s="6" t="s">
        <v>10</v>
      </c>
      <c r="T12" s="6">
        <f>(-825.42* 0.178*EXP(-0.178 * L14)) * L14 / L12</f>
        <v>-0.74880089247793225</v>
      </c>
      <c r="X12" s="6" t="s">
        <v>6</v>
      </c>
      <c r="Y12" s="7">
        <f>825.42 * EXP(-0.178 * Y14)</f>
        <v>300.0000172280769</v>
      </c>
    </row>
    <row r="13" spans="1:27" x14ac:dyDescent="0.25">
      <c r="A13" s="3">
        <v>1.6</v>
      </c>
      <c r="B13" s="3">
        <v>600</v>
      </c>
      <c r="C13" s="4">
        <v>240</v>
      </c>
      <c r="D13" s="5">
        <f>825.42 * EXP(-0.178 * A13)</f>
        <v>620.85176373684465</v>
      </c>
      <c r="E13" s="9">
        <f>199.98 * EXP(0.159 * A13)</f>
        <v>257.91172147587889</v>
      </c>
      <c r="F13" s="12">
        <f>$G$6</f>
        <v>300</v>
      </c>
      <c r="K13" s="6" t="s">
        <v>7</v>
      </c>
      <c r="L13" s="7">
        <f>199.98 * EXP(0.159 * L14)</f>
        <v>390.36807218184867</v>
      </c>
      <c r="O13" s="6" t="s">
        <v>7</v>
      </c>
      <c r="P13" s="7">
        <f>199.98 * EXP(0.159 * P14)</f>
        <v>390.36828735266926</v>
      </c>
      <c r="S13" s="6" t="s">
        <v>11</v>
      </c>
      <c r="T13" s="6">
        <f>(199.98*0.159*EXP(0.159 * L14)) * L14 / L12</f>
        <v>0.66887178003507275</v>
      </c>
      <c r="X13" s="6" t="s">
        <v>7</v>
      </c>
      <c r="Y13" s="7">
        <f>F13</f>
        <v>300</v>
      </c>
    </row>
    <row r="14" spans="1:27" x14ac:dyDescent="0.25">
      <c r="A14" s="3">
        <v>2.2999999999999998</v>
      </c>
      <c r="B14" s="3">
        <v>520</v>
      </c>
      <c r="C14" s="4">
        <v>300</v>
      </c>
      <c r="D14" s="5">
        <f t="shared" ref="D14:D20" si="0">825.42 * EXP(-0.178 * A14)</f>
        <v>548.11896220315873</v>
      </c>
      <c r="E14" s="9">
        <f t="shared" ref="E14:E20" si="1">199.98 * EXP(0.159 * A14)</f>
        <v>288.27571373822417</v>
      </c>
      <c r="F14" s="12">
        <f t="shared" ref="F14:F20" si="2">$G$6</f>
        <v>300</v>
      </c>
      <c r="K14" s="6" t="s">
        <v>8</v>
      </c>
      <c r="L14" s="6">
        <v>4.2067465869546758</v>
      </c>
      <c r="O14" s="6" t="s">
        <v>8</v>
      </c>
      <c r="P14" s="6">
        <v>4.206750053619408</v>
      </c>
      <c r="X14" s="6" t="s">
        <v>8</v>
      </c>
      <c r="Y14" s="6">
        <v>5.6860102001002071</v>
      </c>
    </row>
    <row r="15" spans="1:27" x14ac:dyDescent="0.25">
      <c r="A15" s="3">
        <v>3.7</v>
      </c>
      <c r="B15" s="3">
        <v>440</v>
      </c>
      <c r="C15" s="4">
        <v>365</v>
      </c>
      <c r="D15" s="5">
        <f t="shared" si="0"/>
        <v>427.21711399827649</v>
      </c>
      <c r="E15" s="9">
        <f t="shared" si="1"/>
        <v>360.14882959087294</v>
      </c>
      <c r="F15" s="12">
        <f t="shared" si="2"/>
        <v>300</v>
      </c>
      <c r="K15" s="6" t="s">
        <v>9</v>
      </c>
      <c r="L15" s="7">
        <f>L12-L13</f>
        <v>5.4118696857585746E-4</v>
      </c>
      <c r="O15" s="6" t="s">
        <v>9</v>
      </c>
      <c r="P15" s="7">
        <f>P12-P13</f>
        <v>8.5132897766015958E-5</v>
      </c>
      <c r="R15" s="1" t="s">
        <v>12</v>
      </c>
      <c r="S15" s="1"/>
      <c r="T15" s="1"/>
      <c r="U15" s="1"/>
      <c r="X15" s="6" t="s">
        <v>9</v>
      </c>
      <c r="Y15" s="7">
        <f>Y12-Y13</f>
        <v>1.7228076899300504E-5</v>
      </c>
    </row>
    <row r="16" spans="1:27" x14ac:dyDescent="0.25">
      <c r="A16" s="3">
        <v>4.4000000000000004</v>
      </c>
      <c r="B16" s="3">
        <v>380</v>
      </c>
      <c r="C16" s="4">
        <v>402</v>
      </c>
      <c r="D16" s="5">
        <f t="shared" si="0"/>
        <v>377.16861711198715</v>
      </c>
      <c r="E16" s="9">
        <f t="shared" si="1"/>
        <v>402.54921454589612</v>
      </c>
      <c r="F16" s="12">
        <f t="shared" si="2"/>
        <v>300</v>
      </c>
    </row>
    <row r="17" spans="1:6" x14ac:dyDescent="0.25">
      <c r="A17" s="3">
        <v>5.8</v>
      </c>
      <c r="B17" s="3">
        <v>330</v>
      </c>
      <c r="C17" s="4">
        <v>520</v>
      </c>
      <c r="D17" s="5">
        <f t="shared" si="0"/>
        <v>293.97429974987926</v>
      </c>
      <c r="E17" s="9">
        <f t="shared" si="1"/>
        <v>502.91308480838643</v>
      </c>
      <c r="F17" s="12">
        <f t="shared" si="2"/>
        <v>300</v>
      </c>
    </row>
    <row r="18" spans="1:6" x14ac:dyDescent="0.25">
      <c r="A18" s="3">
        <v>6.3</v>
      </c>
      <c r="B18" s="3">
        <v>290</v>
      </c>
      <c r="C18" s="4">
        <v>580</v>
      </c>
      <c r="D18" s="5">
        <f t="shared" si="0"/>
        <v>268.94108687082615</v>
      </c>
      <c r="E18" s="9">
        <f t="shared" si="1"/>
        <v>544.52690940553259</v>
      </c>
      <c r="F18" s="12">
        <f t="shared" si="2"/>
        <v>300</v>
      </c>
    </row>
    <row r="19" spans="1:6" x14ac:dyDescent="0.25">
      <c r="A19" s="3">
        <v>7.1</v>
      </c>
      <c r="B19" s="3">
        <v>220</v>
      </c>
      <c r="C19" s="4">
        <v>620</v>
      </c>
      <c r="D19" s="5">
        <f t="shared" si="0"/>
        <v>233.24568677470054</v>
      </c>
      <c r="E19" s="9">
        <f t="shared" si="1"/>
        <v>618.38878496904192</v>
      </c>
      <c r="F19" s="12">
        <f t="shared" si="2"/>
        <v>300</v>
      </c>
    </row>
    <row r="20" spans="1:6" x14ac:dyDescent="0.25">
      <c r="A20" s="3">
        <v>8</v>
      </c>
      <c r="B20" s="3">
        <v>180</v>
      </c>
      <c r="C20" s="4">
        <v>660</v>
      </c>
      <c r="D20" s="5">
        <f t="shared" si="0"/>
        <v>198.71911549047408</v>
      </c>
      <c r="E20" s="9">
        <f t="shared" si="1"/>
        <v>713.52491915922815</v>
      </c>
      <c r="F20" s="12">
        <f t="shared" si="2"/>
        <v>300</v>
      </c>
    </row>
  </sheetData>
  <mergeCells count="3">
    <mergeCell ref="R15:U15"/>
    <mergeCell ref="X5:AA10"/>
    <mergeCell ref="A1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 Микола</dc:creator>
  <cp:lastModifiedBy>Пан Микола</cp:lastModifiedBy>
  <dcterms:created xsi:type="dcterms:W3CDTF">2023-10-22T10:48:46Z</dcterms:created>
  <dcterms:modified xsi:type="dcterms:W3CDTF">2023-10-22T12:39:20Z</dcterms:modified>
</cp:coreProperties>
</file>