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k\OneDrive\Робочий стіл\"/>
    </mc:Choice>
  </mc:AlternateContent>
  <xr:revisionPtr revIDLastSave="0" documentId="13_ncr:1_{48796EB5-BC93-48B3-A965-6BD1664BF01E}" xr6:coauthVersionLast="47" xr6:coauthVersionMax="47" xr10:uidLastSave="{00000000-0000-0000-0000-000000000000}"/>
  <bookViews>
    <workbookView xWindow="-120" yWindow="-120" windowWidth="38640" windowHeight="21120" activeTab="3" xr2:uid="{00000000-000D-0000-FFFF-FFFF00000000}"/>
  </bookViews>
  <sheets>
    <sheet name="УМОВА_ЛИНЕЙН" sheetId="7" r:id="rId1"/>
    <sheet name="MAX_profit_short" sheetId="8" r:id="rId2"/>
    <sheet name="MAX_produce" sheetId="9" r:id="rId3"/>
    <sheet name="MIN_costs" sheetId="10" r:id="rId4"/>
  </sheets>
  <definedNames>
    <definedName name="solver_adj" localSheetId="2" hidden="1">MAX_produce!$I$11:$J$11</definedName>
    <definedName name="solver_adj" localSheetId="1" hidden="1">MAX_profit_short!$I$11:$J$11</definedName>
    <definedName name="solver_adj" localSheetId="3" hidden="1">MIN_costs!$I$11:$J$11</definedName>
    <definedName name="solver_adj" localSheetId="0" hidden="1">УМОВА_ЛИНЕЙН!$J$7:$K$7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0" hidden="1">1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0" hidden="1">1</definedName>
    <definedName name="solver_itr" localSheetId="2" hidden="1">100</definedName>
    <definedName name="solver_itr" localSheetId="1" hidden="1">100</definedName>
    <definedName name="solver_itr" localSheetId="3" hidden="1">2147483647</definedName>
    <definedName name="solver_itr" localSheetId="0" hidden="1">100</definedName>
    <definedName name="solver_lhs1" localSheetId="2" hidden="1">MAX_produce!$H$11</definedName>
    <definedName name="solver_lhs1" localSheetId="1" hidden="1">MAX_profit_short!$I$11:$J$11</definedName>
    <definedName name="solver_lhs1" localSheetId="3" hidden="1">MIN_costs!$H$11</definedName>
    <definedName name="solver_lhs2" localSheetId="2" hidden="1">MAX_produce!$I$11:$J$11</definedName>
    <definedName name="solver_lhs2" localSheetId="3" hidden="1">MIN_costs!$I$11</definedName>
    <definedName name="solver_lhs3" localSheetId="3" hidden="1">MIN_costs!$I$11:$J$11</definedName>
    <definedName name="solver_lhs4" localSheetId="3" hidden="1">MIN_costs!$J$11</definedName>
    <definedName name="solver_lin" localSheetId="2" hidden="1">2</definedName>
    <definedName name="solver_lin" localSheetId="1" hidden="1">2</definedName>
    <definedName name="solver_lin" localSheetId="3" hidden="1">2</definedName>
    <definedName name="solver_lin" localSheetId="0" hidden="1">2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2" hidden="1">2</definedName>
    <definedName name="solver_num" localSheetId="1" hidden="1">1</definedName>
    <definedName name="solver_num" localSheetId="3" hidden="1">4</definedName>
    <definedName name="solver_num" localSheetId="0" hidden="1">0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0" hidden="1">1</definedName>
    <definedName name="solver_opt" localSheetId="2" hidden="1">MAX_produce!$F$11</definedName>
    <definedName name="solver_opt" localSheetId="1" hidden="1">MAX_profit_short!$F$11</definedName>
    <definedName name="solver_opt" localSheetId="3" hidden="1">MIN_costs!$F$11</definedName>
    <definedName name="solver_opt" localSheetId="0" hidden="1">УМОВА_ЛИНЕЙН!$G$10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3" hidden="1">2</definedName>
    <definedName name="solver_rel1" localSheetId="2" hidden="1">1</definedName>
    <definedName name="solver_rel1" localSheetId="1" hidden="1">1</definedName>
    <definedName name="solver_rel1" localSheetId="3" hidden="1">3</definedName>
    <definedName name="solver_rel2" localSheetId="2" hidden="1">4</definedName>
    <definedName name="solver_rel2" localSheetId="3" hidden="1">3</definedName>
    <definedName name="solver_rel3" localSheetId="3" hidden="1">4</definedName>
    <definedName name="solver_rel4" localSheetId="3" hidden="1">3</definedName>
    <definedName name="solver_rhs1" localSheetId="2" hidden="1">MAX_produce!$B$3</definedName>
    <definedName name="solver_rhs1" localSheetId="1" hidden="1">MAX_profit_short!$I$13:$J$13</definedName>
    <definedName name="solver_rhs1" localSheetId="3" hidden="1">MIN_costs!$B$3</definedName>
    <definedName name="solver_rhs2" localSheetId="2" hidden="1">"ціле"</definedName>
    <definedName name="solver_rhs2" localSheetId="3" hidden="1">0</definedName>
    <definedName name="solver_rhs3" localSheetId="3" hidden="1">"ціле"</definedName>
    <definedName name="solver_rhs4" localSheetId="3" hidden="1">MIN_costs!$J$16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cl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3" hidden="1">0</definedName>
    <definedName name="solver_tim" localSheetId="2" hidden="1">100</definedName>
    <definedName name="solver_tim" localSheetId="1" hidden="1">100</definedName>
    <definedName name="solver_tim" localSheetId="3" hidden="1">2147483647</definedName>
    <definedName name="solver_tim" localSheetId="0" hidden="1">100</definedName>
    <definedName name="solver_tol" localSheetId="2" hidden="1">0.05</definedName>
    <definedName name="solver_tol" localSheetId="1" hidden="1">0.05</definedName>
    <definedName name="solver_tol" localSheetId="3" hidden="1">0.05</definedName>
    <definedName name="solver_tol" localSheetId="0" hidden="1">0.05</definedName>
    <definedName name="solver_typ" localSheetId="2" hidden="1">1</definedName>
    <definedName name="solver_typ" localSheetId="1" hidden="1">1</definedName>
    <definedName name="solver_typ" localSheetId="3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0" l="1"/>
  <c r="F11" i="10"/>
  <c r="E5" i="9"/>
  <c r="F5" i="9"/>
  <c r="G5" i="9"/>
  <c r="D5" i="9"/>
  <c r="J13" i="8"/>
  <c r="I13" i="8"/>
  <c r="E5" i="8"/>
  <c r="F5" i="8"/>
  <c r="G5" i="8"/>
  <c r="D5" i="8"/>
  <c r="M7" i="7"/>
  <c r="J7" i="7" a="1"/>
  <c r="J7" i="7" s="1"/>
  <c r="F11" i="7"/>
  <c r="G11" i="7"/>
  <c r="F12" i="7"/>
  <c r="G12" i="7"/>
  <c r="F13" i="7"/>
  <c r="G13" i="7"/>
  <c r="F14" i="7"/>
  <c r="G14" i="7"/>
  <c r="F15" i="7"/>
  <c r="G15" i="7"/>
  <c r="F16" i="7"/>
  <c r="G16" i="7"/>
  <c r="F17" i="7"/>
  <c r="G17" i="7"/>
  <c r="F18" i="7"/>
  <c r="G18" i="7"/>
  <c r="F19" i="7"/>
  <c r="G19" i="7"/>
  <c r="F20" i="7"/>
  <c r="G20" i="7"/>
  <c r="E12" i="7"/>
  <c r="E13" i="7"/>
  <c r="E14" i="7"/>
  <c r="E15" i="7"/>
  <c r="E16" i="7"/>
  <c r="E17" i="7"/>
  <c r="E18" i="7"/>
  <c r="E19" i="7"/>
  <c r="E20" i="7"/>
  <c r="E11" i="7"/>
  <c r="F11" i="9"/>
  <c r="H11" i="9"/>
  <c r="H11" i="8"/>
  <c r="G11" i="8" l="1"/>
  <c r="F1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<sst xmlns="http://schemas.openxmlformats.org/spreadsheetml/2006/main" count="86" uniqueCount="53">
  <si>
    <t>Виробництво</t>
  </si>
  <si>
    <t>K, Обсяг витрат капіталу</t>
  </si>
  <si>
    <t>L, Обсяг витрат трудових ресурсів</t>
  </si>
  <si>
    <t>A</t>
  </si>
  <si>
    <t>q=F(K,L), Обсяг випуску продукції</t>
  </si>
  <si>
    <t>Дохід</t>
  </si>
  <si>
    <t>Витрати</t>
  </si>
  <si>
    <t>K*</t>
  </si>
  <si>
    <t>L*</t>
  </si>
  <si>
    <t>p=</t>
  </si>
  <si>
    <t>q0=</t>
  </si>
  <si>
    <t>TC0=</t>
  </si>
  <si>
    <t>beta</t>
  </si>
  <si>
    <t>ln(K)</t>
  </si>
  <si>
    <t>ln(L)</t>
  </si>
  <si>
    <t>ln(F)</t>
  </si>
  <si>
    <t>alpha</t>
  </si>
  <si>
    <t>ln(A)</t>
  </si>
  <si>
    <t>Максимізація прибутку</t>
  </si>
  <si>
    <t>w(K)=</t>
  </si>
  <si>
    <t>w(L)=</t>
  </si>
  <si>
    <t>Використаємо потрібні дані</t>
  </si>
  <si>
    <t>ПРИБУТОК</t>
  </si>
  <si>
    <t>короткостроковий період</t>
  </si>
  <si>
    <t>Обмеження на K*, L*</t>
  </si>
  <si>
    <t>ВИПУСК</t>
  </si>
  <si>
    <t>Максимізація випуску</t>
  </si>
  <si>
    <t>Витрати, TC</t>
  </si>
  <si>
    <t>Мінімізація витрат</t>
  </si>
  <si>
    <t>ВИТРАТИ</t>
  </si>
  <si>
    <t>Випуск</t>
  </si>
  <si>
    <t>F(K,L)=A*(K^alpha)*(L^beta)</t>
  </si>
  <si>
    <t>За даним статистичних спостережень побудувати виробничу функцію                                                                                                   Знайти оптимальні витрати капіталу та праці для задач:                             1)максимізація прибутку                                                                                                                                   2) максимізація випуску продукції                                                                                     3) мінімізація витрат</t>
  </si>
  <si>
    <t>ln(F)=ln(A)+alpha*ln(K)+beta*ln(L)</t>
  </si>
  <si>
    <t>Y=A0+alpha*x1+beta*x2</t>
  </si>
  <si>
    <t>linest=ЛИНЕЙН</t>
  </si>
  <si>
    <t>для виведення знайдених значень в пусті комірки натискаємо таку комбінацію клавіш</t>
  </si>
  <si>
    <t>F2, потім CRTL+Shift+Enter</t>
  </si>
  <si>
    <t>Revenue=price*F(K,L)</t>
  </si>
  <si>
    <t>Costs=w(K)*K+w(L)*L</t>
  </si>
  <si>
    <t>Максимізація</t>
  </si>
  <si>
    <t>Постановка задачі</t>
  </si>
  <si>
    <t>F(K,L)--&gt;max</t>
  </si>
  <si>
    <t>w(K)*K+w(L)*L≤TC0</t>
  </si>
  <si>
    <t>Цілі значення змінних</t>
  </si>
  <si>
    <t>Profit=(Revenue-Costs)--&gt;max</t>
  </si>
  <si>
    <t>Прибуток=(Дохід-Витрати)--&gt;max</t>
  </si>
  <si>
    <t>w(K)*K+w(L)*L--&gt;min</t>
  </si>
  <si>
    <t>Максимізуємо</t>
  </si>
  <si>
    <t>F(K*,L*)≥q0</t>
  </si>
  <si>
    <t>Мінімізуємо</t>
  </si>
  <si>
    <t xml:space="preserve"> </t>
  </si>
  <si>
    <t>F(K,L)=80,64*(K^4,39)*(L^0,0048)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</si>
</sst>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₴&quot;"/>
  </numFmts>
  <fonts count="6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4"/>
      <color theme="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/>
    <xf numFmtId="0" fontId="3" fillId="5" borderId="0" xfId="0" applyFont="1" applyFill="1" applyAlignment="1">
      <alignment horizontal="right"/>
    </xf>
    <xf numFmtId="0" fontId="3" fillId="5" borderId="0" xfId="0" applyFont="1" applyFill="1"/>
    <xf numFmtId="0" fontId="0" fillId="7" borderId="0" xfId="0" applyFill="1"/>
    <xf numFmtId="0" fontId="2" fillId="7" borderId="0" xfId="0" applyFont="1" applyFill="1"/>
    <xf numFmtId="0" fontId="1" fillId="7" borderId="0" xfId="0" applyFont="1" applyFill="1"/>
    <xf numFmtId="164" fontId="2" fillId="0" borderId="1" xfId="0" applyNumberFormat="1" applyFont="1" applyFill="1" applyBorder="1" applyAlignment="1">
      <alignment wrapText="1"/>
    </xf>
    <xf numFmtId="164" fontId="2" fillId="0" borderId="1" xfId="0" applyNumberFormat="1" applyFont="1" applyFill="1" applyBorder="1"/>
    <xf numFmtId="0" fontId="5" fillId="0" borderId="0" xfId="0" applyFont="1"/>
    <xf numFmtId="0" fontId="5" fillId="7" borderId="0" xfId="0" applyFont="1" applyFill="1"/>
    <xf numFmtId="164" fontId="3" fillId="0" borderId="1" xfId="0" applyNumberFormat="1" applyFont="1" applyBorder="1" applyAlignment="1">
      <alignment vertical="center" wrapText="1"/>
    </xf>
    <xf numFmtId="0" fontId="2" fillId="5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7" borderId="0" xfId="0" applyFill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</xdr:row>
      <xdr:rowOff>146050</xdr:rowOff>
    </xdr:from>
    <xdr:to>
      <xdr:col>4</xdr:col>
      <xdr:colOff>158750</xdr:colOff>
      <xdr:row>2</xdr:row>
      <xdr:rowOff>184150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3C02FD2-C116-4079-ABD2-745588751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" y="342900"/>
          <a:ext cx="22796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workbookViewId="0">
      <selection activeCell="J7" sqref="J7:M7"/>
    </sheetView>
  </sheetViews>
  <sheetFormatPr defaultRowHeight="15" x14ac:dyDescent="0.25"/>
  <cols>
    <col min="1" max="1" width="4.140625" customWidth="1"/>
    <col min="2" max="2" width="12.5703125" customWidth="1"/>
    <col min="3" max="3" width="12.7109375" customWidth="1"/>
    <col min="4" max="4" width="12.42578125" customWidth="1"/>
    <col min="5" max="5" width="9.5703125" customWidth="1"/>
    <col min="6" max="6" width="11.28515625" customWidth="1"/>
    <col min="7" max="7" width="11.42578125" customWidth="1"/>
    <col min="8" max="8" width="7.42578125" bestFit="1" customWidth="1"/>
    <col min="9" max="9" width="10.140625" customWidth="1"/>
  </cols>
  <sheetData>
    <row r="1" spans="1:18" ht="15.75" x14ac:dyDescent="0.25">
      <c r="A1" s="39" t="s">
        <v>32</v>
      </c>
      <c r="B1" s="39"/>
      <c r="C1" s="39"/>
      <c r="D1" s="39"/>
      <c r="E1" s="39"/>
      <c r="F1" s="39"/>
      <c r="G1" s="27" t="s">
        <v>9</v>
      </c>
      <c r="H1" s="28">
        <v>9</v>
      </c>
      <c r="I1" s="6"/>
      <c r="J1" s="2"/>
      <c r="K1" s="2"/>
      <c r="L1" s="2"/>
      <c r="M1" s="2"/>
      <c r="N1" s="2"/>
    </row>
    <row r="2" spans="1:18" ht="15.75" x14ac:dyDescent="0.25">
      <c r="A2" s="39"/>
      <c r="B2" s="39"/>
      <c r="C2" s="39"/>
      <c r="D2" s="39"/>
      <c r="E2" s="39"/>
      <c r="F2" s="39"/>
      <c r="G2" s="27" t="s">
        <v>19</v>
      </c>
      <c r="H2" s="28">
        <v>2</v>
      </c>
      <c r="I2" s="6"/>
      <c r="J2" s="40" t="s">
        <v>31</v>
      </c>
      <c r="K2" s="40"/>
      <c r="L2" s="40"/>
      <c r="M2" s="40"/>
      <c r="N2" s="2"/>
    </row>
    <row r="3" spans="1:18" ht="15.75" x14ac:dyDescent="0.25">
      <c r="A3" s="39"/>
      <c r="B3" s="39"/>
      <c r="C3" s="39"/>
      <c r="D3" s="39"/>
      <c r="E3" s="39"/>
      <c r="F3" s="39"/>
      <c r="G3" s="27" t="s">
        <v>20</v>
      </c>
      <c r="H3" s="28">
        <v>2</v>
      </c>
      <c r="I3" s="6"/>
      <c r="J3" s="2"/>
      <c r="K3" s="2"/>
      <c r="L3" s="2"/>
      <c r="M3" s="2"/>
      <c r="N3" s="2"/>
    </row>
    <row r="4" spans="1:18" ht="15.75" x14ac:dyDescent="0.25">
      <c r="A4" s="39"/>
      <c r="B4" s="39"/>
      <c r="C4" s="39"/>
      <c r="D4" s="39"/>
      <c r="E4" s="39"/>
      <c r="F4" s="39"/>
      <c r="G4" s="29"/>
      <c r="H4" s="30"/>
      <c r="I4" s="6"/>
      <c r="J4" s="2"/>
      <c r="K4" s="2"/>
      <c r="L4" s="2"/>
      <c r="M4" s="2"/>
      <c r="N4" s="2"/>
    </row>
    <row r="5" spans="1:18" ht="15.75" x14ac:dyDescent="0.25">
      <c r="A5" s="39"/>
      <c r="B5" s="39"/>
      <c r="C5" s="39"/>
      <c r="D5" s="39"/>
      <c r="E5" s="39"/>
      <c r="F5" s="39"/>
      <c r="G5" s="27" t="s">
        <v>11</v>
      </c>
      <c r="H5" s="28">
        <v>27000</v>
      </c>
      <c r="I5" s="6"/>
      <c r="J5" s="2"/>
      <c r="K5" s="2"/>
      <c r="L5" s="2"/>
      <c r="M5" s="2"/>
      <c r="N5" s="2"/>
    </row>
    <row r="6" spans="1:18" ht="15.75" x14ac:dyDescent="0.25">
      <c r="A6" s="39"/>
      <c r="B6" s="39"/>
      <c r="C6" s="39"/>
      <c r="D6" s="39"/>
      <c r="E6" s="39"/>
      <c r="F6" s="39"/>
      <c r="G6" s="27" t="s">
        <v>10</v>
      </c>
      <c r="H6" s="28">
        <v>38500</v>
      </c>
      <c r="I6" s="6"/>
      <c r="J6" s="3" t="s">
        <v>12</v>
      </c>
      <c r="K6" s="3" t="s">
        <v>16</v>
      </c>
      <c r="L6" s="7" t="s">
        <v>17</v>
      </c>
      <c r="M6" s="3" t="s">
        <v>3</v>
      </c>
      <c r="N6" s="2"/>
    </row>
    <row r="7" spans="1:18" ht="25.5" customHeight="1" x14ac:dyDescent="0.25">
      <c r="A7" s="39"/>
      <c r="B7" s="39"/>
      <c r="C7" s="39"/>
      <c r="D7" s="39"/>
      <c r="E7" s="39"/>
      <c r="F7" s="39"/>
      <c r="G7" s="2"/>
      <c r="H7" s="2"/>
      <c r="I7" s="2"/>
      <c r="J7" s="25" cm="1">
        <f t="array" ref="J7:L7">LINEST(G11:G20,E11:F20,1,0)</f>
        <v>4.7534626944031391E-3</v>
      </c>
      <c r="K7" s="25">
        <v>0.66697543683965266</v>
      </c>
      <c r="L7" s="4">
        <v>4.3899918402888742</v>
      </c>
      <c r="M7" s="25">
        <f>EXP(L7)</f>
        <v>80.639760980637618</v>
      </c>
      <c r="N7" s="2"/>
      <c r="O7" s="41" t="s">
        <v>36</v>
      </c>
      <c r="P7" s="41"/>
      <c r="Q7" s="41"/>
      <c r="R7" s="41"/>
    </row>
    <row r="8" spans="1:18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1"/>
      <c r="P8" s="41"/>
      <c r="Q8" s="41"/>
      <c r="R8" s="41"/>
    </row>
    <row r="9" spans="1:18" ht="15.75" x14ac:dyDescent="0.25">
      <c r="A9" s="5" t="s">
        <v>0</v>
      </c>
      <c r="B9" s="2"/>
      <c r="C9" s="2"/>
      <c r="D9" s="2"/>
      <c r="E9" s="2"/>
      <c r="F9" s="2"/>
      <c r="G9" s="2"/>
      <c r="H9" s="2"/>
      <c r="J9" s="2" t="s">
        <v>35</v>
      </c>
      <c r="K9" s="2"/>
      <c r="L9" s="2"/>
      <c r="M9" s="2"/>
      <c r="N9" s="2"/>
      <c r="O9" s="31" t="s">
        <v>37</v>
      </c>
      <c r="P9" s="31"/>
      <c r="Q9" s="31"/>
      <c r="R9" s="31"/>
    </row>
    <row r="10" spans="1:18" ht="68.25" customHeight="1" x14ac:dyDescent="0.25">
      <c r="A10" s="2"/>
      <c r="B10" s="47" t="s">
        <v>1</v>
      </c>
      <c r="C10" s="47" t="s">
        <v>2</v>
      </c>
      <c r="D10" s="47" t="s">
        <v>4</v>
      </c>
      <c r="E10" s="49" t="s">
        <v>13</v>
      </c>
      <c r="F10" s="49" t="s">
        <v>14</v>
      </c>
      <c r="G10" s="50" t="s">
        <v>15</v>
      </c>
      <c r="H10" s="2"/>
      <c r="I10" s="2"/>
      <c r="J10" s="48" t="s">
        <v>33</v>
      </c>
      <c r="K10" s="48"/>
      <c r="L10" s="48"/>
      <c r="M10" s="48"/>
      <c r="N10" s="2"/>
    </row>
    <row r="11" spans="1:18" ht="15.75" x14ac:dyDescent="0.25">
      <c r="A11" s="2"/>
      <c r="B11" s="46">
        <v>3700</v>
      </c>
      <c r="C11" s="46">
        <v>10235</v>
      </c>
      <c r="D11" s="46">
        <v>20236</v>
      </c>
      <c r="E11" s="51">
        <f>LN(B11)</f>
        <v>8.2160880986323157</v>
      </c>
      <c r="F11" s="51">
        <f t="shared" ref="F11:G20" si="0">LN(C11)</f>
        <v>9.2335684980953907</v>
      </c>
      <c r="G11" s="51">
        <f t="shared" si="0"/>
        <v>9.9152184754118267</v>
      </c>
      <c r="H11" s="2"/>
      <c r="I11" s="2"/>
      <c r="J11" s="2"/>
      <c r="K11" s="2"/>
      <c r="L11" s="2"/>
      <c r="M11" s="2"/>
      <c r="N11" s="2"/>
    </row>
    <row r="12" spans="1:18" ht="15.75" x14ac:dyDescent="0.25">
      <c r="A12" s="2"/>
      <c r="B12" s="46">
        <v>3620</v>
      </c>
      <c r="C12" s="46">
        <v>10095</v>
      </c>
      <c r="D12" s="46">
        <v>19920</v>
      </c>
      <c r="E12" s="51">
        <f t="shared" ref="E12:E20" si="1">LN(B12)</f>
        <v>8.1942293048198174</v>
      </c>
      <c r="F12" s="51">
        <f t="shared" si="0"/>
        <v>9.2197955307469375</v>
      </c>
      <c r="G12" s="51">
        <f t="shared" si="0"/>
        <v>9.8994795311385886</v>
      </c>
      <c r="H12" s="2"/>
      <c r="I12" s="2"/>
      <c r="J12" s="40" t="s">
        <v>34</v>
      </c>
      <c r="K12" s="40"/>
      <c r="L12" s="40"/>
      <c r="M12" s="2"/>
      <c r="N12" s="2"/>
    </row>
    <row r="13" spans="1:18" ht="15.75" x14ac:dyDescent="0.25">
      <c r="A13" s="2"/>
      <c r="B13" s="46">
        <v>3695</v>
      </c>
      <c r="C13" s="46">
        <v>10225</v>
      </c>
      <c r="D13" s="46">
        <v>20390</v>
      </c>
      <c r="E13" s="51">
        <f t="shared" si="1"/>
        <v>8.2147358333823028</v>
      </c>
      <c r="F13" s="51">
        <f t="shared" si="0"/>
        <v>9.2325909809110023</v>
      </c>
      <c r="G13" s="51">
        <f t="shared" si="0"/>
        <v>9.9227998635685015</v>
      </c>
      <c r="H13" s="2"/>
      <c r="I13" s="2"/>
      <c r="J13" s="2"/>
      <c r="K13" s="2"/>
      <c r="L13" s="2"/>
      <c r="M13" s="2"/>
      <c r="N13" s="2"/>
    </row>
    <row r="14" spans="1:18" ht="15.75" x14ac:dyDescent="0.25">
      <c r="A14" s="2"/>
      <c r="B14" s="46">
        <v>3860</v>
      </c>
      <c r="C14" s="46">
        <v>10325</v>
      </c>
      <c r="D14" s="46">
        <v>20620</v>
      </c>
      <c r="E14" s="51">
        <f t="shared" si="1"/>
        <v>8.258422462458876</v>
      </c>
      <c r="F14" s="51">
        <f t="shared" si="0"/>
        <v>9.2423234178292333</v>
      </c>
      <c r="G14" s="51">
        <f t="shared" si="0"/>
        <v>9.9340167575709515</v>
      </c>
      <c r="H14" s="2"/>
      <c r="I14" s="2"/>
      <c r="J14" s="2"/>
      <c r="K14" s="2"/>
      <c r="L14" s="2"/>
      <c r="M14" s="2"/>
      <c r="N14" s="2"/>
    </row>
    <row r="15" spans="1:18" ht="15.75" x14ac:dyDescent="0.25">
      <c r="A15" s="2"/>
      <c r="B15" s="46">
        <v>3930</v>
      </c>
      <c r="C15" s="46">
        <v>10615</v>
      </c>
      <c r="D15" s="46">
        <v>21100</v>
      </c>
      <c r="E15" s="51">
        <f t="shared" si="1"/>
        <v>8.2763947048633071</v>
      </c>
      <c r="F15" s="51">
        <f t="shared" si="0"/>
        <v>9.2700233741373559</v>
      </c>
      <c r="G15" s="51">
        <f t="shared" si="0"/>
        <v>9.9570283194641576</v>
      </c>
      <c r="H15" s="2"/>
      <c r="I15" s="2"/>
      <c r="J15" s="2"/>
      <c r="K15" s="2"/>
      <c r="L15" s="2"/>
      <c r="M15" s="2"/>
      <c r="N15" s="2"/>
    </row>
    <row r="16" spans="1:18" ht="15.75" x14ac:dyDescent="0.25">
      <c r="A16" s="2"/>
      <c r="B16" s="46">
        <v>3650</v>
      </c>
      <c r="C16" s="46">
        <v>10055</v>
      </c>
      <c r="D16" s="46">
        <v>19920</v>
      </c>
      <c r="E16" s="51">
        <f t="shared" si="1"/>
        <v>8.2024824465765374</v>
      </c>
      <c r="F16" s="51">
        <f t="shared" si="0"/>
        <v>9.2158253022067527</v>
      </c>
      <c r="G16" s="51">
        <f t="shared" si="0"/>
        <v>9.8994795311385886</v>
      </c>
      <c r="H16" s="2"/>
      <c r="I16" s="2"/>
      <c r="J16" s="2"/>
      <c r="K16" s="2"/>
      <c r="L16" s="2"/>
      <c r="M16" s="2"/>
      <c r="N16" s="2"/>
    </row>
    <row r="17" spans="1:14" ht="15.75" x14ac:dyDescent="0.25">
      <c r="A17" s="2"/>
      <c r="B17" s="46">
        <v>3700</v>
      </c>
      <c r="C17" s="46">
        <v>10125</v>
      </c>
      <c r="D17" s="46">
        <v>20080</v>
      </c>
      <c r="E17" s="51">
        <f t="shared" si="1"/>
        <v>8.2160880986323157</v>
      </c>
      <c r="F17" s="51">
        <f t="shared" si="0"/>
        <v>9.2227628919747406</v>
      </c>
      <c r="G17" s="51">
        <f t="shared" si="0"/>
        <v>9.9074795738056647</v>
      </c>
      <c r="H17" s="2"/>
      <c r="I17" s="2"/>
      <c r="J17" s="2"/>
      <c r="K17" s="2"/>
      <c r="L17" s="2"/>
      <c r="M17" s="2"/>
      <c r="N17" s="2"/>
    </row>
    <row r="18" spans="1:14" ht="15.75" x14ac:dyDescent="0.25">
      <c r="A18" s="2"/>
      <c r="B18" s="46">
        <v>3750</v>
      </c>
      <c r="C18" s="46">
        <v>1135</v>
      </c>
      <c r="D18" s="46">
        <v>20180</v>
      </c>
      <c r="E18" s="51">
        <f t="shared" si="1"/>
        <v>8.2295111189644565</v>
      </c>
      <c r="F18" s="51">
        <f t="shared" si="0"/>
        <v>7.0343879299155034</v>
      </c>
      <c r="G18" s="51">
        <f t="shared" si="0"/>
        <v>9.9124472939076007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/>
      <c r="B19" s="46">
        <v>3870</v>
      </c>
      <c r="C19" s="46">
        <v>10435</v>
      </c>
      <c r="D19" s="46">
        <v>20790</v>
      </c>
      <c r="E19" s="51">
        <f t="shared" si="1"/>
        <v>8.261009786023827</v>
      </c>
      <c r="F19" s="51">
        <f t="shared" si="0"/>
        <v>9.2529208195113011</v>
      </c>
      <c r="G19" s="51">
        <f t="shared" si="0"/>
        <v>9.9422273808520583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/>
      <c r="B20" s="46">
        <v>3810</v>
      </c>
      <c r="C20" s="46">
        <v>10475</v>
      </c>
      <c r="D20" s="46">
        <v>20745</v>
      </c>
      <c r="E20" s="51">
        <f t="shared" si="1"/>
        <v>8.2453844681207471</v>
      </c>
      <c r="F20" s="51">
        <f t="shared" si="0"/>
        <v>9.2567467447903393</v>
      </c>
      <c r="G20" s="51">
        <f t="shared" si="0"/>
        <v>9.9400605327669691</v>
      </c>
      <c r="H20" s="2"/>
      <c r="I20" s="2" t="s">
        <v>51</v>
      </c>
      <c r="J20" s="2"/>
      <c r="K20" s="2"/>
      <c r="L20" s="2"/>
      <c r="M20" s="2"/>
      <c r="N20" s="2"/>
    </row>
  </sheetData>
  <mergeCells count="5">
    <mergeCell ref="A1:F7"/>
    <mergeCell ref="J2:M2"/>
    <mergeCell ref="O7:R8"/>
    <mergeCell ref="J10:M10"/>
    <mergeCell ref="J12:L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E42" sqref="E42"/>
    </sheetView>
  </sheetViews>
  <sheetFormatPr defaultRowHeight="21" x14ac:dyDescent="0.35"/>
  <cols>
    <col min="1" max="1" width="9.140625" style="1"/>
    <col min="2" max="2" width="5.42578125" style="1" customWidth="1"/>
    <col min="3" max="3" width="12.7109375" style="1" customWidth="1"/>
    <col min="4" max="4" width="12.42578125" style="1" customWidth="1"/>
    <col min="5" max="5" width="11.42578125" style="1" customWidth="1"/>
    <col min="6" max="6" width="18.5703125" style="1" customWidth="1"/>
    <col min="7" max="7" width="15.85546875" style="1" customWidth="1"/>
    <col min="8" max="8" width="15.42578125" style="1" customWidth="1"/>
    <col min="9" max="9" width="11.5703125" style="1" customWidth="1"/>
    <col min="10" max="11" width="11.7109375" style="1" customWidth="1"/>
    <col min="12" max="12" width="9.140625" style="1"/>
  </cols>
  <sheetData>
    <row r="1" spans="1:15" ht="31.5" x14ac:dyDescent="0.25">
      <c r="A1" s="42" t="s">
        <v>18</v>
      </c>
      <c r="B1" s="42"/>
      <c r="C1" s="42"/>
      <c r="D1" s="42"/>
      <c r="E1" s="42"/>
      <c r="F1" s="24" t="s">
        <v>23</v>
      </c>
      <c r="G1" s="9"/>
      <c r="H1" s="2"/>
      <c r="I1" s="32" t="s">
        <v>46</v>
      </c>
      <c r="J1" s="32"/>
      <c r="K1" s="32"/>
      <c r="L1" s="2"/>
      <c r="M1" s="2"/>
      <c r="N1" s="2"/>
      <c r="O1" s="2"/>
    </row>
    <row r="2" spans="1:15" x14ac:dyDescent="0.35">
      <c r="A2" s="43" t="s">
        <v>21</v>
      </c>
      <c r="B2" s="43"/>
      <c r="C2" s="43"/>
      <c r="D2" s="43"/>
      <c r="E2" s="10"/>
      <c r="F2" s="10"/>
      <c r="G2" s="9"/>
      <c r="H2" s="2"/>
      <c r="I2" s="33" t="s">
        <v>45</v>
      </c>
      <c r="J2" s="33"/>
      <c r="K2" s="33"/>
      <c r="M2" s="2"/>
      <c r="N2" s="2"/>
      <c r="O2" s="2"/>
    </row>
    <row r="3" spans="1:15" ht="15.75" x14ac:dyDescent="0.25">
      <c r="A3" s="22" t="s">
        <v>9</v>
      </c>
      <c r="B3" s="17">
        <v>9</v>
      </c>
      <c r="C3" s="10"/>
      <c r="D3" s="10"/>
      <c r="E3" s="10"/>
      <c r="F3" s="10"/>
      <c r="G3" s="9"/>
      <c r="H3" s="2"/>
      <c r="I3" s="32" t="s">
        <v>38</v>
      </c>
      <c r="J3" s="32"/>
      <c r="K3" s="32" t="s">
        <v>5</v>
      </c>
      <c r="L3" s="2"/>
      <c r="M3" s="2"/>
      <c r="N3" s="2"/>
      <c r="O3" s="2"/>
    </row>
    <row r="4" spans="1:15" ht="15.75" x14ac:dyDescent="0.25">
      <c r="A4" s="22" t="s">
        <v>19</v>
      </c>
      <c r="B4" s="17">
        <v>2</v>
      </c>
      <c r="C4" s="10"/>
      <c r="D4" s="4" t="s">
        <v>12</v>
      </c>
      <c r="E4" s="4" t="s">
        <v>16</v>
      </c>
      <c r="F4" s="4" t="s">
        <v>17</v>
      </c>
      <c r="G4" s="4" t="s">
        <v>3</v>
      </c>
      <c r="H4" s="2"/>
      <c r="I4" s="32" t="s">
        <v>39</v>
      </c>
      <c r="J4" s="32"/>
      <c r="K4" s="32" t="s">
        <v>6</v>
      </c>
      <c r="L4" s="2"/>
      <c r="M4" s="2"/>
      <c r="N4" s="2"/>
      <c r="O4" s="2"/>
    </row>
    <row r="5" spans="1:15" ht="15.75" x14ac:dyDescent="0.25">
      <c r="A5" s="22" t="s">
        <v>20</v>
      </c>
      <c r="B5" s="17">
        <v>2</v>
      </c>
      <c r="C5" s="10"/>
      <c r="D5" s="25">
        <f>УМОВА_ЛИНЕЙН!J7</f>
        <v>4.7534626944031391E-3</v>
      </c>
      <c r="E5" s="25">
        <f>УМОВА_ЛИНЕЙН!K7</f>
        <v>0.66697543683965266</v>
      </c>
      <c r="F5" s="25">
        <f>УМОВА_ЛИНЕЙН!L7</f>
        <v>4.3899918402888742</v>
      </c>
      <c r="G5" s="25">
        <f>УМОВА_ЛИНЕЙН!M7</f>
        <v>80.639760980637618</v>
      </c>
      <c r="H5" s="2"/>
      <c r="I5" s="2"/>
      <c r="J5" s="2"/>
      <c r="K5" s="2"/>
      <c r="L5" s="2"/>
      <c r="M5" s="2"/>
      <c r="N5" s="2"/>
      <c r="O5" s="2"/>
    </row>
    <row r="6" spans="1:15" x14ac:dyDescent="0.35">
      <c r="A6" s="10"/>
      <c r="B6" s="10"/>
      <c r="C6" s="10"/>
      <c r="D6" s="10"/>
      <c r="E6" s="10"/>
      <c r="F6" s="10"/>
      <c r="G6" s="9"/>
      <c r="H6" s="2"/>
      <c r="M6" s="2"/>
      <c r="N6" s="2"/>
      <c r="O6" s="2"/>
    </row>
    <row r="7" spans="1:15" x14ac:dyDescent="0.35">
      <c r="A7" s="40" t="s">
        <v>52</v>
      </c>
      <c r="B7" s="40"/>
      <c r="C7" s="40"/>
      <c r="D7" s="40"/>
      <c r="E7" s="10"/>
      <c r="F7" s="10"/>
      <c r="G7" s="2"/>
      <c r="H7" s="2"/>
      <c r="M7" s="2"/>
      <c r="N7" s="2"/>
      <c r="O7" s="2"/>
    </row>
    <row r="8" spans="1:15" ht="15.75" x14ac:dyDescent="0.25">
      <c r="A8" s="13"/>
      <c r="B8" s="13"/>
      <c r="C8" s="13"/>
      <c r="D8" s="13"/>
      <c r="E8" s="13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75" x14ac:dyDescent="0.25">
      <c r="A9" s="14"/>
      <c r="B9" s="13"/>
      <c r="C9" s="13"/>
      <c r="D9" s="13"/>
      <c r="E9" s="13"/>
      <c r="F9" s="2" t="s">
        <v>40</v>
      </c>
      <c r="G9" s="2"/>
      <c r="H9" s="2"/>
      <c r="I9" s="2"/>
      <c r="J9" s="2"/>
      <c r="K9" s="2"/>
      <c r="L9" s="2"/>
      <c r="M9" s="2"/>
      <c r="N9" s="2"/>
      <c r="O9" s="2"/>
    </row>
    <row r="10" spans="1:15" ht="15.75" x14ac:dyDescent="0.25">
      <c r="A10" s="13"/>
      <c r="B10" s="15"/>
      <c r="C10" s="15"/>
      <c r="D10" s="15"/>
      <c r="E10" s="13"/>
      <c r="F10" s="21" t="s">
        <v>22</v>
      </c>
      <c r="G10" s="18" t="s">
        <v>5</v>
      </c>
      <c r="H10" s="18" t="s">
        <v>6</v>
      </c>
      <c r="I10" s="26" t="s">
        <v>7</v>
      </c>
      <c r="J10" s="26" t="s">
        <v>8</v>
      </c>
      <c r="K10" s="15"/>
      <c r="L10" s="11"/>
      <c r="M10" s="2"/>
      <c r="N10" s="2"/>
      <c r="O10" s="2"/>
    </row>
    <row r="11" spans="1:15" ht="15.75" x14ac:dyDescent="0.25">
      <c r="A11" s="13"/>
      <c r="B11" s="13"/>
      <c r="C11" s="13"/>
      <c r="D11" s="13"/>
      <c r="E11" s="16"/>
      <c r="F11" s="34">
        <f>G11-H11</f>
        <v>177781.49793837758</v>
      </c>
      <c r="G11" s="34">
        <f>B3*G5*(I11^E5)*(J11^D5)</f>
        <v>186528.15255843662</v>
      </c>
      <c r="H11" s="35">
        <f>B4*I11+B5*J11</f>
        <v>8746.6546200590383</v>
      </c>
      <c r="I11" s="20">
        <v>3930</v>
      </c>
      <c r="J11" s="20">
        <v>443.3273100295188</v>
      </c>
      <c r="K11" s="13"/>
      <c r="L11" s="11"/>
      <c r="M11" s="2"/>
      <c r="N11" s="2"/>
      <c r="O11" s="2"/>
    </row>
    <row r="12" spans="1:15" ht="15.75" x14ac:dyDescent="0.25">
      <c r="A12" s="13"/>
      <c r="B12" s="13"/>
      <c r="C12" s="13"/>
      <c r="D12" s="13"/>
      <c r="E12" s="16"/>
      <c r="F12" s="12"/>
      <c r="G12" s="12"/>
      <c r="H12" s="11"/>
      <c r="I12" s="11"/>
      <c r="J12" s="11"/>
      <c r="K12" s="11"/>
      <c r="L12" s="11"/>
      <c r="M12" s="2"/>
      <c r="N12" s="2"/>
      <c r="O12" s="2"/>
    </row>
    <row r="13" spans="1:15" ht="15.75" x14ac:dyDescent="0.25">
      <c r="A13" s="13"/>
      <c r="B13" s="13"/>
      <c r="C13" s="13"/>
      <c r="D13" s="13"/>
      <c r="E13" s="16"/>
      <c r="F13" s="12"/>
      <c r="G13" s="44" t="s">
        <v>24</v>
      </c>
      <c r="H13" s="44"/>
      <c r="I13" s="11">
        <f>MAX(УМОВА_ЛИНЕЙН!B11:B20)</f>
        <v>3930</v>
      </c>
      <c r="J13" s="11">
        <f>MAX(УМОВА_ЛИНЕЙН!C11:C20)</f>
        <v>10615</v>
      </c>
      <c r="K13" s="11"/>
      <c r="L13" s="11"/>
      <c r="M13" s="2"/>
      <c r="N13" s="2"/>
      <c r="O13" s="2"/>
    </row>
    <row r="14" spans="1:15" ht="15.75" x14ac:dyDescent="0.25">
      <c r="A14" s="13"/>
      <c r="B14" s="13"/>
      <c r="C14" s="13"/>
      <c r="D14" s="13"/>
      <c r="E14" s="16"/>
      <c r="F14" s="8"/>
      <c r="G14" s="8"/>
      <c r="H14" s="2"/>
      <c r="I14" s="2"/>
      <c r="J14" s="2"/>
      <c r="K14" s="2"/>
      <c r="L14" s="2"/>
      <c r="M14" s="2"/>
      <c r="N14" s="2"/>
      <c r="O14" s="2"/>
    </row>
    <row r="15" spans="1:15" ht="15.75" x14ac:dyDescent="0.25">
      <c r="A15" s="13"/>
      <c r="B15" s="13"/>
      <c r="C15" s="13"/>
      <c r="D15" s="13"/>
      <c r="E15" s="16"/>
      <c r="F15" s="8"/>
      <c r="G15" s="8"/>
      <c r="H15" s="2"/>
      <c r="I15" s="2"/>
      <c r="J15" s="2"/>
      <c r="K15" s="2"/>
      <c r="L15" s="2"/>
      <c r="M15" s="2"/>
      <c r="N15" s="2"/>
      <c r="O15" s="2"/>
    </row>
    <row r="16" spans="1:15" ht="15.75" x14ac:dyDescent="0.25">
      <c r="A16" s="13"/>
      <c r="B16" s="13"/>
      <c r="C16" s="13"/>
      <c r="D16" s="13"/>
      <c r="E16" s="16"/>
      <c r="F16" s="8"/>
      <c r="G16" s="8"/>
      <c r="H16" s="2"/>
      <c r="I16" s="2"/>
      <c r="J16" s="2"/>
      <c r="K16" s="2"/>
      <c r="L16" s="2"/>
      <c r="M16" s="2"/>
      <c r="N16" s="2"/>
      <c r="O16" s="2"/>
    </row>
    <row r="17" spans="1:15" ht="15.75" x14ac:dyDescent="0.25">
      <c r="A17" s="13"/>
      <c r="B17" s="13"/>
      <c r="C17" s="13"/>
      <c r="D17" s="13"/>
      <c r="E17" s="16"/>
      <c r="F17" s="8"/>
      <c r="G17" s="8"/>
      <c r="H17" s="2"/>
      <c r="I17" s="2"/>
      <c r="J17" s="2"/>
      <c r="K17" s="2"/>
      <c r="L17" s="2"/>
      <c r="M17" s="2"/>
      <c r="N17" s="2"/>
      <c r="O17" s="2"/>
    </row>
    <row r="18" spans="1:15" ht="15.75" x14ac:dyDescent="0.25">
      <c r="A18" s="13"/>
      <c r="B18" s="13"/>
      <c r="C18" s="13"/>
      <c r="D18" s="13"/>
      <c r="E18" s="16"/>
      <c r="F18" s="8"/>
      <c r="G18" s="8"/>
      <c r="H18" s="2"/>
      <c r="I18" s="2"/>
      <c r="J18" s="2"/>
      <c r="K18" s="2"/>
      <c r="L18" s="2"/>
      <c r="M18" s="2"/>
      <c r="N18" s="2"/>
      <c r="O18" s="2"/>
    </row>
    <row r="19" spans="1:15" ht="15.75" x14ac:dyDescent="0.25">
      <c r="A19" s="13"/>
      <c r="B19" s="13"/>
      <c r="C19" s="13"/>
      <c r="D19" s="13"/>
      <c r="E19" s="16"/>
      <c r="F19" s="8"/>
      <c r="G19" s="8"/>
      <c r="H19" s="2"/>
      <c r="I19" s="2"/>
      <c r="J19" s="2"/>
      <c r="K19" s="2"/>
      <c r="L19" s="2"/>
      <c r="M19" s="2"/>
      <c r="N19" s="2"/>
      <c r="O19" s="2"/>
    </row>
    <row r="20" spans="1:15" ht="15.75" x14ac:dyDescent="0.25">
      <c r="A20" s="13"/>
      <c r="B20" s="13"/>
      <c r="C20" s="13"/>
      <c r="D20" s="13"/>
      <c r="E20" s="16"/>
      <c r="F20" s="8"/>
      <c r="G20" s="8"/>
      <c r="H20" s="2"/>
      <c r="I20" s="2"/>
      <c r="J20" s="2"/>
      <c r="K20" s="2"/>
      <c r="L20" s="2"/>
      <c r="M20" s="2"/>
      <c r="N20" s="2"/>
      <c r="O20" s="2"/>
    </row>
    <row r="21" spans="1:15" ht="15.75" x14ac:dyDescent="0.25">
      <c r="A21" s="13"/>
      <c r="B21" s="13"/>
      <c r="C21" s="13"/>
      <c r="D21" s="13"/>
      <c r="E21" s="13"/>
      <c r="F21" s="2"/>
      <c r="G21" s="8"/>
      <c r="H21" s="2"/>
      <c r="I21" s="2"/>
      <c r="J21" s="2"/>
      <c r="K21" s="2"/>
      <c r="L21" s="2"/>
      <c r="M21" s="2"/>
      <c r="N21" s="2"/>
      <c r="O21" s="2"/>
    </row>
  </sheetData>
  <mergeCells count="4">
    <mergeCell ref="A1:E1"/>
    <mergeCell ref="A2:D2"/>
    <mergeCell ref="A7:D7"/>
    <mergeCell ref="G13:H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>
      <selection activeCell="B19" sqref="B19"/>
    </sheetView>
  </sheetViews>
  <sheetFormatPr defaultRowHeight="21" x14ac:dyDescent="0.35"/>
  <cols>
    <col min="1" max="1" width="8.85546875" style="1" customWidth="1"/>
    <col min="2" max="2" width="12.42578125" style="1" bestFit="1" customWidth="1"/>
    <col min="3" max="3" width="5.5703125" style="1" customWidth="1"/>
    <col min="4" max="4" width="10.28515625" style="1" customWidth="1"/>
    <col min="5" max="5" width="10" style="1" customWidth="1"/>
    <col min="6" max="6" width="19.42578125" style="1" customWidth="1"/>
    <col min="7" max="7" width="8.5703125" style="1" customWidth="1"/>
    <col min="8" max="8" width="14.5703125" style="1" customWidth="1"/>
    <col min="9" max="9" width="11.5703125" style="1" customWidth="1"/>
    <col min="10" max="10" width="11.140625" style="1" customWidth="1"/>
    <col min="11" max="11" width="11.7109375" style="1" customWidth="1"/>
    <col min="12" max="12" width="9.140625" style="1"/>
  </cols>
  <sheetData>
    <row r="1" spans="1:15" ht="25.5" x14ac:dyDescent="0.3">
      <c r="A1" s="42" t="s">
        <v>26</v>
      </c>
      <c r="B1" s="42"/>
      <c r="C1" s="42"/>
      <c r="D1" s="42"/>
      <c r="E1" s="42"/>
      <c r="F1" s="10"/>
      <c r="G1" s="9"/>
      <c r="H1" s="2"/>
      <c r="I1" s="37" t="s">
        <v>41</v>
      </c>
      <c r="J1" s="37"/>
      <c r="K1" s="2"/>
      <c r="L1" s="2"/>
      <c r="M1" s="2"/>
      <c r="N1" s="2"/>
      <c r="O1" s="2"/>
    </row>
    <row r="2" spans="1:15" x14ac:dyDescent="0.35">
      <c r="A2" s="43" t="s">
        <v>21</v>
      </c>
      <c r="B2" s="43"/>
      <c r="C2" s="43"/>
      <c r="D2" s="43"/>
      <c r="E2" s="10"/>
      <c r="F2" s="10"/>
      <c r="G2" s="9"/>
      <c r="H2" s="2"/>
      <c r="I2" s="37" t="s">
        <v>42</v>
      </c>
      <c r="J2" s="37"/>
      <c r="M2" s="2"/>
      <c r="N2" s="2"/>
      <c r="O2" s="2"/>
    </row>
    <row r="3" spans="1:15" ht="18.75" x14ac:dyDescent="0.3">
      <c r="A3" s="23" t="s">
        <v>11</v>
      </c>
      <c r="B3" s="38">
        <v>27000</v>
      </c>
      <c r="C3" s="10"/>
      <c r="D3" s="10"/>
      <c r="E3" s="10"/>
      <c r="F3" s="10"/>
      <c r="G3" s="9"/>
      <c r="H3" s="2"/>
      <c r="I3" s="37"/>
      <c r="J3" s="37"/>
      <c r="K3" s="2"/>
      <c r="L3" s="2"/>
      <c r="M3" s="2"/>
      <c r="N3" s="2"/>
      <c r="O3" s="2"/>
    </row>
    <row r="4" spans="1:15" ht="18.75" x14ac:dyDescent="0.3">
      <c r="A4" s="23" t="s">
        <v>19</v>
      </c>
      <c r="B4" s="38">
        <v>2</v>
      </c>
      <c r="C4" s="10"/>
      <c r="D4" s="4" t="s">
        <v>12</v>
      </c>
      <c r="E4" s="4" t="s">
        <v>16</v>
      </c>
      <c r="F4" s="4" t="s">
        <v>17</v>
      </c>
      <c r="G4" s="4" t="s">
        <v>3</v>
      </c>
      <c r="H4" s="2"/>
      <c r="I4" s="37" t="s">
        <v>43</v>
      </c>
      <c r="J4" s="37"/>
      <c r="K4" s="2"/>
      <c r="L4" s="2"/>
      <c r="M4" s="2"/>
      <c r="N4" s="2"/>
      <c r="O4" s="2"/>
    </row>
    <row r="5" spans="1:15" ht="15.75" x14ac:dyDescent="0.25">
      <c r="A5" s="23" t="s">
        <v>20</v>
      </c>
      <c r="B5" s="38">
        <v>2</v>
      </c>
      <c r="C5" s="10"/>
      <c r="D5" s="25">
        <f>УМОВА_ЛИНЕЙН!J7</f>
        <v>4.7534626944031391E-3</v>
      </c>
      <c r="E5" s="25">
        <f>УМОВА_ЛИНЕЙН!K7</f>
        <v>0.66697543683965266</v>
      </c>
      <c r="F5" s="25">
        <f>УМОВА_ЛИНЕЙН!L7</f>
        <v>4.3899918402888742</v>
      </c>
      <c r="G5" s="25">
        <f>УМОВА_ЛИНЕЙН!M7</f>
        <v>80.639760980637618</v>
      </c>
      <c r="H5" s="2"/>
      <c r="I5" s="2"/>
      <c r="J5" s="2"/>
      <c r="K5" s="2"/>
      <c r="L5" s="2"/>
      <c r="M5" s="2"/>
      <c r="N5" s="2"/>
      <c r="O5" s="2"/>
    </row>
    <row r="6" spans="1:15" x14ac:dyDescent="0.35">
      <c r="A6" s="10"/>
      <c r="B6" s="10"/>
      <c r="C6" s="10"/>
      <c r="D6" s="10"/>
      <c r="E6" s="10"/>
      <c r="F6" s="10"/>
      <c r="G6" s="9"/>
      <c r="H6" s="2"/>
      <c r="M6" s="2"/>
      <c r="N6" s="2"/>
      <c r="O6" s="2"/>
    </row>
    <row r="7" spans="1:15" x14ac:dyDescent="0.35">
      <c r="A7" s="40" t="s">
        <v>52</v>
      </c>
      <c r="B7" s="40"/>
      <c r="C7" s="40"/>
      <c r="D7" s="40"/>
      <c r="E7" s="10"/>
      <c r="F7" s="10"/>
      <c r="G7" s="2"/>
      <c r="H7" s="2"/>
      <c r="M7" s="2"/>
      <c r="N7" s="2"/>
      <c r="O7" s="2"/>
    </row>
    <row r="8" spans="1:15" ht="15.75" x14ac:dyDescent="0.25">
      <c r="A8" s="13"/>
      <c r="B8" s="13"/>
      <c r="C8" s="13"/>
      <c r="D8" s="13"/>
      <c r="E8" s="13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75" x14ac:dyDescent="0.25">
      <c r="A9" s="14"/>
      <c r="B9" s="13"/>
      <c r="C9" s="13"/>
      <c r="D9" s="13"/>
      <c r="E9" s="13"/>
      <c r="F9" s="2" t="s">
        <v>48</v>
      </c>
      <c r="G9" s="2"/>
      <c r="H9" s="2"/>
      <c r="I9" s="45" t="s">
        <v>44</v>
      </c>
      <c r="J9" s="45"/>
      <c r="K9" s="2"/>
      <c r="L9" s="2"/>
      <c r="M9" s="2"/>
      <c r="N9" s="2"/>
      <c r="O9" s="2"/>
    </row>
    <row r="10" spans="1:15" ht="15.75" x14ac:dyDescent="0.25">
      <c r="A10" s="13"/>
      <c r="B10" s="15"/>
      <c r="C10" s="15"/>
      <c r="D10" s="15"/>
      <c r="E10" s="13"/>
      <c r="F10" s="21" t="s">
        <v>25</v>
      </c>
      <c r="G10" s="15"/>
      <c r="H10" s="18" t="s">
        <v>27</v>
      </c>
      <c r="I10" s="26" t="s">
        <v>7</v>
      </c>
      <c r="J10" s="26" t="s">
        <v>8</v>
      </c>
      <c r="K10" s="15"/>
      <c r="L10" s="11"/>
      <c r="M10" s="2"/>
      <c r="N10" s="2"/>
      <c r="O10" s="2"/>
    </row>
    <row r="11" spans="1:15" ht="15.75" x14ac:dyDescent="0.25">
      <c r="A11" s="13"/>
      <c r="B11" s="13"/>
      <c r="C11" s="13"/>
      <c r="D11" s="13"/>
      <c r="E11" s="16"/>
      <c r="F11" s="19">
        <f>G5*(I11^E5)*(J11^D5)</f>
        <v>46637.564626111853</v>
      </c>
      <c r="G11" s="16"/>
      <c r="H11" s="35">
        <f>B4*I11+B5*J11</f>
        <v>27000</v>
      </c>
      <c r="I11" s="20">
        <v>13404</v>
      </c>
      <c r="J11" s="20">
        <v>96</v>
      </c>
      <c r="K11" s="13"/>
      <c r="L11" s="11"/>
      <c r="M11" s="2"/>
      <c r="N11" s="2"/>
      <c r="O11" s="2"/>
    </row>
    <row r="12" spans="1:15" ht="15.75" x14ac:dyDescent="0.25">
      <c r="A12" s="13"/>
      <c r="B12" s="13"/>
      <c r="C12" s="13"/>
      <c r="D12" s="13"/>
      <c r="E12" s="16"/>
      <c r="F12" s="12"/>
      <c r="G12" s="12"/>
      <c r="H12" s="11"/>
      <c r="I12" s="11"/>
      <c r="J12" s="11"/>
      <c r="K12" s="11"/>
      <c r="L12" s="11"/>
      <c r="M12" s="2"/>
      <c r="N12" s="2"/>
      <c r="O12" s="2"/>
    </row>
    <row r="13" spans="1:15" ht="15.75" x14ac:dyDescent="0.25">
      <c r="A13" s="13"/>
      <c r="B13" s="13"/>
      <c r="C13" s="13"/>
      <c r="D13" s="13"/>
      <c r="E13" s="16"/>
      <c r="F13" s="12"/>
      <c r="G13" s="12"/>
      <c r="H13" s="12"/>
      <c r="I13" s="11"/>
      <c r="J13" s="11"/>
      <c r="K13" s="11"/>
      <c r="L13" s="11"/>
      <c r="M13" s="2"/>
      <c r="N13" s="2"/>
      <c r="O13" s="2"/>
    </row>
    <row r="14" spans="1:15" ht="15.75" x14ac:dyDescent="0.25">
      <c r="A14" s="13"/>
      <c r="B14" s="13"/>
      <c r="C14" s="13"/>
      <c r="D14" s="13"/>
      <c r="E14" s="16"/>
      <c r="F14" s="8"/>
      <c r="G14" s="8"/>
      <c r="H14" s="2"/>
      <c r="I14" s="2"/>
      <c r="J14" s="2"/>
      <c r="K14" s="2"/>
      <c r="L14" s="2"/>
      <c r="M14" s="2"/>
      <c r="N14" s="2"/>
      <c r="O14" s="2"/>
    </row>
    <row r="15" spans="1:15" ht="15.75" x14ac:dyDescent="0.25">
      <c r="A15" s="13"/>
      <c r="B15" s="13"/>
      <c r="C15" s="13"/>
      <c r="D15" s="13"/>
      <c r="E15" s="16"/>
      <c r="F15" s="8"/>
      <c r="G15" s="8"/>
      <c r="H15" s="2"/>
      <c r="I15" s="2"/>
      <c r="J15" s="2"/>
      <c r="K15" s="2"/>
      <c r="L15" s="2"/>
      <c r="M15" s="2"/>
      <c r="N15" s="2"/>
      <c r="O15" s="2"/>
    </row>
    <row r="16" spans="1:15" ht="15.75" x14ac:dyDescent="0.25">
      <c r="A16" s="13"/>
      <c r="B16" s="13"/>
      <c r="C16" s="13"/>
      <c r="D16" s="13"/>
      <c r="E16" s="16"/>
      <c r="F16" s="8"/>
      <c r="G16" s="8"/>
      <c r="H16" s="2"/>
      <c r="I16" s="2"/>
      <c r="J16" s="2"/>
      <c r="K16" s="2"/>
      <c r="L16" s="2"/>
      <c r="M16" s="2"/>
      <c r="N16" s="2"/>
      <c r="O16" s="2"/>
    </row>
    <row r="17" spans="1:15" ht="15.75" x14ac:dyDescent="0.25">
      <c r="A17" s="13"/>
      <c r="B17" s="13"/>
      <c r="C17" s="13"/>
      <c r="D17" s="13"/>
      <c r="E17" s="16"/>
      <c r="F17" s="8"/>
      <c r="G17" s="8"/>
      <c r="H17" s="2"/>
      <c r="I17" s="2"/>
      <c r="J17" s="2"/>
      <c r="K17" s="2"/>
      <c r="L17" s="2"/>
      <c r="M17" s="2"/>
      <c r="N17" s="2"/>
      <c r="O17" s="2"/>
    </row>
    <row r="18" spans="1:15" ht="15.75" x14ac:dyDescent="0.25">
      <c r="A18" s="13"/>
      <c r="B18" s="13"/>
      <c r="C18" s="13"/>
      <c r="D18" s="13"/>
      <c r="E18" s="16"/>
      <c r="F18" s="8"/>
      <c r="G18" s="8"/>
      <c r="H18" s="2"/>
      <c r="I18" s="2"/>
      <c r="J18" s="2"/>
      <c r="K18" s="2"/>
      <c r="L18" s="2"/>
      <c r="M18" s="2"/>
      <c r="N18" s="2"/>
      <c r="O18" s="2"/>
    </row>
    <row r="19" spans="1:15" ht="15.75" x14ac:dyDescent="0.25">
      <c r="A19" s="13"/>
      <c r="B19" s="13"/>
      <c r="C19" s="13"/>
      <c r="D19" s="13"/>
      <c r="E19" s="16"/>
      <c r="F19" s="8"/>
      <c r="G19" s="8"/>
      <c r="H19" s="2"/>
      <c r="I19" s="2"/>
      <c r="J19" s="2"/>
      <c r="K19" s="2"/>
      <c r="L19" s="2"/>
      <c r="M19" s="2"/>
      <c r="N19" s="2"/>
      <c r="O19" s="2"/>
    </row>
    <row r="20" spans="1:15" ht="15.75" x14ac:dyDescent="0.25">
      <c r="A20" s="13"/>
      <c r="B20" s="13"/>
      <c r="C20" s="13"/>
      <c r="D20" s="13"/>
      <c r="E20" s="16"/>
      <c r="F20" s="8"/>
      <c r="G20" s="8"/>
      <c r="H20" s="2"/>
      <c r="I20" s="2"/>
      <c r="J20" s="2"/>
      <c r="K20" s="2"/>
      <c r="L20" s="2"/>
      <c r="M20" s="2"/>
      <c r="N20" s="2"/>
      <c r="O20" s="2"/>
    </row>
    <row r="21" spans="1:15" ht="15.75" x14ac:dyDescent="0.25">
      <c r="A21" s="13"/>
      <c r="B21" s="13"/>
      <c r="C21" s="13"/>
      <c r="D21" s="13"/>
      <c r="E21" s="13"/>
      <c r="F21" s="2"/>
      <c r="G21" s="8"/>
      <c r="H21" s="2"/>
      <c r="I21" s="2"/>
      <c r="J21" s="2"/>
      <c r="K21" s="2"/>
      <c r="L21" s="2"/>
      <c r="M21" s="2"/>
      <c r="N21" s="2"/>
      <c r="O21" s="2"/>
    </row>
  </sheetData>
  <mergeCells count="4">
    <mergeCell ref="A1:E1"/>
    <mergeCell ref="A2:D2"/>
    <mergeCell ref="A7:D7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tabSelected="1" workbookViewId="0">
      <selection activeCell="U14" sqref="U14"/>
    </sheetView>
  </sheetViews>
  <sheetFormatPr defaultRowHeight="21" x14ac:dyDescent="0.35"/>
  <cols>
    <col min="1" max="1" width="6.85546875" style="1" bestFit="1" customWidth="1"/>
    <col min="2" max="2" width="7.85546875" style="1" customWidth="1"/>
    <col min="3" max="3" width="9.28515625" style="1" customWidth="1"/>
    <col min="4" max="4" width="12.140625" style="1" customWidth="1"/>
    <col min="5" max="5" width="12.5703125" style="1" customWidth="1"/>
    <col min="6" max="6" width="13.28515625" style="1" customWidth="1"/>
    <col min="7" max="7" width="14.5703125" style="1" customWidth="1"/>
    <col min="8" max="8" width="12" style="1" customWidth="1"/>
    <col min="9" max="10" width="11.5703125" style="1" customWidth="1"/>
    <col min="11" max="11" width="11.7109375" style="1" customWidth="1"/>
    <col min="12" max="12" width="9.140625" style="1"/>
  </cols>
  <sheetData>
    <row r="1" spans="1:15" ht="25.5" x14ac:dyDescent="0.3">
      <c r="A1" s="42" t="s">
        <v>28</v>
      </c>
      <c r="B1" s="42"/>
      <c r="C1" s="42"/>
      <c r="D1" s="42"/>
      <c r="E1" s="42"/>
      <c r="F1" s="10"/>
      <c r="G1" s="9"/>
      <c r="H1" s="2"/>
      <c r="I1" s="37" t="s">
        <v>41</v>
      </c>
      <c r="J1" s="37"/>
      <c r="K1" s="37"/>
      <c r="L1" s="32"/>
      <c r="M1" s="2"/>
      <c r="N1" s="2"/>
      <c r="O1" s="2"/>
    </row>
    <row r="2" spans="1:15" x14ac:dyDescent="0.35">
      <c r="A2" s="43" t="s">
        <v>21</v>
      </c>
      <c r="B2" s="43"/>
      <c r="C2" s="43"/>
      <c r="D2" s="43"/>
      <c r="E2" s="10"/>
      <c r="F2" s="10"/>
      <c r="G2" s="9"/>
      <c r="H2" s="2"/>
      <c r="I2" s="37" t="s">
        <v>47</v>
      </c>
      <c r="J2" s="37"/>
      <c r="K2" s="37"/>
      <c r="L2" s="33"/>
      <c r="M2" s="2"/>
      <c r="N2" s="2"/>
      <c r="O2" s="2"/>
    </row>
    <row r="3" spans="1:15" ht="18.75" x14ac:dyDescent="0.3">
      <c r="A3" s="23" t="s">
        <v>10</v>
      </c>
      <c r="B3" s="22">
        <v>38500</v>
      </c>
      <c r="C3" s="10"/>
      <c r="D3" s="10"/>
      <c r="E3" s="10"/>
      <c r="F3" s="10"/>
      <c r="G3" s="9"/>
      <c r="H3" s="2"/>
      <c r="I3" s="37"/>
      <c r="J3" s="37"/>
      <c r="K3" s="37"/>
      <c r="L3" s="32"/>
      <c r="M3" s="2"/>
      <c r="N3" s="2"/>
      <c r="O3" s="2"/>
    </row>
    <row r="4" spans="1:15" ht="18.75" x14ac:dyDescent="0.3">
      <c r="A4" s="23" t="s">
        <v>19</v>
      </c>
      <c r="B4" s="38">
        <v>2</v>
      </c>
      <c r="C4" s="10"/>
      <c r="D4" s="5" t="s">
        <v>12</v>
      </c>
      <c r="E4" s="5" t="s">
        <v>16</v>
      </c>
      <c r="F4" s="4" t="s">
        <v>17</v>
      </c>
      <c r="G4" s="5" t="s">
        <v>3</v>
      </c>
      <c r="H4" s="2"/>
      <c r="I4" s="37" t="s">
        <v>49</v>
      </c>
      <c r="J4" s="37"/>
      <c r="K4" s="37"/>
      <c r="L4" s="32"/>
      <c r="M4" s="2"/>
      <c r="N4" s="2"/>
      <c r="O4" s="2"/>
    </row>
    <row r="5" spans="1:15" ht="18.75" x14ac:dyDescent="0.3">
      <c r="A5" s="23" t="s">
        <v>20</v>
      </c>
      <c r="B5" s="38">
        <v>2</v>
      </c>
      <c r="C5" s="10"/>
      <c r="D5" s="25">
        <v>4.75346269440314E-3</v>
      </c>
      <c r="E5" s="25">
        <v>0.66697543683965299</v>
      </c>
      <c r="F5" s="25">
        <v>4.3899918402888698</v>
      </c>
      <c r="G5" s="25">
        <v>80.639760980637604</v>
      </c>
      <c r="H5" s="2"/>
      <c r="I5" s="36"/>
      <c r="J5" s="36"/>
      <c r="K5" s="36"/>
      <c r="L5" s="2"/>
      <c r="M5" s="2"/>
      <c r="N5" s="2"/>
      <c r="O5" s="2"/>
    </row>
    <row r="6" spans="1:15" x14ac:dyDescent="0.35">
      <c r="A6" s="10"/>
      <c r="B6" s="10"/>
      <c r="C6" s="10"/>
      <c r="D6" s="10"/>
      <c r="E6" s="10"/>
      <c r="F6" s="10"/>
      <c r="G6" s="9"/>
      <c r="H6" s="2"/>
      <c r="M6" s="2"/>
      <c r="N6" s="2"/>
      <c r="O6" s="2"/>
    </row>
    <row r="7" spans="1:15" x14ac:dyDescent="0.35">
      <c r="A7" s="40" t="s">
        <v>52</v>
      </c>
      <c r="B7" s="40"/>
      <c r="C7" s="40"/>
      <c r="D7" s="40"/>
      <c r="E7" s="10"/>
      <c r="F7" s="10"/>
      <c r="G7" s="2"/>
      <c r="H7" s="2"/>
      <c r="M7" s="2"/>
      <c r="N7" s="2"/>
      <c r="O7" s="2"/>
    </row>
    <row r="8" spans="1:15" ht="15.75" x14ac:dyDescent="0.25">
      <c r="A8" s="13"/>
      <c r="B8" s="13"/>
      <c r="C8" s="13"/>
      <c r="D8" s="13"/>
      <c r="E8" s="13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75" x14ac:dyDescent="0.25">
      <c r="A9" s="14"/>
      <c r="B9" s="13"/>
      <c r="C9" s="13"/>
      <c r="D9" s="13"/>
      <c r="E9" s="13"/>
      <c r="F9" s="2" t="s">
        <v>50</v>
      </c>
      <c r="G9" s="2"/>
      <c r="H9" s="2"/>
      <c r="I9" s="45" t="s">
        <v>44</v>
      </c>
      <c r="J9" s="45"/>
      <c r="K9" s="2"/>
      <c r="L9" s="2"/>
      <c r="M9" s="2"/>
      <c r="N9" s="2"/>
      <c r="O9" s="2"/>
    </row>
    <row r="10" spans="1:15" ht="15.75" x14ac:dyDescent="0.25">
      <c r="A10" s="13"/>
      <c r="B10" s="15"/>
      <c r="C10" s="15"/>
      <c r="D10" s="15"/>
      <c r="E10" s="13"/>
      <c r="F10" s="21" t="s">
        <v>29</v>
      </c>
      <c r="G10" s="15"/>
      <c r="H10" s="18" t="s">
        <v>30</v>
      </c>
      <c r="I10" s="26" t="s">
        <v>7</v>
      </c>
      <c r="J10" s="26" t="s">
        <v>8</v>
      </c>
      <c r="K10" s="15"/>
      <c r="L10" s="11"/>
      <c r="M10" s="2"/>
      <c r="N10" s="2"/>
      <c r="O10" s="2"/>
    </row>
    <row r="11" spans="1:15" ht="15.75" x14ac:dyDescent="0.25">
      <c r="A11" s="13"/>
      <c r="B11" s="13"/>
      <c r="C11" s="13"/>
      <c r="D11" s="13"/>
      <c r="E11" s="16"/>
      <c r="F11" s="34">
        <f>B4*I11+B5*J11</f>
        <v>20296</v>
      </c>
      <c r="G11" s="16"/>
      <c r="H11" s="20">
        <f>G5*(I11^E5)*(J11^D5)</f>
        <v>38501.075474741105</v>
      </c>
      <c r="I11" s="20">
        <v>10076</v>
      </c>
      <c r="J11" s="20">
        <v>72</v>
      </c>
      <c r="K11" s="13"/>
      <c r="L11" s="11"/>
      <c r="M11" s="2"/>
      <c r="N11" s="2"/>
      <c r="O11" s="2"/>
    </row>
    <row r="12" spans="1:15" ht="15.75" x14ac:dyDescent="0.25">
      <c r="A12" s="13"/>
      <c r="B12" s="13"/>
      <c r="C12" s="13"/>
      <c r="D12" s="13"/>
      <c r="E12" s="16"/>
      <c r="F12" s="12"/>
      <c r="G12" s="12"/>
      <c r="H12" s="11"/>
      <c r="I12" s="11"/>
      <c r="J12" s="11"/>
      <c r="K12" s="11"/>
      <c r="L12" s="11"/>
      <c r="M12" s="2"/>
      <c r="N12" s="2"/>
      <c r="O12" s="2"/>
    </row>
    <row r="13" spans="1:15" ht="15.75" x14ac:dyDescent="0.25">
      <c r="A13" s="13"/>
      <c r="B13" s="13"/>
      <c r="C13" s="13"/>
      <c r="D13" s="13"/>
      <c r="E13" s="16"/>
      <c r="F13" s="12"/>
      <c r="G13" s="12"/>
      <c r="H13" s="12"/>
      <c r="I13" s="11"/>
      <c r="J13" s="11"/>
      <c r="K13" s="11"/>
      <c r="L13" s="11"/>
      <c r="M13" s="2"/>
      <c r="N13" s="2"/>
      <c r="O13" s="2"/>
    </row>
    <row r="14" spans="1:15" ht="15.75" x14ac:dyDescent="0.25">
      <c r="A14" s="13"/>
      <c r="B14" s="13"/>
      <c r="C14" s="13"/>
      <c r="D14" s="13"/>
      <c r="E14" s="16"/>
      <c r="F14" s="8"/>
      <c r="G14" s="8"/>
      <c r="H14" s="2"/>
      <c r="I14" s="2"/>
      <c r="J14" s="2"/>
      <c r="K14" s="2"/>
      <c r="L14" s="2"/>
      <c r="M14" s="2"/>
      <c r="N14" s="2"/>
      <c r="O14" s="2"/>
    </row>
    <row r="15" spans="1:15" ht="15.75" x14ac:dyDescent="0.25">
      <c r="A15" s="13"/>
      <c r="B15" s="13"/>
      <c r="C15" s="13"/>
      <c r="D15" s="13"/>
      <c r="E15" s="16"/>
      <c r="F15" s="8"/>
      <c r="G15" s="8"/>
      <c r="H15" s="2"/>
      <c r="I15" s="2"/>
      <c r="J15" s="2"/>
      <c r="K15" s="2"/>
      <c r="L15" s="2"/>
      <c r="M15" s="2"/>
      <c r="N15" s="2"/>
      <c r="O15" s="2"/>
    </row>
    <row r="16" spans="1:15" ht="15.75" x14ac:dyDescent="0.25">
      <c r="A16" s="13"/>
      <c r="B16" s="13"/>
      <c r="C16" s="13"/>
      <c r="D16" s="13"/>
      <c r="E16" s="16"/>
      <c r="F16" s="8"/>
      <c r="G16" s="8"/>
      <c r="H16" s="2"/>
      <c r="I16" s="2"/>
      <c r="J16" s="2">
        <v>1</v>
      </c>
      <c r="K16" s="2"/>
      <c r="L16" s="2"/>
      <c r="M16" s="2"/>
      <c r="N16" s="2"/>
      <c r="O16" s="2"/>
    </row>
    <row r="17" spans="1:15" ht="15.75" x14ac:dyDescent="0.25">
      <c r="A17" s="13"/>
      <c r="B17" s="13"/>
      <c r="C17" s="13"/>
      <c r="D17" s="13"/>
      <c r="E17" s="16"/>
      <c r="F17" s="8"/>
      <c r="G17" s="8"/>
      <c r="H17" s="2"/>
      <c r="I17" s="2"/>
      <c r="J17" s="2"/>
      <c r="K17" s="2"/>
      <c r="L17" s="2"/>
      <c r="M17" s="2"/>
      <c r="N17" s="2"/>
      <c r="O17" s="2"/>
    </row>
    <row r="18" spans="1:15" ht="15.75" x14ac:dyDescent="0.25">
      <c r="A18" s="13"/>
      <c r="B18" s="13"/>
      <c r="C18" s="13"/>
      <c r="D18" s="13"/>
      <c r="E18" s="16"/>
      <c r="F18" s="8"/>
      <c r="G18" s="8"/>
      <c r="H18" s="2"/>
      <c r="I18" s="2"/>
      <c r="J18" s="2"/>
      <c r="K18" s="2"/>
      <c r="L18" s="2"/>
      <c r="M18" s="2"/>
      <c r="N18" s="2"/>
      <c r="O18" s="2"/>
    </row>
    <row r="19" spans="1:15" ht="15.75" x14ac:dyDescent="0.25">
      <c r="A19" s="13"/>
      <c r="B19" s="13"/>
      <c r="C19" s="13"/>
      <c r="D19" s="13"/>
      <c r="E19" s="16"/>
      <c r="F19" s="8"/>
      <c r="G19" s="8"/>
      <c r="H19" s="2"/>
      <c r="I19" s="2"/>
      <c r="J19" s="2"/>
      <c r="K19" s="2"/>
      <c r="L19" s="2"/>
      <c r="M19" s="2"/>
      <c r="N19" s="2"/>
      <c r="O19" s="2"/>
    </row>
    <row r="20" spans="1:15" ht="15.75" x14ac:dyDescent="0.25">
      <c r="A20" s="13"/>
      <c r="B20" s="13"/>
      <c r="C20" s="13"/>
      <c r="D20" s="13"/>
      <c r="E20" s="16"/>
      <c r="F20" s="8"/>
      <c r="G20" s="8"/>
      <c r="H20" s="2"/>
      <c r="I20" s="2"/>
      <c r="J20" s="2"/>
      <c r="K20" s="2"/>
      <c r="L20" s="2"/>
      <c r="M20" s="2"/>
      <c r="N20" s="2"/>
      <c r="O20" s="2"/>
    </row>
    <row r="21" spans="1:15" ht="15.75" x14ac:dyDescent="0.25">
      <c r="A21" s="13"/>
      <c r="B21" s="13"/>
      <c r="C21" s="13"/>
      <c r="D21" s="13"/>
      <c r="E21" s="13"/>
      <c r="F21" s="2"/>
      <c r="G21" s="8"/>
      <c r="H21" s="2"/>
      <c r="I21" s="2"/>
      <c r="J21" s="2"/>
      <c r="K21" s="2"/>
      <c r="L21" s="2"/>
      <c r="M21" s="2"/>
      <c r="N21" s="2"/>
      <c r="O21" s="2"/>
    </row>
  </sheetData>
  <mergeCells count="4">
    <mergeCell ref="A1:E1"/>
    <mergeCell ref="A2:D2"/>
    <mergeCell ref="A7:D7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УМОВА_ЛИНЕЙН</vt:lpstr>
      <vt:lpstr>MAX_profit_short</vt:lpstr>
      <vt:lpstr>MAX_produce</vt:lpstr>
      <vt:lpstr>MIN_costs</vt:lpstr>
    </vt:vector>
  </TitlesOfParts>
  <Company>Ya Blondinko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Пан Микола</cp:lastModifiedBy>
  <dcterms:created xsi:type="dcterms:W3CDTF">2020-11-09T08:25:38Z</dcterms:created>
  <dcterms:modified xsi:type="dcterms:W3CDTF">2023-11-06T08:50:42Z</dcterms:modified>
</cp:coreProperties>
</file>