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xr:revisionPtr revIDLastSave="16" documentId="11_04DAD20FC532E6FBD29EFFD61288B6A8E2FB9150" xr6:coauthVersionLast="47" xr6:coauthVersionMax="47" xr10:uidLastSave="{2DA30E4E-2AE6-4DEA-B291-226AB1BC77F7}"/>
  <bookViews>
    <workbookView xWindow="0" yWindow="0" windowWidth="46810" windowHeight="21675" xr2:uid="{00000000-000D-0000-FFFF-FFFF00000000}"/>
  </bookViews>
  <sheets>
    <sheet name="K_Mean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B21" i="1"/>
  <c r="A21" i="1"/>
  <c r="C48" i="1"/>
  <c r="B48" i="1"/>
  <c r="A48" i="1"/>
  <c r="C47" i="1"/>
  <c r="B47" i="1"/>
  <c r="A47" i="1"/>
  <c r="C46" i="1"/>
  <c r="B46" i="1"/>
  <c r="A46" i="1"/>
  <c r="C18" i="1"/>
  <c r="B18" i="1"/>
  <c r="A18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G18" i="1" l="1"/>
  <c r="F18" i="1"/>
  <c r="E18" i="1"/>
  <c r="I2" i="1" s="1"/>
  <c r="J2" i="1" s="1"/>
  <c r="G19" i="1"/>
  <c r="F19" i="1"/>
  <c r="E19" i="1"/>
  <c r="I3" i="1" s="1"/>
  <c r="J3" i="1" s="1"/>
  <c r="K3" i="1" s="1"/>
  <c r="G20" i="1"/>
  <c r="F20" i="1"/>
  <c r="E20" i="1"/>
  <c r="I4" i="1" s="1"/>
  <c r="J4" i="1" s="1"/>
  <c r="K4" i="1" s="1"/>
  <c r="G21" i="1"/>
  <c r="F21" i="1"/>
  <c r="E21" i="1"/>
  <c r="I5" i="1" s="1"/>
  <c r="J5" i="1" s="1"/>
  <c r="K5" i="1" s="1"/>
  <c r="G22" i="1"/>
  <c r="F22" i="1"/>
  <c r="E22" i="1"/>
  <c r="I6" i="1" s="1"/>
  <c r="J6" i="1" s="1"/>
  <c r="K6" i="1" s="1"/>
  <c r="G23" i="1"/>
  <c r="F23" i="1"/>
  <c r="E23" i="1"/>
  <c r="I7" i="1" s="1"/>
  <c r="J7" i="1" s="1"/>
  <c r="K7" i="1" s="1"/>
  <c r="G24" i="1"/>
  <c r="F24" i="1"/>
  <c r="E24" i="1"/>
  <c r="I8" i="1" s="1"/>
  <c r="J8" i="1" s="1"/>
  <c r="K8" i="1" s="1"/>
  <c r="G25" i="1"/>
  <c r="F25" i="1"/>
  <c r="E25" i="1"/>
  <c r="I9" i="1" s="1"/>
  <c r="J9" i="1" s="1"/>
  <c r="K9" i="1" s="1"/>
  <c r="G26" i="1"/>
  <c r="F26" i="1"/>
  <c r="E26" i="1"/>
  <c r="I10" i="1" s="1"/>
  <c r="J10" i="1" s="1"/>
  <c r="K10" i="1" s="1"/>
  <c r="G27" i="1"/>
  <c r="F27" i="1"/>
  <c r="E27" i="1"/>
  <c r="I11" i="1" s="1"/>
  <c r="J11" i="1" s="1"/>
  <c r="K11" i="1" s="1"/>
  <c r="G28" i="1"/>
  <c r="F28" i="1"/>
  <c r="E28" i="1"/>
  <c r="I12" i="1" s="1"/>
  <c r="J12" i="1" s="1"/>
  <c r="K12" i="1" s="1"/>
  <c r="G29" i="1"/>
  <c r="F29" i="1"/>
  <c r="E29" i="1"/>
  <c r="I13" i="1" s="1"/>
  <c r="J13" i="1" s="1"/>
  <c r="K13" i="1" s="1"/>
  <c r="G30" i="1"/>
  <c r="F30" i="1"/>
  <c r="E30" i="1"/>
  <c r="I14" i="1" s="1"/>
  <c r="J14" i="1" s="1"/>
  <c r="K14" i="1" s="1"/>
  <c r="G36" i="1" l="1"/>
  <c r="F36" i="1"/>
  <c r="E36" i="1"/>
  <c r="G35" i="1"/>
  <c r="F35" i="1"/>
  <c r="E35" i="1"/>
  <c r="G34" i="1"/>
  <c r="F34" i="1"/>
  <c r="E34" i="1"/>
  <c r="K2" i="1"/>
  <c r="L2" i="1" s="1"/>
</calcChain>
</file>

<file path=xl/sharedStrings.xml><?xml version="1.0" encoding="utf-8"?>
<sst xmlns="http://schemas.openxmlformats.org/spreadsheetml/2006/main" count="28" uniqueCount="28">
  <si>
    <r>
      <rPr>
        <sz val="10"/>
        <rFont val="Montserrat"/>
      </rPr>
      <t>Feature1</t>
    </r>
  </si>
  <si>
    <r>
      <rPr>
        <sz val="10"/>
        <rFont val="Montserrat"/>
      </rPr>
      <t>Feature2</t>
    </r>
  </si>
  <si>
    <r>
      <rPr>
        <sz val="10"/>
        <rFont val="Montserrat"/>
      </rPr>
      <t>Feature3</t>
    </r>
  </si>
  <si>
    <r>
      <rPr>
        <sz val="10"/>
        <rFont val="Montserrat"/>
      </rPr>
      <t>Feature1_std</t>
    </r>
  </si>
  <si>
    <r>
      <rPr>
        <sz val="10"/>
        <rFont val="Montserrat"/>
      </rPr>
      <t>Feature2_std</t>
    </r>
  </si>
  <si>
    <r>
      <rPr>
        <sz val="10"/>
        <rFont val="Montserrat"/>
      </rPr>
      <t>Feature3_std</t>
    </r>
  </si>
  <si>
    <r>
      <rPr>
        <sz val="10"/>
        <rFont val="Montserrat"/>
      </rPr>
      <t>Min_Euclidian_Distance</t>
    </r>
  </si>
  <si>
    <r>
      <rPr>
        <sz val="10"/>
        <rFont val="Montserrat"/>
      </rPr>
      <t>Centroid_Number</t>
    </r>
  </si>
  <si>
    <t>Sqrt_Dist_to_Assigned_Centroid</t>
  </si>
  <si>
    <r>
      <rPr>
        <sz val="10"/>
        <rFont val="Montserrat"/>
      </rPr>
      <t>Total_Inertia</t>
    </r>
  </si>
  <si>
    <r>
      <rPr>
        <sz val="10"/>
        <rFont val="Montserrat"/>
      </rPr>
      <t>mean_F1</t>
    </r>
  </si>
  <si>
    <r>
      <rPr>
        <sz val="10"/>
        <rFont val="Montserrat"/>
      </rPr>
      <t>mean_F2</t>
    </r>
  </si>
  <si>
    <r>
      <rPr>
        <sz val="10"/>
        <rFont val="Montserrat"/>
      </rPr>
      <t>mean_F3</t>
    </r>
  </si>
  <si>
    <r>
      <rPr>
        <sz val="10"/>
        <rFont val="Montserrat"/>
      </rPr>
      <t>Euclidian_distance_C1</t>
    </r>
  </si>
  <si>
    <r>
      <rPr>
        <sz val="10"/>
        <rFont val="Montserrat"/>
      </rPr>
      <t>Euclidian_distance_C2</t>
    </r>
  </si>
  <si>
    <r>
      <rPr>
        <sz val="10"/>
        <rFont val="Montserrat"/>
      </rPr>
      <t>Euclidian_distance_C3</t>
    </r>
  </si>
  <si>
    <r>
      <rPr>
        <sz val="10"/>
        <rFont val="Montserrat"/>
      </rPr>
      <t>StDev_F1</t>
    </r>
  </si>
  <si>
    <r>
      <rPr>
        <sz val="10"/>
        <rFont val="Montserrat"/>
      </rPr>
      <t>StDev_F2</t>
    </r>
  </si>
  <si>
    <r>
      <rPr>
        <sz val="10"/>
        <rFont val="Montserrat"/>
      </rPr>
      <t>StDev_F3</t>
    </r>
  </si>
  <si>
    <r>
      <rPr>
        <sz val="10"/>
        <rFont val="Montserrat"/>
      </rPr>
      <t>Centroids_F1</t>
    </r>
  </si>
  <si>
    <r>
      <rPr>
        <sz val="10"/>
        <rFont val="Montserrat"/>
      </rPr>
      <t>Centroids_F2</t>
    </r>
  </si>
  <si>
    <r>
      <rPr>
        <sz val="10"/>
        <rFont val="Montserrat"/>
      </rPr>
      <t>Centroids_F3</t>
    </r>
  </si>
  <si>
    <r>
      <rPr>
        <sz val="10"/>
        <rFont val="Montserrat"/>
      </rPr>
      <t>updated_F1</t>
    </r>
  </si>
  <si>
    <r>
      <rPr>
        <sz val="10"/>
        <rFont val="Montserrat"/>
      </rPr>
      <t>updated_F2</t>
    </r>
  </si>
  <si>
    <r>
      <rPr>
        <sz val="10"/>
        <rFont val="Montserrat"/>
      </rPr>
      <t>updated_F3</t>
    </r>
  </si>
  <si>
    <r>
      <rPr>
        <sz val="10"/>
        <rFont val="Montserrat"/>
      </rPr>
      <t>RANDOM</t>
    </r>
  </si>
  <si>
    <r>
      <rPr>
        <sz val="10"/>
        <rFont val="Montserrat"/>
      </rPr>
      <t>NUMBERS</t>
    </r>
  </si>
  <si>
    <r>
      <rPr>
        <sz val="10"/>
        <rFont val="Montserrat"/>
      </rPr>
      <t>GENERATOR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</si>
</sst>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DejaVu Sans"/>
    </font>
    <font>
      <sz val="1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Normal="100" workbookViewId="0">
      <selection activeCell="I17" sqref="I17"/>
    </sheetView>
  </sheetViews>
  <sheetFormatPr defaultColWidth="9.28515625" defaultRowHeight="15"/>
  <cols>
    <col min="1" max="1" width="16.42578125" customWidth="1"/>
    <col min="2" max="2" width="17" customWidth="1"/>
    <col min="3" max="3" width="18.5703125" customWidth="1"/>
    <col min="4" max="4" width="9.28515625" customWidth="1"/>
    <col min="5" max="5" width="21.5703125" bestFit="1" customWidth="1"/>
    <col min="6" max="7" width="22" bestFit="1" customWidth="1"/>
    <col min="8" max="8" width="9.28515625" customWidth="1"/>
    <col min="9" max="9" width="23.42578125" bestFit="1" customWidth="1"/>
    <col min="10" max="10" width="18" bestFit="1" customWidth="1"/>
    <col min="11" max="11" width="31" bestFit="1" customWidth="1"/>
    <col min="12" max="12" width="15.28515625" bestFit="1" customWidth="1"/>
    <col min="13" max="13" width="9.28515625" customWidth="1"/>
    <col min="14" max="14" width="14.5703125" customWidth="1"/>
    <col min="15" max="15" width="9.28515625" customWidth="1"/>
  </cols>
  <sheetData>
    <row r="1" spans="1:13" ht="12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 ht="12.75" customHeight="1">
      <c r="A2" s="1">
        <v>5.2</v>
      </c>
      <c r="B2" s="1">
        <v>0.8</v>
      </c>
      <c r="C2" s="1">
        <v>3.0000000000000001E-3</v>
      </c>
      <c r="D2" s="1"/>
      <c r="E2" s="1">
        <f>(A2-A$18)/A$21</f>
        <v>-1.2440395207094803</v>
      </c>
      <c r="F2" s="1">
        <f>(B2-B$18)/B$21</f>
        <v>0.43046555655726726</v>
      </c>
      <c r="G2" s="1">
        <f>(C2-C$18)/C$21</f>
        <v>-1.3100867408364909</v>
      </c>
      <c r="H2" s="1"/>
      <c r="I2" s="1">
        <f>MIN(E18:G18)</f>
        <v>0.12203332415068348</v>
      </c>
      <c r="J2" s="1">
        <f>MATCH(I2,E18:G18,0)</f>
        <v>3</v>
      </c>
      <c r="K2" s="1">
        <f>CHOOSE(J2,E18^2, F18^2, G18^2)</f>
        <v>1.4892132203265787E-2</v>
      </c>
      <c r="L2" s="1">
        <f>SUM(K2:K14)</f>
        <v>1.2634999243177756</v>
      </c>
      <c r="M2" s="1"/>
    </row>
    <row r="3" spans="1:13" ht="12.75" customHeight="1">
      <c r="A3" s="1">
        <v>4.8</v>
      </c>
      <c r="B3" s="1">
        <v>0.75</v>
      </c>
      <c r="C3" s="1">
        <v>2.8E-3</v>
      </c>
      <c r="D3" s="1"/>
      <c r="E3" s="1">
        <f>(A3-A$18)/A$21</f>
        <v>-1.3813857098323956</v>
      </c>
      <c r="F3" s="1">
        <f>(B3-B$18)/B$21</f>
        <v>0.27057834983599638</v>
      </c>
      <c r="G3" s="1">
        <f>(C3-C$18)/C$21</f>
        <v>-1.3539361940570738</v>
      </c>
      <c r="H3" s="1"/>
      <c r="I3" s="1">
        <f>MIN(E19:G19)</f>
        <v>0.21549584685479456</v>
      </c>
      <c r="J3" s="1">
        <f>MATCH(I3,E19:G19,0)</f>
        <v>3</v>
      </c>
      <c r="K3" s="1">
        <f>CHOOSE(J3,E19^2, F19^2, G19^2)</f>
        <v>4.6438460011665073E-2</v>
      </c>
    </row>
    <row r="4" spans="1:13" ht="12.75" customHeight="1">
      <c r="A4" s="1">
        <v>8.1</v>
      </c>
      <c r="B4" s="1">
        <v>0.2</v>
      </c>
      <c r="C4" s="1">
        <v>8.9999999999999993E-3</v>
      </c>
      <c r="D4" s="1"/>
      <c r="E4" s="1">
        <f>(A4-A$18)/A$21</f>
        <v>-0.24827964956834622</v>
      </c>
      <c r="F4" s="1">
        <f>(B4-B$18)/B$21</f>
        <v>-1.4881809240979815</v>
      </c>
      <c r="G4" s="1">
        <f>(C4-C$18)/C$21</f>
        <v>5.3968557809945346E-3</v>
      </c>
      <c r="H4" s="1"/>
      <c r="I4" s="1">
        <f>MIN(E20:G20)</f>
        <v>5.7073961187819773E-2</v>
      </c>
      <c r="J4" s="1">
        <f>MATCH(I4,E20:G20,0)</f>
        <v>2</v>
      </c>
      <c r="K4" s="1">
        <f>CHOOSE(J4,E20^2, F20^2, G20^2)</f>
        <v>3.257437045668758E-3</v>
      </c>
    </row>
    <row r="5" spans="1:13" ht="12.75" customHeight="1">
      <c r="A5" s="1">
        <v>7.9</v>
      </c>
      <c r="B5" s="1">
        <v>0.25</v>
      </c>
      <c r="C5" s="1">
        <v>8.5000000000000006E-3</v>
      </c>
      <c r="D5" s="1"/>
      <c r="E5" s="1">
        <f>(A5-A$18)/A$21</f>
        <v>-0.31695274412980351</v>
      </c>
      <c r="F5" s="1">
        <f>(B5-B$18)/B$21</f>
        <v>-1.3282937173767109</v>
      </c>
      <c r="G5" s="1">
        <f>(C5-C$18)/C$21</f>
        <v>-0.10422677727046233</v>
      </c>
      <c r="H5" s="1"/>
      <c r="I5" s="1">
        <f>MIN(E21:G21)</f>
        <v>0.15247885439060999</v>
      </c>
      <c r="J5" s="1">
        <f>MATCH(I5,E21:G21,0)</f>
        <v>2</v>
      </c>
      <c r="K5" s="1">
        <f>CHOOSE(J5,E21^2, F21^2, G21^2)</f>
        <v>2.3249801036272843E-2</v>
      </c>
    </row>
    <row r="6" spans="1:13" ht="12.75" customHeight="1">
      <c r="A6" s="1">
        <v>12.5</v>
      </c>
      <c r="B6" s="1">
        <v>0.95</v>
      </c>
      <c r="C6" s="1">
        <v>1.4999999999999999E-2</v>
      </c>
      <c r="D6" s="1"/>
      <c r="E6" s="1">
        <f>(A6-A$18)/A$21</f>
        <v>1.2625284307837197</v>
      </c>
      <c r="F6" s="1">
        <f>(B6-B$18)/B$21</f>
        <v>0.91012717672107912</v>
      </c>
      <c r="G6" s="1">
        <f>(C6-C$18)/C$21</f>
        <v>1.3208804523984803</v>
      </c>
      <c r="H6" s="1"/>
      <c r="I6" s="1">
        <f>MIN(E22:G22)</f>
        <v>0.29143415876614714</v>
      </c>
      <c r="J6" s="1">
        <f>MATCH(I6,E22:G22,0)</f>
        <v>1</v>
      </c>
      <c r="K6" s="1">
        <f>CHOOSE(J6,E22^2, F22^2, G22^2)</f>
        <v>8.4933868895731859E-2</v>
      </c>
    </row>
    <row r="7" spans="1:13" ht="12.75" customHeight="1">
      <c r="A7" s="1">
        <v>11.8</v>
      </c>
      <c r="B7" s="1">
        <v>0.9</v>
      </c>
      <c r="C7" s="1">
        <v>1.4E-2</v>
      </c>
      <c r="D7" s="1"/>
      <c r="E7" s="1">
        <f>(A7-A$18)/A$21</f>
        <v>1.0221725998186186</v>
      </c>
      <c r="F7" s="1">
        <f>(B7-B$18)/B$21</f>
        <v>0.75023996999980869</v>
      </c>
      <c r="G7" s="1">
        <f>(C7-C$18)/C$21</f>
        <v>1.1016331862955662</v>
      </c>
      <c r="H7" s="1"/>
      <c r="I7" s="1">
        <f>MIN(E23:G23)</f>
        <v>0.21866173387856094</v>
      </c>
      <c r="J7" s="1">
        <f>MATCH(I7,E23:G23,0)</f>
        <v>1</v>
      </c>
      <c r="K7" s="1">
        <f>CHOOSE(J7,E23^2, F23^2, G23^2)</f>
        <v>4.7812953862778604E-2</v>
      </c>
    </row>
    <row r="8" spans="1:13" ht="12.75" customHeight="1">
      <c r="A8" s="1">
        <v>5.5</v>
      </c>
      <c r="B8" s="1">
        <v>0.82</v>
      </c>
      <c r="C8" s="1">
        <v>3.0999999999999999E-3</v>
      </c>
      <c r="D8" s="1"/>
      <c r="E8" s="1">
        <f>(A8-A$18)/A$21</f>
        <v>-1.1410298788672941</v>
      </c>
      <c r="F8" s="1">
        <f>(B8-B$18)/B$21</f>
        <v>0.49442043924577522</v>
      </c>
      <c r="G8" s="1">
        <f>(C8-C$18)/C$21</f>
        <v>-1.2881620142261996</v>
      </c>
      <c r="H8" s="1"/>
      <c r="I8" s="1">
        <f>MIN(E24:G24)</f>
        <v>0.17328129062687878</v>
      </c>
      <c r="J8" s="1">
        <f>MATCH(I8,E24:G24,0)</f>
        <v>3</v>
      </c>
      <c r="K8" s="1">
        <f>CHOOSE(J8,E24^2, F24^2, G24^2)</f>
        <v>3.0026405681316825E-2</v>
      </c>
    </row>
    <row r="9" spans="1:13" ht="12.75" customHeight="1">
      <c r="A9" s="1">
        <v>8.3000000000000007</v>
      </c>
      <c r="B9" s="1">
        <v>0.18</v>
      </c>
      <c r="C9" s="1">
        <v>9.1999999999999998E-3</v>
      </c>
      <c r="D9" s="1"/>
      <c r="E9" s="1">
        <f>(A9-A$18)/A$21</f>
        <v>-0.17960655500688832</v>
      </c>
      <c r="F9" s="1">
        <f>(B9-B$18)/B$21</f>
        <v>-1.5521358067864899</v>
      </c>
      <c r="G9" s="1">
        <f>(C9-C$18)/C$21</f>
        <v>4.9246309001577504E-2</v>
      </c>
      <c r="H9" s="1"/>
      <c r="I9" s="1">
        <f>MIN(E25:G25)</f>
        <v>0.16043062291463669</v>
      </c>
      <c r="J9" s="1">
        <f>MATCH(I9,E25:G25,0)</f>
        <v>2</v>
      </c>
      <c r="K9" s="1">
        <f>CHOOSE(J9,E25^2, F25^2, G25^2)</f>
        <v>2.5737984768778352E-2</v>
      </c>
    </row>
    <row r="10" spans="1:13" ht="12.75" customHeight="1">
      <c r="A10" s="1">
        <v>12</v>
      </c>
      <c r="B10" s="1">
        <v>0.93</v>
      </c>
      <c r="C10" s="1">
        <v>1.4500000000000001E-2</v>
      </c>
      <c r="D10" s="1"/>
      <c r="E10" s="1">
        <f>(A10-A$18)/A$21</f>
        <v>1.0908456943800759</v>
      </c>
      <c r="F10" s="1">
        <f>(B10-B$18)/B$21</f>
        <v>0.84617229403257122</v>
      </c>
      <c r="G10" s="1">
        <f>(C10-C$18)/C$21</f>
        <v>1.2112568193470235</v>
      </c>
      <c r="H10" s="1"/>
      <c r="I10" s="1">
        <f>MIN(E26:G26)</f>
        <v>0.19356309525082654</v>
      </c>
      <c r="J10" s="1">
        <f>MATCH(I10,E26:G26,0)</f>
        <v>1</v>
      </c>
      <c r="K10" s="1">
        <f>CHOOSE(J10,E26^2, F26^2, G26^2)</f>
        <v>3.746667184308055E-2</v>
      </c>
    </row>
    <row r="11" spans="1:13" ht="12.75" customHeight="1">
      <c r="A11" s="1">
        <v>6</v>
      </c>
      <c r="B11" s="1">
        <v>0.7</v>
      </c>
      <c r="C11" s="1">
        <v>3.5000000000000001E-3</v>
      </c>
      <c r="D11" s="1"/>
      <c r="E11" s="1">
        <f>(A11-A$18)/A$21</f>
        <v>-0.96934714246365028</v>
      </c>
      <c r="F11" s="1">
        <f>(B11-B$18)/B$21</f>
        <v>0.1106911431147255</v>
      </c>
      <c r="G11" s="1">
        <f>(C11-C$18)/C$21</f>
        <v>-1.2004631077850338</v>
      </c>
      <c r="H11" s="1"/>
      <c r="I11" s="1">
        <f>MIN(E27:G27)</f>
        <v>0.31675853331759424</v>
      </c>
      <c r="J11" s="1">
        <f>MATCH(I11,E27:G27,0)</f>
        <v>3</v>
      </c>
      <c r="K11" s="1">
        <f>CHOOSE(J11,E27^2, F27^2, G27^2)</f>
        <v>0.10033596842951346</v>
      </c>
    </row>
    <row r="12" spans="1:13" ht="12.75" customHeight="1">
      <c r="A12" s="1">
        <v>7.7</v>
      </c>
      <c r="B12" s="1">
        <v>0.22</v>
      </c>
      <c r="C12" s="1">
        <v>8.8999999999999999E-3</v>
      </c>
      <c r="D12" s="1"/>
      <c r="E12" s="1">
        <f>(A12-A$18)/A$21</f>
        <v>-0.3856258386912611</v>
      </c>
      <c r="F12" s="1">
        <f>(B12-B$18)/B$21</f>
        <v>-1.4242260414094734</v>
      </c>
      <c r="G12" s="1">
        <f>(C12-C$18)/C$21</f>
        <v>-1.652787082929676E-2</v>
      </c>
      <c r="H12" s="1"/>
      <c r="I12" s="1">
        <f>MIN(E28:G28)</f>
        <v>0.10576471286350894</v>
      </c>
      <c r="J12" s="1">
        <f>MATCH(I12,E28:G28,0)</f>
        <v>2</v>
      </c>
      <c r="K12" s="1">
        <f>CHOOSE(J12,E28^2, F28^2, G28^2)</f>
        <v>1.1186174487100494E-2</v>
      </c>
    </row>
    <row r="13" spans="1:13" ht="12.75" customHeight="1">
      <c r="A13" s="1">
        <v>12.8</v>
      </c>
      <c r="B13" s="1">
        <v>0.98</v>
      </c>
      <c r="C13" s="1">
        <v>1.52E-2</v>
      </c>
      <c r="D13" s="1"/>
      <c r="E13" s="1">
        <f>(A13-A$18)/A$21</f>
        <v>1.3655380726259063</v>
      </c>
      <c r="F13" s="1">
        <f>(B13-B$18)/B$21</f>
        <v>1.0060595007538418</v>
      </c>
      <c r="G13" s="1">
        <f>(C13-C$18)/C$21</f>
        <v>1.3647299056190632</v>
      </c>
      <c r="H13" s="1"/>
      <c r="I13" s="1">
        <f>MIN(E29:G29)</f>
        <v>0.38964217343671348</v>
      </c>
      <c r="J13" s="1">
        <f>MATCH(I13,E29:G29,0)</f>
        <v>1</v>
      </c>
      <c r="K13" s="1">
        <f>CHOOSE(J13,E29^2, F29^2, G29^2)</f>
        <v>0.15182102332048591</v>
      </c>
    </row>
    <row r="14" spans="1:13" ht="12.75" customHeight="1">
      <c r="A14" s="1">
        <v>12.1</v>
      </c>
      <c r="B14" s="1">
        <v>0.97</v>
      </c>
      <c r="C14" s="1">
        <v>9.9799999999999993E-3</v>
      </c>
      <c r="D14" s="1"/>
      <c r="E14" s="1">
        <f>(A14-A$18)/A$21</f>
        <v>1.1251822416608046</v>
      </c>
      <c r="F14" s="1">
        <f>(B14-B$18)/B$21</f>
        <v>0.97408205940958748</v>
      </c>
      <c r="G14" s="1">
        <f>(C14-C$18)/C$21</f>
        <v>0.22025917656185051</v>
      </c>
      <c r="H14" s="1"/>
      <c r="I14" s="1">
        <f>MIN(E30:G30)</f>
        <v>0.82845702527778542</v>
      </c>
      <c r="J14" s="1">
        <f>MATCH(I14,E30:G30,0)</f>
        <v>1</v>
      </c>
      <c r="K14" s="1">
        <f>CHOOSE(J14,E30^2, F30^2, G30^2)</f>
        <v>0.68634104273211716</v>
      </c>
    </row>
    <row r="15" spans="1:13" ht="12.75" customHeight="1"/>
    <row r="17" spans="1:11" ht="12.75" customHeight="1">
      <c r="A17" s="1" t="s">
        <v>10</v>
      </c>
      <c r="B17" s="1" t="s">
        <v>11</v>
      </c>
      <c r="C17" s="1" t="s">
        <v>12</v>
      </c>
      <c r="D17" s="1"/>
      <c r="E17" s="1" t="s">
        <v>13</v>
      </c>
      <c r="F17" s="1" t="s">
        <v>14</v>
      </c>
      <c r="G17" s="1" t="s">
        <v>15</v>
      </c>
      <c r="H17" s="1"/>
      <c r="I17" s="2"/>
      <c r="J17" s="1"/>
      <c r="K17" s="1"/>
    </row>
    <row r="18" spans="1:11" ht="12.75" customHeight="1">
      <c r="A18" s="1">
        <f>AVERAGE(A2:A14)</f>
        <v>8.8230769230769219</v>
      </c>
      <c r="B18" s="1">
        <f>AVERAGE(B2:B14)</f>
        <v>0.66538461538461546</v>
      </c>
      <c r="C18" s="1">
        <f>AVERAGE(C2:C14)</f>
        <v>8.975384615384616E-3</v>
      </c>
      <c r="D18" s="1"/>
      <c r="E18" s="1">
        <f>SQRT((E2-A$26)^2+(F2-B$26)^2+(G2-C$26)^2)</f>
        <v>3.4061458696490763</v>
      </c>
      <c r="F18" s="1">
        <f>SQRT((E2-A$27)^2+(F2-B$27)^2+(G2-C$27)^2)</f>
        <v>2.4752874393206588</v>
      </c>
      <c r="G18" s="1">
        <f>SQRT((E2-A$28)^2+(F2-B$28)^2+(G2-C$28)^2)</f>
        <v>0.12203332415068348</v>
      </c>
      <c r="H18" s="1"/>
      <c r="I18" s="2"/>
      <c r="J18" s="1"/>
      <c r="K18" s="1"/>
    </row>
    <row r="19" spans="1:11" ht="12.75" customHeight="1">
      <c r="E19" s="1">
        <f>SQRT((E3-A$26)^2+(F3-B$26)^2+(G3-C$26)^2)</f>
        <v>3.5592014075553089</v>
      </c>
      <c r="F19" s="1">
        <f>SQRT((E3-A$27)^2+(F3-B$27)^2+(G3-C$27)^2)</f>
        <v>2.4393002768164171</v>
      </c>
      <c r="G19" s="1">
        <f>SQRT((E3-A$28)^2+(F3-B$28)^2+(G3-C$28)^2)</f>
        <v>0.21549584685479456</v>
      </c>
      <c r="H19" s="1"/>
      <c r="I19" s="2"/>
      <c r="J19" s="1"/>
      <c r="K19" s="1"/>
    </row>
    <row r="20" spans="1:11" ht="12.75" customHeight="1">
      <c r="A20" s="1" t="s">
        <v>16</v>
      </c>
      <c r="B20" s="1" t="s">
        <v>17</v>
      </c>
      <c r="C20" s="1" t="s">
        <v>18</v>
      </c>
      <c r="D20" s="1"/>
      <c r="E20" s="1">
        <f>SQRT((E4-A$26)^2+(F4-B$26)^2+(G4-C$26)^2)</f>
        <v>2.9647309149642203</v>
      </c>
      <c r="F20" s="1">
        <f>SQRT((E4-A$27)^2+(F4-B$27)^2+(G4-C$27)^2)</f>
        <v>5.7073961187819773E-2</v>
      </c>
      <c r="G20" s="1">
        <f>SQRT((E4-A$28)^2+(F4-B$28)^2+(G4-C$28)^2)</f>
        <v>2.4170193518858429</v>
      </c>
      <c r="H20" s="1"/>
      <c r="I20" s="2"/>
      <c r="J20" s="1"/>
      <c r="K20" s="1"/>
    </row>
    <row r="21" spans="1:11" ht="12.75" customHeight="1">
      <c r="A21" s="1">
        <f>_xlfn.STDEV.P(A2:A14)</f>
        <v>2.9123487339137486</v>
      </c>
      <c r="B21" s="1">
        <f>_xlfn.STDEV.P(B2:B14)</f>
        <v>0.31272045478387989</v>
      </c>
      <c r="C21" s="1">
        <f>_xlfn.STDEV.P(C2:C14)</f>
        <v>4.5610602940453623E-3</v>
      </c>
      <c r="D21" s="1"/>
      <c r="E21" s="1">
        <f>SQRT((E5-A$26)^2+(F5-B$26)^2+(G5-C$26)^2)</f>
        <v>2.9141032869968133</v>
      </c>
      <c r="F21" s="1">
        <f>SQRT((E5-A$27)^2+(F5-B$27)^2+(G5-C$27)^2)</f>
        <v>0.15247885439060999</v>
      </c>
      <c r="G21" s="1">
        <f>SQRT((E5-A$28)^2+(F5-B$28)^2+(G5-C$28)^2)</f>
        <v>2.2117546795842662</v>
      </c>
      <c r="H21" s="1"/>
      <c r="I21" s="2"/>
      <c r="J21" s="1"/>
      <c r="K21" s="1"/>
    </row>
    <row r="22" spans="1:11" ht="12.75" customHeight="1">
      <c r="E22" s="1">
        <f>SQRT((E6-A$26)^2+(F6-B$26)^2+(G6-C$26)^2)</f>
        <v>0.29143415876614714</v>
      </c>
      <c r="F22" s="1">
        <f>SQRT((E6-A$27)^2+(F6-B$27)^2+(G6-C$27)^2)</f>
        <v>3.1205581300749432</v>
      </c>
      <c r="G22" s="1">
        <f>SQRT((E6-A$28)^2+(F6-B$28)^2+(G6-C$28)^2)</f>
        <v>3.6239394819322976</v>
      </c>
      <c r="H22" s="1"/>
      <c r="I22" s="2"/>
      <c r="J22" s="1"/>
      <c r="K22" s="1"/>
    </row>
    <row r="23" spans="1:11" ht="12.75" customHeight="1">
      <c r="A23" s="1"/>
      <c r="E23" s="1">
        <f>SQRT((E7-A$26)^2+(F7-B$26)^2+(G7-C$26)^2)</f>
        <v>0.21866173387856094</v>
      </c>
      <c r="F23" s="1">
        <f>SQRT((E7-A$27)^2+(F7-B$27)^2+(G7-C$27)^2)</f>
        <v>2.7903290783581989</v>
      </c>
      <c r="G23" s="1">
        <f>SQRT((E7-A$28)^2+(F7-B$28)^2+(G7-C$28)^2)</f>
        <v>3.2798815725736175</v>
      </c>
      <c r="H23" s="1"/>
      <c r="I23" s="2"/>
      <c r="J23" s="1"/>
      <c r="K23" s="1"/>
    </row>
    <row r="24" spans="1:11" ht="12.75" customHeight="1">
      <c r="E24" s="1">
        <f>SQRT((E8-A$26)^2+(F8-B$26)^2+(G8-C$26)^2)</f>
        <v>3.3099955864756234</v>
      </c>
      <c r="F24" s="1">
        <f>SQRT((E8-A$27)^2+(F8-B$27)^2+(G8-C$27)^2)</f>
        <v>2.4754266416069615</v>
      </c>
      <c r="G24" s="1">
        <f>SQRT((E8-A$28)^2+(F8-B$28)^2+(G8-C$28)^2)</f>
        <v>0.17328129062687878</v>
      </c>
      <c r="H24" s="1"/>
      <c r="I24" s="2"/>
      <c r="J24" s="1"/>
      <c r="K24" s="1"/>
    </row>
    <row r="25" spans="1:11" ht="12.75" customHeight="1">
      <c r="A25" s="1" t="s">
        <v>19</v>
      </c>
      <c r="B25" s="1" t="s">
        <v>20</v>
      </c>
      <c r="C25" s="1" t="s">
        <v>21</v>
      </c>
      <c r="D25" s="1"/>
      <c r="E25" s="1">
        <f>SQRT((E9-A$26)^2+(F9-B$26)^2+(G9-C$26)^2)</f>
        <v>2.9697111944712762</v>
      </c>
      <c r="F25" s="1">
        <f>SQRT((E9-A$27)^2+(F9-B$27)^2+(G9-C$27)^2)</f>
        <v>0.16043062291463669</v>
      </c>
      <c r="G25" s="1">
        <f>SQRT((E9-A$28)^2+(F9-B$28)^2+(G9-C$28)^2)</f>
        <v>2.5153104100266246</v>
      </c>
      <c r="H25" s="1"/>
      <c r="I25" s="2"/>
      <c r="J25" s="1"/>
      <c r="K25" s="1"/>
    </row>
    <row r="26" spans="1:11" ht="12.75" customHeight="1">
      <c r="A26" s="1">
        <v>1.1732534078538299</v>
      </c>
      <c r="B26" s="1">
        <v>0.89733620018337701</v>
      </c>
      <c r="C26" s="1">
        <v>1.0437519080444</v>
      </c>
      <c r="D26" s="1"/>
      <c r="E26" s="1">
        <f>SQRT((E10-A$26)^2+(F10-B$26)^2+(G10-C$26)^2)</f>
        <v>0.19356309525082654</v>
      </c>
      <c r="F26" s="1">
        <f>SQRT((E10-A$27)^2+(F10-B$27)^2+(G10-C$27)^2)</f>
        <v>2.9424545699538491</v>
      </c>
      <c r="G26" s="1">
        <f>SQRT((E10-A$28)^2+(F10-B$28)^2+(G10-C$28)^2)</f>
        <v>3.4193290878714411</v>
      </c>
      <c r="H26" s="1"/>
      <c r="I26" s="2"/>
      <c r="J26" s="1"/>
      <c r="K26" s="1"/>
    </row>
    <row r="27" spans="1:11" ht="12.75" customHeight="1">
      <c r="A27" s="1">
        <v>-0.28261619684907602</v>
      </c>
      <c r="B27" s="1">
        <v>-1.4482091224176601</v>
      </c>
      <c r="C27" s="1">
        <v>-1.6527870829296801E-2</v>
      </c>
      <c r="D27" s="1"/>
      <c r="E27" s="1">
        <f>SQRT((E11-A$26)^2+(F11-B$26)^2+(G11-C$26)^2)</f>
        <v>3.2009449544323028</v>
      </c>
      <c r="F27" s="1">
        <f>SQRT((E11-A$27)^2+(F11-B$27)^2+(G11-C$27)^2)</f>
        <v>2.0744811579879596</v>
      </c>
      <c r="G27" s="1">
        <f>SQRT((E11-A$28)^2+(F11-B$28)^2+(G11-C$28)^2)</f>
        <v>0.31675853331759424</v>
      </c>
      <c r="H27" s="1"/>
      <c r="I27" s="2"/>
      <c r="J27" s="1"/>
      <c r="K27" s="1"/>
    </row>
    <row r="28" spans="1:11" ht="12.75" customHeight="1">
      <c r="A28" s="1">
        <v>-1.1839505629682101</v>
      </c>
      <c r="B28" s="1">
        <v>0.32653887218844102</v>
      </c>
      <c r="C28" s="1">
        <v>-1.2881620142262</v>
      </c>
      <c r="D28" s="1"/>
      <c r="E28" s="1">
        <f>SQRT((E12-A$26)^2+(F12-B$26)^2+(G12-C$26)^2)</f>
        <v>2.9906435689307855</v>
      </c>
      <c r="F28" s="1">
        <f>SQRT((E12-A$27)^2+(F12-B$27)^2+(G12-C$27)^2)</f>
        <v>0.10576471286350894</v>
      </c>
      <c r="G28" s="1">
        <f>SQRT((E12-A$28)^2+(F12-B$28)^2+(G12-C$28)^2)</f>
        <v>2.3064157350161647</v>
      </c>
      <c r="H28" s="1"/>
      <c r="I28" s="2"/>
      <c r="J28" s="1"/>
      <c r="K28" s="1"/>
    </row>
    <row r="29" spans="1:11" ht="12.75" customHeight="1">
      <c r="E29" s="1">
        <f>SQRT((E13-A$26)^2+(F13-B$26)^2+(G13-C$26)^2)</f>
        <v>0.38964217343671348</v>
      </c>
      <c r="F29" s="1">
        <f>SQRT((E13-A$27)^2+(F13-B$27)^2+(G13-C$27)^2)</f>
        <v>3.2630844328138093</v>
      </c>
      <c r="G29" s="1">
        <f>SQRT((E13-A$28)^2+(F13-B$28)^2+(G13-C$28)^2)</f>
        <v>3.74158738051776</v>
      </c>
      <c r="H29" s="1"/>
      <c r="I29" s="2"/>
      <c r="J29" s="1"/>
      <c r="K29" s="1"/>
    </row>
    <row r="30" spans="1:11" ht="12.75" customHeight="1">
      <c r="E30" s="1">
        <f>SQRT((E14-A$26)^2+(F14-B$26)^2+(G14-C$26)^2)</f>
        <v>0.82845702527778542</v>
      </c>
      <c r="F30" s="1">
        <f>SQRT((E14-A$27)^2+(F14-B$27)^2+(G14-C$27)^2)</f>
        <v>2.8116648304591925</v>
      </c>
      <c r="G30" s="1">
        <f>SQRT((E14-A$28)^2+(F14-B$28)^2+(G14-C$28)^2)</f>
        <v>2.8331503626791186</v>
      </c>
      <c r="H30" s="1"/>
      <c r="I30" s="2"/>
      <c r="J30" s="1"/>
      <c r="K30" s="1"/>
    </row>
    <row r="31" spans="1:11" ht="12.75" customHeight="1">
      <c r="A31" s="1"/>
      <c r="B31" s="1"/>
      <c r="C31" s="1"/>
    </row>
    <row r="32" spans="1:11" ht="12.75" customHeight="1">
      <c r="A32" s="1"/>
      <c r="B32" s="1"/>
      <c r="C32" s="1"/>
    </row>
    <row r="33" spans="1:7" ht="12.75" customHeight="1">
      <c r="A33" s="1"/>
      <c r="B33" s="1"/>
      <c r="C33" s="1"/>
      <c r="D33" s="1"/>
      <c r="E33" s="1" t="s">
        <v>22</v>
      </c>
      <c r="F33" s="1" t="s">
        <v>23</v>
      </c>
      <c r="G33" s="1" t="s">
        <v>24</v>
      </c>
    </row>
    <row r="34" spans="1:7" ht="12.75" customHeight="1">
      <c r="A34" s="1"/>
      <c r="B34" s="1"/>
      <c r="C34" s="1"/>
      <c r="D34" s="1"/>
      <c r="E34" s="1">
        <f>AVERAGEIF($J$2:$J$14, 1, E$2:E$14)</f>
        <v>1.173253407853825</v>
      </c>
      <c r="F34" s="1">
        <f>AVERAGEIF($J$2:$J$14, 1, F$2:F$14)</f>
        <v>0.89733620018337779</v>
      </c>
      <c r="G34" s="1">
        <f>AVERAGEIF($J$2:$J$14, 1, G$2:G$14)</f>
        <v>1.0437519080443969</v>
      </c>
    </row>
    <row r="35" spans="1:7" ht="12.75" customHeight="1">
      <c r="E35" s="1">
        <f>AVERAGEIF($J$2:$J$14, 2, E$2:E$14)</f>
        <v>-0.2826161968490748</v>
      </c>
      <c r="F35" s="1">
        <f>AVERAGEIF($J$2:$J$14, 2, F$2:F$14)</f>
        <v>-1.4482091224176639</v>
      </c>
      <c r="G35" s="1">
        <f>AVERAGEIF($J$2:$J$14, 2, G$2:G$14)</f>
        <v>-1.652787082929676E-2</v>
      </c>
    </row>
    <row r="36" spans="1:7" ht="12.75" customHeight="1">
      <c r="E36" s="1">
        <f>AVERAGEIF($J$2:$J$14, 3, E$2:E$14)</f>
        <v>-1.1839505629682052</v>
      </c>
      <c r="F36" s="1">
        <f>AVERAGEIF($J$2:$J$14, 3, F$2:F$14)</f>
        <v>0.32653887218844108</v>
      </c>
      <c r="G36" s="1">
        <f>AVERAGEIF($J$2:$J$14, 3, G$2:G$14)</f>
        <v>-1.2881620142261996</v>
      </c>
    </row>
    <row r="37" spans="1:7" ht="12.75" customHeight="1"/>
    <row r="45" spans="1:7" ht="12.75" customHeight="1">
      <c r="A45" s="1" t="s">
        <v>25</v>
      </c>
      <c r="B45" s="1" t="s">
        <v>26</v>
      </c>
      <c r="C45" s="1" t="s">
        <v>27</v>
      </c>
    </row>
    <row r="46" spans="1:7" ht="12.75" customHeight="1">
      <c r="A46" s="1">
        <f ca="1">(RAND()*2)-1</f>
        <v>-0.84086715614552299</v>
      </c>
      <c r="B46" s="1">
        <f ca="1">(RAND()*2)-1</f>
        <v>0.86342035716869892</v>
      </c>
      <c r="C46" s="1">
        <f ca="1">(RAND()*2)-1</f>
        <v>-0.51273728167128407</v>
      </c>
    </row>
    <row r="47" spans="1:7" ht="12.75" customHeight="1">
      <c r="A47" s="1">
        <f ca="1">(RAND()*2)-1</f>
        <v>-0.87780125249967678</v>
      </c>
      <c r="B47" s="1">
        <f ca="1">(RAND()*2)-1</f>
        <v>-0.45731530257339048</v>
      </c>
      <c r="C47" s="1">
        <f ca="1">(RAND()*2)-1</f>
        <v>0.19712837582713894</v>
      </c>
    </row>
    <row r="48" spans="1:7" ht="12.75" customHeight="1">
      <c r="A48" s="1">
        <f ca="1">(RAND()*2)-1</f>
        <v>0.97761030746144129</v>
      </c>
      <c r="B48" s="1">
        <f ca="1">(RAND()*2)-1</f>
        <v>-0.62798246046366835</v>
      </c>
      <c r="C48" s="1">
        <f ca="1">(RAND()*2)-1</f>
        <v>-0.5930250849350891</v>
      </c>
    </row>
  </sheetData>
  <pageMargins left="0" right="0" top="0" bottom="0" header="0" footer="0"/>
  <headerFooter differentFirst="1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Erinald Mertinaj</cp:lastModifiedBy>
  <cp:revision>1</cp:revision>
  <dcterms:created xsi:type="dcterms:W3CDTF">2025-08-21T23:38:06Z</dcterms:created>
  <dcterms:modified xsi:type="dcterms:W3CDTF">2025-08-21T23:38:06Z</dcterms:modified>
  <cp:category/>
  <cp:contentStatus/>
</cp:coreProperties>
</file>