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d.docs.live.net/34d5a18a420517f2/Documents/Icar/Thesis AI or Human/"/>
    </mc:Choice>
  </mc:AlternateContent>
  <xr:revisionPtr revIDLastSave="404" documentId="8_{1C836264-619B-4422-9653-8416EC426AF7}" xr6:coauthVersionLast="47" xr6:coauthVersionMax="47" xr10:uidLastSave="{DEAC467A-9307-44D1-9BCD-01FF14E7AAF0}"/>
  <bookViews>
    <workbookView xWindow="57480" yWindow="-120" windowWidth="29040" windowHeight="15840" xr2:uid="{74AB8DA2-9F6F-4A84-B53A-E2AF4DAA496E}"/>
  </bookViews>
  <sheets>
    <sheet name="General results" sheetId="2" r:id="rId1"/>
    <sheet name="Cutoff points &amp; descrip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/>
  <c r="M7" i="2"/>
  <c r="M8" i="2"/>
  <c r="M9" i="2"/>
  <c r="M5" i="2"/>
  <c r="L15" i="2"/>
  <c r="K15" i="2"/>
  <c r="J15" i="2"/>
  <c r="I15" i="2"/>
  <c r="H15" i="2"/>
  <c r="G15" i="2"/>
  <c r="F15" i="2"/>
  <c r="D15" i="2"/>
  <c r="C15" i="2"/>
  <c r="E15" i="2"/>
  <c r="G11" i="2"/>
  <c r="G17" i="2" s="1"/>
  <c r="L11" i="2"/>
  <c r="L17" i="2" s="1"/>
  <c r="K11" i="2"/>
  <c r="K17" i="2" s="1"/>
  <c r="J11" i="2"/>
  <c r="J17" i="2" s="1"/>
  <c r="I11" i="2"/>
  <c r="I17" i="2" s="1"/>
  <c r="H11" i="2"/>
  <c r="H17" i="2" s="1"/>
  <c r="F11" i="2"/>
  <c r="F17" i="2" s="1"/>
  <c r="E11" i="2"/>
  <c r="E16" i="2" s="1"/>
  <c r="D11" i="2"/>
  <c r="D17" i="2" s="1"/>
  <c r="C11" i="2"/>
  <c r="C17" i="2" s="1"/>
  <c r="F16" i="2" l="1"/>
  <c r="E17" i="2"/>
  <c r="G16" i="2"/>
  <c r="H16" i="2"/>
  <c r="I16" i="2"/>
  <c r="J16" i="2"/>
  <c r="C16" i="2"/>
  <c r="K16" i="2"/>
  <c r="D16" i="2"/>
  <c r="L16" i="2"/>
  <c r="L12" i="2"/>
  <c r="D12" i="2"/>
  <c r="E12" i="2"/>
  <c r="G12" i="2"/>
  <c r="F12" i="2"/>
  <c r="H12" i="2"/>
  <c r="I12" i="2"/>
  <c r="J12" i="2"/>
  <c r="C12" i="2"/>
  <c r="K12" i="2"/>
</calcChain>
</file>

<file path=xl/sharedStrings.xml><?xml version="1.0" encoding="utf-8"?>
<sst xmlns="http://schemas.openxmlformats.org/spreadsheetml/2006/main" count="62" uniqueCount="46">
  <si>
    <t>General results</t>
  </si>
  <si>
    <t>Scribbr</t>
  </si>
  <si>
    <t>ContentAtScale</t>
  </si>
  <si>
    <t>Quillbot</t>
  </si>
  <si>
    <t>Logistic Regression</t>
  </si>
  <si>
    <t>SVM</t>
  </si>
  <si>
    <t>Average</t>
  </si>
  <si>
    <t>cutoff 80</t>
  </si>
  <si>
    <t>cutoff 60</t>
  </si>
  <si>
    <t>accuracy</t>
  </si>
  <si>
    <t>Human written</t>
  </si>
  <si>
    <t>AI generated</t>
  </si>
  <si>
    <t>Machine translated human written</t>
  </si>
  <si>
    <t>Computerized Human written</t>
  </si>
  <si>
    <t>Humanized AI-generated</t>
  </si>
  <si>
    <t>Total correctly classified</t>
  </si>
  <si>
    <t>Total misclassified</t>
  </si>
  <si>
    <t>Dataset size</t>
  </si>
  <si>
    <t>Precision</t>
  </si>
  <si>
    <t>Overall accuracy</t>
  </si>
  <si>
    <t>Accuracy exc Machine translation</t>
  </si>
  <si>
    <t>Tool</t>
  </si>
  <si>
    <t>Type</t>
  </si>
  <si>
    <t>Cut off rule</t>
  </si>
  <si>
    <t>Icar</t>
  </si>
  <si>
    <t>True / false</t>
  </si>
  <si>
    <t>Scribber</t>
  </si>
  <si>
    <t xml:space="preserve">scribbr: "The AI score is a percentage between 0% and 100%, indicating the likelihood that a text has been generated by AI." </t>
  </si>
  <si>
    <t>probability  % AI generated</t>
  </si>
  <si>
    <t>0-100%</t>
  </si>
  <si>
    <t>75% -&gt; True</t>
  </si>
  <si>
    <t xml:space="preserve">  </t>
  </si>
  <si>
    <t xml:space="preserve">ContentAtScale: "We have simplified the scoring to give you an overall yes/no/maybe overall output, while also providing a sentence-by-sentence highlight to indicate sentences that trigger AI detection due to their robotic nature." </t>
  </si>
  <si>
    <t>True / false  + percentage of text</t>
  </si>
  <si>
    <t xml:space="preserve">quillbot: "a percentage indicating the proportion of AI-generated, paraphrased, and human-written content in your writing will be available." </t>
  </si>
  <si>
    <t>percentage of tekst</t>
  </si>
  <si>
    <t>75% van target AI -&gt; True</t>
  </si>
  <si>
    <t>Machine translated human text</t>
  </si>
  <si>
    <t>&gt;= 80%</t>
  </si>
  <si>
    <t>Niets voldoet</t>
  </si>
  <si>
    <t>Computarized Human-generated</t>
  </si>
  <si>
    <t>24-36</t>
  </si>
  <si>
    <t>Done</t>
  </si>
  <si>
    <t>56-84</t>
  </si>
  <si>
    <t>0-20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</si>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</sst>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sz val="11"/>
      <color theme="4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164" fontId="0" fillId="0" borderId="2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9" fontId="0" fillId="0" borderId="1" xfId="1" applyFont="1" applyBorder="1" applyAlignment="1">
      <alignment horizontal="right"/>
    </xf>
    <xf numFmtId="9" fontId="0" fillId="3" borderId="1" xfId="1" applyFont="1" applyFill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0" fillId="0" borderId="2" xfId="0" applyBorder="1"/>
    <xf numFmtId="0" fontId="0" fillId="0" borderId="4" xfId="0" applyBorder="1"/>
    <xf numFmtId="0" fontId="0" fillId="3" borderId="1" xfId="0" applyFill="1" applyBorder="1"/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5F9C-08BC-4D55-82C6-B23C0B9373A9}">
  <dimension ref="B3:O21"/>
  <sheetViews>
    <sheetView showGridLines="0" tabSelected="1" zoomScale="130" zoomScaleNormal="130" workbookViewId="0">
      <selection activeCell="P10" sqref="P10"/>
    </sheetView>
  </sheetViews>
  <sheetFormatPr defaultRowHeight="14.45"/>
  <cols>
    <col min="2" max="2" width="29.28515625" customWidth="1"/>
    <col min="3" max="3" width="8.42578125" customWidth="1"/>
    <col min="4" max="8" width="8.42578125" bestFit="1" customWidth="1"/>
    <col min="9" max="10" width="8.42578125" customWidth="1"/>
    <col min="11" max="11" width="8.28515625" customWidth="1"/>
    <col min="12" max="12" width="8.5703125" customWidth="1"/>
    <col min="13" max="13" width="8.140625" customWidth="1"/>
  </cols>
  <sheetData>
    <row r="3" spans="2:15">
      <c r="B3" s="23" t="s">
        <v>0</v>
      </c>
      <c r="C3" s="25" t="s">
        <v>1</v>
      </c>
      <c r="D3" s="25"/>
      <c r="E3" s="25" t="s">
        <v>2</v>
      </c>
      <c r="F3" s="25"/>
      <c r="G3" s="25" t="s">
        <v>3</v>
      </c>
      <c r="H3" s="25"/>
      <c r="I3" s="25" t="s">
        <v>4</v>
      </c>
      <c r="J3" s="25"/>
      <c r="K3" s="25" t="s">
        <v>5</v>
      </c>
      <c r="L3" s="26"/>
      <c r="M3" s="21" t="s">
        <v>6</v>
      </c>
    </row>
    <row r="4" spans="2:15">
      <c r="B4" s="24"/>
      <c r="C4" s="7" t="s">
        <v>7</v>
      </c>
      <c r="D4" s="7" t="s">
        <v>8</v>
      </c>
      <c r="E4" s="7" t="s">
        <v>7</v>
      </c>
      <c r="F4" s="7" t="s">
        <v>8</v>
      </c>
      <c r="G4" s="7" t="s">
        <v>7</v>
      </c>
      <c r="H4" s="7" t="s">
        <v>8</v>
      </c>
      <c r="I4" s="7" t="s">
        <v>7</v>
      </c>
      <c r="J4" s="7" t="s">
        <v>8</v>
      </c>
      <c r="K4" s="7" t="s">
        <v>7</v>
      </c>
      <c r="L4" s="10" t="s">
        <v>8</v>
      </c>
      <c r="M4" s="20" t="s">
        <v>9</v>
      </c>
    </row>
    <row r="5" spans="2:15">
      <c r="B5" s="9" t="s">
        <v>10</v>
      </c>
      <c r="C5" s="19">
        <v>35</v>
      </c>
      <c r="D5" s="19">
        <v>35</v>
      </c>
      <c r="E5" s="19">
        <v>34</v>
      </c>
      <c r="F5" s="19">
        <v>35</v>
      </c>
      <c r="G5" s="19">
        <v>35</v>
      </c>
      <c r="H5" s="19">
        <v>35</v>
      </c>
      <c r="I5" s="19">
        <v>35</v>
      </c>
      <c r="J5" s="19">
        <v>35</v>
      </c>
      <c r="K5" s="19">
        <v>35</v>
      </c>
      <c r="L5" s="19">
        <v>35</v>
      </c>
      <c r="M5" s="14">
        <f>AVERAGE(C5:L5)/35</f>
        <v>0.99714285714285711</v>
      </c>
      <c r="O5" s="11"/>
    </row>
    <row r="6" spans="2:15">
      <c r="B6" s="9" t="s">
        <v>11</v>
      </c>
      <c r="C6" s="19">
        <v>32</v>
      </c>
      <c r="D6" s="19">
        <v>34</v>
      </c>
      <c r="E6" s="19">
        <v>11</v>
      </c>
      <c r="F6" s="19">
        <v>26</v>
      </c>
      <c r="G6" s="19">
        <v>31</v>
      </c>
      <c r="H6" s="19">
        <v>31</v>
      </c>
      <c r="I6" s="19">
        <v>31</v>
      </c>
      <c r="J6" s="19">
        <v>31</v>
      </c>
      <c r="K6" s="19">
        <v>34</v>
      </c>
      <c r="L6" s="19">
        <v>34</v>
      </c>
      <c r="M6" s="15">
        <f t="shared" ref="M6:M9" si="0">AVERAGE(C6:L6)/35</f>
        <v>0.84285714285714286</v>
      </c>
    </row>
    <row r="7" spans="2:15">
      <c r="B7" s="9" t="s">
        <v>12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1</v>
      </c>
      <c r="J7" s="19">
        <v>1</v>
      </c>
      <c r="K7" s="19">
        <v>1</v>
      </c>
      <c r="L7" s="19">
        <v>1</v>
      </c>
      <c r="M7" s="15">
        <f t="shared" si="0"/>
        <v>1.1428571428571429E-2</v>
      </c>
    </row>
    <row r="8" spans="2:15">
      <c r="B8" s="9" t="s">
        <v>13</v>
      </c>
      <c r="C8" s="19">
        <v>1</v>
      </c>
      <c r="D8" s="19">
        <v>4</v>
      </c>
      <c r="E8" s="19">
        <v>0</v>
      </c>
      <c r="F8" s="19">
        <v>2</v>
      </c>
      <c r="G8" s="19">
        <v>1</v>
      </c>
      <c r="H8" s="19">
        <v>2</v>
      </c>
      <c r="I8" s="19">
        <v>0</v>
      </c>
      <c r="J8" s="19">
        <v>0</v>
      </c>
      <c r="K8" s="19">
        <v>0</v>
      </c>
      <c r="L8" s="19">
        <v>0</v>
      </c>
      <c r="M8" s="15">
        <f t="shared" si="0"/>
        <v>2.8571428571428571E-2</v>
      </c>
    </row>
    <row r="9" spans="2:15">
      <c r="B9" s="9" t="s">
        <v>14</v>
      </c>
      <c r="C9" s="19">
        <v>12</v>
      </c>
      <c r="D9" s="19">
        <v>18</v>
      </c>
      <c r="E9" s="19">
        <v>17</v>
      </c>
      <c r="F9" s="19">
        <v>26</v>
      </c>
      <c r="G9" s="19">
        <v>21</v>
      </c>
      <c r="H9" s="19">
        <v>25</v>
      </c>
      <c r="I9" s="19">
        <v>31</v>
      </c>
      <c r="J9" s="19">
        <v>31</v>
      </c>
      <c r="K9" s="19">
        <v>32</v>
      </c>
      <c r="L9" s="19">
        <v>32</v>
      </c>
      <c r="M9" s="15">
        <f t="shared" si="0"/>
        <v>0.7</v>
      </c>
    </row>
    <row r="10" spans="2:15">
      <c r="B10" s="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6"/>
    </row>
    <row r="11" spans="2:15">
      <c r="B11" s="9" t="s">
        <v>15</v>
      </c>
      <c r="C11" s="19">
        <f t="shared" ref="C11:L11" si="1">SUM(C5:C9)</f>
        <v>80</v>
      </c>
      <c r="D11" s="19">
        <f t="shared" si="1"/>
        <v>91</v>
      </c>
      <c r="E11" s="19">
        <f t="shared" si="1"/>
        <v>62</v>
      </c>
      <c r="F11" s="19">
        <f t="shared" si="1"/>
        <v>89</v>
      </c>
      <c r="G11" s="19">
        <f t="shared" si="1"/>
        <v>88</v>
      </c>
      <c r="H11" s="19">
        <f t="shared" si="1"/>
        <v>93</v>
      </c>
      <c r="I11" s="19">
        <f t="shared" si="1"/>
        <v>98</v>
      </c>
      <c r="J11" s="19">
        <f t="shared" si="1"/>
        <v>98</v>
      </c>
      <c r="K11" s="19">
        <f t="shared" si="1"/>
        <v>102</v>
      </c>
      <c r="L11" s="19">
        <f t="shared" si="1"/>
        <v>102</v>
      </c>
      <c r="M11" s="16"/>
    </row>
    <row r="12" spans="2:15">
      <c r="B12" s="9" t="s">
        <v>16</v>
      </c>
      <c r="C12" s="19">
        <f t="shared" ref="C12:L12" si="2">C13-C11</f>
        <v>95</v>
      </c>
      <c r="D12" s="19">
        <f t="shared" si="2"/>
        <v>84</v>
      </c>
      <c r="E12" s="19">
        <f t="shared" si="2"/>
        <v>113</v>
      </c>
      <c r="F12" s="19">
        <f t="shared" si="2"/>
        <v>86</v>
      </c>
      <c r="G12" s="19">
        <f t="shared" si="2"/>
        <v>87</v>
      </c>
      <c r="H12" s="19">
        <f t="shared" si="2"/>
        <v>82</v>
      </c>
      <c r="I12" s="19">
        <f t="shared" si="2"/>
        <v>77</v>
      </c>
      <c r="J12" s="19">
        <f t="shared" si="2"/>
        <v>77</v>
      </c>
      <c r="K12" s="19">
        <f t="shared" si="2"/>
        <v>73</v>
      </c>
      <c r="L12" s="19">
        <f t="shared" si="2"/>
        <v>73</v>
      </c>
      <c r="M12" s="16"/>
    </row>
    <row r="13" spans="2:15">
      <c r="B13" s="9" t="s">
        <v>17</v>
      </c>
      <c r="C13" s="19">
        <v>175</v>
      </c>
      <c r="D13" s="19">
        <v>175</v>
      </c>
      <c r="E13" s="19">
        <v>175</v>
      </c>
      <c r="F13" s="19">
        <v>175</v>
      </c>
      <c r="G13" s="19">
        <v>175</v>
      </c>
      <c r="H13" s="19">
        <v>175</v>
      </c>
      <c r="I13" s="19">
        <v>175</v>
      </c>
      <c r="J13" s="19">
        <v>175</v>
      </c>
      <c r="K13" s="19">
        <v>175</v>
      </c>
      <c r="L13" s="19">
        <v>175</v>
      </c>
      <c r="M13" s="16"/>
    </row>
    <row r="14" spans="2:15">
      <c r="B14" s="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6"/>
    </row>
    <row r="15" spans="2:15">
      <c r="B15" s="6" t="s">
        <v>18</v>
      </c>
      <c r="C15" s="17">
        <f t="shared" ref="C15:L15" si="3">SUM(C5:C9)/(SUM(C5:C9)+35-C5)</f>
        <v>1</v>
      </c>
      <c r="D15" s="17">
        <f t="shared" si="3"/>
        <v>1</v>
      </c>
      <c r="E15" s="17">
        <f t="shared" si="3"/>
        <v>0.98412698412698407</v>
      </c>
      <c r="F15" s="17">
        <f t="shared" si="3"/>
        <v>1</v>
      </c>
      <c r="G15" s="17">
        <f t="shared" si="3"/>
        <v>1</v>
      </c>
      <c r="H15" s="17">
        <f t="shared" si="3"/>
        <v>1</v>
      </c>
      <c r="I15" s="17">
        <f t="shared" si="3"/>
        <v>1</v>
      </c>
      <c r="J15" s="17">
        <f t="shared" si="3"/>
        <v>1</v>
      </c>
      <c r="K15" s="17">
        <f t="shared" si="3"/>
        <v>1</v>
      </c>
      <c r="L15" s="17">
        <f t="shared" si="3"/>
        <v>1</v>
      </c>
      <c r="M15" s="16"/>
    </row>
    <row r="16" spans="2:15">
      <c r="B16" s="22" t="s">
        <v>19</v>
      </c>
      <c r="C16" s="18">
        <f>C11/C13</f>
        <v>0.45714285714285713</v>
      </c>
      <c r="D16" s="18">
        <f t="shared" ref="D16:L16" si="4">D11/D13</f>
        <v>0.52</v>
      </c>
      <c r="E16" s="18">
        <f t="shared" si="4"/>
        <v>0.35428571428571426</v>
      </c>
      <c r="F16" s="18">
        <f t="shared" si="4"/>
        <v>0.50857142857142856</v>
      </c>
      <c r="G16" s="18">
        <f t="shared" si="4"/>
        <v>0.50285714285714289</v>
      </c>
      <c r="H16" s="18">
        <f t="shared" si="4"/>
        <v>0.53142857142857147</v>
      </c>
      <c r="I16" s="18">
        <f t="shared" si="4"/>
        <v>0.56000000000000005</v>
      </c>
      <c r="J16" s="18">
        <f t="shared" si="4"/>
        <v>0.56000000000000005</v>
      </c>
      <c r="K16" s="18">
        <f t="shared" si="4"/>
        <v>0.58285714285714285</v>
      </c>
      <c r="L16" s="18">
        <f t="shared" si="4"/>
        <v>0.58285714285714285</v>
      </c>
      <c r="M16" s="16"/>
    </row>
    <row r="17" spans="2:13">
      <c r="B17" s="13" t="s">
        <v>20</v>
      </c>
      <c r="C17" s="18">
        <f>(C11-C7)/(C13-35)</f>
        <v>0.5714285714285714</v>
      </c>
      <c r="D17" s="18">
        <f t="shared" ref="D17:L17" si="5">(D11-D7)/(D13-35)</f>
        <v>0.65</v>
      </c>
      <c r="E17" s="18">
        <f t="shared" si="5"/>
        <v>0.44285714285714284</v>
      </c>
      <c r="F17" s="18">
        <f t="shared" si="5"/>
        <v>0.63571428571428568</v>
      </c>
      <c r="G17" s="18">
        <f t="shared" si="5"/>
        <v>0.62857142857142856</v>
      </c>
      <c r="H17" s="18">
        <f t="shared" si="5"/>
        <v>0.66428571428571426</v>
      </c>
      <c r="I17" s="18">
        <f t="shared" si="5"/>
        <v>0.69285714285714284</v>
      </c>
      <c r="J17" s="18">
        <f t="shared" si="5"/>
        <v>0.69285714285714284</v>
      </c>
      <c r="K17" s="18">
        <f t="shared" si="5"/>
        <v>0.72142857142857142</v>
      </c>
      <c r="L17" s="18">
        <f t="shared" si="5"/>
        <v>0.72142857142857142</v>
      </c>
      <c r="M17" s="16"/>
    </row>
    <row r="21" spans="2:13">
      <c r="B21" s="8"/>
      <c r="C21" s="8"/>
      <c r="D21" s="8"/>
      <c r="E21" s="8"/>
      <c r="F21" s="8"/>
    </row>
  </sheetData>
  <mergeCells count="6">
    <mergeCell ref="K3:L3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B3F2-E0F2-429D-99A3-2F85FD30C149}">
  <dimension ref="A2:F16"/>
  <sheetViews>
    <sheetView zoomScale="120" zoomScaleNormal="120" workbookViewId="0">
      <selection activeCell="B21" sqref="B21"/>
    </sheetView>
  </sheetViews>
  <sheetFormatPr defaultRowHeight="14.45"/>
  <cols>
    <col min="1" max="1" width="37.140625" customWidth="1"/>
    <col min="2" max="2" width="53.42578125" customWidth="1"/>
    <col min="3" max="3" width="30.85546875" customWidth="1"/>
    <col min="5" max="5" width="16" customWidth="1"/>
  </cols>
  <sheetData>
    <row r="2" spans="1:6">
      <c r="A2" s="1" t="s">
        <v>21</v>
      </c>
      <c r="C2" s="1" t="s">
        <v>22</v>
      </c>
      <c r="E2" s="1" t="s">
        <v>23</v>
      </c>
    </row>
    <row r="3" spans="1:6">
      <c r="A3" t="s">
        <v>24</v>
      </c>
      <c r="C3" t="s">
        <v>25</v>
      </c>
    </row>
    <row r="4" spans="1:6" ht="66" customHeight="1">
      <c r="A4" s="3" t="s">
        <v>26</v>
      </c>
      <c r="B4" s="4" t="s">
        <v>27</v>
      </c>
      <c r="C4" t="s">
        <v>28</v>
      </c>
      <c r="D4" t="s">
        <v>29</v>
      </c>
      <c r="E4" s="2" t="s">
        <v>30</v>
      </c>
    </row>
    <row r="5" spans="1:6" ht="15.6">
      <c r="A5" s="3"/>
      <c r="B5" s="5" t="s">
        <v>31</v>
      </c>
    </row>
    <row r="6" spans="1:6" ht="78">
      <c r="A6" s="3" t="s">
        <v>2</v>
      </c>
      <c r="B6" s="4" t="s">
        <v>32</v>
      </c>
      <c r="C6" t="s">
        <v>33</v>
      </c>
    </row>
    <row r="7" spans="1:6" ht="15.6">
      <c r="A7" s="3"/>
      <c r="B7" s="5" t="s">
        <v>31</v>
      </c>
    </row>
    <row r="8" spans="1:6" ht="46.9">
      <c r="A8" s="3" t="s">
        <v>3</v>
      </c>
      <c r="B8" s="4" t="s">
        <v>34</v>
      </c>
      <c r="C8" t="s">
        <v>35</v>
      </c>
      <c r="E8" t="s">
        <v>36</v>
      </c>
    </row>
    <row r="12" spans="1:6">
      <c r="A12" s="12" t="s">
        <v>37</v>
      </c>
      <c r="E12" t="s">
        <v>38</v>
      </c>
      <c r="F12" t="s">
        <v>39</v>
      </c>
    </row>
    <row r="13" spans="1:6">
      <c r="A13" s="12" t="s">
        <v>11</v>
      </c>
      <c r="E13" t="s">
        <v>38</v>
      </c>
    </row>
    <row r="14" spans="1:6">
      <c r="A14" s="12" t="s">
        <v>40</v>
      </c>
      <c r="E14" t="s">
        <v>41</v>
      </c>
      <c r="F14" t="s">
        <v>42</v>
      </c>
    </row>
    <row r="15" spans="1:6">
      <c r="A15" s="12" t="s">
        <v>14</v>
      </c>
      <c r="E15" t="s">
        <v>43</v>
      </c>
      <c r="F15" t="s">
        <v>42</v>
      </c>
    </row>
    <row r="16" spans="1:6">
      <c r="A16" s="12" t="s">
        <v>10</v>
      </c>
      <c r="E16" t="s">
        <v>44</v>
      </c>
      <c r="F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 van Kortenhof</dc:creator>
  <cp:keywords/>
  <dc:description/>
  <cp:lastModifiedBy>test test</cp:lastModifiedBy>
  <cp:revision/>
  <dcterms:created xsi:type="dcterms:W3CDTF">2024-06-09T11:49:33Z</dcterms:created>
  <dcterms:modified xsi:type="dcterms:W3CDTF">2024-06-23T12:27:23Z</dcterms:modified>
  <cp:category/>
  <cp:contentStatus/>
</cp:coreProperties>
</file>