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Lab Financiero\Downloads\"/>
    </mc:Choice>
  </mc:AlternateContent>
  <xr:revisionPtr revIDLastSave="0" documentId="13_ncr:1_{1646A521-960B-4381-AEF1-BF4DCA215711}" xr6:coauthVersionLast="36" xr6:coauthVersionMax="36" xr10:uidLastSave="{00000000-0000-0000-0000-000000000000}"/>
  <bookViews>
    <workbookView xWindow="0" yWindow="0" windowWidth="28800" windowHeight="12225" activeTab="5" xr2:uid="{00000000-000D-0000-FFFF-FFFF00000000}"/>
  </bookViews>
  <sheets>
    <sheet name="Gym Morrison" sheetId="2" r:id="rId1"/>
    <sheet name="Cualitativa" sheetId="3" r:id="rId2"/>
    <sheet name="Tablas" sheetId="4" r:id="rId3"/>
    <sheet name="Tabla dinamica" sheetId="8" r:id="rId4"/>
    <sheet name="Hoja1" sheetId="9" r:id="rId5"/>
    <sheet name="Regresion" sheetId="11" r:id="rId6"/>
    <sheet name="Hoja2" sheetId="1" state="hidden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9" l="1"/>
  <c r="K5" i="9"/>
  <c r="K4" i="9"/>
  <c r="J6" i="9" l="1"/>
  <c r="N3" i="9" s="1"/>
  <c r="J5" i="9"/>
  <c r="N2" i="9" s="1"/>
  <c r="J4" i="9"/>
  <c r="N1" i="9" s="1"/>
  <c r="J3" i="9"/>
  <c r="J2" i="9"/>
  <c r="J1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3" i="9"/>
  <c r="J10" i="9" l="1"/>
  <c r="J11" i="9" s="1"/>
  <c r="J9" i="9"/>
  <c r="G2" i="3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" i="4"/>
  <c r="C5" i="9" l="1"/>
  <c r="C9" i="9"/>
  <c r="C13" i="9"/>
  <c r="C17" i="9"/>
  <c r="C21" i="9"/>
  <c r="C25" i="9"/>
  <c r="C29" i="9"/>
  <c r="C33" i="9"/>
  <c r="C37" i="9"/>
  <c r="C41" i="9"/>
  <c r="C45" i="9"/>
  <c r="C49" i="9"/>
  <c r="C53" i="9"/>
  <c r="C57" i="9"/>
  <c r="C61" i="9"/>
  <c r="C65" i="9"/>
  <c r="C69" i="9"/>
  <c r="C73" i="9"/>
  <c r="C77" i="9"/>
  <c r="C81" i="9"/>
  <c r="C85" i="9"/>
  <c r="C89" i="9"/>
  <c r="C93" i="9"/>
  <c r="C97" i="9"/>
  <c r="C101" i="9"/>
  <c r="C105" i="9"/>
  <c r="C109" i="9"/>
  <c r="C113" i="9"/>
  <c r="C117" i="9"/>
  <c r="C121" i="9"/>
  <c r="C125" i="9"/>
  <c r="C129" i="9"/>
  <c r="C133" i="9"/>
  <c r="C137" i="9"/>
  <c r="C141" i="9"/>
  <c r="C145" i="9"/>
  <c r="C149" i="9"/>
  <c r="C153" i="9"/>
  <c r="C157" i="9"/>
  <c r="C161" i="9"/>
  <c r="C165" i="9"/>
  <c r="C169" i="9"/>
  <c r="C173" i="9"/>
  <c r="C177" i="9"/>
  <c r="C181" i="9"/>
  <c r="C185" i="9"/>
  <c r="C189" i="9"/>
  <c r="C193" i="9"/>
  <c r="C197" i="9"/>
  <c r="C201" i="9"/>
  <c r="C205" i="9"/>
  <c r="C209" i="9"/>
  <c r="C213" i="9"/>
  <c r="C217" i="9"/>
  <c r="C221" i="9"/>
  <c r="C225" i="9"/>
  <c r="C229" i="9"/>
  <c r="C233" i="9"/>
  <c r="C237" i="9"/>
  <c r="C241" i="9"/>
  <c r="C245" i="9"/>
  <c r="C249" i="9"/>
  <c r="C253" i="9"/>
  <c r="C257" i="9"/>
  <c r="C261" i="9"/>
  <c r="C265" i="9"/>
  <c r="C269" i="9"/>
  <c r="C273" i="9"/>
  <c r="C277" i="9"/>
  <c r="C281" i="9"/>
  <c r="C285" i="9"/>
  <c r="C289" i="9"/>
  <c r="C293" i="9"/>
  <c r="C297" i="9"/>
  <c r="C301" i="9"/>
  <c r="C305" i="9"/>
  <c r="C309" i="9"/>
  <c r="C313" i="9"/>
  <c r="C317" i="9"/>
  <c r="C321" i="9"/>
  <c r="C325" i="9"/>
  <c r="C329" i="9"/>
  <c r="C333" i="9"/>
  <c r="C337" i="9"/>
  <c r="C341" i="9"/>
  <c r="C6" i="9"/>
  <c r="C10" i="9"/>
  <c r="C14" i="9"/>
  <c r="C18" i="9"/>
  <c r="C22" i="9"/>
  <c r="C26" i="9"/>
  <c r="C30" i="9"/>
  <c r="C34" i="9"/>
  <c r="C38" i="9"/>
  <c r="C42" i="9"/>
  <c r="C46" i="9"/>
  <c r="C50" i="9"/>
  <c r="C54" i="9"/>
  <c r="C58" i="9"/>
  <c r="C62" i="9"/>
  <c r="C66" i="9"/>
  <c r="C70" i="9"/>
  <c r="C74" i="9"/>
  <c r="C78" i="9"/>
  <c r="C82" i="9"/>
  <c r="C86" i="9"/>
  <c r="C90" i="9"/>
  <c r="C94" i="9"/>
  <c r="C98" i="9"/>
  <c r="C102" i="9"/>
  <c r="C106" i="9"/>
  <c r="C110" i="9"/>
  <c r="C114" i="9"/>
  <c r="C118" i="9"/>
  <c r="C122" i="9"/>
  <c r="C126" i="9"/>
  <c r="C130" i="9"/>
  <c r="C134" i="9"/>
  <c r="C138" i="9"/>
  <c r="C142" i="9"/>
  <c r="C146" i="9"/>
  <c r="C150" i="9"/>
  <c r="C154" i="9"/>
  <c r="C158" i="9"/>
  <c r="C162" i="9"/>
  <c r="C166" i="9"/>
  <c r="C170" i="9"/>
  <c r="C174" i="9"/>
  <c r="C178" i="9"/>
  <c r="C182" i="9"/>
  <c r="C186" i="9"/>
  <c r="C190" i="9"/>
  <c r="C194" i="9"/>
  <c r="C198" i="9"/>
  <c r="C202" i="9"/>
  <c r="C206" i="9"/>
  <c r="C210" i="9"/>
  <c r="C214" i="9"/>
  <c r="C218" i="9"/>
  <c r="C222" i="9"/>
  <c r="C226" i="9"/>
  <c r="C230" i="9"/>
  <c r="C234" i="9"/>
  <c r="C238" i="9"/>
  <c r="C242" i="9"/>
  <c r="C246" i="9"/>
  <c r="C250" i="9"/>
  <c r="C254" i="9"/>
  <c r="C258" i="9"/>
  <c r="C262" i="9"/>
  <c r="C266" i="9"/>
  <c r="C270" i="9"/>
  <c r="C274" i="9"/>
  <c r="C278" i="9"/>
  <c r="C282" i="9"/>
  <c r="C286" i="9"/>
  <c r="C290" i="9"/>
  <c r="C294" i="9"/>
  <c r="C298" i="9"/>
  <c r="C302" i="9"/>
  <c r="C306" i="9"/>
  <c r="C310" i="9"/>
  <c r="C314" i="9"/>
  <c r="C318" i="9"/>
  <c r="C322" i="9"/>
  <c r="C326" i="9"/>
  <c r="C330" i="9"/>
  <c r="C334" i="9"/>
  <c r="C338" i="9"/>
  <c r="C342" i="9"/>
  <c r="C4" i="9"/>
  <c r="C12" i="9"/>
  <c r="C20" i="9"/>
  <c r="C28" i="9"/>
  <c r="C36" i="9"/>
  <c r="C44" i="9"/>
  <c r="C52" i="9"/>
  <c r="C60" i="9"/>
  <c r="C68" i="9"/>
  <c r="C76" i="9"/>
  <c r="C84" i="9"/>
  <c r="C92" i="9"/>
  <c r="C100" i="9"/>
  <c r="C108" i="9"/>
  <c r="C116" i="9"/>
  <c r="C124" i="9"/>
  <c r="C132" i="9"/>
  <c r="C140" i="9"/>
  <c r="C148" i="9"/>
  <c r="C156" i="9"/>
  <c r="C164" i="9"/>
  <c r="C172" i="9"/>
  <c r="C180" i="9"/>
  <c r="C188" i="9"/>
  <c r="C196" i="9"/>
  <c r="C204" i="9"/>
  <c r="C212" i="9"/>
  <c r="C220" i="9"/>
  <c r="C228" i="9"/>
  <c r="C236" i="9"/>
  <c r="C244" i="9"/>
  <c r="C252" i="9"/>
  <c r="C260" i="9"/>
  <c r="C268" i="9"/>
  <c r="C276" i="9"/>
  <c r="C284" i="9"/>
  <c r="C292" i="9"/>
  <c r="C300" i="9"/>
  <c r="C308" i="9"/>
  <c r="C316" i="9"/>
  <c r="C324" i="9"/>
  <c r="C332" i="9"/>
  <c r="C340" i="9"/>
  <c r="C346" i="9"/>
  <c r="C350" i="9"/>
  <c r="C354" i="9"/>
  <c r="C358" i="9"/>
  <c r="C362" i="9"/>
  <c r="C366" i="9"/>
  <c r="C370" i="9"/>
  <c r="C374" i="9"/>
  <c r="C378" i="9"/>
  <c r="C382" i="9"/>
  <c r="C386" i="9"/>
  <c r="C390" i="9"/>
  <c r="C394" i="9"/>
  <c r="C398" i="9"/>
  <c r="C402" i="9"/>
  <c r="C406" i="9"/>
  <c r="C410" i="9"/>
  <c r="C414" i="9"/>
  <c r="C418" i="9"/>
  <c r="C422" i="9"/>
  <c r="C426" i="9"/>
  <c r="C430" i="9"/>
  <c r="C434" i="9"/>
  <c r="C438" i="9"/>
  <c r="C442" i="9"/>
  <c r="C446" i="9"/>
  <c r="C450" i="9"/>
  <c r="C454" i="9"/>
  <c r="C458" i="9"/>
  <c r="C462" i="9"/>
  <c r="C466" i="9"/>
  <c r="C470" i="9"/>
  <c r="C474" i="9"/>
  <c r="C478" i="9"/>
  <c r="C482" i="9"/>
  <c r="C486" i="9"/>
  <c r="C490" i="9"/>
  <c r="C494" i="9"/>
  <c r="C498" i="9"/>
  <c r="C502" i="9"/>
  <c r="C459" i="9"/>
  <c r="C471" i="9"/>
  <c r="C7" i="9"/>
  <c r="C15" i="9"/>
  <c r="C23" i="9"/>
  <c r="C31" i="9"/>
  <c r="C39" i="9"/>
  <c r="C47" i="9"/>
  <c r="C55" i="9"/>
  <c r="C63" i="9"/>
  <c r="C71" i="9"/>
  <c r="C79" i="9"/>
  <c r="C87" i="9"/>
  <c r="C95" i="9"/>
  <c r="C103" i="9"/>
  <c r="C111" i="9"/>
  <c r="C119" i="9"/>
  <c r="C127" i="9"/>
  <c r="C135" i="9"/>
  <c r="C143" i="9"/>
  <c r="C151" i="9"/>
  <c r="C159" i="9"/>
  <c r="C167" i="9"/>
  <c r="C175" i="9"/>
  <c r="C183" i="9"/>
  <c r="C191" i="9"/>
  <c r="C199" i="9"/>
  <c r="C207" i="9"/>
  <c r="C215" i="9"/>
  <c r="C223" i="9"/>
  <c r="C231" i="9"/>
  <c r="C239" i="9"/>
  <c r="C247" i="9"/>
  <c r="C255" i="9"/>
  <c r="C263" i="9"/>
  <c r="C271" i="9"/>
  <c r="C279" i="9"/>
  <c r="C287" i="9"/>
  <c r="C295" i="9"/>
  <c r="C303" i="9"/>
  <c r="C311" i="9"/>
  <c r="C319" i="9"/>
  <c r="C327" i="9"/>
  <c r="C335" i="9"/>
  <c r="C343" i="9"/>
  <c r="C347" i="9"/>
  <c r="C351" i="9"/>
  <c r="C355" i="9"/>
  <c r="C359" i="9"/>
  <c r="C363" i="9"/>
  <c r="C367" i="9"/>
  <c r="C371" i="9"/>
  <c r="C375" i="9"/>
  <c r="C379" i="9"/>
  <c r="C383" i="9"/>
  <c r="C387" i="9"/>
  <c r="C391" i="9"/>
  <c r="C395" i="9"/>
  <c r="C399" i="9"/>
  <c r="C403" i="9"/>
  <c r="C407" i="9"/>
  <c r="C411" i="9"/>
  <c r="C415" i="9"/>
  <c r="C419" i="9"/>
  <c r="C423" i="9"/>
  <c r="C427" i="9"/>
  <c r="C431" i="9"/>
  <c r="C435" i="9"/>
  <c r="C439" i="9"/>
  <c r="C443" i="9"/>
  <c r="C447" i="9"/>
  <c r="C451" i="9"/>
  <c r="C455" i="9"/>
  <c r="C463" i="9"/>
  <c r="C467" i="9"/>
  <c r="C475" i="9"/>
  <c r="C8" i="9"/>
  <c r="C24" i="9"/>
  <c r="C40" i="9"/>
  <c r="C56" i="9"/>
  <c r="C72" i="9"/>
  <c r="C88" i="9"/>
  <c r="C104" i="9"/>
  <c r="C120" i="9"/>
  <c r="C136" i="9"/>
  <c r="C152" i="9"/>
  <c r="C168" i="9"/>
  <c r="C184" i="9"/>
  <c r="C200" i="9"/>
  <c r="C216" i="9"/>
  <c r="C232" i="9"/>
  <c r="C248" i="9"/>
  <c r="C264" i="9"/>
  <c r="C280" i="9"/>
  <c r="C296" i="9"/>
  <c r="C312" i="9"/>
  <c r="C328" i="9"/>
  <c r="C344" i="9"/>
  <c r="C352" i="9"/>
  <c r="C360" i="9"/>
  <c r="C368" i="9"/>
  <c r="C376" i="9"/>
  <c r="C384" i="9"/>
  <c r="C392" i="9"/>
  <c r="C400" i="9"/>
  <c r="C408" i="9"/>
  <c r="C416" i="9"/>
  <c r="C424" i="9"/>
  <c r="C432" i="9"/>
  <c r="C440" i="9"/>
  <c r="C448" i="9"/>
  <c r="C456" i="9"/>
  <c r="C464" i="9"/>
  <c r="C472" i="9"/>
  <c r="C479" i="9"/>
  <c r="C484" i="9"/>
  <c r="C489" i="9"/>
  <c r="C495" i="9"/>
  <c r="C500" i="9"/>
  <c r="C112" i="9"/>
  <c r="C208" i="9"/>
  <c r="C256" i="9"/>
  <c r="C304" i="9"/>
  <c r="C336" i="9"/>
  <c r="C356" i="9"/>
  <c r="C372" i="9"/>
  <c r="C388" i="9"/>
  <c r="C404" i="9"/>
  <c r="C412" i="9"/>
  <c r="C428" i="9"/>
  <c r="C436" i="9"/>
  <c r="C444" i="9"/>
  <c r="C460" i="9"/>
  <c r="C476" i="9"/>
  <c r="C487" i="9"/>
  <c r="C497" i="9"/>
  <c r="C19" i="9"/>
  <c r="C51" i="9"/>
  <c r="C67" i="9"/>
  <c r="C83" i="9"/>
  <c r="C115" i="9"/>
  <c r="C147" i="9"/>
  <c r="C179" i="9"/>
  <c r="C211" i="9"/>
  <c r="C243" i="9"/>
  <c r="C275" i="9"/>
  <c r="C307" i="9"/>
  <c r="C339" i="9"/>
  <c r="C357" i="9"/>
  <c r="C373" i="9"/>
  <c r="C389" i="9"/>
  <c r="C405" i="9"/>
  <c r="C421" i="9"/>
  <c r="C437" i="9"/>
  <c r="C461" i="9"/>
  <c r="C477" i="9"/>
  <c r="C493" i="9"/>
  <c r="C11" i="9"/>
  <c r="C27" i="9"/>
  <c r="C43" i="9"/>
  <c r="C59" i="9"/>
  <c r="C75" i="9"/>
  <c r="C91" i="9"/>
  <c r="C107" i="9"/>
  <c r="C123" i="9"/>
  <c r="C139" i="9"/>
  <c r="C155" i="9"/>
  <c r="C171" i="9"/>
  <c r="C187" i="9"/>
  <c r="C203" i="9"/>
  <c r="C219" i="9"/>
  <c r="C235" i="9"/>
  <c r="C251" i="9"/>
  <c r="C267" i="9"/>
  <c r="C283" i="9"/>
  <c r="C299" i="9"/>
  <c r="C315" i="9"/>
  <c r="C331" i="9"/>
  <c r="C345" i="9"/>
  <c r="C353" i="9"/>
  <c r="C361" i="9"/>
  <c r="C369" i="9"/>
  <c r="C377" i="9"/>
  <c r="C385" i="9"/>
  <c r="C393" i="9"/>
  <c r="C401" i="9"/>
  <c r="C409" i="9"/>
  <c r="C417" i="9"/>
  <c r="C425" i="9"/>
  <c r="C433" i="9"/>
  <c r="C441" i="9"/>
  <c r="C449" i="9"/>
  <c r="C457" i="9"/>
  <c r="C465" i="9"/>
  <c r="C473" i="9"/>
  <c r="C480" i="9"/>
  <c r="C485" i="9"/>
  <c r="C491" i="9"/>
  <c r="C496" i="9"/>
  <c r="C501" i="9"/>
  <c r="C16" i="9"/>
  <c r="C32" i="9"/>
  <c r="C48" i="9"/>
  <c r="C64" i="9"/>
  <c r="C80" i="9"/>
  <c r="C96" i="9"/>
  <c r="C128" i="9"/>
  <c r="C144" i="9"/>
  <c r="C160" i="9"/>
  <c r="C176" i="9"/>
  <c r="C192" i="9"/>
  <c r="C224" i="9"/>
  <c r="C240" i="9"/>
  <c r="C272" i="9"/>
  <c r="C288" i="9"/>
  <c r="C320" i="9"/>
  <c r="C348" i="9"/>
  <c r="C364" i="9"/>
  <c r="C380" i="9"/>
  <c r="C396" i="9"/>
  <c r="C420" i="9"/>
  <c r="C452" i="9"/>
  <c r="C468" i="9"/>
  <c r="C481" i="9"/>
  <c r="C492" i="9"/>
  <c r="C3" i="9"/>
  <c r="C35" i="9"/>
  <c r="C99" i="9"/>
  <c r="C131" i="9"/>
  <c r="C163" i="9"/>
  <c r="C195" i="9"/>
  <c r="C227" i="9"/>
  <c r="C259" i="9"/>
  <c r="C291" i="9"/>
  <c r="C323" i="9"/>
  <c r="C349" i="9"/>
  <c r="C365" i="9"/>
  <c r="C381" i="9"/>
  <c r="C397" i="9"/>
  <c r="C413" i="9"/>
  <c r="C429" i="9"/>
  <c r="C445" i="9"/>
  <c r="C453" i="9"/>
  <c r="C469" i="9"/>
  <c r="C483" i="9"/>
  <c r="C488" i="9"/>
  <c r="C499" i="9"/>
  <c r="P3" i="4"/>
  <c r="P4" i="4"/>
  <c r="P5" i="4"/>
  <c r="P6" i="4"/>
  <c r="P7" i="4"/>
  <c r="P8" i="4"/>
  <c r="P9" i="4"/>
  <c r="P10" i="4"/>
  <c r="P11" i="4"/>
  <c r="P2" i="4"/>
  <c r="L3" i="4"/>
  <c r="L4" i="4"/>
  <c r="L5" i="4"/>
  <c r="L6" i="4"/>
  <c r="L7" i="4"/>
  <c r="L8" i="4"/>
  <c r="L9" i="4"/>
  <c r="L2" i="4"/>
  <c r="H3" i="4"/>
  <c r="H4" i="4"/>
  <c r="H5" i="4"/>
  <c r="H6" i="4"/>
  <c r="H7" i="4"/>
  <c r="H8" i="4"/>
  <c r="H9" i="4"/>
  <c r="H10" i="4"/>
  <c r="H11" i="4"/>
  <c r="H12" i="4"/>
  <c r="H13" i="4"/>
  <c r="H2" i="4"/>
  <c r="K2" i="3"/>
  <c r="K5" i="3"/>
  <c r="K6" i="3"/>
  <c r="K7" i="3"/>
  <c r="K8" i="3"/>
  <c r="K9" i="3"/>
  <c r="K10" i="3"/>
  <c r="K11" i="3"/>
  <c r="K12" i="3"/>
  <c r="K13" i="3"/>
  <c r="K3" i="3"/>
  <c r="K4" i="3"/>
  <c r="G7" i="3"/>
  <c r="G6" i="3"/>
  <c r="G5" i="3"/>
  <c r="G4" i="3"/>
  <c r="G3" i="3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1" i="1"/>
  <c r="E1" i="1" l="1"/>
  <c r="F1" i="1"/>
  <c r="G1" i="1"/>
  <c r="H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</calcChain>
</file>

<file path=xl/sharedStrings.xml><?xml version="1.0" encoding="utf-8"?>
<sst xmlns="http://schemas.openxmlformats.org/spreadsheetml/2006/main" count="4764" uniqueCount="72">
  <si>
    <t>poco</t>
  </si>
  <si>
    <t>siempre</t>
  </si>
  <si>
    <t>Mujer</t>
  </si>
  <si>
    <t>a veces</t>
  </si>
  <si>
    <t>Hombre</t>
  </si>
  <si>
    <t>regularmente</t>
  </si>
  <si>
    <t>Estrato</t>
  </si>
  <si>
    <t>Estatura</t>
  </si>
  <si>
    <t>Pierna</t>
  </si>
  <si>
    <t>Brazos</t>
  </si>
  <si>
    <t>Pecho</t>
  </si>
  <si>
    <t>Abdomen</t>
  </si>
  <si>
    <t>Cardio</t>
  </si>
  <si>
    <t>Trabajó</t>
  </si>
  <si>
    <t>Peso</t>
  </si>
  <si>
    <t>Género</t>
  </si>
  <si>
    <t>Trota?</t>
  </si>
  <si>
    <t xml:space="preserve">Frecuencia </t>
  </si>
  <si>
    <t>Frecuencias</t>
  </si>
  <si>
    <t>Frecuencia</t>
  </si>
  <si>
    <t>Etiquetas de fila</t>
  </si>
  <si>
    <t>Total general</t>
  </si>
  <si>
    <t>Cuenta de Trota?</t>
  </si>
  <si>
    <t>x</t>
  </si>
  <si>
    <t>y</t>
  </si>
  <si>
    <t>x^2</t>
  </si>
  <si>
    <t>y^2</t>
  </si>
  <si>
    <t>xy</t>
  </si>
  <si>
    <t>n</t>
  </si>
  <si>
    <t>promedio.x</t>
  </si>
  <si>
    <t>promedio.y</t>
  </si>
  <si>
    <t>Sxy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</si>
  <si>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xy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</si>
  <si>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y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</si>
  <si>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</si>
  <si>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t>Sxx</t>
  </si>
  <si>
    <t>Syy</t>
  </si>
  <si>
    <t>Coeficiente de correlacion</t>
  </si>
  <si>
    <t>r</t>
  </si>
  <si>
    <t xml:space="preserve">b </t>
  </si>
  <si>
    <t xml:space="preserve">a </t>
  </si>
  <si>
    <t>Peso Pro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</si>
  <si>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</si>
  <si>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</si>
  <si>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</si>
  <si>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</si>
  <si>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</si>
  <si>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</si>
  <si>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</si>
  <si>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</si>
  <si>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</si>
  <si>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</si>
  <si>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</si>
  <si>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</si>
  <si>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</si>
  <si>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</si>
  <si>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</si>
  <si>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</si>
  <si>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</si>
  <si>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</si>
  <si>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</si>
  <si>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</si>
  <si>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</si>
  <si>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</si>
  <si>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</si>
  <si>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</si>
  <si>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</si>
  <si>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</si>
  <si>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>Pronóstico Peso</t>
  </si>
  <si>
    <t>Residuos estándares</t>
  </si>
  <si>
    <t>Resultados de datos de probabilidad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</si>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</sst>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1"/>
      <charset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4" xfId="0" applyNumberFormat="1" applyFont="1" applyBorder="1" applyAlignment="1">
      <alignment horizontal="center"/>
    </xf>
    <xf numFmtId="0" fontId="3" fillId="0" borderId="0" xfId="0" pivotButton="1" applyFont="1" applyAlignment="1">
      <alignment horizontal="center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0" borderId="0" xfId="0" applyFill="1" applyBorder="1"/>
    <xf numFmtId="0" fontId="7" fillId="4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0" fontId="0" fillId="0" borderId="0" xfId="0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Continuous"/>
    </xf>
  </cellXfs>
  <cellStyles count="1">
    <cellStyle name="Normal" xfId="0" builtinId="0"/>
  </cellStyles>
  <dxfs count="68"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Hoja1!$B$1:$B$2</c:f>
              <c:strCache>
                <c:ptCount val="2"/>
                <c:pt idx="0">
                  <c:v>y</c:v>
                </c:pt>
                <c:pt idx="1">
                  <c:v>Peso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897999583602115E-2"/>
                  <c:y val="-0.26805406504414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Hoja1!$A$3:$A$502</c:f>
              <c:numCache>
                <c:formatCode>General</c:formatCode>
                <c:ptCount val="500"/>
                <c:pt idx="0">
                  <c:v>166.7</c:v>
                </c:pt>
                <c:pt idx="1">
                  <c:v>174.7</c:v>
                </c:pt>
                <c:pt idx="2">
                  <c:v>174.1</c:v>
                </c:pt>
                <c:pt idx="3">
                  <c:v>168.9</c:v>
                </c:pt>
                <c:pt idx="4">
                  <c:v>170.2</c:v>
                </c:pt>
                <c:pt idx="5">
                  <c:v>163.80000000000001</c:v>
                </c:pt>
                <c:pt idx="6">
                  <c:v>170.1</c:v>
                </c:pt>
                <c:pt idx="7">
                  <c:v>175.7</c:v>
                </c:pt>
                <c:pt idx="8">
                  <c:v>165.1</c:v>
                </c:pt>
                <c:pt idx="9">
                  <c:v>171.2</c:v>
                </c:pt>
                <c:pt idx="10">
                  <c:v>167.7</c:v>
                </c:pt>
                <c:pt idx="11">
                  <c:v>177.1</c:v>
                </c:pt>
                <c:pt idx="12">
                  <c:v>171.2</c:v>
                </c:pt>
                <c:pt idx="13">
                  <c:v>178.4</c:v>
                </c:pt>
                <c:pt idx="14">
                  <c:v>167.1</c:v>
                </c:pt>
                <c:pt idx="15">
                  <c:v>175.6</c:v>
                </c:pt>
                <c:pt idx="16">
                  <c:v>171.1</c:v>
                </c:pt>
                <c:pt idx="17">
                  <c:v>171.3</c:v>
                </c:pt>
                <c:pt idx="18">
                  <c:v>176.2</c:v>
                </c:pt>
                <c:pt idx="19">
                  <c:v>169.5</c:v>
                </c:pt>
                <c:pt idx="20">
                  <c:v>169.1</c:v>
                </c:pt>
                <c:pt idx="21">
                  <c:v>164.5</c:v>
                </c:pt>
                <c:pt idx="22">
                  <c:v>172.2</c:v>
                </c:pt>
                <c:pt idx="23">
                  <c:v>169.4</c:v>
                </c:pt>
                <c:pt idx="24">
                  <c:v>168.7</c:v>
                </c:pt>
                <c:pt idx="25">
                  <c:v>174.9</c:v>
                </c:pt>
                <c:pt idx="26">
                  <c:v>173.3</c:v>
                </c:pt>
                <c:pt idx="27">
                  <c:v>163.69999999999999</c:v>
                </c:pt>
                <c:pt idx="28">
                  <c:v>172.9</c:v>
                </c:pt>
                <c:pt idx="29">
                  <c:v>168.6</c:v>
                </c:pt>
                <c:pt idx="30">
                  <c:v>166.5</c:v>
                </c:pt>
                <c:pt idx="31">
                  <c:v>175.5</c:v>
                </c:pt>
                <c:pt idx="32">
                  <c:v>169.3</c:v>
                </c:pt>
                <c:pt idx="33">
                  <c:v>169.6</c:v>
                </c:pt>
                <c:pt idx="34">
                  <c:v>167.2</c:v>
                </c:pt>
                <c:pt idx="35">
                  <c:v>175.7</c:v>
                </c:pt>
                <c:pt idx="36">
                  <c:v>168.7</c:v>
                </c:pt>
                <c:pt idx="37">
                  <c:v>169.6</c:v>
                </c:pt>
                <c:pt idx="38">
                  <c:v>171.8</c:v>
                </c:pt>
                <c:pt idx="39">
                  <c:v>173</c:v>
                </c:pt>
                <c:pt idx="40">
                  <c:v>169</c:v>
                </c:pt>
                <c:pt idx="41">
                  <c:v>173</c:v>
                </c:pt>
                <c:pt idx="42">
                  <c:v>166.9</c:v>
                </c:pt>
                <c:pt idx="43">
                  <c:v>171.8</c:v>
                </c:pt>
                <c:pt idx="44">
                  <c:v>163.6</c:v>
                </c:pt>
                <c:pt idx="45">
                  <c:v>172.4</c:v>
                </c:pt>
                <c:pt idx="46">
                  <c:v>170.3</c:v>
                </c:pt>
                <c:pt idx="47">
                  <c:v>168.2</c:v>
                </c:pt>
                <c:pt idx="48">
                  <c:v>174.2</c:v>
                </c:pt>
                <c:pt idx="49">
                  <c:v>170</c:v>
                </c:pt>
                <c:pt idx="50">
                  <c:v>169.6</c:v>
                </c:pt>
                <c:pt idx="51">
                  <c:v>171.4</c:v>
                </c:pt>
                <c:pt idx="52">
                  <c:v>166.4</c:v>
                </c:pt>
                <c:pt idx="53">
                  <c:v>161.4</c:v>
                </c:pt>
                <c:pt idx="54">
                  <c:v>169</c:v>
                </c:pt>
                <c:pt idx="55">
                  <c:v>167.9</c:v>
                </c:pt>
                <c:pt idx="56">
                  <c:v>173.2</c:v>
                </c:pt>
                <c:pt idx="57">
                  <c:v>165.9</c:v>
                </c:pt>
                <c:pt idx="58">
                  <c:v>175.4</c:v>
                </c:pt>
                <c:pt idx="59">
                  <c:v>171.6</c:v>
                </c:pt>
                <c:pt idx="60">
                  <c:v>167.2</c:v>
                </c:pt>
                <c:pt idx="61">
                  <c:v>176.9</c:v>
                </c:pt>
                <c:pt idx="62">
                  <c:v>165.3</c:v>
                </c:pt>
                <c:pt idx="63">
                  <c:v>176.3</c:v>
                </c:pt>
                <c:pt idx="64">
                  <c:v>167.6</c:v>
                </c:pt>
                <c:pt idx="65">
                  <c:v>166.5</c:v>
                </c:pt>
                <c:pt idx="66">
                  <c:v>167.3</c:v>
                </c:pt>
                <c:pt idx="67">
                  <c:v>169.9</c:v>
                </c:pt>
                <c:pt idx="68">
                  <c:v>169.8</c:v>
                </c:pt>
                <c:pt idx="69">
                  <c:v>177.8</c:v>
                </c:pt>
                <c:pt idx="70">
                  <c:v>173.3</c:v>
                </c:pt>
                <c:pt idx="71">
                  <c:v>172.8</c:v>
                </c:pt>
                <c:pt idx="72">
                  <c:v>166</c:v>
                </c:pt>
                <c:pt idx="73">
                  <c:v>173.8</c:v>
                </c:pt>
                <c:pt idx="74">
                  <c:v>170.3</c:v>
                </c:pt>
                <c:pt idx="75">
                  <c:v>176.2</c:v>
                </c:pt>
                <c:pt idx="76">
                  <c:v>172.9</c:v>
                </c:pt>
                <c:pt idx="77">
                  <c:v>174.5</c:v>
                </c:pt>
                <c:pt idx="78">
                  <c:v>162.80000000000001</c:v>
                </c:pt>
                <c:pt idx="79">
                  <c:v>176.2</c:v>
                </c:pt>
                <c:pt idx="80">
                  <c:v>176.4</c:v>
                </c:pt>
                <c:pt idx="81">
                  <c:v>169.5</c:v>
                </c:pt>
                <c:pt idx="82">
                  <c:v>175.6</c:v>
                </c:pt>
                <c:pt idx="83">
                  <c:v>170</c:v>
                </c:pt>
                <c:pt idx="84">
                  <c:v>169.3</c:v>
                </c:pt>
                <c:pt idx="85">
                  <c:v>162.9</c:v>
                </c:pt>
                <c:pt idx="86">
                  <c:v>167.5</c:v>
                </c:pt>
                <c:pt idx="87">
                  <c:v>168.1</c:v>
                </c:pt>
                <c:pt idx="88">
                  <c:v>173.1</c:v>
                </c:pt>
                <c:pt idx="89">
                  <c:v>171.2</c:v>
                </c:pt>
                <c:pt idx="90">
                  <c:v>171.5</c:v>
                </c:pt>
                <c:pt idx="91">
                  <c:v>172.2</c:v>
                </c:pt>
                <c:pt idx="92">
                  <c:v>168.9</c:v>
                </c:pt>
                <c:pt idx="93">
                  <c:v>168.3</c:v>
                </c:pt>
                <c:pt idx="94">
                  <c:v>166.5</c:v>
                </c:pt>
                <c:pt idx="95">
                  <c:v>160.6</c:v>
                </c:pt>
                <c:pt idx="96">
                  <c:v>170.8</c:v>
                </c:pt>
                <c:pt idx="97">
                  <c:v>173</c:v>
                </c:pt>
                <c:pt idx="98">
                  <c:v>178.1</c:v>
                </c:pt>
                <c:pt idx="99">
                  <c:v>162.30000000000001</c:v>
                </c:pt>
                <c:pt idx="100">
                  <c:v>167.8</c:v>
                </c:pt>
                <c:pt idx="101">
                  <c:v>170.3</c:v>
                </c:pt>
                <c:pt idx="102">
                  <c:v>168.6</c:v>
                </c:pt>
                <c:pt idx="103">
                  <c:v>172.1</c:v>
                </c:pt>
                <c:pt idx="104">
                  <c:v>167</c:v>
                </c:pt>
                <c:pt idx="105">
                  <c:v>169.9</c:v>
                </c:pt>
                <c:pt idx="106">
                  <c:v>168.9</c:v>
                </c:pt>
                <c:pt idx="107">
                  <c:v>169.8</c:v>
                </c:pt>
                <c:pt idx="108">
                  <c:v>173.6</c:v>
                </c:pt>
                <c:pt idx="109">
                  <c:v>169.2</c:v>
                </c:pt>
                <c:pt idx="110">
                  <c:v>176</c:v>
                </c:pt>
                <c:pt idx="111">
                  <c:v>169.7</c:v>
                </c:pt>
                <c:pt idx="112">
                  <c:v>179.5</c:v>
                </c:pt>
                <c:pt idx="113">
                  <c:v>168.8</c:v>
                </c:pt>
                <c:pt idx="114">
                  <c:v>173.6</c:v>
                </c:pt>
                <c:pt idx="115">
                  <c:v>173.4</c:v>
                </c:pt>
                <c:pt idx="116">
                  <c:v>165</c:v>
                </c:pt>
                <c:pt idx="117">
                  <c:v>170.3</c:v>
                </c:pt>
                <c:pt idx="118">
                  <c:v>169.2</c:v>
                </c:pt>
                <c:pt idx="119">
                  <c:v>168.5</c:v>
                </c:pt>
                <c:pt idx="120">
                  <c:v>177.4</c:v>
                </c:pt>
                <c:pt idx="121">
                  <c:v>171.9</c:v>
                </c:pt>
                <c:pt idx="122">
                  <c:v>163.9</c:v>
                </c:pt>
                <c:pt idx="123">
                  <c:v>167.6</c:v>
                </c:pt>
                <c:pt idx="124">
                  <c:v>168</c:v>
                </c:pt>
                <c:pt idx="125">
                  <c:v>169.8</c:v>
                </c:pt>
                <c:pt idx="126">
                  <c:v>172.3</c:v>
                </c:pt>
                <c:pt idx="127">
                  <c:v>169.1</c:v>
                </c:pt>
                <c:pt idx="128">
                  <c:v>172.3</c:v>
                </c:pt>
                <c:pt idx="129">
                  <c:v>168.3</c:v>
                </c:pt>
                <c:pt idx="130">
                  <c:v>168</c:v>
                </c:pt>
                <c:pt idx="131">
                  <c:v>165.5</c:v>
                </c:pt>
                <c:pt idx="132">
                  <c:v>167.6</c:v>
                </c:pt>
                <c:pt idx="133">
                  <c:v>177.1</c:v>
                </c:pt>
                <c:pt idx="134">
                  <c:v>165.8</c:v>
                </c:pt>
                <c:pt idx="135">
                  <c:v>170.3</c:v>
                </c:pt>
                <c:pt idx="136">
                  <c:v>157.30000000000001</c:v>
                </c:pt>
                <c:pt idx="137">
                  <c:v>174</c:v>
                </c:pt>
                <c:pt idx="138">
                  <c:v>172.9</c:v>
                </c:pt>
                <c:pt idx="139">
                  <c:v>171.9</c:v>
                </c:pt>
                <c:pt idx="140">
                  <c:v>168.2</c:v>
                </c:pt>
                <c:pt idx="141">
                  <c:v>168.1</c:v>
                </c:pt>
                <c:pt idx="142">
                  <c:v>171.9</c:v>
                </c:pt>
                <c:pt idx="143">
                  <c:v>173.3</c:v>
                </c:pt>
                <c:pt idx="144">
                  <c:v>171.4</c:v>
                </c:pt>
                <c:pt idx="145">
                  <c:v>171.4</c:v>
                </c:pt>
                <c:pt idx="146">
                  <c:v>169.3</c:v>
                </c:pt>
                <c:pt idx="147">
                  <c:v>177.1</c:v>
                </c:pt>
                <c:pt idx="148">
                  <c:v>166.7</c:v>
                </c:pt>
                <c:pt idx="149">
                  <c:v>172.9</c:v>
                </c:pt>
                <c:pt idx="150">
                  <c:v>167.6</c:v>
                </c:pt>
                <c:pt idx="151">
                  <c:v>169.5</c:v>
                </c:pt>
                <c:pt idx="152">
                  <c:v>169.9</c:v>
                </c:pt>
                <c:pt idx="153">
                  <c:v>165.7</c:v>
                </c:pt>
                <c:pt idx="154">
                  <c:v>161</c:v>
                </c:pt>
                <c:pt idx="155">
                  <c:v>163.69999999999999</c:v>
                </c:pt>
                <c:pt idx="156">
                  <c:v>165.5</c:v>
                </c:pt>
                <c:pt idx="157">
                  <c:v>167.6</c:v>
                </c:pt>
                <c:pt idx="158">
                  <c:v>168</c:v>
                </c:pt>
                <c:pt idx="159">
                  <c:v>171</c:v>
                </c:pt>
                <c:pt idx="160">
                  <c:v>171</c:v>
                </c:pt>
                <c:pt idx="161">
                  <c:v>169</c:v>
                </c:pt>
                <c:pt idx="162">
                  <c:v>175.3</c:v>
                </c:pt>
                <c:pt idx="163">
                  <c:v>163.4</c:v>
                </c:pt>
                <c:pt idx="164">
                  <c:v>176.2</c:v>
                </c:pt>
                <c:pt idx="165">
                  <c:v>180.7</c:v>
                </c:pt>
                <c:pt idx="166">
                  <c:v>166.5</c:v>
                </c:pt>
                <c:pt idx="167">
                  <c:v>168.8</c:v>
                </c:pt>
                <c:pt idx="168">
                  <c:v>168.9</c:v>
                </c:pt>
                <c:pt idx="169">
                  <c:v>169</c:v>
                </c:pt>
                <c:pt idx="170">
                  <c:v>168.8</c:v>
                </c:pt>
                <c:pt idx="171">
                  <c:v>170.8</c:v>
                </c:pt>
                <c:pt idx="172">
                  <c:v>169.3</c:v>
                </c:pt>
                <c:pt idx="173">
                  <c:v>168.9</c:v>
                </c:pt>
                <c:pt idx="174">
                  <c:v>162.5</c:v>
                </c:pt>
                <c:pt idx="175">
                  <c:v>175.9</c:v>
                </c:pt>
                <c:pt idx="176">
                  <c:v>163.5</c:v>
                </c:pt>
                <c:pt idx="177">
                  <c:v>176.3</c:v>
                </c:pt>
                <c:pt idx="178">
                  <c:v>173.7</c:v>
                </c:pt>
                <c:pt idx="179">
                  <c:v>163.6</c:v>
                </c:pt>
                <c:pt idx="180">
                  <c:v>172.7</c:v>
                </c:pt>
                <c:pt idx="181">
                  <c:v>176.4</c:v>
                </c:pt>
                <c:pt idx="182">
                  <c:v>170.2</c:v>
                </c:pt>
                <c:pt idx="183">
                  <c:v>173.4</c:v>
                </c:pt>
                <c:pt idx="184">
                  <c:v>163</c:v>
                </c:pt>
                <c:pt idx="185">
                  <c:v>166.8</c:v>
                </c:pt>
                <c:pt idx="186">
                  <c:v>165.3</c:v>
                </c:pt>
                <c:pt idx="187">
                  <c:v>169.3</c:v>
                </c:pt>
                <c:pt idx="188">
                  <c:v>179.7</c:v>
                </c:pt>
                <c:pt idx="189">
                  <c:v>170.1</c:v>
                </c:pt>
                <c:pt idx="190">
                  <c:v>174.2</c:v>
                </c:pt>
                <c:pt idx="191">
                  <c:v>166.1</c:v>
                </c:pt>
                <c:pt idx="192">
                  <c:v>171.7</c:v>
                </c:pt>
                <c:pt idx="193">
                  <c:v>175.4</c:v>
                </c:pt>
                <c:pt idx="194">
                  <c:v>167</c:v>
                </c:pt>
                <c:pt idx="195">
                  <c:v>171.9</c:v>
                </c:pt>
                <c:pt idx="196">
                  <c:v>173.6</c:v>
                </c:pt>
                <c:pt idx="197">
                  <c:v>167.6</c:v>
                </c:pt>
                <c:pt idx="198">
                  <c:v>173.5</c:v>
                </c:pt>
                <c:pt idx="199">
                  <c:v>170.1</c:v>
                </c:pt>
                <c:pt idx="200">
                  <c:v>173.9</c:v>
                </c:pt>
                <c:pt idx="201">
                  <c:v>164.1</c:v>
                </c:pt>
                <c:pt idx="202">
                  <c:v>173</c:v>
                </c:pt>
                <c:pt idx="203">
                  <c:v>174.5</c:v>
                </c:pt>
                <c:pt idx="204">
                  <c:v>167.8</c:v>
                </c:pt>
                <c:pt idx="205">
                  <c:v>168.9</c:v>
                </c:pt>
                <c:pt idx="206">
                  <c:v>179.5</c:v>
                </c:pt>
                <c:pt idx="207">
                  <c:v>163.69999999999999</c:v>
                </c:pt>
                <c:pt idx="208">
                  <c:v>176.4</c:v>
                </c:pt>
                <c:pt idx="209">
                  <c:v>169.3</c:v>
                </c:pt>
                <c:pt idx="210">
                  <c:v>173.6</c:v>
                </c:pt>
                <c:pt idx="211">
                  <c:v>173.5</c:v>
                </c:pt>
                <c:pt idx="212">
                  <c:v>173.3</c:v>
                </c:pt>
                <c:pt idx="213">
                  <c:v>165.9</c:v>
                </c:pt>
                <c:pt idx="214">
                  <c:v>165.2</c:v>
                </c:pt>
                <c:pt idx="215">
                  <c:v>172.7</c:v>
                </c:pt>
                <c:pt idx="216">
                  <c:v>173.7</c:v>
                </c:pt>
                <c:pt idx="217">
                  <c:v>170</c:v>
                </c:pt>
                <c:pt idx="218">
                  <c:v>173.3</c:v>
                </c:pt>
                <c:pt idx="219">
                  <c:v>169.1</c:v>
                </c:pt>
                <c:pt idx="220">
                  <c:v>164.6</c:v>
                </c:pt>
                <c:pt idx="221">
                  <c:v>174.6</c:v>
                </c:pt>
                <c:pt idx="222">
                  <c:v>170</c:v>
                </c:pt>
                <c:pt idx="223">
                  <c:v>174.7</c:v>
                </c:pt>
                <c:pt idx="224">
                  <c:v>174.7</c:v>
                </c:pt>
                <c:pt idx="225">
                  <c:v>166.7</c:v>
                </c:pt>
                <c:pt idx="226">
                  <c:v>170</c:v>
                </c:pt>
                <c:pt idx="227">
                  <c:v>171</c:v>
                </c:pt>
                <c:pt idx="228">
                  <c:v>169.8</c:v>
                </c:pt>
                <c:pt idx="229">
                  <c:v>168.5</c:v>
                </c:pt>
                <c:pt idx="230">
                  <c:v>171.3</c:v>
                </c:pt>
                <c:pt idx="231">
                  <c:v>168.4</c:v>
                </c:pt>
                <c:pt idx="232">
                  <c:v>168.2</c:v>
                </c:pt>
                <c:pt idx="233">
                  <c:v>166.2</c:v>
                </c:pt>
                <c:pt idx="234">
                  <c:v>167</c:v>
                </c:pt>
                <c:pt idx="235">
                  <c:v>175.1</c:v>
                </c:pt>
                <c:pt idx="236">
                  <c:v>165.1</c:v>
                </c:pt>
                <c:pt idx="237">
                  <c:v>177.1</c:v>
                </c:pt>
                <c:pt idx="238">
                  <c:v>174.6</c:v>
                </c:pt>
                <c:pt idx="239">
                  <c:v>170.2</c:v>
                </c:pt>
                <c:pt idx="240">
                  <c:v>170.5</c:v>
                </c:pt>
                <c:pt idx="241">
                  <c:v>171.5</c:v>
                </c:pt>
                <c:pt idx="242">
                  <c:v>163.4</c:v>
                </c:pt>
                <c:pt idx="243">
                  <c:v>171.3</c:v>
                </c:pt>
                <c:pt idx="244">
                  <c:v>169.1</c:v>
                </c:pt>
                <c:pt idx="245">
                  <c:v>168.9</c:v>
                </c:pt>
                <c:pt idx="246">
                  <c:v>168.1</c:v>
                </c:pt>
                <c:pt idx="247">
                  <c:v>173.3</c:v>
                </c:pt>
                <c:pt idx="248">
                  <c:v>170.9</c:v>
                </c:pt>
                <c:pt idx="249">
                  <c:v>162.30000000000001</c:v>
                </c:pt>
                <c:pt idx="250">
                  <c:v>167.1</c:v>
                </c:pt>
                <c:pt idx="251">
                  <c:v>171.8</c:v>
                </c:pt>
                <c:pt idx="252">
                  <c:v>171.3</c:v>
                </c:pt>
                <c:pt idx="253">
                  <c:v>177.8</c:v>
                </c:pt>
                <c:pt idx="254">
                  <c:v>172.1</c:v>
                </c:pt>
                <c:pt idx="255">
                  <c:v>171.6</c:v>
                </c:pt>
                <c:pt idx="256">
                  <c:v>172.7</c:v>
                </c:pt>
                <c:pt idx="257">
                  <c:v>161.6</c:v>
                </c:pt>
                <c:pt idx="258">
                  <c:v>172.5</c:v>
                </c:pt>
                <c:pt idx="259">
                  <c:v>160.4</c:v>
                </c:pt>
                <c:pt idx="260">
                  <c:v>170.2</c:v>
                </c:pt>
                <c:pt idx="261">
                  <c:v>171.7</c:v>
                </c:pt>
                <c:pt idx="262">
                  <c:v>170.3</c:v>
                </c:pt>
                <c:pt idx="263">
                  <c:v>169.6</c:v>
                </c:pt>
                <c:pt idx="264">
                  <c:v>168.6</c:v>
                </c:pt>
                <c:pt idx="265">
                  <c:v>169.2</c:v>
                </c:pt>
                <c:pt idx="266">
                  <c:v>173.7</c:v>
                </c:pt>
                <c:pt idx="267">
                  <c:v>171.8</c:v>
                </c:pt>
                <c:pt idx="268">
                  <c:v>165.4</c:v>
                </c:pt>
                <c:pt idx="269">
                  <c:v>171.6</c:v>
                </c:pt>
                <c:pt idx="270">
                  <c:v>167.4</c:v>
                </c:pt>
                <c:pt idx="271">
                  <c:v>173.6</c:v>
                </c:pt>
                <c:pt idx="272">
                  <c:v>171.3</c:v>
                </c:pt>
                <c:pt idx="273">
                  <c:v>170.4</c:v>
                </c:pt>
                <c:pt idx="274">
                  <c:v>175.5</c:v>
                </c:pt>
                <c:pt idx="275">
                  <c:v>170.4</c:v>
                </c:pt>
                <c:pt idx="276">
                  <c:v>172.4</c:v>
                </c:pt>
                <c:pt idx="277">
                  <c:v>170.7</c:v>
                </c:pt>
                <c:pt idx="278">
                  <c:v>171.5</c:v>
                </c:pt>
                <c:pt idx="279">
                  <c:v>171</c:v>
                </c:pt>
                <c:pt idx="280">
                  <c:v>171</c:v>
                </c:pt>
                <c:pt idx="281">
                  <c:v>166.9</c:v>
                </c:pt>
                <c:pt idx="282">
                  <c:v>169</c:v>
                </c:pt>
                <c:pt idx="283">
                  <c:v>170.6</c:v>
                </c:pt>
                <c:pt idx="284">
                  <c:v>174.5</c:v>
                </c:pt>
                <c:pt idx="285">
                  <c:v>168.1</c:v>
                </c:pt>
                <c:pt idx="286">
                  <c:v>166.3</c:v>
                </c:pt>
                <c:pt idx="287">
                  <c:v>170.6</c:v>
                </c:pt>
                <c:pt idx="288">
                  <c:v>168</c:v>
                </c:pt>
                <c:pt idx="289">
                  <c:v>170.1</c:v>
                </c:pt>
                <c:pt idx="290">
                  <c:v>172.3</c:v>
                </c:pt>
                <c:pt idx="291">
                  <c:v>173.2</c:v>
                </c:pt>
                <c:pt idx="292">
                  <c:v>170.8</c:v>
                </c:pt>
                <c:pt idx="293">
                  <c:v>171</c:v>
                </c:pt>
                <c:pt idx="294">
                  <c:v>171.9</c:v>
                </c:pt>
                <c:pt idx="295">
                  <c:v>170.9</c:v>
                </c:pt>
                <c:pt idx="296">
                  <c:v>180</c:v>
                </c:pt>
                <c:pt idx="297">
                  <c:v>176.6</c:v>
                </c:pt>
                <c:pt idx="298">
                  <c:v>169.4</c:v>
                </c:pt>
                <c:pt idx="299">
                  <c:v>174.3</c:v>
                </c:pt>
                <c:pt idx="300">
                  <c:v>171</c:v>
                </c:pt>
                <c:pt idx="301">
                  <c:v>176.3</c:v>
                </c:pt>
                <c:pt idx="302">
                  <c:v>161.9</c:v>
                </c:pt>
                <c:pt idx="303">
                  <c:v>170.9</c:v>
                </c:pt>
                <c:pt idx="304">
                  <c:v>169.9</c:v>
                </c:pt>
                <c:pt idx="305">
                  <c:v>169.6</c:v>
                </c:pt>
                <c:pt idx="306">
                  <c:v>171</c:v>
                </c:pt>
                <c:pt idx="307">
                  <c:v>167.3</c:v>
                </c:pt>
                <c:pt idx="308">
                  <c:v>174.6</c:v>
                </c:pt>
                <c:pt idx="309">
                  <c:v>170</c:v>
                </c:pt>
                <c:pt idx="310">
                  <c:v>175.7</c:v>
                </c:pt>
                <c:pt idx="311">
                  <c:v>178.1</c:v>
                </c:pt>
                <c:pt idx="312">
                  <c:v>171.8</c:v>
                </c:pt>
                <c:pt idx="313">
                  <c:v>175.4</c:v>
                </c:pt>
                <c:pt idx="314">
                  <c:v>163.69999999999999</c:v>
                </c:pt>
                <c:pt idx="315">
                  <c:v>163.80000000000001</c:v>
                </c:pt>
                <c:pt idx="316">
                  <c:v>164.5</c:v>
                </c:pt>
                <c:pt idx="317">
                  <c:v>168.1</c:v>
                </c:pt>
                <c:pt idx="318">
                  <c:v>176.3</c:v>
                </c:pt>
                <c:pt idx="319">
                  <c:v>173.9</c:v>
                </c:pt>
                <c:pt idx="320">
                  <c:v>165.1</c:v>
                </c:pt>
                <c:pt idx="321">
                  <c:v>167.3</c:v>
                </c:pt>
                <c:pt idx="322">
                  <c:v>162.1</c:v>
                </c:pt>
                <c:pt idx="323">
                  <c:v>169.6</c:v>
                </c:pt>
                <c:pt idx="324">
                  <c:v>167.9</c:v>
                </c:pt>
                <c:pt idx="325">
                  <c:v>168.9</c:v>
                </c:pt>
                <c:pt idx="326">
                  <c:v>170.4</c:v>
                </c:pt>
                <c:pt idx="327">
                  <c:v>171.4</c:v>
                </c:pt>
                <c:pt idx="328">
                  <c:v>173.1</c:v>
                </c:pt>
                <c:pt idx="329">
                  <c:v>167.9</c:v>
                </c:pt>
                <c:pt idx="330">
                  <c:v>172.1</c:v>
                </c:pt>
                <c:pt idx="331">
                  <c:v>173</c:v>
                </c:pt>
                <c:pt idx="332">
                  <c:v>173.6</c:v>
                </c:pt>
                <c:pt idx="333">
                  <c:v>166.4</c:v>
                </c:pt>
                <c:pt idx="334">
                  <c:v>167.9</c:v>
                </c:pt>
                <c:pt idx="335">
                  <c:v>171.5</c:v>
                </c:pt>
                <c:pt idx="336">
                  <c:v>176.6</c:v>
                </c:pt>
                <c:pt idx="337">
                  <c:v>166.4</c:v>
                </c:pt>
                <c:pt idx="338">
                  <c:v>163.80000000000001</c:v>
                </c:pt>
                <c:pt idx="339">
                  <c:v>165.4</c:v>
                </c:pt>
                <c:pt idx="340">
                  <c:v>163.1</c:v>
                </c:pt>
                <c:pt idx="341">
                  <c:v>175</c:v>
                </c:pt>
                <c:pt idx="342">
                  <c:v>167.2</c:v>
                </c:pt>
                <c:pt idx="343">
                  <c:v>175.1</c:v>
                </c:pt>
                <c:pt idx="344">
                  <c:v>165.7</c:v>
                </c:pt>
                <c:pt idx="345">
                  <c:v>168.3</c:v>
                </c:pt>
                <c:pt idx="346">
                  <c:v>172.4</c:v>
                </c:pt>
                <c:pt idx="347">
                  <c:v>173.6</c:v>
                </c:pt>
                <c:pt idx="348">
                  <c:v>170.8</c:v>
                </c:pt>
                <c:pt idx="349">
                  <c:v>167.9</c:v>
                </c:pt>
                <c:pt idx="350">
                  <c:v>167.7</c:v>
                </c:pt>
                <c:pt idx="351">
                  <c:v>174.3</c:v>
                </c:pt>
                <c:pt idx="352">
                  <c:v>167.4</c:v>
                </c:pt>
                <c:pt idx="353">
                  <c:v>166.4</c:v>
                </c:pt>
                <c:pt idx="354">
                  <c:v>161.19999999999999</c:v>
                </c:pt>
                <c:pt idx="355">
                  <c:v>167</c:v>
                </c:pt>
                <c:pt idx="356">
                  <c:v>169</c:v>
                </c:pt>
                <c:pt idx="357">
                  <c:v>167.1</c:v>
                </c:pt>
                <c:pt idx="358">
                  <c:v>174.1</c:v>
                </c:pt>
                <c:pt idx="359">
                  <c:v>171.6</c:v>
                </c:pt>
                <c:pt idx="360">
                  <c:v>173.9</c:v>
                </c:pt>
                <c:pt idx="361">
                  <c:v>169.1</c:v>
                </c:pt>
                <c:pt idx="362">
                  <c:v>163.30000000000001</c:v>
                </c:pt>
                <c:pt idx="363">
                  <c:v>168.8</c:v>
                </c:pt>
                <c:pt idx="364">
                  <c:v>165.1</c:v>
                </c:pt>
                <c:pt idx="365">
                  <c:v>171.5</c:v>
                </c:pt>
                <c:pt idx="366">
                  <c:v>170.3</c:v>
                </c:pt>
                <c:pt idx="367">
                  <c:v>176.7</c:v>
                </c:pt>
                <c:pt idx="368">
                  <c:v>168.8</c:v>
                </c:pt>
                <c:pt idx="369">
                  <c:v>174.5</c:v>
                </c:pt>
                <c:pt idx="370">
                  <c:v>163.4</c:v>
                </c:pt>
                <c:pt idx="371">
                  <c:v>166.2</c:v>
                </c:pt>
                <c:pt idx="372">
                  <c:v>169.3</c:v>
                </c:pt>
                <c:pt idx="373">
                  <c:v>168.8</c:v>
                </c:pt>
                <c:pt idx="374">
                  <c:v>177.3</c:v>
                </c:pt>
                <c:pt idx="375">
                  <c:v>169.9</c:v>
                </c:pt>
                <c:pt idx="376">
                  <c:v>174.5</c:v>
                </c:pt>
                <c:pt idx="377">
                  <c:v>165.8</c:v>
                </c:pt>
                <c:pt idx="378">
                  <c:v>172.5</c:v>
                </c:pt>
                <c:pt idx="379">
                  <c:v>165.6</c:v>
                </c:pt>
                <c:pt idx="380">
                  <c:v>172.1</c:v>
                </c:pt>
                <c:pt idx="381">
                  <c:v>169.9</c:v>
                </c:pt>
                <c:pt idx="382">
                  <c:v>172.9</c:v>
                </c:pt>
                <c:pt idx="383">
                  <c:v>166.1</c:v>
                </c:pt>
                <c:pt idx="384">
                  <c:v>168.7</c:v>
                </c:pt>
                <c:pt idx="385">
                  <c:v>172.1</c:v>
                </c:pt>
                <c:pt idx="386">
                  <c:v>173.7</c:v>
                </c:pt>
                <c:pt idx="387">
                  <c:v>175.5</c:v>
                </c:pt>
                <c:pt idx="388">
                  <c:v>170.8</c:v>
                </c:pt>
                <c:pt idx="389">
                  <c:v>166.6</c:v>
                </c:pt>
                <c:pt idx="390">
                  <c:v>171</c:v>
                </c:pt>
                <c:pt idx="391">
                  <c:v>173.8</c:v>
                </c:pt>
                <c:pt idx="392">
                  <c:v>173.1</c:v>
                </c:pt>
                <c:pt idx="393">
                  <c:v>171.2</c:v>
                </c:pt>
                <c:pt idx="394">
                  <c:v>171.8</c:v>
                </c:pt>
                <c:pt idx="395">
                  <c:v>168.3</c:v>
                </c:pt>
                <c:pt idx="396">
                  <c:v>174</c:v>
                </c:pt>
                <c:pt idx="397">
                  <c:v>170.3</c:v>
                </c:pt>
                <c:pt idx="398">
                  <c:v>169.2</c:v>
                </c:pt>
                <c:pt idx="399">
                  <c:v>171.3</c:v>
                </c:pt>
                <c:pt idx="400">
                  <c:v>171.7</c:v>
                </c:pt>
                <c:pt idx="401">
                  <c:v>164.7</c:v>
                </c:pt>
                <c:pt idx="402">
                  <c:v>164.7</c:v>
                </c:pt>
                <c:pt idx="403">
                  <c:v>163.9</c:v>
                </c:pt>
                <c:pt idx="404">
                  <c:v>167.8</c:v>
                </c:pt>
                <c:pt idx="405">
                  <c:v>170</c:v>
                </c:pt>
                <c:pt idx="406">
                  <c:v>172.9</c:v>
                </c:pt>
                <c:pt idx="407">
                  <c:v>162.69999999999999</c:v>
                </c:pt>
                <c:pt idx="408">
                  <c:v>167.5</c:v>
                </c:pt>
                <c:pt idx="409">
                  <c:v>168.9</c:v>
                </c:pt>
                <c:pt idx="410">
                  <c:v>166.2</c:v>
                </c:pt>
                <c:pt idx="411">
                  <c:v>177.5</c:v>
                </c:pt>
                <c:pt idx="412">
                  <c:v>173.7</c:v>
                </c:pt>
                <c:pt idx="413">
                  <c:v>161.30000000000001</c:v>
                </c:pt>
                <c:pt idx="414">
                  <c:v>167.2</c:v>
                </c:pt>
                <c:pt idx="415">
                  <c:v>169.6</c:v>
                </c:pt>
                <c:pt idx="416">
                  <c:v>171.3</c:v>
                </c:pt>
                <c:pt idx="417">
                  <c:v>170.6</c:v>
                </c:pt>
                <c:pt idx="418">
                  <c:v>168.6</c:v>
                </c:pt>
                <c:pt idx="419">
                  <c:v>162.30000000000001</c:v>
                </c:pt>
                <c:pt idx="420">
                  <c:v>171.2</c:v>
                </c:pt>
                <c:pt idx="421">
                  <c:v>167.5</c:v>
                </c:pt>
                <c:pt idx="422">
                  <c:v>165.1</c:v>
                </c:pt>
                <c:pt idx="423">
                  <c:v>170.4</c:v>
                </c:pt>
                <c:pt idx="424">
                  <c:v>173.3</c:v>
                </c:pt>
                <c:pt idx="425">
                  <c:v>172</c:v>
                </c:pt>
                <c:pt idx="426">
                  <c:v>170.8</c:v>
                </c:pt>
                <c:pt idx="427">
                  <c:v>175.1</c:v>
                </c:pt>
                <c:pt idx="428">
                  <c:v>168.9</c:v>
                </c:pt>
                <c:pt idx="429">
                  <c:v>175.1</c:v>
                </c:pt>
                <c:pt idx="430">
                  <c:v>176.9</c:v>
                </c:pt>
                <c:pt idx="431">
                  <c:v>176.4</c:v>
                </c:pt>
                <c:pt idx="432">
                  <c:v>167.1</c:v>
                </c:pt>
                <c:pt idx="433">
                  <c:v>173.8</c:v>
                </c:pt>
                <c:pt idx="434">
                  <c:v>169.9</c:v>
                </c:pt>
                <c:pt idx="435">
                  <c:v>165.4</c:v>
                </c:pt>
                <c:pt idx="436">
                  <c:v>174.6</c:v>
                </c:pt>
                <c:pt idx="437">
                  <c:v>172</c:v>
                </c:pt>
                <c:pt idx="438">
                  <c:v>170.6</c:v>
                </c:pt>
                <c:pt idx="439">
                  <c:v>177.6</c:v>
                </c:pt>
                <c:pt idx="440">
                  <c:v>167.4</c:v>
                </c:pt>
                <c:pt idx="441">
                  <c:v>170.2</c:v>
                </c:pt>
                <c:pt idx="442">
                  <c:v>175.7</c:v>
                </c:pt>
                <c:pt idx="443">
                  <c:v>176.3</c:v>
                </c:pt>
                <c:pt idx="444">
                  <c:v>168.4</c:v>
                </c:pt>
                <c:pt idx="445">
                  <c:v>175.6</c:v>
                </c:pt>
                <c:pt idx="446">
                  <c:v>174.1</c:v>
                </c:pt>
                <c:pt idx="447">
                  <c:v>171</c:v>
                </c:pt>
                <c:pt idx="448">
                  <c:v>172</c:v>
                </c:pt>
                <c:pt idx="449">
                  <c:v>177.1</c:v>
                </c:pt>
                <c:pt idx="450">
                  <c:v>168.3</c:v>
                </c:pt>
                <c:pt idx="451">
                  <c:v>172.3</c:v>
                </c:pt>
                <c:pt idx="452">
                  <c:v>167.6</c:v>
                </c:pt>
                <c:pt idx="453">
                  <c:v>168.3</c:v>
                </c:pt>
                <c:pt idx="454">
                  <c:v>176.4</c:v>
                </c:pt>
                <c:pt idx="455">
                  <c:v>167.8</c:v>
                </c:pt>
                <c:pt idx="456">
                  <c:v>170.7</c:v>
                </c:pt>
                <c:pt idx="457">
                  <c:v>173.2</c:v>
                </c:pt>
                <c:pt idx="458">
                  <c:v>170.2</c:v>
                </c:pt>
                <c:pt idx="459">
                  <c:v>162.4</c:v>
                </c:pt>
                <c:pt idx="460">
                  <c:v>166.3</c:v>
                </c:pt>
                <c:pt idx="461">
                  <c:v>172.8</c:v>
                </c:pt>
                <c:pt idx="462">
                  <c:v>169.2</c:v>
                </c:pt>
                <c:pt idx="463">
                  <c:v>168.4</c:v>
                </c:pt>
                <c:pt idx="464">
                  <c:v>162.80000000000001</c:v>
                </c:pt>
                <c:pt idx="465">
                  <c:v>169.8</c:v>
                </c:pt>
                <c:pt idx="466">
                  <c:v>168.4</c:v>
                </c:pt>
                <c:pt idx="467">
                  <c:v>168.3</c:v>
                </c:pt>
                <c:pt idx="468">
                  <c:v>170</c:v>
                </c:pt>
                <c:pt idx="469">
                  <c:v>167.7</c:v>
                </c:pt>
                <c:pt idx="470">
                  <c:v>170.9</c:v>
                </c:pt>
                <c:pt idx="471">
                  <c:v>175.1</c:v>
                </c:pt>
                <c:pt idx="472">
                  <c:v>168</c:v>
                </c:pt>
                <c:pt idx="473">
                  <c:v>169.1</c:v>
                </c:pt>
                <c:pt idx="474">
                  <c:v>171.4</c:v>
                </c:pt>
                <c:pt idx="475">
                  <c:v>168.1</c:v>
                </c:pt>
                <c:pt idx="476">
                  <c:v>172.1</c:v>
                </c:pt>
                <c:pt idx="477">
                  <c:v>165.7</c:v>
                </c:pt>
                <c:pt idx="478">
                  <c:v>180</c:v>
                </c:pt>
                <c:pt idx="479">
                  <c:v>170.9</c:v>
                </c:pt>
                <c:pt idx="480">
                  <c:v>173.2</c:v>
                </c:pt>
                <c:pt idx="481">
                  <c:v>169.9</c:v>
                </c:pt>
                <c:pt idx="482">
                  <c:v>166.9</c:v>
                </c:pt>
                <c:pt idx="483">
                  <c:v>173.4</c:v>
                </c:pt>
                <c:pt idx="484">
                  <c:v>168.8</c:v>
                </c:pt>
                <c:pt idx="485">
                  <c:v>166.6</c:v>
                </c:pt>
                <c:pt idx="486">
                  <c:v>177.5</c:v>
                </c:pt>
                <c:pt idx="487">
                  <c:v>172.9</c:v>
                </c:pt>
                <c:pt idx="488">
                  <c:v>168.2</c:v>
                </c:pt>
                <c:pt idx="489">
                  <c:v>169.7</c:v>
                </c:pt>
                <c:pt idx="490">
                  <c:v>163.80000000000001</c:v>
                </c:pt>
                <c:pt idx="491">
                  <c:v>168.2</c:v>
                </c:pt>
                <c:pt idx="492">
                  <c:v>171.6</c:v>
                </c:pt>
                <c:pt idx="493">
                  <c:v>183.3</c:v>
                </c:pt>
                <c:pt idx="494">
                  <c:v>168.5</c:v>
                </c:pt>
                <c:pt idx="495">
                  <c:v>169</c:v>
                </c:pt>
                <c:pt idx="496">
                  <c:v>170.6</c:v>
                </c:pt>
                <c:pt idx="497">
                  <c:v>173.7</c:v>
                </c:pt>
                <c:pt idx="498">
                  <c:v>170.2</c:v>
                </c:pt>
                <c:pt idx="499">
                  <c:v>168.4</c:v>
                </c:pt>
              </c:numCache>
            </c:numRef>
          </c:xVal>
          <c:yVal>
            <c:numRef>
              <c:f>Hoja1!$B$3:$B$502</c:f>
              <c:numCache>
                <c:formatCode>General</c:formatCode>
                <c:ptCount val="500"/>
                <c:pt idx="0">
                  <c:v>67.3</c:v>
                </c:pt>
                <c:pt idx="1">
                  <c:v>77.099999999999994</c:v>
                </c:pt>
                <c:pt idx="2">
                  <c:v>72.2</c:v>
                </c:pt>
                <c:pt idx="3">
                  <c:v>68.2</c:v>
                </c:pt>
                <c:pt idx="4">
                  <c:v>64.7</c:v>
                </c:pt>
                <c:pt idx="5">
                  <c:v>70.400000000000006</c:v>
                </c:pt>
                <c:pt idx="6">
                  <c:v>62.6</c:v>
                </c:pt>
                <c:pt idx="7">
                  <c:v>78.599999999999994</c:v>
                </c:pt>
                <c:pt idx="8">
                  <c:v>86</c:v>
                </c:pt>
                <c:pt idx="9">
                  <c:v>68.099999999999994</c:v>
                </c:pt>
                <c:pt idx="10">
                  <c:v>71.099999999999994</c:v>
                </c:pt>
                <c:pt idx="11">
                  <c:v>88.2</c:v>
                </c:pt>
                <c:pt idx="12">
                  <c:v>67.099999999999994</c:v>
                </c:pt>
                <c:pt idx="13">
                  <c:v>68.8</c:v>
                </c:pt>
                <c:pt idx="14">
                  <c:v>84.9</c:v>
                </c:pt>
                <c:pt idx="15">
                  <c:v>84.5</c:v>
                </c:pt>
                <c:pt idx="16">
                  <c:v>62</c:v>
                </c:pt>
                <c:pt idx="17">
                  <c:v>59.1</c:v>
                </c:pt>
                <c:pt idx="18">
                  <c:v>90.8</c:v>
                </c:pt>
                <c:pt idx="19">
                  <c:v>79.900000000000006</c:v>
                </c:pt>
                <c:pt idx="20">
                  <c:v>62.3</c:v>
                </c:pt>
                <c:pt idx="21">
                  <c:v>67.5</c:v>
                </c:pt>
                <c:pt idx="22">
                  <c:v>79</c:v>
                </c:pt>
                <c:pt idx="23">
                  <c:v>57.4</c:v>
                </c:pt>
                <c:pt idx="24">
                  <c:v>65.099999999999994</c:v>
                </c:pt>
                <c:pt idx="25">
                  <c:v>90.2</c:v>
                </c:pt>
                <c:pt idx="26">
                  <c:v>55.9</c:v>
                </c:pt>
                <c:pt idx="27">
                  <c:v>64.2</c:v>
                </c:pt>
                <c:pt idx="28">
                  <c:v>64.7</c:v>
                </c:pt>
                <c:pt idx="29">
                  <c:v>67.099999999999994</c:v>
                </c:pt>
                <c:pt idx="30">
                  <c:v>74.599999999999994</c:v>
                </c:pt>
                <c:pt idx="31">
                  <c:v>82.5</c:v>
                </c:pt>
                <c:pt idx="32">
                  <c:v>61.3</c:v>
                </c:pt>
                <c:pt idx="33">
                  <c:v>63.5</c:v>
                </c:pt>
                <c:pt idx="34">
                  <c:v>81.900000000000006</c:v>
                </c:pt>
                <c:pt idx="35">
                  <c:v>57.7</c:v>
                </c:pt>
                <c:pt idx="36">
                  <c:v>56.1</c:v>
                </c:pt>
                <c:pt idx="37">
                  <c:v>66.400000000000006</c:v>
                </c:pt>
                <c:pt idx="38">
                  <c:v>77.900000000000006</c:v>
                </c:pt>
                <c:pt idx="39">
                  <c:v>64.7</c:v>
                </c:pt>
                <c:pt idx="40">
                  <c:v>57.2</c:v>
                </c:pt>
                <c:pt idx="41">
                  <c:v>60.7</c:v>
                </c:pt>
                <c:pt idx="42">
                  <c:v>57.4</c:v>
                </c:pt>
                <c:pt idx="43">
                  <c:v>70.900000000000006</c:v>
                </c:pt>
                <c:pt idx="44">
                  <c:v>67.2</c:v>
                </c:pt>
                <c:pt idx="45">
                  <c:v>84.2</c:v>
                </c:pt>
                <c:pt idx="46">
                  <c:v>85.2</c:v>
                </c:pt>
                <c:pt idx="47">
                  <c:v>71.900000000000006</c:v>
                </c:pt>
                <c:pt idx="48">
                  <c:v>58.2</c:v>
                </c:pt>
                <c:pt idx="49">
                  <c:v>70.099999999999994</c:v>
                </c:pt>
                <c:pt idx="50">
                  <c:v>75.900000000000006</c:v>
                </c:pt>
                <c:pt idx="51">
                  <c:v>63.1</c:v>
                </c:pt>
                <c:pt idx="52">
                  <c:v>84.5</c:v>
                </c:pt>
                <c:pt idx="53">
                  <c:v>72.400000000000006</c:v>
                </c:pt>
                <c:pt idx="54">
                  <c:v>66.2</c:v>
                </c:pt>
                <c:pt idx="55">
                  <c:v>64.8</c:v>
                </c:pt>
                <c:pt idx="56">
                  <c:v>71.8</c:v>
                </c:pt>
                <c:pt idx="57">
                  <c:v>74.3</c:v>
                </c:pt>
                <c:pt idx="58">
                  <c:v>56.6</c:v>
                </c:pt>
                <c:pt idx="59">
                  <c:v>72.8</c:v>
                </c:pt>
                <c:pt idx="60">
                  <c:v>70.5</c:v>
                </c:pt>
                <c:pt idx="61">
                  <c:v>66.2</c:v>
                </c:pt>
                <c:pt idx="62">
                  <c:v>85.1</c:v>
                </c:pt>
                <c:pt idx="63">
                  <c:v>58</c:v>
                </c:pt>
                <c:pt idx="64">
                  <c:v>65.7</c:v>
                </c:pt>
                <c:pt idx="65">
                  <c:v>66.3</c:v>
                </c:pt>
                <c:pt idx="66">
                  <c:v>63.6</c:v>
                </c:pt>
                <c:pt idx="67">
                  <c:v>63.6</c:v>
                </c:pt>
                <c:pt idx="68">
                  <c:v>68.5</c:v>
                </c:pt>
                <c:pt idx="69">
                  <c:v>65.599999999999994</c:v>
                </c:pt>
                <c:pt idx="70">
                  <c:v>66.900000000000006</c:v>
                </c:pt>
                <c:pt idx="71">
                  <c:v>71.7</c:v>
                </c:pt>
                <c:pt idx="72">
                  <c:v>77.400000000000006</c:v>
                </c:pt>
                <c:pt idx="73">
                  <c:v>74.7</c:v>
                </c:pt>
                <c:pt idx="74">
                  <c:v>58.7</c:v>
                </c:pt>
                <c:pt idx="75">
                  <c:v>72.900000000000006</c:v>
                </c:pt>
                <c:pt idx="76">
                  <c:v>59.7</c:v>
                </c:pt>
                <c:pt idx="77">
                  <c:v>63.3</c:v>
                </c:pt>
                <c:pt idx="78">
                  <c:v>56.9</c:v>
                </c:pt>
                <c:pt idx="79">
                  <c:v>75</c:v>
                </c:pt>
                <c:pt idx="80">
                  <c:v>77</c:v>
                </c:pt>
                <c:pt idx="81">
                  <c:v>55.4</c:v>
                </c:pt>
                <c:pt idx="82">
                  <c:v>58.7</c:v>
                </c:pt>
                <c:pt idx="83">
                  <c:v>75.099999999999994</c:v>
                </c:pt>
                <c:pt idx="84">
                  <c:v>72.3</c:v>
                </c:pt>
                <c:pt idx="85">
                  <c:v>68.900000000000006</c:v>
                </c:pt>
                <c:pt idx="86">
                  <c:v>81</c:v>
                </c:pt>
                <c:pt idx="87">
                  <c:v>78.3</c:v>
                </c:pt>
                <c:pt idx="88">
                  <c:v>68.8</c:v>
                </c:pt>
                <c:pt idx="89">
                  <c:v>61.1</c:v>
                </c:pt>
                <c:pt idx="90">
                  <c:v>64.2</c:v>
                </c:pt>
                <c:pt idx="91">
                  <c:v>70</c:v>
                </c:pt>
                <c:pt idx="92">
                  <c:v>56.2</c:v>
                </c:pt>
                <c:pt idx="93">
                  <c:v>61</c:v>
                </c:pt>
                <c:pt idx="94">
                  <c:v>58.3</c:v>
                </c:pt>
                <c:pt idx="95">
                  <c:v>60</c:v>
                </c:pt>
                <c:pt idx="96">
                  <c:v>85.4</c:v>
                </c:pt>
                <c:pt idx="97">
                  <c:v>65.7</c:v>
                </c:pt>
                <c:pt idx="98">
                  <c:v>73.599999999999994</c:v>
                </c:pt>
                <c:pt idx="99">
                  <c:v>83.8</c:v>
                </c:pt>
                <c:pt idx="100">
                  <c:v>53.8</c:v>
                </c:pt>
                <c:pt idx="101">
                  <c:v>71.7</c:v>
                </c:pt>
                <c:pt idx="102">
                  <c:v>67.099999999999994</c:v>
                </c:pt>
                <c:pt idx="103">
                  <c:v>61.4</c:v>
                </c:pt>
                <c:pt idx="104">
                  <c:v>69.5</c:v>
                </c:pt>
                <c:pt idx="105">
                  <c:v>58.5</c:v>
                </c:pt>
                <c:pt idx="106">
                  <c:v>59.2</c:v>
                </c:pt>
                <c:pt idx="107">
                  <c:v>61.5</c:v>
                </c:pt>
                <c:pt idx="108">
                  <c:v>76</c:v>
                </c:pt>
                <c:pt idx="109">
                  <c:v>71.3</c:v>
                </c:pt>
                <c:pt idx="110">
                  <c:v>60.9</c:v>
                </c:pt>
                <c:pt idx="111">
                  <c:v>73.5</c:v>
                </c:pt>
                <c:pt idx="112">
                  <c:v>65.2</c:v>
                </c:pt>
                <c:pt idx="113">
                  <c:v>67.599999999999994</c:v>
                </c:pt>
                <c:pt idx="114">
                  <c:v>56</c:v>
                </c:pt>
                <c:pt idx="115">
                  <c:v>69.900000000000006</c:v>
                </c:pt>
                <c:pt idx="116">
                  <c:v>58.7</c:v>
                </c:pt>
                <c:pt idx="117">
                  <c:v>76.2</c:v>
                </c:pt>
                <c:pt idx="118">
                  <c:v>68.3</c:v>
                </c:pt>
                <c:pt idx="119">
                  <c:v>69.400000000000006</c:v>
                </c:pt>
                <c:pt idx="120">
                  <c:v>65.400000000000006</c:v>
                </c:pt>
                <c:pt idx="121">
                  <c:v>66.3</c:v>
                </c:pt>
                <c:pt idx="122">
                  <c:v>55.3</c:v>
                </c:pt>
                <c:pt idx="123">
                  <c:v>60.7</c:v>
                </c:pt>
                <c:pt idx="124">
                  <c:v>73.900000000000006</c:v>
                </c:pt>
                <c:pt idx="125">
                  <c:v>74.5</c:v>
                </c:pt>
                <c:pt idx="126">
                  <c:v>56.5</c:v>
                </c:pt>
                <c:pt idx="127">
                  <c:v>60.3</c:v>
                </c:pt>
                <c:pt idx="128">
                  <c:v>68.5</c:v>
                </c:pt>
                <c:pt idx="129">
                  <c:v>69.900000000000006</c:v>
                </c:pt>
                <c:pt idx="130">
                  <c:v>62.8</c:v>
                </c:pt>
                <c:pt idx="131">
                  <c:v>77.2</c:v>
                </c:pt>
                <c:pt idx="132">
                  <c:v>73.7</c:v>
                </c:pt>
                <c:pt idx="133">
                  <c:v>67.3</c:v>
                </c:pt>
                <c:pt idx="134">
                  <c:v>72</c:v>
                </c:pt>
                <c:pt idx="135">
                  <c:v>86.3</c:v>
                </c:pt>
                <c:pt idx="136">
                  <c:v>67.8</c:v>
                </c:pt>
                <c:pt idx="137">
                  <c:v>68.099999999999994</c:v>
                </c:pt>
                <c:pt idx="138">
                  <c:v>62.7</c:v>
                </c:pt>
                <c:pt idx="139">
                  <c:v>75.3</c:v>
                </c:pt>
                <c:pt idx="140">
                  <c:v>68.900000000000006</c:v>
                </c:pt>
                <c:pt idx="141">
                  <c:v>58.9</c:v>
                </c:pt>
                <c:pt idx="142">
                  <c:v>87.9</c:v>
                </c:pt>
                <c:pt idx="143">
                  <c:v>62.8</c:v>
                </c:pt>
                <c:pt idx="144">
                  <c:v>60.1</c:v>
                </c:pt>
                <c:pt idx="145">
                  <c:v>70.099999999999994</c:v>
                </c:pt>
                <c:pt idx="146">
                  <c:v>82.8</c:v>
                </c:pt>
                <c:pt idx="147">
                  <c:v>85.2</c:v>
                </c:pt>
                <c:pt idx="148">
                  <c:v>56.4</c:v>
                </c:pt>
                <c:pt idx="149">
                  <c:v>71.400000000000006</c:v>
                </c:pt>
                <c:pt idx="150">
                  <c:v>58.7</c:v>
                </c:pt>
                <c:pt idx="151">
                  <c:v>81.900000000000006</c:v>
                </c:pt>
                <c:pt idx="152">
                  <c:v>74.099999999999994</c:v>
                </c:pt>
                <c:pt idx="153">
                  <c:v>72</c:v>
                </c:pt>
                <c:pt idx="154">
                  <c:v>67.2</c:v>
                </c:pt>
                <c:pt idx="155">
                  <c:v>60.2</c:v>
                </c:pt>
                <c:pt idx="156">
                  <c:v>52.9</c:v>
                </c:pt>
                <c:pt idx="157">
                  <c:v>58.7</c:v>
                </c:pt>
                <c:pt idx="158">
                  <c:v>65.900000000000006</c:v>
                </c:pt>
                <c:pt idx="159">
                  <c:v>55</c:v>
                </c:pt>
                <c:pt idx="160">
                  <c:v>72</c:v>
                </c:pt>
                <c:pt idx="161">
                  <c:v>76.7</c:v>
                </c:pt>
                <c:pt idx="162">
                  <c:v>75.599999999999994</c:v>
                </c:pt>
                <c:pt idx="163">
                  <c:v>54.1</c:v>
                </c:pt>
                <c:pt idx="164">
                  <c:v>74.7</c:v>
                </c:pt>
                <c:pt idx="165">
                  <c:v>76.7</c:v>
                </c:pt>
                <c:pt idx="166">
                  <c:v>65.3</c:v>
                </c:pt>
                <c:pt idx="167">
                  <c:v>70.099999999999994</c:v>
                </c:pt>
                <c:pt idx="168">
                  <c:v>66.2</c:v>
                </c:pt>
                <c:pt idx="169">
                  <c:v>75.7</c:v>
                </c:pt>
                <c:pt idx="170">
                  <c:v>67.599999999999994</c:v>
                </c:pt>
                <c:pt idx="171">
                  <c:v>77.5</c:v>
                </c:pt>
                <c:pt idx="172">
                  <c:v>74.3</c:v>
                </c:pt>
                <c:pt idx="173">
                  <c:v>63.2</c:v>
                </c:pt>
                <c:pt idx="174">
                  <c:v>56.7</c:v>
                </c:pt>
                <c:pt idx="175">
                  <c:v>74.8</c:v>
                </c:pt>
                <c:pt idx="176">
                  <c:v>59.1</c:v>
                </c:pt>
                <c:pt idx="177">
                  <c:v>70.8</c:v>
                </c:pt>
                <c:pt idx="178">
                  <c:v>66</c:v>
                </c:pt>
                <c:pt idx="179">
                  <c:v>69.2</c:v>
                </c:pt>
                <c:pt idx="180">
                  <c:v>55.6</c:v>
                </c:pt>
                <c:pt idx="181">
                  <c:v>67</c:v>
                </c:pt>
                <c:pt idx="182">
                  <c:v>63.7</c:v>
                </c:pt>
                <c:pt idx="183">
                  <c:v>87.6</c:v>
                </c:pt>
                <c:pt idx="184">
                  <c:v>60</c:v>
                </c:pt>
                <c:pt idx="185">
                  <c:v>69.400000000000006</c:v>
                </c:pt>
                <c:pt idx="186">
                  <c:v>85.1</c:v>
                </c:pt>
                <c:pt idx="187">
                  <c:v>76.8</c:v>
                </c:pt>
                <c:pt idx="188">
                  <c:v>59.3</c:v>
                </c:pt>
                <c:pt idx="189">
                  <c:v>65.599999999999994</c:v>
                </c:pt>
                <c:pt idx="190">
                  <c:v>63.2</c:v>
                </c:pt>
                <c:pt idx="191">
                  <c:v>67.099999999999994</c:v>
                </c:pt>
                <c:pt idx="192">
                  <c:v>88.8</c:v>
                </c:pt>
                <c:pt idx="193">
                  <c:v>72.400000000000006</c:v>
                </c:pt>
                <c:pt idx="194">
                  <c:v>55.5</c:v>
                </c:pt>
                <c:pt idx="195">
                  <c:v>71.3</c:v>
                </c:pt>
                <c:pt idx="196">
                  <c:v>60</c:v>
                </c:pt>
                <c:pt idx="197">
                  <c:v>69.7</c:v>
                </c:pt>
                <c:pt idx="198">
                  <c:v>55.9</c:v>
                </c:pt>
                <c:pt idx="199">
                  <c:v>69.599999999999994</c:v>
                </c:pt>
                <c:pt idx="200">
                  <c:v>66.099999999999994</c:v>
                </c:pt>
                <c:pt idx="201">
                  <c:v>60.4</c:v>
                </c:pt>
                <c:pt idx="202">
                  <c:v>60.7</c:v>
                </c:pt>
                <c:pt idx="203">
                  <c:v>58.3</c:v>
                </c:pt>
                <c:pt idx="204">
                  <c:v>57.7</c:v>
                </c:pt>
                <c:pt idx="205">
                  <c:v>80.599999999999994</c:v>
                </c:pt>
                <c:pt idx="206">
                  <c:v>73.2</c:v>
                </c:pt>
                <c:pt idx="207">
                  <c:v>66.2</c:v>
                </c:pt>
                <c:pt idx="208">
                  <c:v>61</c:v>
                </c:pt>
                <c:pt idx="209">
                  <c:v>67.3</c:v>
                </c:pt>
                <c:pt idx="210">
                  <c:v>75.7</c:v>
                </c:pt>
                <c:pt idx="211">
                  <c:v>65.900000000000006</c:v>
                </c:pt>
                <c:pt idx="212">
                  <c:v>63.8</c:v>
                </c:pt>
                <c:pt idx="213">
                  <c:v>82.3</c:v>
                </c:pt>
                <c:pt idx="214">
                  <c:v>67</c:v>
                </c:pt>
                <c:pt idx="215">
                  <c:v>55.6</c:v>
                </c:pt>
                <c:pt idx="216">
                  <c:v>67</c:v>
                </c:pt>
                <c:pt idx="217">
                  <c:v>76.099999999999994</c:v>
                </c:pt>
                <c:pt idx="218">
                  <c:v>56.9</c:v>
                </c:pt>
                <c:pt idx="219">
                  <c:v>61.3</c:v>
                </c:pt>
                <c:pt idx="220">
                  <c:v>67.8</c:v>
                </c:pt>
                <c:pt idx="221">
                  <c:v>57.3</c:v>
                </c:pt>
                <c:pt idx="222">
                  <c:v>60.6</c:v>
                </c:pt>
                <c:pt idx="223">
                  <c:v>81.099999999999994</c:v>
                </c:pt>
                <c:pt idx="224">
                  <c:v>71.099999999999994</c:v>
                </c:pt>
                <c:pt idx="225">
                  <c:v>82.7</c:v>
                </c:pt>
                <c:pt idx="226">
                  <c:v>87.1</c:v>
                </c:pt>
                <c:pt idx="227">
                  <c:v>85.5</c:v>
                </c:pt>
                <c:pt idx="228">
                  <c:v>65.5</c:v>
                </c:pt>
                <c:pt idx="229">
                  <c:v>55</c:v>
                </c:pt>
                <c:pt idx="230">
                  <c:v>72.099999999999994</c:v>
                </c:pt>
                <c:pt idx="231">
                  <c:v>66</c:v>
                </c:pt>
                <c:pt idx="232">
                  <c:v>70.3</c:v>
                </c:pt>
                <c:pt idx="233">
                  <c:v>64.099999999999994</c:v>
                </c:pt>
                <c:pt idx="234">
                  <c:v>79.8</c:v>
                </c:pt>
                <c:pt idx="235">
                  <c:v>71.599999999999994</c:v>
                </c:pt>
                <c:pt idx="236">
                  <c:v>74</c:v>
                </c:pt>
                <c:pt idx="237">
                  <c:v>73.3</c:v>
                </c:pt>
                <c:pt idx="238">
                  <c:v>69.3</c:v>
                </c:pt>
                <c:pt idx="239">
                  <c:v>64.7</c:v>
                </c:pt>
                <c:pt idx="240">
                  <c:v>71.3</c:v>
                </c:pt>
                <c:pt idx="241">
                  <c:v>75.2</c:v>
                </c:pt>
                <c:pt idx="242">
                  <c:v>66.3</c:v>
                </c:pt>
                <c:pt idx="243">
                  <c:v>75.099999999999994</c:v>
                </c:pt>
                <c:pt idx="244">
                  <c:v>64.3</c:v>
                </c:pt>
                <c:pt idx="245">
                  <c:v>55.2</c:v>
                </c:pt>
                <c:pt idx="246">
                  <c:v>54.9</c:v>
                </c:pt>
                <c:pt idx="247">
                  <c:v>75.5</c:v>
                </c:pt>
                <c:pt idx="248">
                  <c:v>62.9</c:v>
                </c:pt>
                <c:pt idx="249">
                  <c:v>55.7</c:v>
                </c:pt>
                <c:pt idx="250">
                  <c:v>59.5</c:v>
                </c:pt>
                <c:pt idx="251">
                  <c:v>74.3</c:v>
                </c:pt>
                <c:pt idx="252">
                  <c:v>75.099999999999994</c:v>
                </c:pt>
                <c:pt idx="253">
                  <c:v>74.599999999999994</c:v>
                </c:pt>
                <c:pt idx="254">
                  <c:v>64.400000000000006</c:v>
                </c:pt>
                <c:pt idx="255">
                  <c:v>59.2</c:v>
                </c:pt>
                <c:pt idx="256">
                  <c:v>83.3</c:v>
                </c:pt>
                <c:pt idx="257">
                  <c:v>57.4</c:v>
                </c:pt>
                <c:pt idx="258">
                  <c:v>81.2</c:v>
                </c:pt>
                <c:pt idx="259">
                  <c:v>81</c:v>
                </c:pt>
                <c:pt idx="260">
                  <c:v>54.7</c:v>
                </c:pt>
                <c:pt idx="261">
                  <c:v>63.3</c:v>
                </c:pt>
                <c:pt idx="262">
                  <c:v>71.7</c:v>
                </c:pt>
                <c:pt idx="263">
                  <c:v>73.400000000000006</c:v>
                </c:pt>
                <c:pt idx="264">
                  <c:v>63.1</c:v>
                </c:pt>
                <c:pt idx="265">
                  <c:v>68.3</c:v>
                </c:pt>
                <c:pt idx="266">
                  <c:v>62</c:v>
                </c:pt>
                <c:pt idx="267">
                  <c:v>66.3</c:v>
                </c:pt>
                <c:pt idx="268">
                  <c:v>65.8</c:v>
                </c:pt>
                <c:pt idx="269">
                  <c:v>71.8</c:v>
                </c:pt>
                <c:pt idx="270">
                  <c:v>75</c:v>
                </c:pt>
                <c:pt idx="271">
                  <c:v>87.7</c:v>
                </c:pt>
                <c:pt idx="272">
                  <c:v>64.099999999999994</c:v>
                </c:pt>
                <c:pt idx="273">
                  <c:v>54.7</c:v>
                </c:pt>
                <c:pt idx="274">
                  <c:v>61.7</c:v>
                </c:pt>
                <c:pt idx="275">
                  <c:v>54.7</c:v>
                </c:pt>
                <c:pt idx="276">
                  <c:v>81.099999999999994</c:v>
                </c:pt>
                <c:pt idx="277">
                  <c:v>83.4</c:v>
                </c:pt>
                <c:pt idx="278">
                  <c:v>80.7</c:v>
                </c:pt>
                <c:pt idx="279">
                  <c:v>87.5</c:v>
                </c:pt>
                <c:pt idx="280">
                  <c:v>73</c:v>
                </c:pt>
                <c:pt idx="281">
                  <c:v>73.400000000000006</c:v>
                </c:pt>
                <c:pt idx="282">
                  <c:v>61.2</c:v>
                </c:pt>
                <c:pt idx="283">
                  <c:v>60.8</c:v>
                </c:pt>
                <c:pt idx="284">
                  <c:v>59.3</c:v>
                </c:pt>
                <c:pt idx="285">
                  <c:v>62.9</c:v>
                </c:pt>
                <c:pt idx="286">
                  <c:v>69.5</c:v>
                </c:pt>
                <c:pt idx="287">
                  <c:v>56.8</c:v>
                </c:pt>
                <c:pt idx="288">
                  <c:v>67.8</c:v>
                </c:pt>
                <c:pt idx="289">
                  <c:v>72.2</c:v>
                </c:pt>
                <c:pt idx="290">
                  <c:v>61.5</c:v>
                </c:pt>
                <c:pt idx="291">
                  <c:v>89.5</c:v>
                </c:pt>
                <c:pt idx="292">
                  <c:v>77.400000000000006</c:v>
                </c:pt>
                <c:pt idx="293">
                  <c:v>86.5</c:v>
                </c:pt>
                <c:pt idx="294">
                  <c:v>79.900000000000006</c:v>
                </c:pt>
                <c:pt idx="295">
                  <c:v>77.5</c:v>
                </c:pt>
                <c:pt idx="296">
                  <c:v>62.4</c:v>
                </c:pt>
                <c:pt idx="297">
                  <c:v>81</c:v>
                </c:pt>
                <c:pt idx="298">
                  <c:v>67.8</c:v>
                </c:pt>
                <c:pt idx="299">
                  <c:v>56.2</c:v>
                </c:pt>
                <c:pt idx="300">
                  <c:v>70</c:v>
                </c:pt>
                <c:pt idx="301">
                  <c:v>83.8</c:v>
                </c:pt>
                <c:pt idx="302">
                  <c:v>73.599999999999994</c:v>
                </c:pt>
                <c:pt idx="303">
                  <c:v>76.5</c:v>
                </c:pt>
                <c:pt idx="304">
                  <c:v>61.6</c:v>
                </c:pt>
                <c:pt idx="305">
                  <c:v>85.9</c:v>
                </c:pt>
                <c:pt idx="306">
                  <c:v>64</c:v>
                </c:pt>
                <c:pt idx="307">
                  <c:v>72.599999999999994</c:v>
                </c:pt>
                <c:pt idx="308">
                  <c:v>79.099999999999994</c:v>
                </c:pt>
                <c:pt idx="309">
                  <c:v>60.6</c:v>
                </c:pt>
                <c:pt idx="310">
                  <c:v>73.8</c:v>
                </c:pt>
                <c:pt idx="311">
                  <c:v>57.7</c:v>
                </c:pt>
                <c:pt idx="312">
                  <c:v>70.900000000000006</c:v>
                </c:pt>
                <c:pt idx="313">
                  <c:v>59.7</c:v>
                </c:pt>
                <c:pt idx="314">
                  <c:v>68.2</c:v>
                </c:pt>
                <c:pt idx="315">
                  <c:v>82.5</c:v>
                </c:pt>
                <c:pt idx="316">
                  <c:v>70.5</c:v>
                </c:pt>
                <c:pt idx="317">
                  <c:v>77.3</c:v>
                </c:pt>
                <c:pt idx="318">
                  <c:v>88.8</c:v>
                </c:pt>
                <c:pt idx="319">
                  <c:v>69.099999999999994</c:v>
                </c:pt>
                <c:pt idx="320">
                  <c:v>59.7</c:v>
                </c:pt>
                <c:pt idx="321">
                  <c:v>58.6</c:v>
                </c:pt>
                <c:pt idx="322">
                  <c:v>80.7</c:v>
                </c:pt>
                <c:pt idx="323">
                  <c:v>72.5</c:v>
                </c:pt>
                <c:pt idx="324">
                  <c:v>59.8</c:v>
                </c:pt>
                <c:pt idx="325">
                  <c:v>55.2</c:v>
                </c:pt>
                <c:pt idx="326">
                  <c:v>61.8</c:v>
                </c:pt>
                <c:pt idx="327">
                  <c:v>60.1</c:v>
                </c:pt>
                <c:pt idx="328">
                  <c:v>77.400000000000006</c:v>
                </c:pt>
                <c:pt idx="329">
                  <c:v>72.8</c:v>
                </c:pt>
                <c:pt idx="330">
                  <c:v>55.4</c:v>
                </c:pt>
                <c:pt idx="331">
                  <c:v>69.400000000000006</c:v>
                </c:pt>
                <c:pt idx="332">
                  <c:v>68</c:v>
                </c:pt>
                <c:pt idx="333">
                  <c:v>71.2</c:v>
                </c:pt>
                <c:pt idx="334">
                  <c:v>85.2</c:v>
                </c:pt>
                <c:pt idx="335">
                  <c:v>66.2</c:v>
                </c:pt>
                <c:pt idx="336">
                  <c:v>85.9</c:v>
                </c:pt>
                <c:pt idx="337">
                  <c:v>67.2</c:v>
                </c:pt>
                <c:pt idx="338">
                  <c:v>71.400000000000006</c:v>
                </c:pt>
                <c:pt idx="339">
                  <c:v>70.900000000000006</c:v>
                </c:pt>
                <c:pt idx="340">
                  <c:v>57</c:v>
                </c:pt>
                <c:pt idx="341">
                  <c:v>64.5</c:v>
                </c:pt>
                <c:pt idx="342">
                  <c:v>73.5</c:v>
                </c:pt>
                <c:pt idx="343">
                  <c:v>57.5</c:v>
                </c:pt>
                <c:pt idx="344">
                  <c:v>65.900000000000006</c:v>
                </c:pt>
                <c:pt idx="345">
                  <c:v>82.4</c:v>
                </c:pt>
                <c:pt idx="346">
                  <c:v>57.5</c:v>
                </c:pt>
                <c:pt idx="347">
                  <c:v>71.7</c:v>
                </c:pt>
                <c:pt idx="348">
                  <c:v>59.9</c:v>
                </c:pt>
                <c:pt idx="349">
                  <c:v>61.8</c:v>
                </c:pt>
                <c:pt idx="350">
                  <c:v>65.7</c:v>
                </c:pt>
                <c:pt idx="351">
                  <c:v>80.900000000000006</c:v>
                </c:pt>
                <c:pt idx="352">
                  <c:v>75</c:v>
                </c:pt>
                <c:pt idx="353">
                  <c:v>70.599999999999994</c:v>
                </c:pt>
                <c:pt idx="354">
                  <c:v>57.3</c:v>
                </c:pt>
                <c:pt idx="355">
                  <c:v>70.5</c:v>
                </c:pt>
                <c:pt idx="356">
                  <c:v>71.2</c:v>
                </c:pt>
                <c:pt idx="357">
                  <c:v>60.5</c:v>
                </c:pt>
                <c:pt idx="358">
                  <c:v>86.8</c:v>
                </c:pt>
                <c:pt idx="359">
                  <c:v>57.2</c:v>
                </c:pt>
                <c:pt idx="360">
                  <c:v>62.1</c:v>
                </c:pt>
                <c:pt idx="361">
                  <c:v>72.2</c:v>
                </c:pt>
                <c:pt idx="362">
                  <c:v>69</c:v>
                </c:pt>
                <c:pt idx="363">
                  <c:v>81.599999999999994</c:v>
                </c:pt>
                <c:pt idx="364">
                  <c:v>58.8</c:v>
                </c:pt>
                <c:pt idx="365">
                  <c:v>62.2</c:v>
                </c:pt>
                <c:pt idx="366">
                  <c:v>74.2</c:v>
                </c:pt>
                <c:pt idx="367">
                  <c:v>77.099999999999994</c:v>
                </c:pt>
                <c:pt idx="368">
                  <c:v>86.6</c:v>
                </c:pt>
                <c:pt idx="369">
                  <c:v>85</c:v>
                </c:pt>
                <c:pt idx="370">
                  <c:v>63.1</c:v>
                </c:pt>
                <c:pt idx="371">
                  <c:v>65.2</c:v>
                </c:pt>
                <c:pt idx="372">
                  <c:v>66.3</c:v>
                </c:pt>
                <c:pt idx="373">
                  <c:v>73.599999999999994</c:v>
                </c:pt>
                <c:pt idx="374">
                  <c:v>63.4</c:v>
                </c:pt>
                <c:pt idx="375">
                  <c:v>71.599999999999994</c:v>
                </c:pt>
                <c:pt idx="376">
                  <c:v>72.3</c:v>
                </c:pt>
                <c:pt idx="377">
                  <c:v>66</c:v>
                </c:pt>
                <c:pt idx="378">
                  <c:v>55.6</c:v>
                </c:pt>
                <c:pt idx="379">
                  <c:v>52.9</c:v>
                </c:pt>
                <c:pt idx="380">
                  <c:v>89</c:v>
                </c:pt>
                <c:pt idx="381">
                  <c:v>81.099999999999994</c:v>
                </c:pt>
                <c:pt idx="382">
                  <c:v>71.7</c:v>
                </c:pt>
                <c:pt idx="383">
                  <c:v>56.1</c:v>
                </c:pt>
                <c:pt idx="384">
                  <c:v>61.1</c:v>
                </c:pt>
                <c:pt idx="385">
                  <c:v>60.4</c:v>
                </c:pt>
                <c:pt idx="386">
                  <c:v>70</c:v>
                </c:pt>
                <c:pt idx="387">
                  <c:v>68.7</c:v>
                </c:pt>
                <c:pt idx="388">
                  <c:v>70.900000000000006</c:v>
                </c:pt>
                <c:pt idx="389">
                  <c:v>70.3</c:v>
                </c:pt>
                <c:pt idx="390">
                  <c:v>67</c:v>
                </c:pt>
                <c:pt idx="391">
                  <c:v>66</c:v>
                </c:pt>
                <c:pt idx="392">
                  <c:v>67.8</c:v>
                </c:pt>
                <c:pt idx="393">
                  <c:v>73.099999999999994</c:v>
                </c:pt>
                <c:pt idx="394">
                  <c:v>62.3</c:v>
                </c:pt>
                <c:pt idx="395">
                  <c:v>71.900000000000006</c:v>
                </c:pt>
                <c:pt idx="396">
                  <c:v>75.099999999999994</c:v>
                </c:pt>
                <c:pt idx="397">
                  <c:v>71.7</c:v>
                </c:pt>
                <c:pt idx="398">
                  <c:v>73.3</c:v>
                </c:pt>
                <c:pt idx="399">
                  <c:v>61.1</c:v>
                </c:pt>
                <c:pt idx="400">
                  <c:v>60.2</c:v>
                </c:pt>
                <c:pt idx="401">
                  <c:v>80.8</c:v>
                </c:pt>
                <c:pt idx="402">
                  <c:v>72.8</c:v>
                </c:pt>
                <c:pt idx="403">
                  <c:v>69.3</c:v>
                </c:pt>
                <c:pt idx="404">
                  <c:v>78.099999999999994</c:v>
                </c:pt>
                <c:pt idx="405">
                  <c:v>68.599999999999994</c:v>
                </c:pt>
                <c:pt idx="406">
                  <c:v>62.7</c:v>
                </c:pt>
                <c:pt idx="407">
                  <c:v>51.8</c:v>
                </c:pt>
                <c:pt idx="408">
                  <c:v>70.7</c:v>
                </c:pt>
                <c:pt idx="409">
                  <c:v>75.599999999999994</c:v>
                </c:pt>
                <c:pt idx="410">
                  <c:v>62.2</c:v>
                </c:pt>
                <c:pt idx="411">
                  <c:v>69.5</c:v>
                </c:pt>
                <c:pt idx="412">
                  <c:v>70</c:v>
                </c:pt>
                <c:pt idx="413">
                  <c:v>75.400000000000006</c:v>
                </c:pt>
                <c:pt idx="414">
                  <c:v>57.5</c:v>
                </c:pt>
                <c:pt idx="415">
                  <c:v>63.5</c:v>
                </c:pt>
                <c:pt idx="416">
                  <c:v>81.599999999999994</c:v>
                </c:pt>
                <c:pt idx="417">
                  <c:v>72.8</c:v>
                </c:pt>
                <c:pt idx="418">
                  <c:v>82.5</c:v>
                </c:pt>
                <c:pt idx="419">
                  <c:v>60.7</c:v>
                </c:pt>
                <c:pt idx="420">
                  <c:v>72.599999999999994</c:v>
                </c:pt>
                <c:pt idx="421">
                  <c:v>79</c:v>
                </c:pt>
                <c:pt idx="422">
                  <c:v>57.7</c:v>
                </c:pt>
                <c:pt idx="423">
                  <c:v>74.7</c:v>
                </c:pt>
                <c:pt idx="424">
                  <c:v>66.900000000000006</c:v>
                </c:pt>
                <c:pt idx="425">
                  <c:v>75.400000000000006</c:v>
                </c:pt>
                <c:pt idx="426">
                  <c:v>66.900000000000006</c:v>
                </c:pt>
                <c:pt idx="427">
                  <c:v>62.5</c:v>
                </c:pt>
                <c:pt idx="428">
                  <c:v>66.2</c:v>
                </c:pt>
                <c:pt idx="429">
                  <c:v>89.3</c:v>
                </c:pt>
                <c:pt idx="430">
                  <c:v>64.2</c:v>
                </c:pt>
                <c:pt idx="431">
                  <c:v>66</c:v>
                </c:pt>
                <c:pt idx="432">
                  <c:v>65.5</c:v>
                </c:pt>
                <c:pt idx="433">
                  <c:v>70.099999999999994</c:v>
                </c:pt>
                <c:pt idx="434">
                  <c:v>63.6</c:v>
                </c:pt>
                <c:pt idx="435">
                  <c:v>64.8</c:v>
                </c:pt>
                <c:pt idx="436">
                  <c:v>69.400000000000006</c:v>
                </c:pt>
                <c:pt idx="437">
                  <c:v>70.900000000000006</c:v>
                </c:pt>
                <c:pt idx="438">
                  <c:v>59.8</c:v>
                </c:pt>
                <c:pt idx="439">
                  <c:v>57.5</c:v>
                </c:pt>
                <c:pt idx="440">
                  <c:v>74</c:v>
                </c:pt>
                <c:pt idx="441">
                  <c:v>70.7</c:v>
                </c:pt>
                <c:pt idx="442">
                  <c:v>72.7</c:v>
                </c:pt>
                <c:pt idx="443">
                  <c:v>58</c:v>
                </c:pt>
                <c:pt idx="444">
                  <c:v>68.400000000000006</c:v>
                </c:pt>
                <c:pt idx="445">
                  <c:v>70.5</c:v>
                </c:pt>
                <c:pt idx="446">
                  <c:v>60.2</c:v>
                </c:pt>
                <c:pt idx="447">
                  <c:v>60</c:v>
                </c:pt>
                <c:pt idx="448">
                  <c:v>77.900000000000006</c:v>
                </c:pt>
                <c:pt idx="449">
                  <c:v>90.2</c:v>
                </c:pt>
                <c:pt idx="450">
                  <c:v>81.400000000000006</c:v>
                </c:pt>
                <c:pt idx="451">
                  <c:v>68.5</c:v>
                </c:pt>
                <c:pt idx="452">
                  <c:v>56.7</c:v>
                </c:pt>
                <c:pt idx="453">
                  <c:v>85.4</c:v>
                </c:pt>
                <c:pt idx="454">
                  <c:v>77.900000000000006</c:v>
                </c:pt>
                <c:pt idx="455">
                  <c:v>57.8</c:v>
                </c:pt>
                <c:pt idx="456">
                  <c:v>79.400000000000006</c:v>
                </c:pt>
                <c:pt idx="457">
                  <c:v>83.5</c:v>
                </c:pt>
                <c:pt idx="458">
                  <c:v>71.7</c:v>
                </c:pt>
                <c:pt idx="459">
                  <c:v>82.8</c:v>
                </c:pt>
                <c:pt idx="460">
                  <c:v>75.5</c:v>
                </c:pt>
                <c:pt idx="461">
                  <c:v>73.3</c:v>
                </c:pt>
                <c:pt idx="462">
                  <c:v>68.7</c:v>
                </c:pt>
                <c:pt idx="463">
                  <c:v>68.400000000000006</c:v>
                </c:pt>
                <c:pt idx="464">
                  <c:v>53.9</c:v>
                </c:pt>
                <c:pt idx="465">
                  <c:v>84</c:v>
                </c:pt>
                <c:pt idx="466">
                  <c:v>62</c:v>
                </c:pt>
                <c:pt idx="467">
                  <c:v>71</c:v>
                </c:pt>
                <c:pt idx="468">
                  <c:v>73.599999999999994</c:v>
                </c:pt>
                <c:pt idx="469">
                  <c:v>65.7</c:v>
                </c:pt>
                <c:pt idx="470">
                  <c:v>79.5</c:v>
                </c:pt>
                <c:pt idx="471">
                  <c:v>72.3</c:v>
                </c:pt>
                <c:pt idx="472">
                  <c:v>73.8</c:v>
                </c:pt>
                <c:pt idx="473">
                  <c:v>58.2</c:v>
                </c:pt>
                <c:pt idx="474">
                  <c:v>81.7</c:v>
                </c:pt>
                <c:pt idx="475">
                  <c:v>79.3</c:v>
                </c:pt>
                <c:pt idx="476">
                  <c:v>59.4</c:v>
                </c:pt>
                <c:pt idx="477">
                  <c:v>77.3</c:v>
                </c:pt>
                <c:pt idx="478">
                  <c:v>61.4</c:v>
                </c:pt>
                <c:pt idx="479">
                  <c:v>66.900000000000006</c:v>
                </c:pt>
                <c:pt idx="480">
                  <c:v>78.5</c:v>
                </c:pt>
                <c:pt idx="481">
                  <c:v>67.599999999999994</c:v>
                </c:pt>
                <c:pt idx="482">
                  <c:v>61.4</c:v>
                </c:pt>
                <c:pt idx="483">
                  <c:v>60.9</c:v>
                </c:pt>
                <c:pt idx="484">
                  <c:v>62.2</c:v>
                </c:pt>
                <c:pt idx="485">
                  <c:v>62.3</c:v>
                </c:pt>
                <c:pt idx="486">
                  <c:v>70.5</c:v>
                </c:pt>
                <c:pt idx="487">
                  <c:v>89.4</c:v>
                </c:pt>
                <c:pt idx="488">
                  <c:v>72.3</c:v>
                </c:pt>
                <c:pt idx="489">
                  <c:v>70.5</c:v>
                </c:pt>
                <c:pt idx="490">
                  <c:v>65.3</c:v>
                </c:pt>
                <c:pt idx="491">
                  <c:v>54.9</c:v>
                </c:pt>
                <c:pt idx="492">
                  <c:v>87.8</c:v>
                </c:pt>
                <c:pt idx="493">
                  <c:v>79.8</c:v>
                </c:pt>
                <c:pt idx="494">
                  <c:v>56</c:v>
                </c:pt>
                <c:pt idx="495">
                  <c:v>59.2</c:v>
                </c:pt>
                <c:pt idx="496">
                  <c:v>65.8</c:v>
                </c:pt>
                <c:pt idx="497">
                  <c:v>57</c:v>
                </c:pt>
                <c:pt idx="498">
                  <c:v>62.7</c:v>
                </c:pt>
                <c:pt idx="49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9-412A-BB4B-E3EEA1396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501696"/>
        <c:axId val="781562992"/>
      </c:scatterChart>
      <c:valAx>
        <c:axId val="166950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1562992"/>
        <c:crosses val="autoZero"/>
        <c:crossBetween val="midCat"/>
      </c:valAx>
      <c:valAx>
        <c:axId val="7815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950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Estatura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Hoja1!$A$3:$A$502</c:f>
              <c:numCache>
                <c:formatCode>General</c:formatCode>
                <c:ptCount val="500"/>
                <c:pt idx="0">
                  <c:v>166.7</c:v>
                </c:pt>
                <c:pt idx="1">
                  <c:v>174.7</c:v>
                </c:pt>
                <c:pt idx="2">
                  <c:v>174.1</c:v>
                </c:pt>
                <c:pt idx="3">
                  <c:v>168.9</c:v>
                </c:pt>
                <c:pt idx="4">
                  <c:v>170.2</c:v>
                </c:pt>
                <c:pt idx="5">
                  <c:v>163.80000000000001</c:v>
                </c:pt>
                <c:pt idx="6">
                  <c:v>170.1</c:v>
                </c:pt>
                <c:pt idx="7">
                  <c:v>175.7</c:v>
                </c:pt>
                <c:pt idx="8">
                  <c:v>165.1</c:v>
                </c:pt>
                <c:pt idx="9">
                  <c:v>171.2</c:v>
                </c:pt>
                <c:pt idx="10">
                  <c:v>167.7</c:v>
                </c:pt>
                <c:pt idx="11">
                  <c:v>177.1</c:v>
                </c:pt>
                <c:pt idx="12">
                  <c:v>171.2</c:v>
                </c:pt>
                <c:pt idx="13">
                  <c:v>178.4</c:v>
                </c:pt>
                <c:pt idx="14">
                  <c:v>167.1</c:v>
                </c:pt>
                <c:pt idx="15">
                  <c:v>175.6</c:v>
                </c:pt>
                <c:pt idx="16">
                  <c:v>171.1</c:v>
                </c:pt>
                <c:pt idx="17">
                  <c:v>171.3</c:v>
                </c:pt>
                <c:pt idx="18">
                  <c:v>176.2</c:v>
                </c:pt>
                <c:pt idx="19">
                  <c:v>169.5</c:v>
                </c:pt>
                <c:pt idx="20">
                  <c:v>169.1</c:v>
                </c:pt>
                <c:pt idx="21">
                  <c:v>164.5</c:v>
                </c:pt>
                <c:pt idx="22">
                  <c:v>172.2</c:v>
                </c:pt>
                <c:pt idx="23">
                  <c:v>169.4</c:v>
                </c:pt>
                <c:pt idx="24">
                  <c:v>168.7</c:v>
                </c:pt>
                <c:pt idx="25">
                  <c:v>174.9</c:v>
                </c:pt>
                <c:pt idx="26">
                  <c:v>173.3</c:v>
                </c:pt>
                <c:pt idx="27">
                  <c:v>163.69999999999999</c:v>
                </c:pt>
                <c:pt idx="28">
                  <c:v>172.9</c:v>
                </c:pt>
                <c:pt idx="29">
                  <c:v>168.6</c:v>
                </c:pt>
                <c:pt idx="30">
                  <c:v>166.5</c:v>
                </c:pt>
                <c:pt idx="31">
                  <c:v>175.5</c:v>
                </c:pt>
                <c:pt idx="32">
                  <c:v>169.3</c:v>
                </c:pt>
                <c:pt idx="33">
                  <c:v>169.6</c:v>
                </c:pt>
                <c:pt idx="34">
                  <c:v>167.2</c:v>
                </c:pt>
                <c:pt idx="35">
                  <c:v>175.7</c:v>
                </c:pt>
                <c:pt idx="36">
                  <c:v>168.7</c:v>
                </c:pt>
                <c:pt idx="37">
                  <c:v>169.6</c:v>
                </c:pt>
                <c:pt idx="38">
                  <c:v>171.8</c:v>
                </c:pt>
                <c:pt idx="39">
                  <c:v>173</c:v>
                </c:pt>
                <c:pt idx="40">
                  <c:v>169</c:v>
                </c:pt>
                <c:pt idx="41">
                  <c:v>173</c:v>
                </c:pt>
                <c:pt idx="42">
                  <c:v>166.9</c:v>
                </c:pt>
                <c:pt idx="43">
                  <c:v>171.8</c:v>
                </c:pt>
                <c:pt idx="44">
                  <c:v>163.6</c:v>
                </c:pt>
                <c:pt idx="45">
                  <c:v>172.4</c:v>
                </c:pt>
                <c:pt idx="46">
                  <c:v>170.3</c:v>
                </c:pt>
                <c:pt idx="47">
                  <c:v>168.2</c:v>
                </c:pt>
                <c:pt idx="48">
                  <c:v>174.2</c:v>
                </c:pt>
                <c:pt idx="49">
                  <c:v>170</c:v>
                </c:pt>
                <c:pt idx="50">
                  <c:v>169.6</c:v>
                </c:pt>
                <c:pt idx="51">
                  <c:v>171.4</c:v>
                </c:pt>
                <c:pt idx="52">
                  <c:v>166.4</c:v>
                </c:pt>
                <c:pt idx="53">
                  <c:v>161.4</c:v>
                </c:pt>
                <c:pt idx="54">
                  <c:v>169</c:v>
                </c:pt>
                <c:pt idx="55">
                  <c:v>167.9</c:v>
                </c:pt>
                <c:pt idx="56">
                  <c:v>173.2</c:v>
                </c:pt>
                <c:pt idx="57">
                  <c:v>165.9</c:v>
                </c:pt>
                <c:pt idx="58">
                  <c:v>175.4</c:v>
                </c:pt>
                <c:pt idx="59">
                  <c:v>171.6</c:v>
                </c:pt>
                <c:pt idx="60">
                  <c:v>167.2</c:v>
                </c:pt>
                <c:pt idx="61">
                  <c:v>176.9</c:v>
                </c:pt>
                <c:pt idx="62">
                  <c:v>165.3</c:v>
                </c:pt>
                <c:pt idx="63">
                  <c:v>176.3</c:v>
                </c:pt>
                <c:pt idx="64">
                  <c:v>167.6</c:v>
                </c:pt>
                <c:pt idx="65">
                  <c:v>166.5</c:v>
                </c:pt>
                <c:pt idx="66">
                  <c:v>167.3</c:v>
                </c:pt>
                <c:pt idx="67">
                  <c:v>169.9</c:v>
                </c:pt>
                <c:pt idx="68">
                  <c:v>169.8</c:v>
                </c:pt>
                <c:pt idx="69">
                  <c:v>177.8</c:v>
                </c:pt>
                <c:pt idx="70">
                  <c:v>173.3</c:v>
                </c:pt>
                <c:pt idx="71">
                  <c:v>172.8</c:v>
                </c:pt>
                <c:pt idx="72">
                  <c:v>166</c:v>
                </c:pt>
                <c:pt idx="73">
                  <c:v>173.8</c:v>
                </c:pt>
                <c:pt idx="74">
                  <c:v>170.3</c:v>
                </c:pt>
                <c:pt idx="75">
                  <c:v>176.2</c:v>
                </c:pt>
                <c:pt idx="76">
                  <c:v>172.9</c:v>
                </c:pt>
                <c:pt idx="77">
                  <c:v>174.5</c:v>
                </c:pt>
                <c:pt idx="78">
                  <c:v>162.80000000000001</c:v>
                </c:pt>
                <c:pt idx="79">
                  <c:v>176.2</c:v>
                </c:pt>
                <c:pt idx="80">
                  <c:v>176.4</c:v>
                </c:pt>
                <c:pt idx="81">
                  <c:v>169.5</c:v>
                </c:pt>
                <c:pt idx="82">
                  <c:v>175.6</c:v>
                </c:pt>
                <c:pt idx="83">
                  <c:v>170</c:v>
                </c:pt>
                <c:pt idx="84">
                  <c:v>169.3</c:v>
                </c:pt>
                <c:pt idx="85">
                  <c:v>162.9</c:v>
                </c:pt>
                <c:pt idx="86">
                  <c:v>167.5</c:v>
                </c:pt>
                <c:pt idx="87">
                  <c:v>168.1</c:v>
                </c:pt>
                <c:pt idx="88">
                  <c:v>173.1</c:v>
                </c:pt>
                <c:pt idx="89">
                  <c:v>171.2</c:v>
                </c:pt>
                <c:pt idx="90">
                  <c:v>171.5</c:v>
                </c:pt>
                <c:pt idx="91">
                  <c:v>172.2</c:v>
                </c:pt>
                <c:pt idx="92">
                  <c:v>168.9</c:v>
                </c:pt>
                <c:pt idx="93">
                  <c:v>168.3</c:v>
                </c:pt>
                <c:pt idx="94">
                  <c:v>166.5</c:v>
                </c:pt>
                <c:pt idx="95">
                  <c:v>160.6</c:v>
                </c:pt>
                <c:pt idx="96">
                  <c:v>170.8</c:v>
                </c:pt>
                <c:pt idx="97">
                  <c:v>173</c:v>
                </c:pt>
                <c:pt idx="98">
                  <c:v>178.1</c:v>
                </c:pt>
                <c:pt idx="99">
                  <c:v>162.30000000000001</c:v>
                </c:pt>
                <c:pt idx="100">
                  <c:v>167.8</c:v>
                </c:pt>
                <c:pt idx="101">
                  <c:v>170.3</c:v>
                </c:pt>
                <c:pt idx="102">
                  <c:v>168.6</c:v>
                </c:pt>
                <c:pt idx="103">
                  <c:v>172.1</c:v>
                </c:pt>
                <c:pt idx="104">
                  <c:v>167</c:v>
                </c:pt>
                <c:pt idx="105">
                  <c:v>169.9</c:v>
                </c:pt>
                <c:pt idx="106">
                  <c:v>168.9</c:v>
                </c:pt>
                <c:pt idx="107">
                  <c:v>169.8</c:v>
                </c:pt>
                <c:pt idx="108">
                  <c:v>173.6</c:v>
                </c:pt>
                <c:pt idx="109">
                  <c:v>169.2</c:v>
                </c:pt>
                <c:pt idx="110">
                  <c:v>176</c:v>
                </c:pt>
                <c:pt idx="111">
                  <c:v>169.7</c:v>
                </c:pt>
                <c:pt idx="112">
                  <c:v>179.5</c:v>
                </c:pt>
                <c:pt idx="113">
                  <c:v>168.8</c:v>
                </c:pt>
                <c:pt idx="114">
                  <c:v>173.6</c:v>
                </c:pt>
                <c:pt idx="115">
                  <c:v>173.4</c:v>
                </c:pt>
                <c:pt idx="116">
                  <c:v>165</c:v>
                </c:pt>
                <c:pt idx="117">
                  <c:v>170.3</c:v>
                </c:pt>
                <c:pt idx="118">
                  <c:v>169.2</c:v>
                </c:pt>
                <c:pt idx="119">
                  <c:v>168.5</c:v>
                </c:pt>
                <c:pt idx="120">
                  <c:v>177.4</c:v>
                </c:pt>
                <c:pt idx="121">
                  <c:v>171.9</c:v>
                </c:pt>
                <c:pt idx="122">
                  <c:v>163.9</c:v>
                </c:pt>
                <c:pt idx="123">
                  <c:v>167.6</c:v>
                </c:pt>
                <c:pt idx="124">
                  <c:v>168</c:v>
                </c:pt>
                <c:pt idx="125">
                  <c:v>169.8</c:v>
                </c:pt>
                <c:pt idx="126">
                  <c:v>172.3</c:v>
                </c:pt>
                <c:pt idx="127">
                  <c:v>169.1</c:v>
                </c:pt>
                <c:pt idx="128">
                  <c:v>172.3</c:v>
                </c:pt>
                <c:pt idx="129">
                  <c:v>168.3</c:v>
                </c:pt>
                <c:pt idx="130">
                  <c:v>168</c:v>
                </c:pt>
                <c:pt idx="131">
                  <c:v>165.5</c:v>
                </c:pt>
                <c:pt idx="132">
                  <c:v>167.6</c:v>
                </c:pt>
                <c:pt idx="133">
                  <c:v>177.1</c:v>
                </c:pt>
                <c:pt idx="134">
                  <c:v>165.8</c:v>
                </c:pt>
                <c:pt idx="135">
                  <c:v>170.3</c:v>
                </c:pt>
                <c:pt idx="136">
                  <c:v>157.30000000000001</c:v>
                </c:pt>
                <c:pt idx="137">
                  <c:v>174</c:v>
                </c:pt>
                <c:pt idx="138">
                  <c:v>172.9</c:v>
                </c:pt>
                <c:pt idx="139">
                  <c:v>171.9</c:v>
                </c:pt>
                <c:pt idx="140">
                  <c:v>168.2</c:v>
                </c:pt>
                <c:pt idx="141">
                  <c:v>168.1</c:v>
                </c:pt>
                <c:pt idx="142">
                  <c:v>171.9</c:v>
                </c:pt>
                <c:pt idx="143">
                  <c:v>173.3</c:v>
                </c:pt>
                <c:pt idx="144">
                  <c:v>171.4</c:v>
                </c:pt>
                <c:pt idx="145">
                  <c:v>171.4</c:v>
                </c:pt>
                <c:pt idx="146">
                  <c:v>169.3</c:v>
                </c:pt>
                <c:pt idx="147">
                  <c:v>177.1</c:v>
                </c:pt>
                <c:pt idx="148">
                  <c:v>166.7</c:v>
                </c:pt>
                <c:pt idx="149">
                  <c:v>172.9</c:v>
                </c:pt>
                <c:pt idx="150">
                  <c:v>167.6</c:v>
                </c:pt>
                <c:pt idx="151">
                  <c:v>169.5</c:v>
                </c:pt>
                <c:pt idx="152">
                  <c:v>169.9</c:v>
                </c:pt>
                <c:pt idx="153">
                  <c:v>165.7</c:v>
                </c:pt>
                <c:pt idx="154">
                  <c:v>161</c:v>
                </c:pt>
                <c:pt idx="155">
                  <c:v>163.69999999999999</c:v>
                </c:pt>
                <c:pt idx="156">
                  <c:v>165.5</c:v>
                </c:pt>
                <c:pt idx="157">
                  <c:v>167.6</c:v>
                </c:pt>
                <c:pt idx="158">
                  <c:v>168</c:v>
                </c:pt>
                <c:pt idx="159">
                  <c:v>171</c:v>
                </c:pt>
                <c:pt idx="160">
                  <c:v>171</c:v>
                </c:pt>
                <c:pt idx="161">
                  <c:v>169</c:v>
                </c:pt>
                <c:pt idx="162">
                  <c:v>175.3</c:v>
                </c:pt>
                <c:pt idx="163">
                  <c:v>163.4</c:v>
                </c:pt>
                <c:pt idx="164">
                  <c:v>176.2</c:v>
                </c:pt>
                <c:pt idx="165">
                  <c:v>180.7</c:v>
                </c:pt>
                <c:pt idx="166">
                  <c:v>166.5</c:v>
                </c:pt>
                <c:pt idx="167">
                  <c:v>168.8</c:v>
                </c:pt>
                <c:pt idx="168">
                  <c:v>168.9</c:v>
                </c:pt>
                <c:pt idx="169">
                  <c:v>169</c:v>
                </c:pt>
                <c:pt idx="170">
                  <c:v>168.8</c:v>
                </c:pt>
                <c:pt idx="171">
                  <c:v>170.8</c:v>
                </c:pt>
                <c:pt idx="172">
                  <c:v>169.3</c:v>
                </c:pt>
                <c:pt idx="173">
                  <c:v>168.9</c:v>
                </c:pt>
                <c:pt idx="174">
                  <c:v>162.5</c:v>
                </c:pt>
                <c:pt idx="175">
                  <c:v>175.9</c:v>
                </c:pt>
                <c:pt idx="176">
                  <c:v>163.5</c:v>
                </c:pt>
                <c:pt idx="177">
                  <c:v>176.3</c:v>
                </c:pt>
                <c:pt idx="178">
                  <c:v>173.7</c:v>
                </c:pt>
                <c:pt idx="179">
                  <c:v>163.6</c:v>
                </c:pt>
                <c:pt idx="180">
                  <c:v>172.7</c:v>
                </c:pt>
                <c:pt idx="181">
                  <c:v>176.4</c:v>
                </c:pt>
                <c:pt idx="182">
                  <c:v>170.2</c:v>
                </c:pt>
                <c:pt idx="183">
                  <c:v>173.4</c:v>
                </c:pt>
                <c:pt idx="184">
                  <c:v>163</c:v>
                </c:pt>
                <c:pt idx="185">
                  <c:v>166.8</c:v>
                </c:pt>
                <c:pt idx="186">
                  <c:v>165.3</c:v>
                </c:pt>
                <c:pt idx="187">
                  <c:v>169.3</c:v>
                </c:pt>
                <c:pt idx="188">
                  <c:v>179.7</c:v>
                </c:pt>
                <c:pt idx="189">
                  <c:v>170.1</c:v>
                </c:pt>
                <c:pt idx="190">
                  <c:v>174.2</c:v>
                </c:pt>
                <c:pt idx="191">
                  <c:v>166.1</c:v>
                </c:pt>
                <c:pt idx="192">
                  <c:v>171.7</c:v>
                </c:pt>
                <c:pt idx="193">
                  <c:v>175.4</c:v>
                </c:pt>
                <c:pt idx="194">
                  <c:v>167</c:v>
                </c:pt>
                <c:pt idx="195">
                  <c:v>171.9</c:v>
                </c:pt>
                <c:pt idx="196">
                  <c:v>173.6</c:v>
                </c:pt>
                <c:pt idx="197">
                  <c:v>167.6</c:v>
                </c:pt>
                <c:pt idx="198">
                  <c:v>173.5</c:v>
                </c:pt>
                <c:pt idx="199">
                  <c:v>170.1</c:v>
                </c:pt>
                <c:pt idx="200">
                  <c:v>173.9</c:v>
                </c:pt>
                <c:pt idx="201">
                  <c:v>164.1</c:v>
                </c:pt>
                <c:pt idx="202">
                  <c:v>173</c:v>
                </c:pt>
                <c:pt idx="203">
                  <c:v>174.5</c:v>
                </c:pt>
                <c:pt idx="204">
                  <c:v>167.8</c:v>
                </c:pt>
                <c:pt idx="205">
                  <c:v>168.9</c:v>
                </c:pt>
                <c:pt idx="206">
                  <c:v>179.5</c:v>
                </c:pt>
                <c:pt idx="207">
                  <c:v>163.69999999999999</c:v>
                </c:pt>
                <c:pt idx="208">
                  <c:v>176.4</c:v>
                </c:pt>
                <c:pt idx="209">
                  <c:v>169.3</c:v>
                </c:pt>
                <c:pt idx="210">
                  <c:v>173.6</c:v>
                </c:pt>
                <c:pt idx="211">
                  <c:v>173.5</c:v>
                </c:pt>
                <c:pt idx="212">
                  <c:v>173.3</c:v>
                </c:pt>
                <c:pt idx="213">
                  <c:v>165.9</c:v>
                </c:pt>
                <c:pt idx="214">
                  <c:v>165.2</c:v>
                </c:pt>
                <c:pt idx="215">
                  <c:v>172.7</c:v>
                </c:pt>
                <c:pt idx="216">
                  <c:v>173.7</c:v>
                </c:pt>
                <c:pt idx="217">
                  <c:v>170</c:v>
                </c:pt>
                <c:pt idx="218">
                  <c:v>173.3</c:v>
                </c:pt>
                <c:pt idx="219">
                  <c:v>169.1</c:v>
                </c:pt>
                <c:pt idx="220">
                  <c:v>164.6</c:v>
                </c:pt>
                <c:pt idx="221">
                  <c:v>174.6</c:v>
                </c:pt>
                <c:pt idx="222">
                  <c:v>170</c:v>
                </c:pt>
                <c:pt idx="223">
                  <c:v>174.7</c:v>
                </c:pt>
                <c:pt idx="224">
                  <c:v>174.7</c:v>
                </c:pt>
                <c:pt idx="225">
                  <c:v>166.7</c:v>
                </c:pt>
                <c:pt idx="226">
                  <c:v>170</c:v>
                </c:pt>
                <c:pt idx="227">
                  <c:v>171</c:v>
                </c:pt>
                <c:pt idx="228">
                  <c:v>169.8</c:v>
                </c:pt>
                <c:pt idx="229">
                  <c:v>168.5</c:v>
                </c:pt>
                <c:pt idx="230">
                  <c:v>171.3</c:v>
                </c:pt>
                <c:pt idx="231">
                  <c:v>168.4</c:v>
                </c:pt>
                <c:pt idx="232">
                  <c:v>168.2</c:v>
                </c:pt>
                <c:pt idx="233">
                  <c:v>166.2</c:v>
                </c:pt>
                <c:pt idx="234">
                  <c:v>167</c:v>
                </c:pt>
                <c:pt idx="235">
                  <c:v>175.1</c:v>
                </c:pt>
                <c:pt idx="236">
                  <c:v>165.1</c:v>
                </c:pt>
                <c:pt idx="237">
                  <c:v>177.1</c:v>
                </c:pt>
                <c:pt idx="238">
                  <c:v>174.6</c:v>
                </c:pt>
                <c:pt idx="239">
                  <c:v>170.2</c:v>
                </c:pt>
                <c:pt idx="240">
                  <c:v>170.5</c:v>
                </c:pt>
                <c:pt idx="241">
                  <c:v>171.5</c:v>
                </c:pt>
                <c:pt idx="242">
                  <c:v>163.4</c:v>
                </c:pt>
                <c:pt idx="243">
                  <c:v>171.3</c:v>
                </c:pt>
                <c:pt idx="244">
                  <c:v>169.1</c:v>
                </c:pt>
                <c:pt idx="245">
                  <c:v>168.9</c:v>
                </c:pt>
                <c:pt idx="246">
                  <c:v>168.1</c:v>
                </c:pt>
                <c:pt idx="247">
                  <c:v>173.3</c:v>
                </c:pt>
                <c:pt idx="248">
                  <c:v>170.9</c:v>
                </c:pt>
                <c:pt idx="249">
                  <c:v>162.30000000000001</c:v>
                </c:pt>
                <c:pt idx="250">
                  <c:v>167.1</c:v>
                </c:pt>
                <c:pt idx="251">
                  <c:v>171.8</c:v>
                </c:pt>
                <c:pt idx="252">
                  <c:v>171.3</c:v>
                </c:pt>
                <c:pt idx="253">
                  <c:v>177.8</c:v>
                </c:pt>
                <c:pt idx="254">
                  <c:v>172.1</c:v>
                </c:pt>
                <c:pt idx="255">
                  <c:v>171.6</c:v>
                </c:pt>
                <c:pt idx="256">
                  <c:v>172.7</c:v>
                </c:pt>
                <c:pt idx="257">
                  <c:v>161.6</c:v>
                </c:pt>
                <c:pt idx="258">
                  <c:v>172.5</c:v>
                </c:pt>
                <c:pt idx="259">
                  <c:v>160.4</c:v>
                </c:pt>
                <c:pt idx="260">
                  <c:v>170.2</c:v>
                </c:pt>
                <c:pt idx="261">
                  <c:v>171.7</c:v>
                </c:pt>
                <c:pt idx="262">
                  <c:v>170.3</c:v>
                </c:pt>
                <c:pt idx="263">
                  <c:v>169.6</c:v>
                </c:pt>
                <c:pt idx="264">
                  <c:v>168.6</c:v>
                </c:pt>
                <c:pt idx="265">
                  <c:v>169.2</c:v>
                </c:pt>
                <c:pt idx="266">
                  <c:v>173.7</c:v>
                </c:pt>
                <c:pt idx="267">
                  <c:v>171.8</c:v>
                </c:pt>
                <c:pt idx="268">
                  <c:v>165.4</c:v>
                </c:pt>
                <c:pt idx="269">
                  <c:v>171.6</c:v>
                </c:pt>
                <c:pt idx="270">
                  <c:v>167.4</c:v>
                </c:pt>
                <c:pt idx="271">
                  <c:v>173.6</c:v>
                </c:pt>
                <c:pt idx="272">
                  <c:v>171.3</c:v>
                </c:pt>
                <c:pt idx="273">
                  <c:v>170.4</c:v>
                </c:pt>
                <c:pt idx="274">
                  <c:v>175.5</c:v>
                </c:pt>
                <c:pt idx="275">
                  <c:v>170.4</c:v>
                </c:pt>
                <c:pt idx="276">
                  <c:v>172.4</c:v>
                </c:pt>
                <c:pt idx="277">
                  <c:v>170.7</c:v>
                </c:pt>
                <c:pt idx="278">
                  <c:v>171.5</c:v>
                </c:pt>
                <c:pt idx="279">
                  <c:v>171</c:v>
                </c:pt>
                <c:pt idx="280">
                  <c:v>171</c:v>
                </c:pt>
                <c:pt idx="281">
                  <c:v>166.9</c:v>
                </c:pt>
                <c:pt idx="282">
                  <c:v>169</c:v>
                </c:pt>
                <c:pt idx="283">
                  <c:v>170.6</c:v>
                </c:pt>
                <c:pt idx="284">
                  <c:v>174.5</c:v>
                </c:pt>
                <c:pt idx="285">
                  <c:v>168.1</c:v>
                </c:pt>
                <c:pt idx="286">
                  <c:v>166.3</c:v>
                </c:pt>
                <c:pt idx="287">
                  <c:v>170.6</c:v>
                </c:pt>
                <c:pt idx="288">
                  <c:v>168</c:v>
                </c:pt>
                <c:pt idx="289">
                  <c:v>170.1</c:v>
                </c:pt>
                <c:pt idx="290">
                  <c:v>172.3</c:v>
                </c:pt>
                <c:pt idx="291">
                  <c:v>173.2</c:v>
                </c:pt>
                <c:pt idx="292">
                  <c:v>170.8</c:v>
                </c:pt>
                <c:pt idx="293">
                  <c:v>171</c:v>
                </c:pt>
                <c:pt idx="294">
                  <c:v>171.9</c:v>
                </c:pt>
                <c:pt idx="295">
                  <c:v>170.9</c:v>
                </c:pt>
                <c:pt idx="296">
                  <c:v>180</c:v>
                </c:pt>
                <c:pt idx="297">
                  <c:v>176.6</c:v>
                </c:pt>
                <c:pt idx="298">
                  <c:v>169.4</c:v>
                </c:pt>
                <c:pt idx="299">
                  <c:v>174.3</c:v>
                </c:pt>
                <c:pt idx="300">
                  <c:v>171</c:v>
                </c:pt>
                <c:pt idx="301">
                  <c:v>176.3</c:v>
                </c:pt>
                <c:pt idx="302">
                  <c:v>161.9</c:v>
                </c:pt>
                <c:pt idx="303">
                  <c:v>170.9</c:v>
                </c:pt>
                <c:pt idx="304">
                  <c:v>169.9</c:v>
                </c:pt>
                <c:pt idx="305">
                  <c:v>169.6</c:v>
                </c:pt>
                <c:pt idx="306">
                  <c:v>171</c:v>
                </c:pt>
                <c:pt idx="307">
                  <c:v>167.3</c:v>
                </c:pt>
                <c:pt idx="308">
                  <c:v>174.6</c:v>
                </c:pt>
                <c:pt idx="309">
                  <c:v>170</c:v>
                </c:pt>
                <c:pt idx="310">
                  <c:v>175.7</c:v>
                </c:pt>
                <c:pt idx="311">
                  <c:v>178.1</c:v>
                </c:pt>
                <c:pt idx="312">
                  <c:v>171.8</c:v>
                </c:pt>
                <c:pt idx="313">
                  <c:v>175.4</c:v>
                </c:pt>
                <c:pt idx="314">
                  <c:v>163.69999999999999</c:v>
                </c:pt>
                <c:pt idx="315">
                  <c:v>163.80000000000001</c:v>
                </c:pt>
                <c:pt idx="316">
                  <c:v>164.5</c:v>
                </c:pt>
                <c:pt idx="317">
                  <c:v>168.1</c:v>
                </c:pt>
                <c:pt idx="318">
                  <c:v>176.3</c:v>
                </c:pt>
                <c:pt idx="319">
                  <c:v>173.9</c:v>
                </c:pt>
                <c:pt idx="320">
                  <c:v>165.1</c:v>
                </c:pt>
                <c:pt idx="321">
                  <c:v>167.3</c:v>
                </c:pt>
                <c:pt idx="322">
                  <c:v>162.1</c:v>
                </c:pt>
                <c:pt idx="323">
                  <c:v>169.6</c:v>
                </c:pt>
                <c:pt idx="324">
                  <c:v>167.9</c:v>
                </c:pt>
                <c:pt idx="325">
                  <c:v>168.9</c:v>
                </c:pt>
                <c:pt idx="326">
                  <c:v>170.4</c:v>
                </c:pt>
                <c:pt idx="327">
                  <c:v>171.4</c:v>
                </c:pt>
                <c:pt idx="328">
                  <c:v>173.1</c:v>
                </c:pt>
                <c:pt idx="329">
                  <c:v>167.9</c:v>
                </c:pt>
                <c:pt idx="330">
                  <c:v>172.1</c:v>
                </c:pt>
                <c:pt idx="331">
                  <c:v>173</c:v>
                </c:pt>
                <c:pt idx="332">
                  <c:v>173.6</c:v>
                </c:pt>
                <c:pt idx="333">
                  <c:v>166.4</c:v>
                </c:pt>
                <c:pt idx="334">
                  <c:v>167.9</c:v>
                </c:pt>
                <c:pt idx="335">
                  <c:v>171.5</c:v>
                </c:pt>
                <c:pt idx="336">
                  <c:v>176.6</c:v>
                </c:pt>
                <c:pt idx="337">
                  <c:v>166.4</c:v>
                </c:pt>
                <c:pt idx="338">
                  <c:v>163.80000000000001</c:v>
                </c:pt>
                <c:pt idx="339">
                  <c:v>165.4</c:v>
                </c:pt>
                <c:pt idx="340">
                  <c:v>163.1</c:v>
                </c:pt>
                <c:pt idx="341">
                  <c:v>175</c:v>
                </c:pt>
                <c:pt idx="342">
                  <c:v>167.2</c:v>
                </c:pt>
                <c:pt idx="343">
                  <c:v>175.1</c:v>
                </c:pt>
                <c:pt idx="344">
                  <c:v>165.7</c:v>
                </c:pt>
                <c:pt idx="345">
                  <c:v>168.3</c:v>
                </c:pt>
                <c:pt idx="346">
                  <c:v>172.4</c:v>
                </c:pt>
                <c:pt idx="347">
                  <c:v>173.6</c:v>
                </c:pt>
                <c:pt idx="348">
                  <c:v>170.8</c:v>
                </c:pt>
                <c:pt idx="349">
                  <c:v>167.9</c:v>
                </c:pt>
                <c:pt idx="350">
                  <c:v>167.7</c:v>
                </c:pt>
                <c:pt idx="351">
                  <c:v>174.3</c:v>
                </c:pt>
                <c:pt idx="352">
                  <c:v>167.4</c:v>
                </c:pt>
                <c:pt idx="353">
                  <c:v>166.4</c:v>
                </c:pt>
                <c:pt idx="354">
                  <c:v>161.19999999999999</c:v>
                </c:pt>
                <c:pt idx="355">
                  <c:v>167</c:v>
                </c:pt>
                <c:pt idx="356">
                  <c:v>169</c:v>
                </c:pt>
                <c:pt idx="357">
                  <c:v>167.1</c:v>
                </c:pt>
                <c:pt idx="358">
                  <c:v>174.1</c:v>
                </c:pt>
                <c:pt idx="359">
                  <c:v>171.6</c:v>
                </c:pt>
                <c:pt idx="360">
                  <c:v>173.9</c:v>
                </c:pt>
                <c:pt idx="361">
                  <c:v>169.1</c:v>
                </c:pt>
                <c:pt idx="362">
                  <c:v>163.30000000000001</c:v>
                </c:pt>
                <c:pt idx="363">
                  <c:v>168.8</c:v>
                </c:pt>
                <c:pt idx="364">
                  <c:v>165.1</c:v>
                </c:pt>
                <c:pt idx="365">
                  <c:v>171.5</c:v>
                </c:pt>
                <c:pt idx="366">
                  <c:v>170.3</c:v>
                </c:pt>
                <c:pt idx="367">
                  <c:v>176.7</c:v>
                </c:pt>
                <c:pt idx="368">
                  <c:v>168.8</c:v>
                </c:pt>
                <c:pt idx="369">
                  <c:v>174.5</c:v>
                </c:pt>
                <c:pt idx="370">
                  <c:v>163.4</c:v>
                </c:pt>
                <c:pt idx="371">
                  <c:v>166.2</c:v>
                </c:pt>
                <c:pt idx="372">
                  <c:v>169.3</c:v>
                </c:pt>
                <c:pt idx="373">
                  <c:v>168.8</c:v>
                </c:pt>
                <c:pt idx="374">
                  <c:v>177.3</c:v>
                </c:pt>
                <c:pt idx="375">
                  <c:v>169.9</c:v>
                </c:pt>
                <c:pt idx="376">
                  <c:v>174.5</c:v>
                </c:pt>
                <c:pt idx="377">
                  <c:v>165.8</c:v>
                </c:pt>
                <c:pt idx="378">
                  <c:v>172.5</c:v>
                </c:pt>
                <c:pt idx="379">
                  <c:v>165.6</c:v>
                </c:pt>
                <c:pt idx="380">
                  <c:v>172.1</c:v>
                </c:pt>
                <c:pt idx="381">
                  <c:v>169.9</c:v>
                </c:pt>
                <c:pt idx="382">
                  <c:v>172.9</c:v>
                </c:pt>
                <c:pt idx="383">
                  <c:v>166.1</c:v>
                </c:pt>
                <c:pt idx="384">
                  <c:v>168.7</c:v>
                </c:pt>
                <c:pt idx="385">
                  <c:v>172.1</c:v>
                </c:pt>
                <c:pt idx="386">
                  <c:v>173.7</c:v>
                </c:pt>
                <c:pt idx="387">
                  <c:v>175.5</c:v>
                </c:pt>
                <c:pt idx="388">
                  <c:v>170.8</c:v>
                </c:pt>
                <c:pt idx="389">
                  <c:v>166.6</c:v>
                </c:pt>
                <c:pt idx="390">
                  <c:v>171</c:v>
                </c:pt>
                <c:pt idx="391">
                  <c:v>173.8</c:v>
                </c:pt>
                <c:pt idx="392">
                  <c:v>173.1</c:v>
                </c:pt>
                <c:pt idx="393">
                  <c:v>171.2</c:v>
                </c:pt>
                <c:pt idx="394">
                  <c:v>171.8</c:v>
                </c:pt>
                <c:pt idx="395">
                  <c:v>168.3</c:v>
                </c:pt>
                <c:pt idx="396">
                  <c:v>174</c:v>
                </c:pt>
                <c:pt idx="397">
                  <c:v>170.3</c:v>
                </c:pt>
                <c:pt idx="398">
                  <c:v>169.2</c:v>
                </c:pt>
                <c:pt idx="399">
                  <c:v>171.3</c:v>
                </c:pt>
                <c:pt idx="400">
                  <c:v>171.7</c:v>
                </c:pt>
                <c:pt idx="401">
                  <c:v>164.7</c:v>
                </c:pt>
                <c:pt idx="402">
                  <c:v>164.7</c:v>
                </c:pt>
                <c:pt idx="403">
                  <c:v>163.9</c:v>
                </c:pt>
                <c:pt idx="404">
                  <c:v>167.8</c:v>
                </c:pt>
                <c:pt idx="405">
                  <c:v>170</c:v>
                </c:pt>
                <c:pt idx="406">
                  <c:v>172.9</c:v>
                </c:pt>
                <c:pt idx="407">
                  <c:v>162.69999999999999</c:v>
                </c:pt>
                <c:pt idx="408">
                  <c:v>167.5</c:v>
                </c:pt>
                <c:pt idx="409">
                  <c:v>168.9</c:v>
                </c:pt>
                <c:pt idx="410">
                  <c:v>166.2</c:v>
                </c:pt>
                <c:pt idx="411">
                  <c:v>177.5</c:v>
                </c:pt>
                <c:pt idx="412">
                  <c:v>173.7</c:v>
                </c:pt>
                <c:pt idx="413">
                  <c:v>161.30000000000001</c:v>
                </c:pt>
                <c:pt idx="414">
                  <c:v>167.2</c:v>
                </c:pt>
                <c:pt idx="415">
                  <c:v>169.6</c:v>
                </c:pt>
                <c:pt idx="416">
                  <c:v>171.3</c:v>
                </c:pt>
                <c:pt idx="417">
                  <c:v>170.6</c:v>
                </c:pt>
                <c:pt idx="418">
                  <c:v>168.6</c:v>
                </c:pt>
                <c:pt idx="419">
                  <c:v>162.30000000000001</c:v>
                </c:pt>
                <c:pt idx="420">
                  <c:v>171.2</c:v>
                </c:pt>
                <c:pt idx="421">
                  <c:v>167.5</c:v>
                </c:pt>
                <c:pt idx="422">
                  <c:v>165.1</c:v>
                </c:pt>
                <c:pt idx="423">
                  <c:v>170.4</c:v>
                </c:pt>
                <c:pt idx="424">
                  <c:v>173.3</c:v>
                </c:pt>
                <c:pt idx="425">
                  <c:v>172</c:v>
                </c:pt>
                <c:pt idx="426">
                  <c:v>170.8</c:v>
                </c:pt>
                <c:pt idx="427">
                  <c:v>175.1</c:v>
                </c:pt>
                <c:pt idx="428">
                  <c:v>168.9</c:v>
                </c:pt>
                <c:pt idx="429">
                  <c:v>175.1</c:v>
                </c:pt>
                <c:pt idx="430">
                  <c:v>176.9</c:v>
                </c:pt>
                <c:pt idx="431">
                  <c:v>176.4</c:v>
                </c:pt>
                <c:pt idx="432">
                  <c:v>167.1</c:v>
                </c:pt>
                <c:pt idx="433">
                  <c:v>173.8</c:v>
                </c:pt>
                <c:pt idx="434">
                  <c:v>169.9</c:v>
                </c:pt>
                <c:pt idx="435">
                  <c:v>165.4</c:v>
                </c:pt>
                <c:pt idx="436">
                  <c:v>174.6</c:v>
                </c:pt>
                <c:pt idx="437">
                  <c:v>172</c:v>
                </c:pt>
                <c:pt idx="438">
                  <c:v>170.6</c:v>
                </c:pt>
                <c:pt idx="439">
                  <c:v>177.6</c:v>
                </c:pt>
                <c:pt idx="440">
                  <c:v>167.4</c:v>
                </c:pt>
                <c:pt idx="441">
                  <c:v>170.2</c:v>
                </c:pt>
                <c:pt idx="442">
                  <c:v>175.7</c:v>
                </c:pt>
                <c:pt idx="443">
                  <c:v>176.3</c:v>
                </c:pt>
                <c:pt idx="444">
                  <c:v>168.4</c:v>
                </c:pt>
                <c:pt idx="445">
                  <c:v>175.6</c:v>
                </c:pt>
                <c:pt idx="446">
                  <c:v>174.1</c:v>
                </c:pt>
                <c:pt idx="447">
                  <c:v>171</c:v>
                </c:pt>
                <c:pt idx="448">
                  <c:v>172</c:v>
                </c:pt>
                <c:pt idx="449">
                  <c:v>177.1</c:v>
                </c:pt>
                <c:pt idx="450">
                  <c:v>168.3</c:v>
                </c:pt>
                <c:pt idx="451">
                  <c:v>172.3</c:v>
                </c:pt>
                <c:pt idx="452">
                  <c:v>167.6</c:v>
                </c:pt>
                <c:pt idx="453">
                  <c:v>168.3</c:v>
                </c:pt>
                <c:pt idx="454">
                  <c:v>176.4</c:v>
                </c:pt>
                <c:pt idx="455">
                  <c:v>167.8</c:v>
                </c:pt>
                <c:pt idx="456">
                  <c:v>170.7</c:v>
                </c:pt>
                <c:pt idx="457">
                  <c:v>173.2</c:v>
                </c:pt>
                <c:pt idx="458">
                  <c:v>170.2</c:v>
                </c:pt>
                <c:pt idx="459">
                  <c:v>162.4</c:v>
                </c:pt>
                <c:pt idx="460">
                  <c:v>166.3</c:v>
                </c:pt>
                <c:pt idx="461">
                  <c:v>172.8</c:v>
                </c:pt>
                <c:pt idx="462">
                  <c:v>169.2</c:v>
                </c:pt>
                <c:pt idx="463">
                  <c:v>168.4</c:v>
                </c:pt>
                <c:pt idx="464">
                  <c:v>162.80000000000001</c:v>
                </c:pt>
                <c:pt idx="465">
                  <c:v>169.8</c:v>
                </c:pt>
                <c:pt idx="466">
                  <c:v>168.4</c:v>
                </c:pt>
                <c:pt idx="467">
                  <c:v>168.3</c:v>
                </c:pt>
                <c:pt idx="468">
                  <c:v>170</c:v>
                </c:pt>
                <c:pt idx="469">
                  <c:v>167.7</c:v>
                </c:pt>
                <c:pt idx="470">
                  <c:v>170.9</c:v>
                </c:pt>
                <c:pt idx="471">
                  <c:v>175.1</c:v>
                </c:pt>
                <c:pt idx="472">
                  <c:v>168</c:v>
                </c:pt>
                <c:pt idx="473">
                  <c:v>169.1</c:v>
                </c:pt>
                <c:pt idx="474">
                  <c:v>171.4</c:v>
                </c:pt>
                <c:pt idx="475">
                  <c:v>168.1</c:v>
                </c:pt>
                <c:pt idx="476">
                  <c:v>172.1</c:v>
                </c:pt>
                <c:pt idx="477">
                  <c:v>165.7</c:v>
                </c:pt>
                <c:pt idx="478">
                  <c:v>180</c:v>
                </c:pt>
                <c:pt idx="479">
                  <c:v>170.9</c:v>
                </c:pt>
                <c:pt idx="480">
                  <c:v>173.2</c:v>
                </c:pt>
                <c:pt idx="481">
                  <c:v>169.9</c:v>
                </c:pt>
                <c:pt idx="482">
                  <c:v>166.9</c:v>
                </c:pt>
                <c:pt idx="483">
                  <c:v>173.4</c:v>
                </c:pt>
                <c:pt idx="484">
                  <c:v>168.8</c:v>
                </c:pt>
                <c:pt idx="485">
                  <c:v>166.6</c:v>
                </c:pt>
                <c:pt idx="486">
                  <c:v>177.5</c:v>
                </c:pt>
                <c:pt idx="487">
                  <c:v>172.9</c:v>
                </c:pt>
                <c:pt idx="488">
                  <c:v>168.2</c:v>
                </c:pt>
                <c:pt idx="489">
                  <c:v>169.7</c:v>
                </c:pt>
                <c:pt idx="490">
                  <c:v>163.80000000000001</c:v>
                </c:pt>
                <c:pt idx="491">
                  <c:v>168.2</c:v>
                </c:pt>
                <c:pt idx="492">
                  <c:v>171.6</c:v>
                </c:pt>
                <c:pt idx="493">
                  <c:v>183.3</c:v>
                </c:pt>
                <c:pt idx="494">
                  <c:v>168.5</c:v>
                </c:pt>
                <c:pt idx="495">
                  <c:v>169</c:v>
                </c:pt>
                <c:pt idx="496">
                  <c:v>170.6</c:v>
                </c:pt>
                <c:pt idx="497">
                  <c:v>173.7</c:v>
                </c:pt>
                <c:pt idx="498">
                  <c:v>170.2</c:v>
                </c:pt>
                <c:pt idx="499">
                  <c:v>168.4</c:v>
                </c:pt>
              </c:numCache>
            </c:numRef>
          </c:xVal>
          <c:yVal>
            <c:numRef>
              <c:f>Regresion!$C$25:$C$524</c:f>
              <c:numCache>
                <c:formatCode>General</c:formatCode>
                <c:ptCount val="500"/>
                <c:pt idx="0">
                  <c:v>-0.74174489057448056</c:v>
                </c:pt>
                <c:pt idx="1">
                  <c:v>6.9102328360481522</c:v>
                </c:pt>
                <c:pt idx="2">
                  <c:v>2.1713345065514602</c:v>
                </c:pt>
                <c:pt idx="3">
                  <c:v>-0.43245101575325862</c:v>
                </c:pt>
                <c:pt idx="4">
                  <c:v>-4.2815046351770718</c:v>
                </c:pt>
                <c:pt idx="5">
                  <c:v>3.1369131835248112</c:v>
                </c:pt>
                <c:pt idx="6">
                  <c:v>-6.354654356759859</c:v>
                </c:pt>
                <c:pt idx="7">
                  <c:v>8.1417300518759816</c:v>
                </c:pt>
                <c:pt idx="8">
                  <c:v>18.387859564100992</c:v>
                </c:pt>
                <c:pt idx="9">
                  <c:v>-1.1500074193492509</c:v>
                </c:pt>
                <c:pt idx="10">
                  <c:v>2.789752325253346</c:v>
                </c:pt>
                <c:pt idx="11">
                  <c:v>17.365826154034949</c:v>
                </c:pt>
                <c:pt idx="12">
                  <c:v>-2.1500074193492509</c:v>
                </c:pt>
                <c:pt idx="13">
                  <c:v>-2.3832274653888845</c:v>
                </c:pt>
                <c:pt idx="14">
                  <c:v>16.750853995756657</c:v>
                </c:pt>
                <c:pt idx="15">
                  <c:v>14.068580330293202</c:v>
                </c:pt>
                <c:pt idx="16">
                  <c:v>-7.223157140932031</c:v>
                </c:pt>
                <c:pt idx="17">
                  <c:v>-10.176857697766472</c:v>
                </c:pt>
                <c:pt idx="18">
                  <c:v>20.207478659789899</c:v>
                </c:pt>
                <c:pt idx="19">
                  <c:v>11.106447313743445</c:v>
                </c:pt>
                <c:pt idx="20">
                  <c:v>-6.3861515725876927</c:v>
                </c:pt>
                <c:pt idx="21">
                  <c:v>4.8961234604291803E-2</c:v>
                </c:pt>
                <c:pt idx="22">
                  <c:v>9.4814897964785843</c:v>
                </c:pt>
                <c:pt idx="23">
                  <c:v>-11.366702407839348</c:v>
                </c:pt>
                <c:pt idx="24">
                  <c:v>-3.4787504589188245</c:v>
                </c:pt>
                <c:pt idx="25">
                  <c:v>19.956532279213718</c:v>
                </c:pt>
                <c:pt idx="26">
                  <c:v>-13.913863266110816</c:v>
                </c:pt>
                <c:pt idx="27">
                  <c:v>-3.0362365380579632</c:v>
                </c:pt>
                <c:pt idx="28">
                  <c:v>-5.0064621524419408</c:v>
                </c:pt>
                <c:pt idx="29">
                  <c:v>-1.4519001805016103</c:v>
                </c:pt>
                <c:pt idx="30">
                  <c:v>6.611955666259945</c:v>
                </c:pt>
                <c:pt idx="31">
                  <c:v>12.095430608710416</c:v>
                </c:pt>
                <c:pt idx="32">
                  <c:v>-7.4398521294221354</c:v>
                </c:pt>
                <c:pt idx="33">
                  <c:v>-5.3204029646737752</c:v>
                </c:pt>
                <c:pt idx="34">
                  <c:v>13.724003717339443</c:v>
                </c:pt>
                <c:pt idx="35">
                  <c:v>-12.75826994812401</c:v>
                </c:pt>
                <c:pt idx="36">
                  <c:v>-12.478750458918817</c:v>
                </c:pt>
                <c:pt idx="37">
                  <c:v>-2.4204029646737695</c:v>
                </c:pt>
                <c:pt idx="38">
                  <c:v>8.4888909101474468</c:v>
                </c:pt>
                <c:pt idx="39">
                  <c:v>-5.033312430859155</c:v>
                </c:pt>
                <c:pt idx="40">
                  <c:v>-11.459301294170473</c:v>
                </c:pt>
                <c:pt idx="41">
                  <c:v>-9.033312430859155</c:v>
                </c:pt>
                <c:pt idx="42">
                  <c:v>-10.695445447408922</c:v>
                </c:pt>
                <c:pt idx="43">
                  <c:v>1.4888909101474468</c:v>
                </c:pt>
                <c:pt idx="44">
                  <c:v>-9.3862596407490173E-3</c:v>
                </c:pt>
                <c:pt idx="45">
                  <c:v>14.627789239644144</c:v>
                </c:pt>
                <c:pt idx="46">
                  <c:v>16.1916450864057</c:v>
                </c:pt>
                <c:pt idx="47">
                  <c:v>3.4555009331672721</c:v>
                </c:pt>
                <c:pt idx="48">
                  <c:v>-11.855515771865754</c:v>
                </c:pt>
                <c:pt idx="49">
                  <c:v>1.1721959216573481</c:v>
                </c:pt>
                <c:pt idx="50">
                  <c:v>7.0795970353262305</c:v>
                </c:pt>
                <c:pt idx="51">
                  <c:v>-6.2037079761836864</c:v>
                </c:pt>
                <c:pt idx="52">
                  <c:v>16.538805944677165</c:v>
                </c:pt>
                <c:pt idx="53">
                  <c:v>5.7813198655380234</c:v>
                </c:pt>
                <c:pt idx="54">
                  <c:v>-2.4593012941704728</c:v>
                </c:pt>
                <c:pt idx="55">
                  <c:v>-3.5639482315810938</c:v>
                </c:pt>
                <c:pt idx="56">
                  <c:v>2.0129870123064109</c:v>
                </c:pt>
                <c:pt idx="57">
                  <c:v>6.4730573367632473</c:v>
                </c:pt>
                <c:pt idx="58">
                  <c:v>-13.777719112872369</c:v>
                </c:pt>
                <c:pt idx="59">
                  <c:v>3.4425914669818809</c:v>
                </c:pt>
                <c:pt idx="60">
                  <c:v>2.324003717339437</c:v>
                </c:pt>
                <c:pt idx="61">
                  <c:v>-4.580473289130623</c:v>
                </c:pt>
                <c:pt idx="62">
                  <c:v>17.434159007266544</c:v>
                </c:pt>
                <c:pt idx="63">
                  <c:v>-12.619371618627326</c:v>
                </c:pt>
                <c:pt idx="64">
                  <c:v>-2.5833973963294312</c:v>
                </c:pt>
                <c:pt idx="65">
                  <c:v>-1.6880443337400521</c:v>
                </c:pt>
                <c:pt idx="66">
                  <c:v>-4.60284656107779</c:v>
                </c:pt>
                <c:pt idx="67">
                  <c:v>-5.3009537999254306</c:v>
                </c:pt>
                <c:pt idx="68">
                  <c:v>-0.3741035215082178</c:v>
                </c:pt>
                <c:pt idx="69">
                  <c:v>-5.4221257948855879</c:v>
                </c:pt>
                <c:pt idx="70">
                  <c:v>-2.913863266110809</c:v>
                </c:pt>
                <c:pt idx="71">
                  <c:v>2.0203881259752734</c:v>
                </c:pt>
                <c:pt idx="72">
                  <c:v>9.5462070583460417</c:v>
                </c:pt>
                <c:pt idx="73">
                  <c:v>4.7518853418031028</c:v>
                </c:pt>
                <c:pt idx="74">
                  <c:v>-10.3083549135943</c:v>
                </c:pt>
                <c:pt idx="75">
                  <c:v>2.3074786597899077</c:v>
                </c:pt>
                <c:pt idx="76">
                  <c:v>-10.006462152441941</c:v>
                </c:pt>
                <c:pt idx="77">
                  <c:v>-6.8360666071174165</c:v>
                </c:pt>
                <c:pt idx="78">
                  <c:v>-10.094584032303025</c:v>
                </c:pt>
                <c:pt idx="79">
                  <c:v>4.4074786597899021</c:v>
                </c:pt>
                <c:pt idx="80">
                  <c:v>6.3537781029554594</c:v>
                </c:pt>
                <c:pt idx="81">
                  <c:v>-13.393552686256562</c:v>
                </c:pt>
                <c:pt idx="82">
                  <c:v>-11.731419669706796</c:v>
                </c:pt>
                <c:pt idx="83">
                  <c:v>6.1721959216573481</c:v>
                </c:pt>
                <c:pt idx="84">
                  <c:v>3.5601478705778646</c:v>
                </c:pt>
                <c:pt idx="85">
                  <c:v>1.8785656892797675</c:v>
                </c:pt>
                <c:pt idx="86">
                  <c:v>12.74345288208778</c:v>
                </c:pt>
                <c:pt idx="87">
                  <c:v>9.8823512115844778</c:v>
                </c:pt>
                <c:pt idx="88">
                  <c:v>-0.96016270927637493</c:v>
                </c:pt>
                <c:pt idx="89">
                  <c:v>-8.1500074193492438</c:v>
                </c:pt>
                <c:pt idx="90">
                  <c:v>-5.1305582546008992</c:v>
                </c:pt>
                <c:pt idx="91">
                  <c:v>0.48148979647858425</c:v>
                </c:pt>
                <c:pt idx="92">
                  <c:v>-12.432451015753259</c:v>
                </c:pt>
                <c:pt idx="93">
                  <c:v>-7.471349345249962</c:v>
                </c:pt>
                <c:pt idx="94">
                  <c:v>-9.6880443337400521</c:v>
                </c:pt>
                <c:pt idx="95">
                  <c:v>-6.4038779071242402</c:v>
                </c:pt>
                <c:pt idx="96">
                  <c:v>16.257393694319617</c:v>
                </c:pt>
                <c:pt idx="97">
                  <c:v>-4.033312430859155</c:v>
                </c:pt>
                <c:pt idx="98">
                  <c:v>2.4973233698627695</c:v>
                </c:pt>
                <c:pt idx="99">
                  <c:v>16.939667359783058</c:v>
                </c:pt>
                <c:pt idx="100">
                  <c:v>-14.53709795316388</c:v>
                </c:pt>
                <c:pt idx="101">
                  <c:v>2.6916450864056998</c:v>
                </c:pt>
                <c:pt idx="102">
                  <c:v>-1.4519001805016103</c:v>
                </c:pt>
                <c:pt idx="103">
                  <c:v>-8.091659925104203</c:v>
                </c:pt>
                <c:pt idx="104">
                  <c:v>1.3777042741738654</c:v>
                </c:pt>
                <c:pt idx="105">
                  <c:v>-10.400953799925432</c:v>
                </c:pt>
                <c:pt idx="106">
                  <c:v>-9.4324510157532586</c:v>
                </c:pt>
                <c:pt idx="107">
                  <c:v>-7.3741035215082178</c:v>
                </c:pt>
                <c:pt idx="108">
                  <c:v>6.1055858986375426</c:v>
                </c:pt>
                <c:pt idx="109">
                  <c:v>2.5869981489950931</c:v>
                </c:pt>
                <c:pt idx="110">
                  <c:v>-9.6388207833756709</c:v>
                </c:pt>
                <c:pt idx="111">
                  <c:v>4.6527467569090106</c:v>
                </c:pt>
                <c:pt idx="112">
                  <c:v>-6.2785805279782636</c:v>
                </c:pt>
                <c:pt idx="113">
                  <c:v>-1.0056007373360529</c:v>
                </c:pt>
                <c:pt idx="114">
                  <c:v>-13.894414101362457</c:v>
                </c:pt>
                <c:pt idx="115">
                  <c:v>5.9286455471976751E-2</c:v>
                </c:pt>
                <c:pt idx="116">
                  <c:v>-8.8852901574817906</c:v>
                </c:pt>
                <c:pt idx="117">
                  <c:v>7.1916450864056998</c:v>
                </c:pt>
                <c:pt idx="118">
                  <c:v>-0.41300185100490694</c:v>
                </c:pt>
                <c:pt idx="119">
                  <c:v>0.87495009791561529</c:v>
                </c:pt>
                <c:pt idx="120">
                  <c:v>-5.5147246812167054</c:v>
                </c:pt>
                <c:pt idx="121">
                  <c:v>-3.137959368269776</c:v>
                </c:pt>
                <c:pt idx="122">
                  <c:v>-11.989937094892412</c:v>
                </c:pt>
                <c:pt idx="123">
                  <c:v>-7.5833973963294312</c:v>
                </c:pt>
                <c:pt idx="124">
                  <c:v>5.5092014900017006</c:v>
                </c:pt>
                <c:pt idx="125">
                  <c:v>5.6258964784917822</c:v>
                </c:pt>
                <c:pt idx="126">
                  <c:v>-13.045360481938644</c:v>
                </c:pt>
                <c:pt idx="127">
                  <c:v>-8.3861515725876927</c:v>
                </c:pt>
                <c:pt idx="128">
                  <c:v>-1.0453604819386442</c:v>
                </c:pt>
                <c:pt idx="129">
                  <c:v>1.4286506547500437</c:v>
                </c:pt>
                <c:pt idx="130">
                  <c:v>-5.590798509998308</c:v>
                </c:pt>
                <c:pt idx="131">
                  <c:v>9.4804584504321241</c:v>
                </c:pt>
                <c:pt idx="132">
                  <c:v>5.4166026036705688</c:v>
                </c:pt>
                <c:pt idx="133">
                  <c:v>-3.5341738459650571</c:v>
                </c:pt>
                <c:pt idx="134">
                  <c:v>4.1999076151804644</c:v>
                </c:pt>
                <c:pt idx="135">
                  <c:v>17.291645086405694</c:v>
                </c:pt>
                <c:pt idx="136">
                  <c:v>2.2821812806439112</c:v>
                </c:pt>
                <c:pt idx="137">
                  <c:v>-1.9018152150313341</c:v>
                </c:pt>
                <c:pt idx="138">
                  <c:v>-7.0064621524419408</c:v>
                </c:pt>
                <c:pt idx="139">
                  <c:v>5.862040631730224</c:v>
                </c:pt>
                <c:pt idx="140">
                  <c:v>0.45550093316727214</c:v>
                </c:pt>
                <c:pt idx="141">
                  <c:v>-9.5176487884155208</c:v>
                </c:pt>
                <c:pt idx="142">
                  <c:v>18.462040631730233</c:v>
                </c:pt>
                <c:pt idx="143">
                  <c:v>-7.0138632661108176</c:v>
                </c:pt>
                <c:pt idx="144">
                  <c:v>-9.2037079761836864</c:v>
                </c:pt>
                <c:pt idx="145">
                  <c:v>0.79629202381630648</c:v>
                </c:pt>
                <c:pt idx="146">
                  <c:v>14.060147870577865</c:v>
                </c:pt>
                <c:pt idx="147">
                  <c:v>14.365826154034949</c:v>
                </c:pt>
                <c:pt idx="148">
                  <c:v>-11.641744890574479</c:v>
                </c:pt>
                <c:pt idx="149">
                  <c:v>1.693537847558062</c:v>
                </c:pt>
                <c:pt idx="150">
                  <c:v>-9.5833973963294312</c:v>
                </c:pt>
                <c:pt idx="151">
                  <c:v>13.106447313743445</c:v>
                </c:pt>
                <c:pt idx="152">
                  <c:v>5.1990462000745623</c:v>
                </c:pt>
                <c:pt idx="153">
                  <c:v>4.2267578935976928</c:v>
                </c:pt>
                <c:pt idx="154">
                  <c:v>0.68872097920689157</c:v>
                </c:pt>
                <c:pt idx="155">
                  <c:v>-7.0362365380579632</c:v>
                </c:pt>
                <c:pt idx="156">
                  <c:v>-14.81954154956788</c:v>
                </c:pt>
                <c:pt idx="157">
                  <c:v>-9.5833973963294312</c:v>
                </c:pt>
                <c:pt idx="158">
                  <c:v>-2.4907985099982994</c:v>
                </c:pt>
                <c:pt idx="159">
                  <c:v>-14.196306862514817</c:v>
                </c:pt>
                <c:pt idx="160">
                  <c:v>2.8036931374851832</c:v>
                </c:pt>
                <c:pt idx="161">
                  <c:v>8.0406987058295272</c:v>
                </c:pt>
                <c:pt idx="162">
                  <c:v>5.2491311655448385</c:v>
                </c:pt>
                <c:pt idx="163">
                  <c:v>-13.055685702806322</c:v>
                </c:pt>
                <c:pt idx="164">
                  <c:v>4.1074786597899049</c:v>
                </c:pt>
                <c:pt idx="165">
                  <c:v>4.8992161310151374</c:v>
                </c:pt>
                <c:pt idx="166">
                  <c:v>-2.6880443337400521</c:v>
                </c:pt>
                <c:pt idx="167">
                  <c:v>1.4943992626639471</c:v>
                </c:pt>
                <c:pt idx="168">
                  <c:v>-2.4324510157532586</c:v>
                </c:pt>
                <c:pt idx="169">
                  <c:v>7.0406987058295272</c:v>
                </c:pt>
                <c:pt idx="170">
                  <c:v>-1.0056007373360529</c:v>
                </c:pt>
                <c:pt idx="171">
                  <c:v>8.3573936943196117</c:v>
                </c:pt>
                <c:pt idx="172">
                  <c:v>5.5601478705778646</c:v>
                </c:pt>
                <c:pt idx="173">
                  <c:v>-5.4324510157532586</c:v>
                </c:pt>
                <c:pt idx="174">
                  <c:v>-10.214033197051364</c:v>
                </c:pt>
                <c:pt idx="175">
                  <c:v>4.2880294950415418</c:v>
                </c:pt>
                <c:pt idx="176">
                  <c:v>-8.0825359812235362</c:v>
                </c:pt>
                <c:pt idx="177">
                  <c:v>0.18062838137267079</c:v>
                </c:pt>
                <c:pt idx="178">
                  <c:v>-3.9212643797796716</c:v>
                </c:pt>
                <c:pt idx="179">
                  <c:v>1.990613740359251</c:v>
                </c:pt>
                <c:pt idx="180">
                  <c:v>-14.0527615956075</c:v>
                </c:pt>
                <c:pt idx="181">
                  <c:v>-3.6462218970445406</c:v>
                </c:pt>
                <c:pt idx="182">
                  <c:v>-5.2815046351770718</c:v>
                </c:pt>
                <c:pt idx="183">
                  <c:v>17.759286455471965</c:v>
                </c:pt>
                <c:pt idx="184">
                  <c:v>-7.0482845891374524</c:v>
                </c:pt>
                <c:pt idx="185">
                  <c:v>1.3314048310082995</c:v>
                </c:pt>
                <c:pt idx="186">
                  <c:v>17.434159007266544</c:v>
                </c:pt>
                <c:pt idx="187">
                  <c:v>8.0601478705778646</c:v>
                </c:pt>
                <c:pt idx="188">
                  <c:v>-12.232281084812698</c:v>
                </c:pt>
                <c:pt idx="189">
                  <c:v>-3.3546543567598661</c:v>
                </c:pt>
                <c:pt idx="190">
                  <c:v>-6.855515771865754</c:v>
                </c:pt>
                <c:pt idx="191">
                  <c:v>-0.78064322007118392</c:v>
                </c:pt>
                <c:pt idx="192">
                  <c:v>19.415741188564667</c:v>
                </c:pt>
                <c:pt idx="193">
                  <c:v>2.0222808871276357</c:v>
                </c:pt>
                <c:pt idx="194">
                  <c:v>-12.622295725826135</c:v>
                </c:pt>
                <c:pt idx="195">
                  <c:v>1.862040631730224</c:v>
                </c:pt>
                <c:pt idx="196">
                  <c:v>-9.8944141013624574</c:v>
                </c:pt>
                <c:pt idx="197">
                  <c:v>1.4166026036705688</c:v>
                </c:pt>
                <c:pt idx="198">
                  <c:v>-13.967563822945245</c:v>
                </c:pt>
                <c:pt idx="199">
                  <c:v>0.64534564324013388</c:v>
                </c:pt>
                <c:pt idx="200">
                  <c:v>-3.8749649366141199</c:v>
                </c:pt>
                <c:pt idx="201">
                  <c:v>-6.9436376517268386</c:v>
                </c:pt>
                <c:pt idx="202">
                  <c:v>-9.033312430859155</c:v>
                </c:pt>
                <c:pt idx="203">
                  <c:v>-11.836066607117417</c:v>
                </c:pt>
                <c:pt idx="204">
                  <c:v>-10.637097953163874</c:v>
                </c:pt>
                <c:pt idx="205">
                  <c:v>11.967548984246733</c:v>
                </c:pt>
                <c:pt idx="206">
                  <c:v>1.7214194720217364</c:v>
                </c:pt>
                <c:pt idx="207">
                  <c:v>-1.0362365380579632</c:v>
                </c:pt>
                <c:pt idx="208">
                  <c:v>-9.6462218970445406</c:v>
                </c:pt>
                <c:pt idx="209">
                  <c:v>-1.4398521294221354</c:v>
                </c:pt>
                <c:pt idx="210">
                  <c:v>5.8055858986375455</c:v>
                </c:pt>
                <c:pt idx="211">
                  <c:v>-3.9675638229452375</c:v>
                </c:pt>
                <c:pt idx="212">
                  <c:v>-6.0138632661108176</c:v>
                </c:pt>
                <c:pt idx="213">
                  <c:v>14.473057336763247</c:v>
                </c:pt>
                <c:pt idx="214">
                  <c:v>-0.6389907143162219</c:v>
                </c:pt>
                <c:pt idx="215">
                  <c:v>-14.0527615956075</c:v>
                </c:pt>
                <c:pt idx="216">
                  <c:v>-2.9212643797796716</c:v>
                </c:pt>
                <c:pt idx="217">
                  <c:v>7.1721959216573481</c:v>
                </c:pt>
                <c:pt idx="218">
                  <c:v>-12.913863266110816</c:v>
                </c:pt>
                <c:pt idx="219">
                  <c:v>-7.3861515725876927</c:v>
                </c:pt>
                <c:pt idx="220">
                  <c:v>0.32211095618707475</c:v>
                </c:pt>
                <c:pt idx="221">
                  <c:v>-12.862916885534631</c:v>
                </c:pt>
                <c:pt idx="222">
                  <c:v>-8.3278040783426448</c:v>
                </c:pt>
                <c:pt idx="223">
                  <c:v>10.910232836048152</c:v>
                </c:pt>
                <c:pt idx="224">
                  <c:v>0.91023283604815219</c:v>
                </c:pt>
                <c:pt idx="225">
                  <c:v>14.658255109425525</c:v>
                </c:pt>
                <c:pt idx="226">
                  <c:v>18.172195921657348</c:v>
                </c:pt>
                <c:pt idx="227">
                  <c:v>16.303693137485183</c:v>
                </c:pt>
                <c:pt idx="228">
                  <c:v>-3.3741035215082178</c:v>
                </c:pt>
                <c:pt idx="229">
                  <c:v>-13.52504990208439</c:v>
                </c:pt>
                <c:pt idx="230">
                  <c:v>2.8231423022335207</c:v>
                </c:pt>
                <c:pt idx="231">
                  <c:v>-2.4981996236671762</c:v>
                </c:pt>
                <c:pt idx="232">
                  <c:v>1.8555009331672636</c:v>
                </c:pt>
                <c:pt idx="233">
                  <c:v>-3.8074934984883981</c:v>
                </c:pt>
                <c:pt idx="234">
                  <c:v>11.677704274173863</c:v>
                </c:pt>
                <c:pt idx="235">
                  <c:v>1.3028317223792811</c:v>
                </c:pt>
                <c:pt idx="236">
                  <c:v>6.3878595641009923</c:v>
                </c:pt>
                <c:pt idx="237">
                  <c:v>2.4658261540349429</c:v>
                </c:pt>
                <c:pt idx="238">
                  <c:v>-0.86291688553463075</c:v>
                </c:pt>
                <c:pt idx="239">
                  <c:v>-4.2815046351770718</c:v>
                </c:pt>
                <c:pt idx="240">
                  <c:v>2.2379445295712657</c:v>
                </c:pt>
                <c:pt idx="241">
                  <c:v>5.8694417453991008</c:v>
                </c:pt>
                <c:pt idx="242">
                  <c:v>-0.85568570280632628</c:v>
                </c:pt>
                <c:pt idx="243">
                  <c:v>5.8231423022335207</c:v>
                </c:pt>
                <c:pt idx="244">
                  <c:v>-4.3861515725876927</c:v>
                </c:pt>
                <c:pt idx="245">
                  <c:v>-13.432451015753259</c:v>
                </c:pt>
                <c:pt idx="246">
                  <c:v>-13.517648788415521</c:v>
                </c:pt>
                <c:pt idx="247">
                  <c:v>5.6861367338891853</c:v>
                </c:pt>
                <c:pt idx="248">
                  <c:v>-6.269456584097604</c:v>
                </c:pt>
                <c:pt idx="249">
                  <c:v>-11.160332640216936</c:v>
                </c:pt>
                <c:pt idx="250">
                  <c:v>-8.6491460042433488</c:v>
                </c:pt>
                <c:pt idx="251">
                  <c:v>4.8888909101474383</c:v>
                </c:pt>
                <c:pt idx="252">
                  <c:v>5.8231423022335207</c:v>
                </c:pt>
                <c:pt idx="253">
                  <c:v>3.5778742051144121</c:v>
                </c:pt>
                <c:pt idx="254">
                  <c:v>-5.0916599251041958</c:v>
                </c:pt>
                <c:pt idx="255">
                  <c:v>-10.157408533018113</c:v>
                </c:pt>
                <c:pt idx="256">
                  <c:v>13.647238404392496</c:v>
                </c:pt>
                <c:pt idx="257">
                  <c:v>-9.2723806912964122</c:v>
                </c:pt>
                <c:pt idx="258">
                  <c:v>11.60093896122693</c:v>
                </c:pt>
                <c:pt idx="259">
                  <c:v>14.649822649710188</c:v>
                </c:pt>
                <c:pt idx="260">
                  <c:v>-14.281504635177072</c:v>
                </c:pt>
                <c:pt idx="261">
                  <c:v>-6.0842588114353333</c:v>
                </c:pt>
                <c:pt idx="262">
                  <c:v>2.6916450864056998</c:v>
                </c:pt>
                <c:pt idx="263">
                  <c:v>4.5795970353262305</c:v>
                </c:pt>
                <c:pt idx="264">
                  <c:v>-5.4519001805016032</c:v>
                </c:pt>
                <c:pt idx="265">
                  <c:v>-0.41300185100490694</c:v>
                </c:pt>
                <c:pt idx="266">
                  <c:v>-7.9212643797796716</c:v>
                </c:pt>
                <c:pt idx="267">
                  <c:v>-3.1111090898525617</c:v>
                </c:pt>
                <c:pt idx="268">
                  <c:v>-1.8926912711506674</c:v>
                </c:pt>
                <c:pt idx="269">
                  <c:v>2.4425914669818809</c:v>
                </c:pt>
                <c:pt idx="270">
                  <c:v>6.7703031605049944</c:v>
                </c:pt>
                <c:pt idx="271">
                  <c:v>17.805585898637545</c:v>
                </c:pt>
                <c:pt idx="272">
                  <c:v>-5.1768576977664793</c:v>
                </c:pt>
                <c:pt idx="273">
                  <c:v>-14.335205192011514</c:v>
                </c:pt>
                <c:pt idx="274">
                  <c:v>-8.7045693912895814</c:v>
                </c:pt>
                <c:pt idx="275">
                  <c:v>-14.335205192011514</c:v>
                </c:pt>
                <c:pt idx="276">
                  <c:v>11.527789239644136</c:v>
                </c:pt>
                <c:pt idx="277">
                  <c:v>14.284243972736846</c:v>
                </c:pt>
                <c:pt idx="278">
                  <c:v>11.369441745399101</c:v>
                </c:pt>
                <c:pt idx="279">
                  <c:v>18.303693137485183</c:v>
                </c:pt>
                <c:pt idx="280">
                  <c:v>3.8036931374851832</c:v>
                </c:pt>
                <c:pt idx="281">
                  <c:v>5.3045545525910853</c:v>
                </c:pt>
                <c:pt idx="282">
                  <c:v>-7.4593012941704728</c:v>
                </c:pt>
                <c:pt idx="283">
                  <c:v>-8.2889057488459486</c:v>
                </c:pt>
                <c:pt idx="284">
                  <c:v>-10.836066607117417</c:v>
                </c:pt>
                <c:pt idx="285">
                  <c:v>-5.5176487884155208</c:v>
                </c:pt>
                <c:pt idx="286">
                  <c:v>1.5656562230943791</c:v>
                </c:pt>
                <c:pt idx="287">
                  <c:v>-12.288905748845949</c:v>
                </c:pt>
                <c:pt idx="288">
                  <c:v>-0.59079850999830796</c:v>
                </c:pt>
                <c:pt idx="289">
                  <c:v>3.2453456432401424</c:v>
                </c:pt>
                <c:pt idx="290">
                  <c:v>-8.0453604819386442</c:v>
                </c:pt>
                <c:pt idx="291">
                  <c:v>19.712987012306414</c:v>
                </c:pt>
                <c:pt idx="292">
                  <c:v>8.2573936943196173</c:v>
                </c:pt>
                <c:pt idx="293">
                  <c:v>17.303693137485183</c:v>
                </c:pt>
                <c:pt idx="294">
                  <c:v>10.462040631730233</c:v>
                </c:pt>
                <c:pt idx="295">
                  <c:v>8.3305434159023974</c:v>
                </c:pt>
                <c:pt idx="296">
                  <c:v>-9.2128319200643531</c:v>
                </c:pt>
                <c:pt idx="297">
                  <c:v>10.300077546121031</c:v>
                </c:pt>
                <c:pt idx="298">
                  <c:v>-0.96670240783934958</c:v>
                </c:pt>
                <c:pt idx="299">
                  <c:v>-13.882366050282982</c:v>
                </c:pt>
                <c:pt idx="300">
                  <c:v>0.80369313748518323</c:v>
                </c:pt>
                <c:pt idx="301">
                  <c:v>13.180628381372671</c:v>
                </c:pt>
                <c:pt idx="302">
                  <c:v>6.8470684734519267</c:v>
                </c:pt>
                <c:pt idx="303">
                  <c:v>7.3305434159023974</c:v>
                </c:pt>
                <c:pt idx="304">
                  <c:v>-7.3009537999254306</c:v>
                </c:pt>
                <c:pt idx="305">
                  <c:v>17.079597035326231</c:v>
                </c:pt>
                <c:pt idx="306">
                  <c:v>-5.1963068625148168</c:v>
                </c:pt>
                <c:pt idx="307">
                  <c:v>4.3971534389222029</c:v>
                </c:pt>
                <c:pt idx="308">
                  <c:v>8.9370831144653664</c:v>
                </c:pt>
                <c:pt idx="309">
                  <c:v>-8.3278040783426448</c:v>
                </c:pt>
                <c:pt idx="310">
                  <c:v>3.3417300518759845</c:v>
                </c:pt>
                <c:pt idx="311">
                  <c:v>-13.402676630137222</c:v>
                </c:pt>
                <c:pt idx="312">
                  <c:v>1.4888909101474468</c:v>
                </c:pt>
                <c:pt idx="313">
                  <c:v>-10.677719112872367</c:v>
                </c:pt>
                <c:pt idx="314">
                  <c:v>0.96376346194203677</c:v>
                </c:pt>
                <c:pt idx="315">
                  <c:v>15.236913183524806</c:v>
                </c:pt>
                <c:pt idx="316">
                  <c:v>3.0489612346042918</c:v>
                </c:pt>
                <c:pt idx="317">
                  <c:v>8.8823512115844778</c:v>
                </c:pt>
                <c:pt idx="318">
                  <c:v>18.180628381372671</c:v>
                </c:pt>
                <c:pt idx="319">
                  <c:v>-0.87496493661411989</c:v>
                </c:pt>
                <c:pt idx="320">
                  <c:v>-7.9121404358990048</c:v>
                </c:pt>
                <c:pt idx="321">
                  <c:v>-9.60284656107779</c:v>
                </c:pt>
                <c:pt idx="322">
                  <c:v>13.893367916617507</c:v>
                </c:pt>
                <c:pt idx="323">
                  <c:v>3.6795970353262248</c:v>
                </c:pt>
                <c:pt idx="324">
                  <c:v>-8.5639482315810938</c:v>
                </c:pt>
                <c:pt idx="325">
                  <c:v>-13.432451015753259</c:v>
                </c:pt>
                <c:pt idx="326">
                  <c:v>-7.2352051920115201</c:v>
                </c:pt>
                <c:pt idx="327">
                  <c:v>-9.2037079761836864</c:v>
                </c:pt>
                <c:pt idx="328">
                  <c:v>7.6398372907236336</c:v>
                </c:pt>
                <c:pt idx="329">
                  <c:v>4.4360517684189062</c:v>
                </c:pt>
                <c:pt idx="330">
                  <c:v>-14.091659925104203</c:v>
                </c:pt>
                <c:pt idx="331">
                  <c:v>-0.33331243085915219</c:v>
                </c:pt>
                <c:pt idx="332">
                  <c:v>-1.8944141013624574</c:v>
                </c:pt>
                <c:pt idx="333">
                  <c:v>3.2388059446771678</c:v>
                </c:pt>
                <c:pt idx="334">
                  <c:v>16.836051768418912</c:v>
                </c:pt>
                <c:pt idx="335">
                  <c:v>-3.1305582546008992</c:v>
                </c:pt>
                <c:pt idx="336">
                  <c:v>15.200077546121037</c:v>
                </c:pt>
                <c:pt idx="337">
                  <c:v>-0.76119405532283224</c:v>
                </c:pt>
                <c:pt idx="338">
                  <c:v>4.1369131835248112</c:v>
                </c:pt>
                <c:pt idx="339">
                  <c:v>3.2073087288493412</c:v>
                </c:pt>
                <c:pt idx="340">
                  <c:v>-10.075134867554667</c:v>
                </c:pt>
                <c:pt idx="341">
                  <c:v>-5.770317999203499</c:v>
                </c:pt>
                <c:pt idx="342">
                  <c:v>5.324003717339437</c:v>
                </c:pt>
                <c:pt idx="343">
                  <c:v>-12.797168277620713</c:v>
                </c:pt>
                <c:pt idx="344">
                  <c:v>-1.8732421064023015</c:v>
                </c:pt>
                <c:pt idx="345">
                  <c:v>13.928650654750044</c:v>
                </c:pt>
                <c:pt idx="346">
                  <c:v>-12.072210760355858</c:v>
                </c:pt>
                <c:pt idx="347">
                  <c:v>1.8055858986375455</c:v>
                </c:pt>
                <c:pt idx="348">
                  <c:v>-9.2426063056803898</c:v>
                </c:pt>
                <c:pt idx="349">
                  <c:v>-6.5639482315810938</c:v>
                </c:pt>
                <c:pt idx="350">
                  <c:v>-2.6102476747466454</c:v>
                </c:pt>
                <c:pt idx="351">
                  <c:v>10.81763394971702</c:v>
                </c:pt>
                <c:pt idx="352">
                  <c:v>6.7703031605049944</c:v>
                </c:pt>
                <c:pt idx="353">
                  <c:v>2.6388059446771592</c:v>
                </c:pt>
                <c:pt idx="354">
                  <c:v>-9.2649795776275425</c:v>
                </c:pt>
                <c:pt idx="355">
                  <c:v>2.3777042741738654</c:v>
                </c:pt>
                <c:pt idx="356">
                  <c:v>2.5406987058295272</c:v>
                </c:pt>
                <c:pt idx="357">
                  <c:v>-7.6491460042433488</c:v>
                </c:pt>
                <c:pt idx="358">
                  <c:v>16.771334506551455</c:v>
                </c:pt>
                <c:pt idx="359">
                  <c:v>-12.157408533018113</c:v>
                </c:pt>
                <c:pt idx="360">
                  <c:v>-7.8749649366141128</c:v>
                </c:pt>
                <c:pt idx="361">
                  <c:v>3.513848427412313</c:v>
                </c:pt>
                <c:pt idx="362">
                  <c:v>1.8711645756108908</c:v>
                </c:pt>
                <c:pt idx="363">
                  <c:v>12.994399262663947</c:v>
                </c:pt>
                <c:pt idx="364">
                  <c:v>-8.8121404358990105</c:v>
                </c:pt>
                <c:pt idx="365">
                  <c:v>-7.1305582546008992</c:v>
                </c:pt>
                <c:pt idx="366">
                  <c:v>5.1916450864056998</c:v>
                </c:pt>
                <c:pt idx="367">
                  <c:v>6.3732272677038111</c:v>
                </c:pt>
                <c:pt idx="368">
                  <c:v>17.994399262663947</c:v>
                </c:pt>
                <c:pt idx="369">
                  <c:v>14.863933392882586</c:v>
                </c:pt>
                <c:pt idx="370">
                  <c:v>-4.055685702806322</c:v>
                </c:pt>
                <c:pt idx="371">
                  <c:v>-2.7074934984883896</c:v>
                </c:pt>
                <c:pt idx="372">
                  <c:v>-2.4398521294221354</c:v>
                </c:pt>
                <c:pt idx="373">
                  <c:v>4.9943992626639471</c:v>
                </c:pt>
                <c:pt idx="374">
                  <c:v>-7.4878744027994983</c:v>
                </c:pt>
                <c:pt idx="375">
                  <c:v>2.6990462000745623</c:v>
                </c:pt>
                <c:pt idx="376">
                  <c:v>2.1639333928825835</c:v>
                </c:pt>
                <c:pt idx="377">
                  <c:v>-1.8000923848195356</c:v>
                </c:pt>
                <c:pt idx="378">
                  <c:v>-13.999061038773071</c:v>
                </c:pt>
                <c:pt idx="379">
                  <c:v>-14.846391827985094</c:v>
                </c:pt>
                <c:pt idx="380">
                  <c:v>19.508340074895798</c:v>
                </c:pt>
                <c:pt idx="381">
                  <c:v>12.199046200074562</c:v>
                </c:pt>
                <c:pt idx="382">
                  <c:v>1.9935378475580592</c:v>
                </c:pt>
                <c:pt idx="383">
                  <c:v>-11.780643220071177</c:v>
                </c:pt>
                <c:pt idx="384">
                  <c:v>-7.4787504589188174</c:v>
                </c:pt>
                <c:pt idx="385">
                  <c:v>-9.091659925104203</c:v>
                </c:pt>
                <c:pt idx="386">
                  <c:v>7.8735620220328428E-2</c:v>
                </c:pt>
                <c:pt idx="387">
                  <c:v>-1.7045693912895814</c:v>
                </c:pt>
                <c:pt idx="388">
                  <c:v>1.7573936943196173</c:v>
                </c:pt>
                <c:pt idx="389">
                  <c:v>2.2851053878427336</c:v>
                </c:pt>
                <c:pt idx="390">
                  <c:v>-2.1963068625148168</c:v>
                </c:pt>
                <c:pt idx="391">
                  <c:v>-3.9481146581969</c:v>
                </c:pt>
                <c:pt idx="392">
                  <c:v>-1.9601627092763749</c:v>
                </c:pt>
                <c:pt idx="393">
                  <c:v>3.8499925806507491</c:v>
                </c:pt>
                <c:pt idx="394">
                  <c:v>-7.1111090898525617</c:v>
                </c:pt>
                <c:pt idx="395">
                  <c:v>3.4286506547500437</c:v>
                </c:pt>
                <c:pt idx="396">
                  <c:v>5.0981847849686659</c:v>
                </c:pt>
                <c:pt idx="397">
                  <c:v>2.6916450864056998</c:v>
                </c:pt>
                <c:pt idx="398">
                  <c:v>4.5869981489950931</c:v>
                </c:pt>
                <c:pt idx="399">
                  <c:v>-8.1768576977664722</c:v>
                </c:pt>
                <c:pt idx="400">
                  <c:v>-9.1842588114353276</c:v>
                </c:pt>
                <c:pt idx="401">
                  <c:v>13.295260677769861</c:v>
                </c:pt>
                <c:pt idx="402">
                  <c:v>5.2952606777698605</c:v>
                </c:pt>
                <c:pt idx="403">
                  <c:v>2.0100629051075884</c:v>
                </c:pt>
                <c:pt idx="404">
                  <c:v>9.7629020468361176</c:v>
                </c:pt>
                <c:pt idx="405">
                  <c:v>-0.32780407834265191</c:v>
                </c:pt>
                <c:pt idx="406">
                  <c:v>-7.0064621524419408</c:v>
                </c:pt>
                <c:pt idx="407">
                  <c:v>-15.167733753885798</c:v>
                </c:pt>
                <c:pt idx="408">
                  <c:v>2.443452882087783</c:v>
                </c:pt>
                <c:pt idx="409">
                  <c:v>6.9675489842467329</c:v>
                </c:pt>
                <c:pt idx="410">
                  <c:v>-5.7074934984883896</c:v>
                </c:pt>
                <c:pt idx="411">
                  <c:v>-1.4415749596339253</c:v>
                </c:pt>
                <c:pt idx="412">
                  <c:v>7.8735620220328428E-2</c:v>
                </c:pt>
                <c:pt idx="413">
                  <c:v>8.8081701439552376</c:v>
                </c:pt>
                <c:pt idx="414">
                  <c:v>-10.675996282660563</c:v>
                </c:pt>
                <c:pt idx="415">
                  <c:v>-5.3204029646737752</c:v>
                </c:pt>
                <c:pt idx="416">
                  <c:v>12.323142302233521</c:v>
                </c:pt>
                <c:pt idx="417">
                  <c:v>3.7110942511540514</c:v>
                </c:pt>
                <c:pt idx="418">
                  <c:v>13.948099819498395</c:v>
                </c:pt>
                <c:pt idx="419">
                  <c:v>-6.1603326402169358</c:v>
                </c:pt>
                <c:pt idx="420">
                  <c:v>3.3499925806507491</c:v>
                </c:pt>
                <c:pt idx="421">
                  <c:v>10.74345288208778</c:v>
                </c:pt>
                <c:pt idx="422">
                  <c:v>-9.9121404358990048</c:v>
                </c:pt>
                <c:pt idx="423">
                  <c:v>5.6647948079884856</c:v>
                </c:pt>
                <c:pt idx="424">
                  <c:v>-2.913863266110809</c:v>
                </c:pt>
                <c:pt idx="425">
                  <c:v>5.9351903533130184</c:v>
                </c:pt>
                <c:pt idx="426">
                  <c:v>-2.2426063056803827</c:v>
                </c:pt>
                <c:pt idx="427">
                  <c:v>-7.7971682776207132</c:v>
                </c:pt>
                <c:pt idx="428">
                  <c:v>-2.4324510157532586</c:v>
                </c:pt>
                <c:pt idx="429">
                  <c:v>19.002831722379284</c:v>
                </c:pt>
                <c:pt idx="430">
                  <c:v>-6.580473289130623</c:v>
                </c:pt>
                <c:pt idx="431">
                  <c:v>-4.6462218970445406</c:v>
                </c:pt>
                <c:pt idx="432">
                  <c:v>-2.6491460042433488</c:v>
                </c:pt>
                <c:pt idx="433">
                  <c:v>0.15188534180309432</c:v>
                </c:pt>
                <c:pt idx="434">
                  <c:v>-5.3009537999254306</c:v>
                </c:pt>
                <c:pt idx="435">
                  <c:v>-2.8926912711506674</c:v>
                </c:pt>
                <c:pt idx="436">
                  <c:v>-0.76291688553462222</c:v>
                </c:pt>
                <c:pt idx="437">
                  <c:v>1.4351903533130184</c:v>
                </c:pt>
                <c:pt idx="438">
                  <c:v>-9.2889057488459486</c:v>
                </c:pt>
                <c:pt idx="439">
                  <c:v>-13.46842523805114</c:v>
                </c:pt>
                <c:pt idx="440">
                  <c:v>5.7703031605049944</c:v>
                </c:pt>
                <c:pt idx="441">
                  <c:v>1.7184953648229282</c:v>
                </c:pt>
                <c:pt idx="442">
                  <c:v>2.2417300518759902</c:v>
                </c:pt>
                <c:pt idx="443">
                  <c:v>-12.619371618627326</c:v>
                </c:pt>
                <c:pt idx="444">
                  <c:v>-9.8199623667170499E-2</c:v>
                </c:pt>
                <c:pt idx="445">
                  <c:v>6.8580330293201541E-2</c:v>
                </c:pt>
                <c:pt idx="446">
                  <c:v>-9.8286654934485398</c:v>
                </c:pt>
                <c:pt idx="447">
                  <c:v>-9.1963068625148168</c:v>
                </c:pt>
                <c:pt idx="448">
                  <c:v>8.4351903533130184</c:v>
                </c:pt>
                <c:pt idx="449">
                  <c:v>19.365826154034949</c:v>
                </c:pt>
                <c:pt idx="450">
                  <c:v>12.928650654750044</c:v>
                </c:pt>
                <c:pt idx="451">
                  <c:v>-1.0453604819386442</c:v>
                </c:pt>
                <c:pt idx="452">
                  <c:v>-11.583397396329431</c:v>
                </c:pt>
                <c:pt idx="453">
                  <c:v>16.928650654750044</c:v>
                </c:pt>
                <c:pt idx="454">
                  <c:v>7.2537781029554651</c:v>
                </c:pt>
                <c:pt idx="455">
                  <c:v>-10.53709795316388</c:v>
                </c:pt>
                <c:pt idx="456">
                  <c:v>10.284243972736846</c:v>
                </c:pt>
                <c:pt idx="457">
                  <c:v>13.712987012306414</c:v>
                </c:pt>
                <c:pt idx="458">
                  <c:v>2.7184953648229282</c:v>
                </c:pt>
                <c:pt idx="459">
                  <c:v>15.912817081365844</c:v>
                </c:pt>
                <c:pt idx="460">
                  <c:v>7.5656562230943791</c:v>
                </c:pt>
                <c:pt idx="461">
                  <c:v>3.6203881259752677</c:v>
                </c:pt>
                <c:pt idx="462">
                  <c:v>-1.3001851004901255E-2</c:v>
                </c:pt>
                <c:pt idx="463">
                  <c:v>-9.8199623667170499E-2</c:v>
                </c:pt>
                <c:pt idx="464">
                  <c:v>-13.094584032303025</c:v>
                </c:pt>
                <c:pt idx="465">
                  <c:v>15.125896478491782</c:v>
                </c:pt>
                <c:pt idx="466">
                  <c:v>-6.4981996236671762</c:v>
                </c:pt>
                <c:pt idx="467">
                  <c:v>2.528650654750038</c:v>
                </c:pt>
                <c:pt idx="468">
                  <c:v>4.6721959216573481</c:v>
                </c:pt>
                <c:pt idx="469">
                  <c:v>-2.6102476747466454</c:v>
                </c:pt>
                <c:pt idx="470">
                  <c:v>10.330543415902397</c:v>
                </c:pt>
                <c:pt idx="471">
                  <c:v>2.002831722379284</c:v>
                </c:pt>
                <c:pt idx="472">
                  <c:v>5.409201490001692</c:v>
                </c:pt>
                <c:pt idx="473">
                  <c:v>-10.486151572587687</c:v>
                </c:pt>
                <c:pt idx="474">
                  <c:v>12.396292023816315</c:v>
                </c:pt>
                <c:pt idx="475">
                  <c:v>10.882351211584478</c:v>
                </c:pt>
                <c:pt idx="476">
                  <c:v>-10.091659925104203</c:v>
                </c:pt>
                <c:pt idx="477">
                  <c:v>9.52675789359769</c:v>
                </c:pt>
                <c:pt idx="478">
                  <c:v>-10.212831920064353</c:v>
                </c:pt>
                <c:pt idx="479">
                  <c:v>-2.2694565840975969</c:v>
                </c:pt>
                <c:pt idx="480">
                  <c:v>8.7129870123064137</c:v>
                </c:pt>
                <c:pt idx="481">
                  <c:v>-1.3009537999254377</c:v>
                </c:pt>
                <c:pt idx="482">
                  <c:v>-6.6954454474089218</c:v>
                </c:pt>
                <c:pt idx="483">
                  <c:v>-8.9407135445280304</c:v>
                </c:pt>
                <c:pt idx="484">
                  <c:v>-6.4056007373360444</c:v>
                </c:pt>
                <c:pt idx="485">
                  <c:v>-5.7148946121572664</c:v>
                </c:pt>
                <c:pt idx="486">
                  <c:v>-0.44157495963392535</c:v>
                </c:pt>
                <c:pt idx="487">
                  <c:v>19.693537847558062</c:v>
                </c:pt>
                <c:pt idx="488">
                  <c:v>3.8555009331672636</c:v>
                </c:pt>
                <c:pt idx="489">
                  <c:v>1.6527467569090106</c:v>
                </c:pt>
                <c:pt idx="490">
                  <c:v>-1.9630868164751973</c:v>
                </c:pt>
                <c:pt idx="491">
                  <c:v>-13.544499066832735</c:v>
                </c:pt>
                <c:pt idx="492">
                  <c:v>18.442591466981881</c:v>
                </c:pt>
                <c:pt idx="493">
                  <c:v>7.3011088921674769</c:v>
                </c:pt>
                <c:pt idx="494">
                  <c:v>-12.52504990208439</c:v>
                </c:pt>
                <c:pt idx="495">
                  <c:v>-9.4593012941704728</c:v>
                </c:pt>
                <c:pt idx="496">
                  <c:v>-3.2889057488459486</c:v>
                </c:pt>
                <c:pt idx="497">
                  <c:v>-12.921264379779672</c:v>
                </c:pt>
                <c:pt idx="498">
                  <c:v>-6.2815046351770718</c:v>
                </c:pt>
                <c:pt idx="499">
                  <c:v>-6.4981996236671762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D1-45EA-A2D8-86C5BFA1B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949023"/>
        <c:axId val="823803647"/>
      </c:scatterChart>
      <c:valAx>
        <c:axId val="929949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Estatura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3803647"/>
        <c:crosses val="autoZero"/>
        <c:crossBetween val="midCat"/>
      </c:valAx>
      <c:valAx>
        <c:axId val="823803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99490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Estatura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Peso</c:v>
          </c:tx>
          <c:spPr>
            <a:ln w="19050">
              <a:noFill/>
            </a:ln>
          </c:spPr>
          <c:xVal>
            <c:numRef>
              <c:f>Hoja1!$A$3:$A$502</c:f>
              <c:numCache>
                <c:formatCode>General</c:formatCode>
                <c:ptCount val="500"/>
                <c:pt idx="0">
                  <c:v>166.7</c:v>
                </c:pt>
                <c:pt idx="1">
                  <c:v>174.7</c:v>
                </c:pt>
                <c:pt idx="2">
                  <c:v>174.1</c:v>
                </c:pt>
                <c:pt idx="3">
                  <c:v>168.9</c:v>
                </c:pt>
                <c:pt idx="4">
                  <c:v>170.2</c:v>
                </c:pt>
                <c:pt idx="5">
                  <c:v>163.80000000000001</c:v>
                </c:pt>
                <c:pt idx="6">
                  <c:v>170.1</c:v>
                </c:pt>
                <c:pt idx="7">
                  <c:v>175.7</c:v>
                </c:pt>
                <c:pt idx="8">
                  <c:v>165.1</c:v>
                </c:pt>
                <c:pt idx="9">
                  <c:v>171.2</c:v>
                </c:pt>
                <c:pt idx="10">
                  <c:v>167.7</c:v>
                </c:pt>
                <c:pt idx="11">
                  <c:v>177.1</c:v>
                </c:pt>
                <c:pt idx="12">
                  <c:v>171.2</c:v>
                </c:pt>
                <c:pt idx="13">
                  <c:v>178.4</c:v>
                </c:pt>
                <c:pt idx="14">
                  <c:v>167.1</c:v>
                </c:pt>
                <c:pt idx="15">
                  <c:v>175.6</c:v>
                </c:pt>
                <c:pt idx="16">
                  <c:v>171.1</c:v>
                </c:pt>
                <c:pt idx="17">
                  <c:v>171.3</c:v>
                </c:pt>
                <c:pt idx="18">
                  <c:v>176.2</c:v>
                </c:pt>
                <c:pt idx="19">
                  <c:v>169.5</c:v>
                </c:pt>
                <c:pt idx="20">
                  <c:v>169.1</c:v>
                </c:pt>
                <c:pt idx="21">
                  <c:v>164.5</c:v>
                </c:pt>
                <c:pt idx="22">
                  <c:v>172.2</c:v>
                </c:pt>
                <c:pt idx="23">
                  <c:v>169.4</c:v>
                </c:pt>
                <c:pt idx="24">
                  <c:v>168.7</c:v>
                </c:pt>
                <c:pt idx="25">
                  <c:v>174.9</c:v>
                </c:pt>
                <c:pt idx="26">
                  <c:v>173.3</c:v>
                </c:pt>
                <c:pt idx="27">
                  <c:v>163.69999999999999</c:v>
                </c:pt>
                <c:pt idx="28">
                  <c:v>172.9</c:v>
                </c:pt>
                <c:pt idx="29">
                  <c:v>168.6</c:v>
                </c:pt>
                <c:pt idx="30">
                  <c:v>166.5</c:v>
                </c:pt>
                <c:pt idx="31">
                  <c:v>175.5</c:v>
                </c:pt>
                <c:pt idx="32">
                  <c:v>169.3</c:v>
                </c:pt>
                <c:pt idx="33">
                  <c:v>169.6</c:v>
                </c:pt>
                <c:pt idx="34">
                  <c:v>167.2</c:v>
                </c:pt>
                <c:pt idx="35">
                  <c:v>175.7</c:v>
                </c:pt>
                <c:pt idx="36">
                  <c:v>168.7</c:v>
                </c:pt>
                <c:pt idx="37">
                  <c:v>169.6</c:v>
                </c:pt>
                <c:pt idx="38">
                  <c:v>171.8</c:v>
                </c:pt>
                <c:pt idx="39">
                  <c:v>173</c:v>
                </c:pt>
                <c:pt idx="40">
                  <c:v>169</c:v>
                </c:pt>
                <c:pt idx="41">
                  <c:v>173</c:v>
                </c:pt>
                <c:pt idx="42">
                  <c:v>166.9</c:v>
                </c:pt>
                <c:pt idx="43">
                  <c:v>171.8</c:v>
                </c:pt>
                <c:pt idx="44">
                  <c:v>163.6</c:v>
                </c:pt>
                <c:pt idx="45">
                  <c:v>172.4</c:v>
                </c:pt>
                <c:pt idx="46">
                  <c:v>170.3</c:v>
                </c:pt>
                <c:pt idx="47">
                  <c:v>168.2</c:v>
                </c:pt>
                <c:pt idx="48">
                  <c:v>174.2</c:v>
                </c:pt>
                <c:pt idx="49">
                  <c:v>170</c:v>
                </c:pt>
                <c:pt idx="50">
                  <c:v>169.6</c:v>
                </c:pt>
                <c:pt idx="51">
                  <c:v>171.4</c:v>
                </c:pt>
                <c:pt idx="52">
                  <c:v>166.4</c:v>
                </c:pt>
                <c:pt idx="53">
                  <c:v>161.4</c:v>
                </c:pt>
                <c:pt idx="54">
                  <c:v>169</c:v>
                </c:pt>
                <c:pt idx="55">
                  <c:v>167.9</c:v>
                </c:pt>
                <c:pt idx="56">
                  <c:v>173.2</c:v>
                </c:pt>
                <c:pt idx="57">
                  <c:v>165.9</c:v>
                </c:pt>
                <c:pt idx="58">
                  <c:v>175.4</c:v>
                </c:pt>
                <c:pt idx="59">
                  <c:v>171.6</c:v>
                </c:pt>
                <c:pt idx="60">
                  <c:v>167.2</c:v>
                </c:pt>
                <c:pt idx="61">
                  <c:v>176.9</c:v>
                </c:pt>
                <c:pt idx="62">
                  <c:v>165.3</c:v>
                </c:pt>
                <c:pt idx="63">
                  <c:v>176.3</c:v>
                </c:pt>
                <c:pt idx="64">
                  <c:v>167.6</c:v>
                </c:pt>
                <c:pt idx="65">
                  <c:v>166.5</c:v>
                </c:pt>
                <c:pt idx="66">
                  <c:v>167.3</c:v>
                </c:pt>
                <c:pt idx="67">
                  <c:v>169.9</c:v>
                </c:pt>
                <c:pt idx="68">
                  <c:v>169.8</c:v>
                </c:pt>
                <c:pt idx="69">
                  <c:v>177.8</c:v>
                </c:pt>
                <c:pt idx="70">
                  <c:v>173.3</c:v>
                </c:pt>
                <c:pt idx="71">
                  <c:v>172.8</c:v>
                </c:pt>
                <c:pt idx="72">
                  <c:v>166</c:v>
                </c:pt>
                <c:pt idx="73">
                  <c:v>173.8</c:v>
                </c:pt>
                <c:pt idx="74">
                  <c:v>170.3</c:v>
                </c:pt>
                <c:pt idx="75">
                  <c:v>176.2</c:v>
                </c:pt>
                <c:pt idx="76">
                  <c:v>172.9</c:v>
                </c:pt>
                <c:pt idx="77">
                  <c:v>174.5</c:v>
                </c:pt>
                <c:pt idx="78">
                  <c:v>162.80000000000001</c:v>
                </c:pt>
                <c:pt idx="79">
                  <c:v>176.2</c:v>
                </c:pt>
                <c:pt idx="80">
                  <c:v>176.4</c:v>
                </c:pt>
                <c:pt idx="81">
                  <c:v>169.5</c:v>
                </c:pt>
                <c:pt idx="82">
                  <c:v>175.6</c:v>
                </c:pt>
                <c:pt idx="83">
                  <c:v>170</c:v>
                </c:pt>
                <c:pt idx="84">
                  <c:v>169.3</c:v>
                </c:pt>
                <c:pt idx="85">
                  <c:v>162.9</c:v>
                </c:pt>
                <c:pt idx="86">
                  <c:v>167.5</c:v>
                </c:pt>
                <c:pt idx="87">
                  <c:v>168.1</c:v>
                </c:pt>
                <c:pt idx="88">
                  <c:v>173.1</c:v>
                </c:pt>
                <c:pt idx="89">
                  <c:v>171.2</c:v>
                </c:pt>
                <c:pt idx="90">
                  <c:v>171.5</c:v>
                </c:pt>
                <c:pt idx="91">
                  <c:v>172.2</c:v>
                </c:pt>
                <c:pt idx="92">
                  <c:v>168.9</c:v>
                </c:pt>
                <c:pt idx="93">
                  <c:v>168.3</c:v>
                </c:pt>
                <c:pt idx="94">
                  <c:v>166.5</c:v>
                </c:pt>
                <c:pt idx="95">
                  <c:v>160.6</c:v>
                </c:pt>
                <c:pt idx="96">
                  <c:v>170.8</c:v>
                </c:pt>
                <c:pt idx="97">
                  <c:v>173</c:v>
                </c:pt>
                <c:pt idx="98">
                  <c:v>178.1</c:v>
                </c:pt>
                <c:pt idx="99">
                  <c:v>162.30000000000001</c:v>
                </c:pt>
                <c:pt idx="100">
                  <c:v>167.8</c:v>
                </c:pt>
                <c:pt idx="101">
                  <c:v>170.3</c:v>
                </c:pt>
                <c:pt idx="102">
                  <c:v>168.6</c:v>
                </c:pt>
                <c:pt idx="103">
                  <c:v>172.1</c:v>
                </c:pt>
                <c:pt idx="104">
                  <c:v>167</c:v>
                </c:pt>
                <c:pt idx="105">
                  <c:v>169.9</c:v>
                </c:pt>
                <c:pt idx="106">
                  <c:v>168.9</c:v>
                </c:pt>
                <c:pt idx="107">
                  <c:v>169.8</c:v>
                </c:pt>
                <c:pt idx="108">
                  <c:v>173.6</c:v>
                </c:pt>
                <c:pt idx="109">
                  <c:v>169.2</c:v>
                </c:pt>
                <c:pt idx="110">
                  <c:v>176</c:v>
                </c:pt>
                <c:pt idx="111">
                  <c:v>169.7</c:v>
                </c:pt>
                <c:pt idx="112">
                  <c:v>179.5</c:v>
                </c:pt>
                <c:pt idx="113">
                  <c:v>168.8</c:v>
                </c:pt>
                <c:pt idx="114">
                  <c:v>173.6</c:v>
                </c:pt>
                <c:pt idx="115">
                  <c:v>173.4</c:v>
                </c:pt>
                <c:pt idx="116">
                  <c:v>165</c:v>
                </c:pt>
                <c:pt idx="117">
                  <c:v>170.3</c:v>
                </c:pt>
                <c:pt idx="118">
                  <c:v>169.2</c:v>
                </c:pt>
                <c:pt idx="119">
                  <c:v>168.5</c:v>
                </c:pt>
                <c:pt idx="120">
                  <c:v>177.4</c:v>
                </c:pt>
                <c:pt idx="121">
                  <c:v>171.9</c:v>
                </c:pt>
                <c:pt idx="122">
                  <c:v>163.9</c:v>
                </c:pt>
                <c:pt idx="123">
                  <c:v>167.6</c:v>
                </c:pt>
                <c:pt idx="124">
                  <c:v>168</c:v>
                </c:pt>
                <c:pt idx="125">
                  <c:v>169.8</c:v>
                </c:pt>
                <c:pt idx="126">
                  <c:v>172.3</c:v>
                </c:pt>
                <c:pt idx="127">
                  <c:v>169.1</c:v>
                </c:pt>
                <c:pt idx="128">
                  <c:v>172.3</c:v>
                </c:pt>
                <c:pt idx="129">
                  <c:v>168.3</c:v>
                </c:pt>
                <c:pt idx="130">
                  <c:v>168</c:v>
                </c:pt>
                <c:pt idx="131">
                  <c:v>165.5</c:v>
                </c:pt>
                <c:pt idx="132">
                  <c:v>167.6</c:v>
                </c:pt>
                <c:pt idx="133">
                  <c:v>177.1</c:v>
                </c:pt>
                <c:pt idx="134">
                  <c:v>165.8</c:v>
                </c:pt>
                <c:pt idx="135">
                  <c:v>170.3</c:v>
                </c:pt>
                <c:pt idx="136">
                  <c:v>157.30000000000001</c:v>
                </c:pt>
                <c:pt idx="137">
                  <c:v>174</c:v>
                </c:pt>
                <c:pt idx="138">
                  <c:v>172.9</c:v>
                </c:pt>
                <c:pt idx="139">
                  <c:v>171.9</c:v>
                </c:pt>
                <c:pt idx="140">
                  <c:v>168.2</c:v>
                </c:pt>
                <c:pt idx="141">
                  <c:v>168.1</c:v>
                </c:pt>
                <c:pt idx="142">
                  <c:v>171.9</c:v>
                </c:pt>
                <c:pt idx="143">
                  <c:v>173.3</c:v>
                </c:pt>
                <c:pt idx="144">
                  <c:v>171.4</c:v>
                </c:pt>
                <c:pt idx="145">
                  <c:v>171.4</c:v>
                </c:pt>
                <c:pt idx="146">
                  <c:v>169.3</c:v>
                </c:pt>
                <c:pt idx="147">
                  <c:v>177.1</c:v>
                </c:pt>
                <c:pt idx="148">
                  <c:v>166.7</c:v>
                </c:pt>
                <c:pt idx="149">
                  <c:v>172.9</c:v>
                </c:pt>
                <c:pt idx="150">
                  <c:v>167.6</c:v>
                </c:pt>
                <c:pt idx="151">
                  <c:v>169.5</c:v>
                </c:pt>
                <c:pt idx="152">
                  <c:v>169.9</c:v>
                </c:pt>
                <c:pt idx="153">
                  <c:v>165.7</c:v>
                </c:pt>
                <c:pt idx="154">
                  <c:v>161</c:v>
                </c:pt>
                <c:pt idx="155">
                  <c:v>163.69999999999999</c:v>
                </c:pt>
                <c:pt idx="156">
                  <c:v>165.5</c:v>
                </c:pt>
                <c:pt idx="157">
                  <c:v>167.6</c:v>
                </c:pt>
                <c:pt idx="158">
                  <c:v>168</c:v>
                </c:pt>
                <c:pt idx="159">
                  <c:v>171</c:v>
                </c:pt>
                <c:pt idx="160">
                  <c:v>171</c:v>
                </c:pt>
                <c:pt idx="161">
                  <c:v>169</c:v>
                </c:pt>
                <c:pt idx="162">
                  <c:v>175.3</c:v>
                </c:pt>
                <c:pt idx="163">
                  <c:v>163.4</c:v>
                </c:pt>
                <c:pt idx="164">
                  <c:v>176.2</c:v>
                </c:pt>
                <c:pt idx="165">
                  <c:v>180.7</c:v>
                </c:pt>
                <c:pt idx="166">
                  <c:v>166.5</c:v>
                </c:pt>
                <c:pt idx="167">
                  <c:v>168.8</c:v>
                </c:pt>
                <c:pt idx="168">
                  <c:v>168.9</c:v>
                </c:pt>
                <c:pt idx="169">
                  <c:v>169</c:v>
                </c:pt>
                <c:pt idx="170">
                  <c:v>168.8</c:v>
                </c:pt>
                <c:pt idx="171">
                  <c:v>170.8</c:v>
                </c:pt>
                <c:pt idx="172">
                  <c:v>169.3</c:v>
                </c:pt>
                <c:pt idx="173">
                  <c:v>168.9</c:v>
                </c:pt>
                <c:pt idx="174">
                  <c:v>162.5</c:v>
                </c:pt>
                <c:pt idx="175">
                  <c:v>175.9</c:v>
                </c:pt>
                <c:pt idx="176">
                  <c:v>163.5</c:v>
                </c:pt>
                <c:pt idx="177">
                  <c:v>176.3</c:v>
                </c:pt>
                <c:pt idx="178">
                  <c:v>173.7</c:v>
                </c:pt>
                <c:pt idx="179">
                  <c:v>163.6</c:v>
                </c:pt>
                <c:pt idx="180">
                  <c:v>172.7</c:v>
                </c:pt>
                <c:pt idx="181">
                  <c:v>176.4</c:v>
                </c:pt>
                <c:pt idx="182">
                  <c:v>170.2</c:v>
                </c:pt>
                <c:pt idx="183">
                  <c:v>173.4</c:v>
                </c:pt>
                <c:pt idx="184">
                  <c:v>163</c:v>
                </c:pt>
                <c:pt idx="185">
                  <c:v>166.8</c:v>
                </c:pt>
                <c:pt idx="186">
                  <c:v>165.3</c:v>
                </c:pt>
                <c:pt idx="187">
                  <c:v>169.3</c:v>
                </c:pt>
                <c:pt idx="188">
                  <c:v>179.7</c:v>
                </c:pt>
                <c:pt idx="189">
                  <c:v>170.1</c:v>
                </c:pt>
                <c:pt idx="190">
                  <c:v>174.2</c:v>
                </c:pt>
                <c:pt idx="191">
                  <c:v>166.1</c:v>
                </c:pt>
                <c:pt idx="192">
                  <c:v>171.7</c:v>
                </c:pt>
                <c:pt idx="193">
                  <c:v>175.4</c:v>
                </c:pt>
                <c:pt idx="194">
                  <c:v>167</c:v>
                </c:pt>
                <c:pt idx="195">
                  <c:v>171.9</c:v>
                </c:pt>
                <c:pt idx="196">
                  <c:v>173.6</c:v>
                </c:pt>
                <c:pt idx="197">
                  <c:v>167.6</c:v>
                </c:pt>
                <c:pt idx="198">
                  <c:v>173.5</c:v>
                </c:pt>
                <c:pt idx="199">
                  <c:v>170.1</c:v>
                </c:pt>
                <c:pt idx="200">
                  <c:v>173.9</c:v>
                </c:pt>
                <c:pt idx="201">
                  <c:v>164.1</c:v>
                </c:pt>
                <c:pt idx="202">
                  <c:v>173</c:v>
                </c:pt>
                <c:pt idx="203">
                  <c:v>174.5</c:v>
                </c:pt>
                <c:pt idx="204">
                  <c:v>167.8</c:v>
                </c:pt>
                <c:pt idx="205">
                  <c:v>168.9</c:v>
                </c:pt>
                <c:pt idx="206">
                  <c:v>179.5</c:v>
                </c:pt>
                <c:pt idx="207">
                  <c:v>163.69999999999999</c:v>
                </c:pt>
                <c:pt idx="208">
                  <c:v>176.4</c:v>
                </c:pt>
                <c:pt idx="209">
                  <c:v>169.3</c:v>
                </c:pt>
                <c:pt idx="210">
                  <c:v>173.6</c:v>
                </c:pt>
                <c:pt idx="211">
                  <c:v>173.5</c:v>
                </c:pt>
                <c:pt idx="212">
                  <c:v>173.3</c:v>
                </c:pt>
                <c:pt idx="213">
                  <c:v>165.9</c:v>
                </c:pt>
                <c:pt idx="214">
                  <c:v>165.2</c:v>
                </c:pt>
                <c:pt idx="215">
                  <c:v>172.7</c:v>
                </c:pt>
                <c:pt idx="216">
                  <c:v>173.7</c:v>
                </c:pt>
                <c:pt idx="217">
                  <c:v>170</c:v>
                </c:pt>
                <c:pt idx="218">
                  <c:v>173.3</c:v>
                </c:pt>
                <c:pt idx="219">
                  <c:v>169.1</c:v>
                </c:pt>
                <c:pt idx="220">
                  <c:v>164.6</c:v>
                </c:pt>
                <c:pt idx="221">
                  <c:v>174.6</c:v>
                </c:pt>
                <c:pt idx="222">
                  <c:v>170</c:v>
                </c:pt>
                <c:pt idx="223">
                  <c:v>174.7</c:v>
                </c:pt>
                <c:pt idx="224">
                  <c:v>174.7</c:v>
                </c:pt>
                <c:pt idx="225">
                  <c:v>166.7</c:v>
                </c:pt>
                <c:pt idx="226">
                  <c:v>170</c:v>
                </c:pt>
                <c:pt idx="227">
                  <c:v>171</c:v>
                </c:pt>
                <c:pt idx="228">
                  <c:v>169.8</c:v>
                </c:pt>
                <c:pt idx="229">
                  <c:v>168.5</c:v>
                </c:pt>
                <c:pt idx="230">
                  <c:v>171.3</c:v>
                </c:pt>
                <c:pt idx="231">
                  <c:v>168.4</c:v>
                </c:pt>
                <c:pt idx="232">
                  <c:v>168.2</c:v>
                </c:pt>
                <c:pt idx="233">
                  <c:v>166.2</c:v>
                </c:pt>
                <c:pt idx="234">
                  <c:v>167</c:v>
                </c:pt>
                <c:pt idx="235">
                  <c:v>175.1</c:v>
                </c:pt>
                <c:pt idx="236">
                  <c:v>165.1</c:v>
                </c:pt>
                <c:pt idx="237">
                  <c:v>177.1</c:v>
                </c:pt>
                <c:pt idx="238">
                  <c:v>174.6</c:v>
                </c:pt>
                <c:pt idx="239">
                  <c:v>170.2</c:v>
                </c:pt>
                <c:pt idx="240">
                  <c:v>170.5</c:v>
                </c:pt>
                <c:pt idx="241">
                  <c:v>171.5</c:v>
                </c:pt>
                <c:pt idx="242">
                  <c:v>163.4</c:v>
                </c:pt>
                <c:pt idx="243">
                  <c:v>171.3</c:v>
                </c:pt>
                <c:pt idx="244">
                  <c:v>169.1</c:v>
                </c:pt>
                <c:pt idx="245">
                  <c:v>168.9</c:v>
                </c:pt>
                <c:pt idx="246">
                  <c:v>168.1</c:v>
                </c:pt>
                <c:pt idx="247">
                  <c:v>173.3</c:v>
                </c:pt>
                <c:pt idx="248">
                  <c:v>170.9</c:v>
                </c:pt>
                <c:pt idx="249">
                  <c:v>162.30000000000001</c:v>
                </c:pt>
                <c:pt idx="250">
                  <c:v>167.1</c:v>
                </c:pt>
                <c:pt idx="251">
                  <c:v>171.8</c:v>
                </c:pt>
                <c:pt idx="252">
                  <c:v>171.3</c:v>
                </c:pt>
                <c:pt idx="253">
                  <c:v>177.8</c:v>
                </c:pt>
                <c:pt idx="254">
                  <c:v>172.1</c:v>
                </c:pt>
                <c:pt idx="255">
                  <c:v>171.6</c:v>
                </c:pt>
                <c:pt idx="256">
                  <c:v>172.7</c:v>
                </c:pt>
                <c:pt idx="257">
                  <c:v>161.6</c:v>
                </c:pt>
                <c:pt idx="258">
                  <c:v>172.5</c:v>
                </c:pt>
                <c:pt idx="259">
                  <c:v>160.4</c:v>
                </c:pt>
                <c:pt idx="260">
                  <c:v>170.2</c:v>
                </c:pt>
                <c:pt idx="261">
                  <c:v>171.7</c:v>
                </c:pt>
                <c:pt idx="262">
                  <c:v>170.3</c:v>
                </c:pt>
                <c:pt idx="263">
                  <c:v>169.6</c:v>
                </c:pt>
                <c:pt idx="264">
                  <c:v>168.6</c:v>
                </c:pt>
                <c:pt idx="265">
                  <c:v>169.2</c:v>
                </c:pt>
                <c:pt idx="266">
                  <c:v>173.7</c:v>
                </c:pt>
                <c:pt idx="267">
                  <c:v>171.8</c:v>
                </c:pt>
                <c:pt idx="268">
                  <c:v>165.4</c:v>
                </c:pt>
                <c:pt idx="269">
                  <c:v>171.6</c:v>
                </c:pt>
                <c:pt idx="270">
                  <c:v>167.4</c:v>
                </c:pt>
                <c:pt idx="271">
                  <c:v>173.6</c:v>
                </c:pt>
                <c:pt idx="272">
                  <c:v>171.3</c:v>
                </c:pt>
                <c:pt idx="273">
                  <c:v>170.4</c:v>
                </c:pt>
                <c:pt idx="274">
                  <c:v>175.5</c:v>
                </c:pt>
                <c:pt idx="275">
                  <c:v>170.4</c:v>
                </c:pt>
                <c:pt idx="276">
                  <c:v>172.4</c:v>
                </c:pt>
                <c:pt idx="277">
                  <c:v>170.7</c:v>
                </c:pt>
                <c:pt idx="278">
                  <c:v>171.5</c:v>
                </c:pt>
                <c:pt idx="279">
                  <c:v>171</c:v>
                </c:pt>
                <c:pt idx="280">
                  <c:v>171</c:v>
                </c:pt>
                <c:pt idx="281">
                  <c:v>166.9</c:v>
                </c:pt>
                <c:pt idx="282">
                  <c:v>169</c:v>
                </c:pt>
                <c:pt idx="283">
                  <c:v>170.6</c:v>
                </c:pt>
                <c:pt idx="284">
                  <c:v>174.5</c:v>
                </c:pt>
                <c:pt idx="285">
                  <c:v>168.1</c:v>
                </c:pt>
                <c:pt idx="286">
                  <c:v>166.3</c:v>
                </c:pt>
                <c:pt idx="287">
                  <c:v>170.6</c:v>
                </c:pt>
                <c:pt idx="288">
                  <c:v>168</c:v>
                </c:pt>
                <c:pt idx="289">
                  <c:v>170.1</c:v>
                </c:pt>
                <c:pt idx="290">
                  <c:v>172.3</c:v>
                </c:pt>
                <c:pt idx="291">
                  <c:v>173.2</c:v>
                </c:pt>
                <c:pt idx="292">
                  <c:v>170.8</c:v>
                </c:pt>
                <c:pt idx="293">
                  <c:v>171</c:v>
                </c:pt>
                <c:pt idx="294">
                  <c:v>171.9</c:v>
                </c:pt>
                <c:pt idx="295">
                  <c:v>170.9</c:v>
                </c:pt>
                <c:pt idx="296">
                  <c:v>180</c:v>
                </c:pt>
                <c:pt idx="297">
                  <c:v>176.6</c:v>
                </c:pt>
                <c:pt idx="298">
                  <c:v>169.4</c:v>
                </c:pt>
                <c:pt idx="299">
                  <c:v>174.3</c:v>
                </c:pt>
                <c:pt idx="300">
                  <c:v>171</c:v>
                </c:pt>
                <c:pt idx="301">
                  <c:v>176.3</c:v>
                </c:pt>
                <c:pt idx="302">
                  <c:v>161.9</c:v>
                </c:pt>
                <c:pt idx="303">
                  <c:v>170.9</c:v>
                </c:pt>
                <c:pt idx="304">
                  <c:v>169.9</c:v>
                </c:pt>
                <c:pt idx="305">
                  <c:v>169.6</c:v>
                </c:pt>
                <c:pt idx="306">
                  <c:v>171</c:v>
                </c:pt>
                <c:pt idx="307">
                  <c:v>167.3</c:v>
                </c:pt>
                <c:pt idx="308">
                  <c:v>174.6</c:v>
                </c:pt>
                <c:pt idx="309">
                  <c:v>170</c:v>
                </c:pt>
                <c:pt idx="310">
                  <c:v>175.7</c:v>
                </c:pt>
                <c:pt idx="311">
                  <c:v>178.1</c:v>
                </c:pt>
                <c:pt idx="312">
                  <c:v>171.8</c:v>
                </c:pt>
                <c:pt idx="313">
                  <c:v>175.4</c:v>
                </c:pt>
                <c:pt idx="314">
                  <c:v>163.69999999999999</c:v>
                </c:pt>
                <c:pt idx="315">
                  <c:v>163.80000000000001</c:v>
                </c:pt>
                <c:pt idx="316">
                  <c:v>164.5</c:v>
                </c:pt>
                <c:pt idx="317">
                  <c:v>168.1</c:v>
                </c:pt>
                <c:pt idx="318">
                  <c:v>176.3</c:v>
                </c:pt>
                <c:pt idx="319">
                  <c:v>173.9</c:v>
                </c:pt>
                <c:pt idx="320">
                  <c:v>165.1</c:v>
                </c:pt>
                <c:pt idx="321">
                  <c:v>167.3</c:v>
                </c:pt>
                <c:pt idx="322">
                  <c:v>162.1</c:v>
                </c:pt>
                <c:pt idx="323">
                  <c:v>169.6</c:v>
                </c:pt>
                <c:pt idx="324">
                  <c:v>167.9</c:v>
                </c:pt>
                <c:pt idx="325">
                  <c:v>168.9</c:v>
                </c:pt>
                <c:pt idx="326">
                  <c:v>170.4</c:v>
                </c:pt>
                <c:pt idx="327">
                  <c:v>171.4</c:v>
                </c:pt>
                <c:pt idx="328">
                  <c:v>173.1</c:v>
                </c:pt>
                <c:pt idx="329">
                  <c:v>167.9</c:v>
                </c:pt>
                <c:pt idx="330">
                  <c:v>172.1</c:v>
                </c:pt>
                <c:pt idx="331">
                  <c:v>173</c:v>
                </c:pt>
                <c:pt idx="332">
                  <c:v>173.6</c:v>
                </c:pt>
                <c:pt idx="333">
                  <c:v>166.4</c:v>
                </c:pt>
                <c:pt idx="334">
                  <c:v>167.9</c:v>
                </c:pt>
                <c:pt idx="335">
                  <c:v>171.5</c:v>
                </c:pt>
                <c:pt idx="336">
                  <c:v>176.6</c:v>
                </c:pt>
                <c:pt idx="337">
                  <c:v>166.4</c:v>
                </c:pt>
                <c:pt idx="338">
                  <c:v>163.80000000000001</c:v>
                </c:pt>
                <c:pt idx="339">
                  <c:v>165.4</c:v>
                </c:pt>
                <c:pt idx="340">
                  <c:v>163.1</c:v>
                </c:pt>
                <c:pt idx="341">
                  <c:v>175</c:v>
                </c:pt>
                <c:pt idx="342">
                  <c:v>167.2</c:v>
                </c:pt>
                <c:pt idx="343">
                  <c:v>175.1</c:v>
                </c:pt>
                <c:pt idx="344">
                  <c:v>165.7</c:v>
                </c:pt>
                <c:pt idx="345">
                  <c:v>168.3</c:v>
                </c:pt>
                <c:pt idx="346">
                  <c:v>172.4</c:v>
                </c:pt>
                <c:pt idx="347">
                  <c:v>173.6</c:v>
                </c:pt>
                <c:pt idx="348">
                  <c:v>170.8</c:v>
                </c:pt>
                <c:pt idx="349">
                  <c:v>167.9</c:v>
                </c:pt>
                <c:pt idx="350">
                  <c:v>167.7</c:v>
                </c:pt>
                <c:pt idx="351">
                  <c:v>174.3</c:v>
                </c:pt>
                <c:pt idx="352">
                  <c:v>167.4</c:v>
                </c:pt>
                <c:pt idx="353">
                  <c:v>166.4</c:v>
                </c:pt>
                <c:pt idx="354">
                  <c:v>161.19999999999999</c:v>
                </c:pt>
                <c:pt idx="355">
                  <c:v>167</c:v>
                </c:pt>
                <c:pt idx="356">
                  <c:v>169</c:v>
                </c:pt>
                <c:pt idx="357">
                  <c:v>167.1</c:v>
                </c:pt>
                <c:pt idx="358">
                  <c:v>174.1</c:v>
                </c:pt>
                <c:pt idx="359">
                  <c:v>171.6</c:v>
                </c:pt>
                <c:pt idx="360">
                  <c:v>173.9</c:v>
                </c:pt>
                <c:pt idx="361">
                  <c:v>169.1</c:v>
                </c:pt>
                <c:pt idx="362">
                  <c:v>163.30000000000001</c:v>
                </c:pt>
                <c:pt idx="363">
                  <c:v>168.8</c:v>
                </c:pt>
                <c:pt idx="364">
                  <c:v>165.1</c:v>
                </c:pt>
                <c:pt idx="365">
                  <c:v>171.5</c:v>
                </c:pt>
                <c:pt idx="366">
                  <c:v>170.3</c:v>
                </c:pt>
                <c:pt idx="367">
                  <c:v>176.7</c:v>
                </c:pt>
                <c:pt idx="368">
                  <c:v>168.8</c:v>
                </c:pt>
                <c:pt idx="369">
                  <c:v>174.5</c:v>
                </c:pt>
                <c:pt idx="370">
                  <c:v>163.4</c:v>
                </c:pt>
                <c:pt idx="371">
                  <c:v>166.2</c:v>
                </c:pt>
                <c:pt idx="372">
                  <c:v>169.3</c:v>
                </c:pt>
                <c:pt idx="373">
                  <c:v>168.8</c:v>
                </c:pt>
                <c:pt idx="374">
                  <c:v>177.3</c:v>
                </c:pt>
                <c:pt idx="375">
                  <c:v>169.9</c:v>
                </c:pt>
                <c:pt idx="376">
                  <c:v>174.5</c:v>
                </c:pt>
                <c:pt idx="377">
                  <c:v>165.8</c:v>
                </c:pt>
                <c:pt idx="378">
                  <c:v>172.5</c:v>
                </c:pt>
                <c:pt idx="379">
                  <c:v>165.6</c:v>
                </c:pt>
                <c:pt idx="380">
                  <c:v>172.1</c:v>
                </c:pt>
                <c:pt idx="381">
                  <c:v>169.9</c:v>
                </c:pt>
                <c:pt idx="382">
                  <c:v>172.9</c:v>
                </c:pt>
                <c:pt idx="383">
                  <c:v>166.1</c:v>
                </c:pt>
                <c:pt idx="384">
                  <c:v>168.7</c:v>
                </c:pt>
                <c:pt idx="385">
                  <c:v>172.1</c:v>
                </c:pt>
                <c:pt idx="386">
                  <c:v>173.7</c:v>
                </c:pt>
                <c:pt idx="387">
                  <c:v>175.5</c:v>
                </c:pt>
                <c:pt idx="388">
                  <c:v>170.8</c:v>
                </c:pt>
                <c:pt idx="389">
                  <c:v>166.6</c:v>
                </c:pt>
                <c:pt idx="390">
                  <c:v>171</c:v>
                </c:pt>
                <c:pt idx="391">
                  <c:v>173.8</c:v>
                </c:pt>
                <c:pt idx="392">
                  <c:v>173.1</c:v>
                </c:pt>
                <c:pt idx="393">
                  <c:v>171.2</c:v>
                </c:pt>
                <c:pt idx="394">
                  <c:v>171.8</c:v>
                </c:pt>
                <c:pt idx="395">
                  <c:v>168.3</c:v>
                </c:pt>
                <c:pt idx="396">
                  <c:v>174</c:v>
                </c:pt>
                <c:pt idx="397">
                  <c:v>170.3</c:v>
                </c:pt>
                <c:pt idx="398">
                  <c:v>169.2</c:v>
                </c:pt>
                <c:pt idx="399">
                  <c:v>171.3</c:v>
                </c:pt>
                <c:pt idx="400">
                  <c:v>171.7</c:v>
                </c:pt>
                <c:pt idx="401">
                  <c:v>164.7</c:v>
                </c:pt>
                <c:pt idx="402">
                  <c:v>164.7</c:v>
                </c:pt>
                <c:pt idx="403">
                  <c:v>163.9</c:v>
                </c:pt>
                <c:pt idx="404">
                  <c:v>167.8</c:v>
                </c:pt>
                <c:pt idx="405">
                  <c:v>170</c:v>
                </c:pt>
                <c:pt idx="406">
                  <c:v>172.9</c:v>
                </c:pt>
                <c:pt idx="407">
                  <c:v>162.69999999999999</c:v>
                </c:pt>
                <c:pt idx="408">
                  <c:v>167.5</c:v>
                </c:pt>
                <c:pt idx="409">
                  <c:v>168.9</c:v>
                </c:pt>
                <c:pt idx="410">
                  <c:v>166.2</c:v>
                </c:pt>
                <c:pt idx="411">
                  <c:v>177.5</c:v>
                </c:pt>
                <c:pt idx="412">
                  <c:v>173.7</c:v>
                </c:pt>
                <c:pt idx="413">
                  <c:v>161.30000000000001</c:v>
                </c:pt>
                <c:pt idx="414">
                  <c:v>167.2</c:v>
                </c:pt>
                <c:pt idx="415">
                  <c:v>169.6</c:v>
                </c:pt>
                <c:pt idx="416">
                  <c:v>171.3</c:v>
                </c:pt>
                <c:pt idx="417">
                  <c:v>170.6</c:v>
                </c:pt>
                <c:pt idx="418">
                  <c:v>168.6</c:v>
                </c:pt>
                <c:pt idx="419">
                  <c:v>162.30000000000001</c:v>
                </c:pt>
                <c:pt idx="420">
                  <c:v>171.2</c:v>
                </c:pt>
                <c:pt idx="421">
                  <c:v>167.5</c:v>
                </c:pt>
                <c:pt idx="422">
                  <c:v>165.1</c:v>
                </c:pt>
                <c:pt idx="423">
                  <c:v>170.4</c:v>
                </c:pt>
                <c:pt idx="424">
                  <c:v>173.3</c:v>
                </c:pt>
                <c:pt idx="425">
                  <c:v>172</c:v>
                </c:pt>
                <c:pt idx="426">
                  <c:v>170.8</c:v>
                </c:pt>
                <c:pt idx="427">
                  <c:v>175.1</c:v>
                </c:pt>
                <c:pt idx="428">
                  <c:v>168.9</c:v>
                </c:pt>
                <c:pt idx="429">
                  <c:v>175.1</c:v>
                </c:pt>
                <c:pt idx="430">
                  <c:v>176.9</c:v>
                </c:pt>
                <c:pt idx="431">
                  <c:v>176.4</c:v>
                </c:pt>
                <c:pt idx="432">
                  <c:v>167.1</c:v>
                </c:pt>
                <c:pt idx="433">
                  <c:v>173.8</c:v>
                </c:pt>
                <c:pt idx="434">
                  <c:v>169.9</c:v>
                </c:pt>
                <c:pt idx="435">
                  <c:v>165.4</c:v>
                </c:pt>
                <c:pt idx="436">
                  <c:v>174.6</c:v>
                </c:pt>
                <c:pt idx="437">
                  <c:v>172</c:v>
                </c:pt>
                <c:pt idx="438">
                  <c:v>170.6</c:v>
                </c:pt>
                <c:pt idx="439">
                  <c:v>177.6</c:v>
                </c:pt>
                <c:pt idx="440">
                  <c:v>167.4</c:v>
                </c:pt>
                <c:pt idx="441">
                  <c:v>170.2</c:v>
                </c:pt>
                <c:pt idx="442">
                  <c:v>175.7</c:v>
                </c:pt>
                <c:pt idx="443">
                  <c:v>176.3</c:v>
                </c:pt>
                <c:pt idx="444">
                  <c:v>168.4</c:v>
                </c:pt>
                <c:pt idx="445">
                  <c:v>175.6</c:v>
                </c:pt>
                <c:pt idx="446">
                  <c:v>174.1</c:v>
                </c:pt>
                <c:pt idx="447">
                  <c:v>171</c:v>
                </c:pt>
                <c:pt idx="448">
                  <c:v>172</c:v>
                </c:pt>
                <c:pt idx="449">
                  <c:v>177.1</c:v>
                </c:pt>
                <c:pt idx="450">
                  <c:v>168.3</c:v>
                </c:pt>
                <c:pt idx="451">
                  <c:v>172.3</c:v>
                </c:pt>
                <c:pt idx="452">
                  <c:v>167.6</c:v>
                </c:pt>
                <c:pt idx="453">
                  <c:v>168.3</c:v>
                </c:pt>
                <c:pt idx="454">
                  <c:v>176.4</c:v>
                </c:pt>
                <c:pt idx="455">
                  <c:v>167.8</c:v>
                </c:pt>
                <c:pt idx="456">
                  <c:v>170.7</c:v>
                </c:pt>
                <c:pt idx="457">
                  <c:v>173.2</c:v>
                </c:pt>
                <c:pt idx="458">
                  <c:v>170.2</c:v>
                </c:pt>
                <c:pt idx="459">
                  <c:v>162.4</c:v>
                </c:pt>
                <c:pt idx="460">
                  <c:v>166.3</c:v>
                </c:pt>
                <c:pt idx="461">
                  <c:v>172.8</c:v>
                </c:pt>
                <c:pt idx="462">
                  <c:v>169.2</c:v>
                </c:pt>
                <c:pt idx="463">
                  <c:v>168.4</c:v>
                </c:pt>
                <c:pt idx="464">
                  <c:v>162.80000000000001</c:v>
                </c:pt>
                <c:pt idx="465">
                  <c:v>169.8</c:v>
                </c:pt>
                <c:pt idx="466">
                  <c:v>168.4</c:v>
                </c:pt>
                <c:pt idx="467">
                  <c:v>168.3</c:v>
                </c:pt>
                <c:pt idx="468">
                  <c:v>170</c:v>
                </c:pt>
                <c:pt idx="469">
                  <c:v>167.7</c:v>
                </c:pt>
                <c:pt idx="470">
                  <c:v>170.9</c:v>
                </c:pt>
                <c:pt idx="471">
                  <c:v>175.1</c:v>
                </c:pt>
                <c:pt idx="472">
                  <c:v>168</c:v>
                </c:pt>
                <c:pt idx="473">
                  <c:v>169.1</c:v>
                </c:pt>
                <c:pt idx="474">
                  <c:v>171.4</c:v>
                </c:pt>
                <c:pt idx="475">
                  <c:v>168.1</c:v>
                </c:pt>
                <c:pt idx="476">
                  <c:v>172.1</c:v>
                </c:pt>
                <c:pt idx="477">
                  <c:v>165.7</c:v>
                </c:pt>
                <c:pt idx="478">
                  <c:v>180</c:v>
                </c:pt>
                <c:pt idx="479">
                  <c:v>170.9</c:v>
                </c:pt>
                <c:pt idx="480">
                  <c:v>173.2</c:v>
                </c:pt>
                <c:pt idx="481">
                  <c:v>169.9</c:v>
                </c:pt>
                <c:pt idx="482">
                  <c:v>166.9</c:v>
                </c:pt>
                <c:pt idx="483">
                  <c:v>173.4</c:v>
                </c:pt>
                <c:pt idx="484">
                  <c:v>168.8</c:v>
                </c:pt>
                <c:pt idx="485">
                  <c:v>166.6</c:v>
                </c:pt>
                <c:pt idx="486">
                  <c:v>177.5</c:v>
                </c:pt>
                <c:pt idx="487">
                  <c:v>172.9</c:v>
                </c:pt>
                <c:pt idx="488">
                  <c:v>168.2</c:v>
                </c:pt>
                <c:pt idx="489">
                  <c:v>169.7</c:v>
                </c:pt>
                <c:pt idx="490">
                  <c:v>163.80000000000001</c:v>
                </c:pt>
                <c:pt idx="491">
                  <c:v>168.2</c:v>
                </c:pt>
                <c:pt idx="492">
                  <c:v>171.6</c:v>
                </c:pt>
                <c:pt idx="493">
                  <c:v>183.3</c:v>
                </c:pt>
                <c:pt idx="494">
                  <c:v>168.5</c:v>
                </c:pt>
                <c:pt idx="495">
                  <c:v>169</c:v>
                </c:pt>
                <c:pt idx="496">
                  <c:v>170.6</c:v>
                </c:pt>
                <c:pt idx="497">
                  <c:v>173.7</c:v>
                </c:pt>
                <c:pt idx="498">
                  <c:v>170.2</c:v>
                </c:pt>
                <c:pt idx="499">
                  <c:v>168.4</c:v>
                </c:pt>
              </c:numCache>
            </c:numRef>
          </c:xVal>
          <c:yVal>
            <c:numRef>
              <c:f>Hoja1!$B$3:$B$502</c:f>
              <c:numCache>
                <c:formatCode>General</c:formatCode>
                <c:ptCount val="500"/>
                <c:pt idx="0">
                  <c:v>67.3</c:v>
                </c:pt>
                <c:pt idx="1">
                  <c:v>77.099999999999994</c:v>
                </c:pt>
                <c:pt idx="2">
                  <c:v>72.2</c:v>
                </c:pt>
                <c:pt idx="3">
                  <c:v>68.2</c:v>
                </c:pt>
                <c:pt idx="4">
                  <c:v>64.7</c:v>
                </c:pt>
                <c:pt idx="5">
                  <c:v>70.400000000000006</c:v>
                </c:pt>
                <c:pt idx="6">
                  <c:v>62.6</c:v>
                </c:pt>
                <c:pt idx="7">
                  <c:v>78.599999999999994</c:v>
                </c:pt>
                <c:pt idx="8">
                  <c:v>86</c:v>
                </c:pt>
                <c:pt idx="9">
                  <c:v>68.099999999999994</c:v>
                </c:pt>
                <c:pt idx="10">
                  <c:v>71.099999999999994</c:v>
                </c:pt>
                <c:pt idx="11">
                  <c:v>88.2</c:v>
                </c:pt>
                <c:pt idx="12">
                  <c:v>67.099999999999994</c:v>
                </c:pt>
                <c:pt idx="13">
                  <c:v>68.8</c:v>
                </c:pt>
                <c:pt idx="14">
                  <c:v>84.9</c:v>
                </c:pt>
                <c:pt idx="15">
                  <c:v>84.5</c:v>
                </c:pt>
                <c:pt idx="16">
                  <c:v>62</c:v>
                </c:pt>
                <c:pt idx="17">
                  <c:v>59.1</c:v>
                </c:pt>
                <c:pt idx="18">
                  <c:v>90.8</c:v>
                </c:pt>
                <c:pt idx="19">
                  <c:v>79.900000000000006</c:v>
                </c:pt>
                <c:pt idx="20">
                  <c:v>62.3</c:v>
                </c:pt>
                <c:pt idx="21">
                  <c:v>67.5</c:v>
                </c:pt>
                <c:pt idx="22">
                  <c:v>79</c:v>
                </c:pt>
                <c:pt idx="23">
                  <c:v>57.4</c:v>
                </c:pt>
                <c:pt idx="24">
                  <c:v>65.099999999999994</c:v>
                </c:pt>
                <c:pt idx="25">
                  <c:v>90.2</c:v>
                </c:pt>
                <c:pt idx="26">
                  <c:v>55.9</c:v>
                </c:pt>
                <c:pt idx="27">
                  <c:v>64.2</c:v>
                </c:pt>
                <c:pt idx="28">
                  <c:v>64.7</c:v>
                </c:pt>
                <c:pt idx="29">
                  <c:v>67.099999999999994</c:v>
                </c:pt>
                <c:pt idx="30">
                  <c:v>74.599999999999994</c:v>
                </c:pt>
                <c:pt idx="31">
                  <c:v>82.5</c:v>
                </c:pt>
                <c:pt idx="32">
                  <c:v>61.3</c:v>
                </c:pt>
                <c:pt idx="33">
                  <c:v>63.5</c:v>
                </c:pt>
                <c:pt idx="34">
                  <c:v>81.900000000000006</c:v>
                </c:pt>
                <c:pt idx="35">
                  <c:v>57.7</c:v>
                </c:pt>
                <c:pt idx="36">
                  <c:v>56.1</c:v>
                </c:pt>
                <c:pt idx="37">
                  <c:v>66.400000000000006</c:v>
                </c:pt>
                <c:pt idx="38">
                  <c:v>77.900000000000006</c:v>
                </c:pt>
                <c:pt idx="39">
                  <c:v>64.7</c:v>
                </c:pt>
                <c:pt idx="40">
                  <c:v>57.2</c:v>
                </c:pt>
                <c:pt idx="41">
                  <c:v>60.7</c:v>
                </c:pt>
                <c:pt idx="42">
                  <c:v>57.4</c:v>
                </c:pt>
                <c:pt idx="43">
                  <c:v>70.900000000000006</c:v>
                </c:pt>
                <c:pt idx="44">
                  <c:v>67.2</c:v>
                </c:pt>
                <c:pt idx="45">
                  <c:v>84.2</c:v>
                </c:pt>
                <c:pt idx="46">
                  <c:v>85.2</c:v>
                </c:pt>
                <c:pt idx="47">
                  <c:v>71.900000000000006</c:v>
                </c:pt>
                <c:pt idx="48">
                  <c:v>58.2</c:v>
                </c:pt>
                <c:pt idx="49">
                  <c:v>70.099999999999994</c:v>
                </c:pt>
                <c:pt idx="50">
                  <c:v>75.900000000000006</c:v>
                </c:pt>
                <c:pt idx="51">
                  <c:v>63.1</c:v>
                </c:pt>
                <c:pt idx="52">
                  <c:v>84.5</c:v>
                </c:pt>
                <c:pt idx="53">
                  <c:v>72.400000000000006</c:v>
                </c:pt>
                <c:pt idx="54">
                  <c:v>66.2</c:v>
                </c:pt>
                <c:pt idx="55">
                  <c:v>64.8</c:v>
                </c:pt>
                <c:pt idx="56">
                  <c:v>71.8</c:v>
                </c:pt>
                <c:pt idx="57">
                  <c:v>74.3</c:v>
                </c:pt>
                <c:pt idx="58">
                  <c:v>56.6</c:v>
                </c:pt>
                <c:pt idx="59">
                  <c:v>72.8</c:v>
                </c:pt>
                <c:pt idx="60">
                  <c:v>70.5</c:v>
                </c:pt>
                <c:pt idx="61">
                  <c:v>66.2</c:v>
                </c:pt>
                <c:pt idx="62">
                  <c:v>85.1</c:v>
                </c:pt>
                <c:pt idx="63">
                  <c:v>58</c:v>
                </c:pt>
                <c:pt idx="64">
                  <c:v>65.7</c:v>
                </c:pt>
                <c:pt idx="65">
                  <c:v>66.3</c:v>
                </c:pt>
                <c:pt idx="66">
                  <c:v>63.6</c:v>
                </c:pt>
                <c:pt idx="67">
                  <c:v>63.6</c:v>
                </c:pt>
                <c:pt idx="68">
                  <c:v>68.5</c:v>
                </c:pt>
                <c:pt idx="69">
                  <c:v>65.599999999999994</c:v>
                </c:pt>
                <c:pt idx="70">
                  <c:v>66.900000000000006</c:v>
                </c:pt>
                <c:pt idx="71">
                  <c:v>71.7</c:v>
                </c:pt>
                <c:pt idx="72">
                  <c:v>77.400000000000006</c:v>
                </c:pt>
                <c:pt idx="73">
                  <c:v>74.7</c:v>
                </c:pt>
                <c:pt idx="74">
                  <c:v>58.7</c:v>
                </c:pt>
                <c:pt idx="75">
                  <c:v>72.900000000000006</c:v>
                </c:pt>
                <c:pt idx="76">
                  <c:v>59.7</c:v>
                </c:pt>
                <c:pt idx="77">
                  <c:v>63.3</c:v>
                </c:pt>
                <c:pt idx="78">
                  <c:v>56.9</c:v>
                </c:pt>
                <c:pt idx="79">
                  <c:v>75</c:v>
                </c:pt>
                <c:pt idx="80">
                  <c:v>77</c:v>
                </c:pt>
                <c:pt idx="81">
                  <c:v>55.4</c:v>
                </c:pt>
                <c:pt idx="82">
                  <c:v>58.7</c:v>
                </c:pt>
                <c:pt idx="83">
                  <c:v>75.099999999999994</c:v>
                </c:pt>
                <c:pt idx="84">
                  <c:v>72.3</c:v>
                </c:pt>
                <c:pt idx="85">
                  <c:v>68.900000000000006</c:v>
                </c:pt>
                <c:pt idx="86">
                  <c:v>81</c:v>
                </c:pt>
                <c:pt idx="87">
                  <c:v>78.3</c:v>
                </c:pt>
                <c:pt idx="88">
                  <c:v>68.8</c:v>
                </c:pt>
                <c:pt idx="89">
                  <c:v>61.1</c:v>
                </c:pt>
                <c:pt idx="90">
                  <c:v>64.2</c:v>
                </c:pt>
                <c:pt idx="91">
                  <c:v>70</c:v>
                </c:pt>
                <c:pt idx="92">
                  <c:v>56.2</c:v>
                </c:pt>
                <c:pt idx="93">
                  <c:v>61</c:v>
                </c:pt>
                <c:pt idx="94">
                  <c:v>58.3</c:v>
                </c:pt>
                <c:pt idx="95">
                  <c:v>60</c:v>
                </c:pt>
                <c:pt idx="96">
                  <c:v>85.4</c:v>
                </c:pt>
                <c:pt idx="97">
                  <c:v>65.7</c:v>
                </c:pt>
                <c:pt idx="98">
                  <c:v>73.599999999999994</c:v>
                </c:pt>
                <c:pt idx="99">
                  <c:v>83.8</c:v>
                </c:pt>
                <c:pt idx="100">
                  <c:v>53.8</c:v>
                </c:pt>
                <c:pt idx="101">
                  <c:v>71.7</c:v>
                </c:pt>
                <c:pt idx="102">
                  <c:v>67.099999999999994</c:v>
                </c:pt>
                <c:pt idx="103">
                  <c:v>61.4</c:v>
                </c:pt>
                <c:pt idx="104">
                  <c:v>69.5</c:v>
                </c:pt>
                <c:pt idx="105">
                  <c:v>58.5</c:v>
                </c:pt>
                <c:pt idx="106">
                  <c:v>59.2</c:v>
                </c:pt>
                <c:pt idx="107">
                  <c:v>61.5</c:v>
                </c:pt>
                <c:pt idx="108">
                  <c:v>76</c:v>
                </c:pt>
                <c:pt idx="109">
                  <c:v>71.3</c:v>
                </c:pt>
                <c:pt idx="110">
                  <c:v>60.9</c:v>
                </c:pt>
                <c:pt idx="111">
                  <c:v>73.5</c:v>
                </c:pt>
                <c:pt idx="112">
                  <c:v>65.2</c:v>
                </c:pt>
                <c:pt idx="113">
                  <c:v>67.599999999999994</c:v>
                </c:pt>
                <c:pt idx="114">
                  <c:v>56</c:v>
                </c:pt>
                <c:pt idx="115">
                  <c:v>69.900000000000006</c:v>
                </c:pt>
                <c:pt idx="116">
                  <c:v>58.7</c:v>
                </c:pt>
                <c:pt idx="117">
                  <c:v>76.2</c:v>
                </c:pt>
                <c:pt idx="118">
                  <c:v>68.3</c:v>
                </c:pt>
                <c:pt idx="119">
                  <c:v>69.400000000000006</c:v>
                </c:pt>
                <c:pt idx="120">
                  <c:v>65.400000000000006</c:v>
                </c:pt>
                <c:pt idx="121">
                  <c:v>66.3</c:v>
                </c:pt>
                <c:pt idx="122">
                  <c:v>55.3</c:v>
                </c:pt>
                <c:pt idx="123">
                  <c:v>60.7</c:v>
                </c:pt>
                <c:pt idx="124">
                  <c:v>73.900000000000006</c:v>
                </c:pt>
                <c:pt idx="125">
                  <c:v>74.5</c:v>
                </c:pt>
                <c:pt idx="126">
                  <c:v>56.5</c:v>
                </c:pt>
                <c:pt idx="127">
                  <c:v>60.3</c:v>
                </c:pt>
                <c:pt idx="128">
                  <c:v>68.5</c:v>
                </c:pt>
                <c:pt idx="129">
                  <c:v>69.900000000000006</c:v>
                </c:pt>
                <c:pt idx="130">
                  <c:v>62.8</c:v>
                </c:pt>
                <c:pt idx="131">
                  <c:v>77.2</c:v>
                </c:pt>
                <c:pt idx="132">
                  <c:v>73.7</c:v>
                </c:pt>
                <c:pt idx="133">
                  <c:v>67.3</c:v>
                </c:pt>
                <c:pt idx="134">
                  <c:v>72</c:v>
                </c:pt>
                <c:pt idx="135">
                  <c:v>86.3</c:v>
                </c:pt>
                <c:pt idx="136">
                  <c:v>67.8</c:v>
                </c:pt>
                <c:pt idx="137">
                  <c:v>68.099999999999994</c:v>
                </c:pt>
                <c:pt idx="138">
                  <c:v>62.7</c:v>
                </c:pt>
                <c:pt idx="139">
                  <c:v>75.3</c:v>
                </c:pt>
                <c:pt idx="140">
                  <c:v>68.900000000000006</c:v>
                </c:pt>
                <c:pt idx="141">
                  <c:v>58.9</c:v>
                </c:pt>
                <c:pt idx="142">
                  <c:v>87.9</c:v>
                </c:pt>
                <c:pt idx="143">
                  <c:v>62.8</c:v>
                </c:pt>
                <c:pt idx="144">
                  <c:v>60.1</c:v>
                </c:pt>
                <c:pt idx="145">
                  <c:v>70.099999999999994</c:v>
                </c:pt>
                <c:pt idx="146">
                  <c:v>82.8</c:v>
                </c:pt>
                <c:pt idx="147">
                  <c:v>85.2</c:v>
                </c:pt>
                <c:pt idx="148">
                  <c:v>56.4</c:v>
                </c:pt>
                <c:pt idx="149">
                  <c:v>71.400000000000006</c:v>
                </c:pt>
                <c:pt idx="150">
                  <c:v>58.7</c:v>
                </c:pt>
                <c:pt idx="151">
                  <c:v>81.900000000000006</c:v>
                </c:pt>
                <c:pt idx="152">
                  <c:v>74.099999999999994</c:v>
                </c:pt>
                <c:pt idx="153">
                  <c:v>72</c:v>
                </c:pt>
                <c:pt idx="154">
                  <c:v>67.2</c:v>
                </c:pt>
                <c:pt idx="155">
                  <c:v>60.2</c:v>
                </c:pt>
                <c:pt idx="156">
                  <c:v>52.9</c:v>
                </c:pt>
                <c:pt idx="157">
                  <c:v>58.7</c:v>
                </c:pt>
                <c:pt idx="158">
                  <c:v>65.900000000000006</c:v>
                </c:pt>
                <c:pt idx="159">
                  <c:v>55</c:v>
                </c:pt>
                <c:pt idx="160">
                  <c:v>72</c:v>
                </c:pt>
                <c:pt idx="161">
                  <c:v>76.7</c:v>
                </c:pt>
                <c:pt idx="162">
                  <c:v>75.599999999999994</c:v>
                </c:pt>
                <c:pt idx="163">
                  <c:v>54.1</c:v>
                </c:pt>
                <c:pt idx="164">
                  <c:v>74.7</c:v>
                </c:pt>
                <c:pt idx="165">
                  <c:v>76.7</c:v>
                </c:pt>
                <c:pt idx="166">
                  <c:v>65.3</c:v>
                </c:pt>
                <c:pt idx="167">
                  <c:v>70.099999999999994</c:v>
                </c:pt>
                <c:pt idx="168">
                  <c:v>66.2</c:v>
                </c:pt>
                <c:pt idx="169">
                  <c:v>75.7</c:v>
                </c:pt>
                <c:pt idx="170">
                  <c:v>67.599999999999994</c:v>
                </c:pt>
                <c:pt idx="171">
                  <c:v>77.5</c:v>
                </c:pt>
                <c:pt idx="172">
                  <c:v>74.3</c:v>
                </c:pt>
                <c:pt idx="173">
                  <c:v>63.2</c:v>
                </c:pt>
                <c:pt idx="174">
                  <c:v>56.7</c:v>
                </c:pt>
                <c:pt idx="175">
                  <c:v>74.8</c:v>
                </c:pt>
                <c:pt idx="176">
                  <c:v>59.1</c:v>
                </c:pt>
                <c:pt idx="177">
                  <c:v>70.8</c:v>
                </c:pt>
                <c:pt idx="178">
                  <c:v>66</c:v>
                </c:pt>
                <c:pt idx="179">
                  <c:v>69.2</c:v>
                </c:pt>
                <c:pt idx="180">
                  <c:v>55.6</c:v>
                </c:pt>
                <c:pt idx="181">
                  <c:v>67</c:v>
                </c:pt>
                <c:pt idx="182">
                  <c:v>63.7</c:v>
                </c:pt>
                <c:pt idx="183">
                  <c:v>87.6</c:v>
                </c:pt>
                <c:pt idx="184">
                  <c:v>60</c:v>
                </c:pt>
                <c:pt idx="185">
                  <c:v>69.400000000000006</c:v>
                </c:pt>
                <c:pt idx="186">
                  <c:v>85.1</c:v>
                </c:pt>
                <c:pt idx="187">
                  <c:v>76.8</c:v>
                </c:pt>
                <c:pt idx="188">
                  <c:v>59.3</c:v>
                </c:pt>
                <c:pt idx="189">
                  <c:v>65.599999999999994</c:v>
                </c:pt>
                <c:pt idx="190">
                  <c:v>63.2</c:v>
                </c:pt>
                <c:pt idx="191">
                  <c:v>67.099999999999994</c:v>
                </c:pt>
                <c:pt idx="192">
                  <c:v>88.8</c:v>
                </c:pt>
                <c:pt idx="193">
                  <c:v>72.400000000000006</c:v>
                </c:pt>
                <c:pt idx="194">
                  <c:v>55.5</c:v>
                </c:pt>
                <c:pt idx="195">
                  <c:v>71.3</c:v>
                </c:pt>
                <c:pt idx="196">
                  <c:v>60</c:v>
                </c:pt>
                <c:pt idx="197">
                  <c:v>69.7</c:v>
                </c:pt>
                <c:pt idx="198">
                  <c:v>55.9</c:v>
                </c:pt>
                <c:pt idx="199">
                  <c:v>69.599999999999994</c:v>
                </c:pt>
                <c:pt idx="200">
                  <c:v>66.099999999999994</c:v>
                </c:pt>
                <c:pt idx="201">
                  <c:v>60.4</c:v>
                </c:pt>
                <c:pt idx="202">
                  <c:v>60.7</c:v>
                </c:pt>
                <c:pt idx="203">
                  <c:v>58.3</c:v>
                </c:pt>
                <c:pt idx="204">
                  <c:v>57.7</c:v>
                </c:pt>
                <c:pt idx="205">
                  <c:v>80.599999999999994</c:v>
                </c:pt>
                <c:pt idx="206">
                  <c:v>73.2</c:v>
                </c:pt>
                <c:pt idx="207">
                  <c:v>66.2</c:v>
                </c:pt>
                <c:pt idx="208">
                  <c:v>61</c:v>
                </c:pt>
                <c:pt idx="209">
                  <c:v>67.3</c:v>
                </c:pt>
                <c:pt idx="210">
                  <c:v>75.7</c:v>
                </c:pt>
                <c:pt idx="211">
                  <c:v>65.900000000000006</c:v>
                </c:pt>
                <c:pt idx="212">
                  <c:v>63.8</c:v>
                </c:pt>
                <c:pt idx="213">
                  <c:v>82.3</c:v>
                </c:pt>
                <c:pt idx="214">
                  <c:v>67</c:v>
                </c:pt>
                <c:pt idx="215">
                  <c:v>55.6</c:v>
                </c:pt>
                <c:pt idx="216">
                  <c:v>67</c:v>
                </c:pt>
                <c:pt idx="217">
                  <c:v>76.099999999999994</c:v>
                </c:pt>
                <c:pt idx="218">
                  <c:v>56.9</c:v>
                </c:pt>
                <c:pt idx="219">
                  <c:v>61.3</c:v>
                </c:pt>
                <c:pt idx="220">
                  <c:v>67.8</c:v>
                </c:pt>
                <c:pt idx="221">
                  <c:v>57.3</c:v>
                </c:pt>
                <c:pt idx="222">
                  <c:v>60.6</c:v>
                </c:pt>
                <c:pt idx="223">
                  <c:v>81.099999999999994</c:v>
                </c:pt>
                <c:pt idx="224">
                  <c:v>71.099999999999994</c:v>
                </c:pt>
                <c:pt idx="225">
                  <c:v>82.7</c:v>
                </c:pt>
                <c:pt idx="226">
                  <c:v>87.1</c:v>
                </c:pt>
                <c:pt idx="227">
                  <c:v>85.5</c:v>
                </c:pt>
                <c:pt idx="228">
                  <c:v>65.5</c:v>
                </c:pt>
                <c:pt idx="229">
                  <c:v>55</c:v>
                </c:pt>
                <c:pt idx="230">
                  <c:v>72.099999999999994</c:v>
                </c:pt>
                <c:pt idx="231">
                  <c:v>66</c:v>
                </c:pt>
                <c:pt idx="232">
                  <c:v>70.3</c:v>
                </c:pt>
                <c:pt idx="233">
                  <c:v>64.099999999999994</c:v>
                </c:pt>
                <c:pt idx="234">
                  <c:v>79.8</c:v>
                </c:pt>
                <c:pt idx="235">
                  <c:v>71.599999999999994</c:v>
                </c:pt>
                <c:pt idx="236">
                  <c:v>74</c:v>
                </c:pt>
                <c:pt idx="237">
                  <c:v>73.3</c:v>
                </c:pt>
                <c:pt idx="238">
                  <c:v>69.3</c:v>
                </c:pt>
                <c:pt idx="239">
                  <c:v>64.7</c:v>
                </c:pt>
                <c:pt idx="240">
                  <c:v>71.3</c:v>
                </c:pt>
                <c:pt idx="241">
                  <c:v>75.2</c:v>
                </c:pt>
                <c:pt idx="242">
                  <c:v>66.3</c:v>
                </c:pt>
                <c:pt idx="243">
                  <c:v>75.099999999999994</c:v>
                </c:pt>
                <c:pt idx="244">
                  <c:v>64.3</c:v>
                </c:pt>
                <c:pt idx="245">
                  <c:v>55.2</c:v>
                </c:pt>
                <c:pt idx="246">
                  <c:v>54.9</c:v>
                </c:pt>
                <c:pt idx="247">
                  <c:v>75.5</c:v>
                </c:pt>
                <c:pt idx="248">
                  <c:v>62.9</c:v>
                </c:pt>
                <c:pt idx="249">
                  <c:v>55.7</c:v>
                </c:pt>
                <c:pt idx="250">
                  <c:v>59.5</c:v>
                </c:pt>
                <c:pt idx="251">
                  <c:v>74.3</c:v>
                </c:pt>
                <c:pt idx="252">
                  <c:v>75.099999999999994</c:v>
                </c:pt>
                <c:pt idx="253">
                  <c:v>74.599999999999994</c:v>
                </c:pt>
                <c:pt idx="254">
                  <c:v>64.400000000000006</c:v>
                </c:pt>
                <c:pt idx="255">
                  <c:v>59.2</c:v>
                </c:pt>
                <c:pt idx="256">
                  <c:v>83.3</c:v>
                </c:pt>
                <c:pt idx="257">
                  <c:v>57.4</c:v>
                </c:pt>
                <c:pt idx="258">
                  <c:v>81.2</c:v>
                </c:pt>
                <c:pt idx="259">
                  <c:v>81</c:v>
                </c:pt>
                <c:pt idx="260">
                  <c:v>54.7</c:v>
                </c:pt>
                <c:pt idx="261">
                  <c:v>63.3</c:v>
                </c:pt>
                <c:pt idx="262">
                  <c:v>71.7</c:v>
                </c:pt>
                <c:pt idx="263">
                  <c:v>73.400000000000006</c:v>
                </c:pt>
                <c:pt idx="264">
                  <c:v>63.1</c:v>
                </c:pt>
                <c:pt idx="265">
                  <c:v>68.3</c:v>
                </c:pt>
                <c:pt idx="266">
                  <c:v>62</c:v>
                </c:pt>
                <c:pt idx="267">
                  <c:v>66.3</c:v>
                </c:pt>
                <c:pt idx="268">
                  <c:v>65.8</c:v>
                </c:pt>
                <c:pt idx="269">
                  <c:v>71.8</c:v>
                </c:pt>
                <c:pt idx="270">
                  <c:v>75</c:v>
                </c:pt>
                <c:pt idx="271">
                  <c:v>87.7</c:v>
                </c:pt>
                <c:pt idx="272">
                  <c:v>64.099999999999994</c:v>
                </c:pt>
                <c:pt idx="273">
                  <c:v>54.7</c:v>
                </c:pt>
                <c:pt idx="274">
                  <c:v>61.7</c:v>
                </c:pt>
                <c:pt idx="275">
                  <c:v>54.7</c:v>
                </c:pt>
                <c:pt idx="276">
                  <c:v>81.099999999999994</c:v>
                </c:pt>
                <c:pt idx="277">
                  <c:v>83.4</c:v>
                </c:pt>
                <c:pt idx="278">
                  <c:v>80.7</c:v>
                </c:pt>
                <c:pt idx="279">
                  <c:v>87.5</c:v>
                </c:pt>
                <c:pt idx="280">
                  <c:v>73</c:v>
                </c:pt>
                <c:pt idx="281">
                  <c:v>73.400000000000006</c:v>
                </c:pt>
                <c:pt idx="282">
                  <c:v>61.2</c:v>
                </c:pt>
                <c:pt idx="283">
                  <c:v>60.8</c:v>
                </c:pt>
                <c:pt idx="284">
                  <c:v>59.3</c:v>
                </c:pt>
                <c:pt idx="285">
                  <c:v>62.9</c:v>
                </c:pt>
                <c:pt idx="286">
                  <c:v>69.5</c:v>
                </c:pt>
                <c:pt idx="287">
                  <c:v>56.8</c:v>
                </c:pt>
                <c:pt idx="288">
                  <c:v>67.8</c:v>
                </c:pt>
                <c:pt idx="289">
                  <c:v>72.2</c:v>
                </c:pt>
                <c:pt idx="290">
                  <c:v>61.5</c:v>
                </c:pt>
                <c:pt idx="291">
                  <c:v>89.5</c:v>
                </c:pt>
                <c:pt idx="292">
                  <c:v>77.400000000000006</c:v>
                </c:pt>
                <c:pt idx="293">
                  <c:v>86.5</c:v>
                </c:pt>
                <c:pt idx="294">
                  <c:v>79.900000000000006</c:v>
                </c:pt>
                <c:pt idx="295">
                  <c:v>77.5</c:v>
                </c:pt>
                <c:pt idx="296">
                  <c:v>62.4</c:v>
                </c:pt>
                <c:pt idx="297">
                  <c:v>81</c:v>
                </c:pt>
                <c:pt idx="298">
                  <c:v>67.8</c:v>
                </c:pt>
                <c:pt idx="299">
                  <c:v>56.2</c:v>
                </c:pt>
                <c:pt idx="300">
                  <c:v>70</c:v>
                </c:pt>
                <c:pt idx="301">
                  <c:v>83.8</c:v>
                </c:pt>
                <c:pt idx="302">
                  <c:v>73.599999999999994</c:v>
                </c:pt>
                <c:pt idx="303">
                  <c:v>76.5</c:v>
                </c:pt>
                <c:pt idx="304">
                  <c:v>61.6</c:v>
                </c:pt>
                <c:pt idx="305">
                  <c:v>85.9</c:v>
                </c:pt>
                <c:pt idx="306">
                  <c:v>64</c:v>
                </c:pt>
                <c:pt idx="307">
                  <c:v>72.599999999999994</c:v>
                </c:pt>
                <c:pt idx="308">
                  <c:v>79.099999999999994</c:v>
                </c:pt>
                <c:pt idx="309">
                  <c:v>60.6</c:v>
                </c:pt>
                <c:pt idx="310">
                  <c:v>73.8</c:v>
                </c:pt>
                <c:pt idx="311">
                  <c:v>57.7</c:v>
                </c:pt>
                <c:pt idx="312">
                  <c:v>70.900000000000006</c:v>
                </c:pt>
                <c:pt idx="313">
                  <c:v>59.7</c:v>
                </c:pt>
                <c:pt idx="314">
                  <c:v>68.2</c:v>
                </c:pt>
                <c:pt idx="315">
                  <c:v>82.5</c:v>
                </c:pt>
                <c:pt idx="316">
                  <c:v>70.5</c:v>
                </c:pt>
                <c:pt idx="317">
                  <c:v>77.3</c:v>
                </c:pt>
                <c:pt idx="318">
                  <c:v>88.8</c:v>
                </c:pt>
                <c:pt idx="319">
                  <c:v>69.099999999999994</c:v>
                </c:pt>
                <c:pt idx="320">
                  <c:v>59.7</c:v>
                </c:pt>
                <c:pt idx="321">
                  <c:v>58.6</c:v>
                </c:pt>
                <c:pt idx="322">
                  <c:v>80.7</c:v>
                </c:pt>
                <c:pt idx="323">
                  <c:v>72.5</c:v>
                </c:pt>
                <c:pt idx="324">
                  <c:v>59.8</c:v>
                </c:pt>
                <c:pt idx="325">
                  <c:v>55.2</c:v>
                </c:pt>
                <c:pt idx="326">
                  <c:v>61.8</c:v>
                </c:pt>
                <c:pt idx="327">
                  <c:v>60.1</c:v>
                </c:pt>
                <c:pt idx="328">
                  <c:v>77.400000000000006</c:v>
                </c:pt>
                <c:pt idx="329">
                  <c:v>72.8</c:v>
                </c:pt>
                <c:pt idx="330">
                  <c:v>55.4</c:v>
                </c:pt>
                <c:pt idx="331">
                  <c:v>69.400000000000006</c:v>
                </c:pt>
                <c:pt idx="332">
                  <c:v>68</c:v>
                </c:pt>
                <c:pt idx="333">
                  <c:v>71.2</c:v>
                </c:pt>
                <c:pt idx="334">
                  <c:v>85.2</c:v>
                </c:pt>
                <c:pt idx="335">
                  <c:v>66.2</c:v>
                </c:pt>
                <c:pt idx="336">
                  <c:v>85.9</c:v>
                </c:pt>
                <c:pt idx="337">
                  <c:v>67.2</c:v>
                </c:pt>
                <c:pt idx="338">
                  <c:v>71.400000000000006</c:v>
                </c:pt>
                <c:pt idx="339">
                  <c:v>70.900000000000006</c:v>
                </c:pt>
                <c:pt idx="340">
                  <c:v>57</c:v>
                </c:pt>
                <c:pt idx="341">
                  <c:v>64.5</c:v>
                </c:pt>
                <c:pt idx="342">
                  <c:v>73.5</c:v>
                </c:pt>
                <c:pt idx="343">
                  <c:v>57.5</c:v>
                </c:pt>
                <c:pt idx="344">
                  <c:v>65.900000000000006</c:v>
                </c:pt>
                <c:pt idx="345">
                  <c:v>82.4</c:v>
                </c:pt>
                <c:pt idx="346">
                  <c:v>57.5</c:v>
                </c:pt>
                <c:pt idx="347">
                  <c:v>71.7</c:v>
                </c:pt>
                <c:pt idx="348">
                  <c:v>59.9</c:v>
                </c:pt>
                <c:pt idx="349">
                  <c:v>61.8</c:v>
                </c:pt>
                <c:pt idx="350">
                  <c:v>65.7</c:v>
                </c:pt>
                <c:pt idx="351">
                  <c:v>80.900000000000006</c:v>
                </c:pt>
                <c:pt idx="352">
                  <c:v>75</c:v>
                </c:pt>
                <c:pt idx="353">
                  <c:v>70.599999999999994</c:v>
                </c:pt>
                <c:pt idx="354">
                  <c:v>57.3</c:v>
                </c:pt>
                <c:pt idx="355">
                  <c:v>70.5</c:v>
                </c:pt>
                <c:pt idx="356">
                  <c:v>71.2</c:v>
                </c:pt>
                <c:pt idx="357">
                  <c:v>60.5</c:v>
                </c:pt>
                <c:pt idx="358">
                  <c:v>86.8</c:v>
                </c:pt>
                <c:pt idx="359">
                  <c:v>57.2</c:v>
                </c:pt>
                <c:pt idx="360">
                  <c:v>62.1</c:v>
                </c:pt>
                <c:pt idx="361">
                  <c:v>72.2</c:v>
                </c:pt>
                <c:pt idx="362">
                  <c:v>69</c:v>
                </c:pt>
                <c:pt idx="363">
                  <c:v>81.599999999999994</c:v>
                </c:pt>
                <c:pt idx="364">
                  <c:v>58.8</c:v>
                </c:pt>
                <c:pt idx="365">
                  <c:v>62.2</c:v>
                </c:pt>
                <c:pt idx="366">
                  <c:v>74.2</c:v>
                </c:pt>
                <c:pt idx="367">
                  <c:v>77.099999999999994</c:v>
                </c:pt>
                <c:pt idx="368">
                  <c:v>86.6</c:v>
                </c:pt>
                <c:pt idx="369">
                  <c:v>85</c:v>
                </c:pt>
                <c:pt idx="370">
                  <c:v>63.1</c:v>
                </c:pt>
                <c:pt idx="371">
                  <c:v>65.2</c:v>
                </c:pt>
                <c:pt idx="372">
                  <c:v>66.3</c:v>
                </c:pt>
                <c:pt idx="373">
                  <c:v>73.599999999999994</c:v>
                </c:pt>
                <c:pt idx="374">
                  <c:v>63.4</c:v>
                </c:pt>
                <c:pt idx="375">
                  <c:v>71.599999999999994</c:v>
                </c:pt>
                <c:pt idx="376">
                  <c:v>72.3</c:v>
                </c:pt>
                <c:pt idx="377">
                  <c:v>66</c:v>
                </c:pt>
                <c:pt idx="378">
                  <c:v>55.6</c:v>
                </c:pt>
                <c:pt idx="379">
                  <c:v>52.9</c:v>
                </c:pt>
                <c:pt idx="380">
                  <c:v>89</c:v>
                </c:pt>
                <c:pt idx="381">
                  <c:v>81.099999999999994</c:v>
                </c:pt>
                <c:pt idx="382">
                  <c:v>71.7</c:v>
                </c:pt>
                <c:pt idx="383">
                  <c:v>56.1</c:v>
                </c:pt>
                <c:pt idx="384">
                  <c:v>61.1</c:v>
                </c:pt>
                <c:pt idx="385">
                  <c:v>60.4</c:v>
                </c:pt>
                <c:pt idx="386">
                  <c:v>70</c:v>
                </c:pt>
                <c:pt idx="387">
                  <c:v>68.7</c:v>
                </c:pt>
                <c:pt idx="388">
                  <c:v>70.900000000000006</c:v>
                </c:pt>
                <c:pt idx="389">
                  <c:v>70.3</c:v>
                </c:pt>
                <c:pt idx="390">
                  <c:v>67</c:v>
                </c:pt>
                <c:pt idx="391">
                  <c:v>66</c:v>
                </c:pt>
                <c:pt idx="392">
                  <c:v>67.8</c:v>
                </c:pt>
                <c:pt idx="393">
                  <c:v>73.099999999999994</c:v>
                </c:pt>
                <c:pt idx="394">
                  <c:v>62.3</c:v>
                </c:pt>
                <c:pt idx="395">
                  <c:v>71.900000000000006</c:v>
                </c:pt>
                <c:pt idx="396">
                  <c:v>75.099999999999994</c:v>
                </c:pt>
                <c:pt idx="397">
                  <c:v>71.7</c:v>
                </c:pt>
                <c:pt idx="398">
                  <c:v>73.3</c:v>
                </c:pt>
                <c:pt idx="399">
                  <c:v>61.1</c:v>
                </c:pt>
                <c:pt idx="400">
                  <c:v>60.2</c:v>
                </c:pt>
                <c:pt idx="401">
                  <c:v>80.8</c:v>
                </c:pt>
                <c:pt idx="402">
                  <c:v>72.8</c:v>
                </c:pt>
                <c:pt idx="403">
                  <c:v>69.3</c:v>
                </c:pt>
                <c:pt idx="404">
                  <c:v>78.099999999999994</c:v>
                </c:pt>
                <c:pt idx="405">
                  <c:v>68.599999999999994</c:v>
                </c:pt>
                <c:pt idx="406">
                  <c:v>62.7</c:v>
                </c:pt>
                <c:pt idx="407">
                  <c:v>51.8</c:v>
                </c:pt>
                <c:pt idx="408">
                  <c:v>70.7</c:v>
                </c:pt>
                <c:pt idx="409">
                  <c:v>75.599999999999994</c:v>
                </c:pt>
                <c:pt idx="410">
                  <c:v>62.2</c:v>
                </c:pt>
                <c:pt idx="411">
                  <c:v>69.5</c:v>
                </c:pt>
                <c:pt idx="412">
                  <c:v>70</c:v>
                </c:pt>
                <c:pt idx="413">
                  <c:v>75.400000000000006</c:v>
                </c:pt>
                <c:pt idx="414">
                  <c:v>57.5</c:v>
                </c:pt>
                <c:pt idx="415">
                  <c:v>63.5</c:v>
                </c:pt>
                <c:pt idx="416">
                  <c:v>81.599999999999994</c:v>
                </c:pt>
                <c:pt idx="417">
                  <c:v>72.8</c:v>
                </c:pt>
                <c:pt idx="418">
                  <c:v>82.5</c:v>
                </c:pt>
                <c:pt idx="419">
                  <c:v>60.7</c:v>
                </c:pt>
                <c:pt idx="420">
                  <c:v>72.599999999999994</c:v>
                </c:pt>
                <c:pt idx="421">
                  <c:v>79</c:v>
                </c:pt>
                <c:pt idx="422">
                  <c:v>57.7</c:v>
                </c:pt>
                <c:pt idx="423">
                  <c:v>74.7</c:v>
                </c:pt>
                <c:pt idx="424">
                  <c:v>66.900000000000006</c:v>
                </c:pt>
                <c:pt idx="425">
                  <c:v>75.400000000000006</c:v>
                </c:pt>
                <c:pt idx="426">
                  <c:v>66.900000000000006</c:v>
                </c:pt>
                <c:pt idx="427">
                  <c:v>62.5</c:v>
                </c:pt>
                <c:pt idx="428">
                  <c:v>66.2</c:v>
                </c:pt>
                <c:pt idx="429">
                  <c:v>89.3</c:v>
                </c:pt>
                <c:pt idx="430">
                  <c:v>64.2</c:v>
                </c:pt>
                <c:pt idx="431">
                  <c:v>66</c:v>
                </c:pt>
                <c:pt idx="432">
                  <c:v>65.5</c:v>
                </c:pt>
                <c:pt idx="433">
                  <c:v>70.099999999999994</c:v>
                </c:pt>
                <c:pt idx="434">
                  <c:v>63.6</c:v>
                </c:pt>
                <c:pt idx="435">
                  <c:v>64.8</c:v>
                </c:pt>
                <c:pt idx="436">
                  <c:v>69.400000000000006</c:v>
                </c:pt>
                <c:pt idx="437">
                  <c:v>70.900000000000006</c:v>
                </c:pt>
                <c:pt idx="438">
                  <c:v>59.8</c:v>
                </c:pt>
                <c:pt idx="439">
                  <c:v>57.5</c:v>
                </c:pt>
                <c:pt idx="440">
                  <c:v>74</c:v>
                </c:pt>
                <c:pt idx="441">
                  <c:v>70.7</c:v>
                </c:pt>
                <c:pt idx="442">
                  <c:v>72.7</c:v>
                </c:pt>
                <c:pt idx="443">
                  <c:v>58</c:v>
                </c:pt>
                <c:pt idx="444">
                  <c:v>68.400000000000006</c:v>
                </c:pt>
                <c:pt idx="445">
                  <c:v>70.5</c:v>
                </c:pt>
                <c:pt idx="446">
                  <c:v>60.2</c:v>
                </c:pt>
                <c:pt idx="447">
                  <c:v>60</c:v>
                </c:pt>
                <c:pt idx="448">
                  <c:v>77.900000000000006</c:v>
                </c:pt>
                <c:pt idx="449">
                  <c:v>90.2</c:v>
                </c:pt>
                <c:pt idx="450">
                  <c:v>81.400000000000006</c:v>
                </c:pt>
                <c:pt idx="451">
                  <c:v>68.5</c:v>
                </c:pt>
                <c:pt idx="452">
                  <c:v>56.7</c:v>
                </c:pt>
                <c:pt idx="453">
                  <c:v>85.4</c:v>
                </c:pt>
                <c:pt idx="454">
                  <c:v>77.900000000000006</c:v>
                </c:pt>
                <c:pt idx="455">
                  <c:v>57.8</c:v>
                </c:pt>
                <c:pt idx="456">
                  <c:v>79.400000000000006</c:v>
                </c:pt>
                <c:pt idx="457">
                  <c:v>83.5</c:v>
                </c:pt>
                <c:pt idx="458">
                  <c:v>71.7</c:v>
                </c:pt>
                <c:pt idx="459">
                  <c:v>82.8</c:v>
                </c:pt>
                <c:pt idx="460">
                  <c:v>75.5</c:v>
                </c:pt>
                <c:pt idx="461">
                  <c:v>73.3</c:v>
                </c:pt>
                <c:pt idx="462">
                  <c:v>68.7</c:v>
                </c:pt>
                <c:pt idx="463">
                  <c:v>68.400000000000006</c:v>
                </c:pt>
                <c:pt idx="464">
                  <c:v>53.9</c:v>
                </c:pt>
                <c:pt idx="465">
                  <c:v>84</c:v>
                </c:pt>
                <c:pt idx="466">
                  <c:v>62</c:v>
                </c:pt>
                <c:pt idx="467">
                  <c:v>71</c:v>
                </c:pt>
                <c:pt idx="468">
                  <c:v>73.599999999999994</c:v>
                </c:pt>
                <c:pt idx="469">
                  <c:v>65.7</c:v>
                </c:pt>
                <c:pt idx="470">
                  <c:v>79.5</c:v>
                </c:pt>
                <c:pt idx="471">
                  <c:v>72.3</c:v>
                </c:pt>
                <c:pt idx="472">
                  <c:v>73.8</c:v>
                </c:pt>
                <c:pt idx="473">
                  <c:v>58.2</c:v>
                </c:pt>
                <c:pt idx="474">
                  <c:v>81.7</c:v>
                </c:pt>
                <c:pt idx="475">
                  <c:v>79.3</c:v>
                </c:pt>
                <c:pt idx="476">
                  <c:v>59.4</c:v>
                </c:pt>
                <c:pt idx="477">
                  <c:v>77.3</c:v>
                </c:pt>
                <c:pt idx="478">
                  <c:v>61.4</c:v>
                </c:pt>
                <c:pt idx="479">
                  <c:v>66.900000000000006</c:v>
                </c:pt>
                <c:pt idx="480">
                  <c:v>78.5</c:v>
                </c:pt>
                <c:pt idx="481">
                  <c:v>67.599999999999994</c:v>
                </c:pt>
                <c:pt idx="482">
                  <c:v>61.4</c:v>
                </c:pt>
                <c:pt idx="483">
                  <c:v>60.9</c:v>
                </c:pt>
                <c:pt idx="484">
                  <c:v>62.2</c:v>
                </c:pt>
                <c:pt idx="485">
                  <c:v>62.3</c:v>
                </c:pt>
                <c:pt idx="486">
                  <c:v>70.5</c:v>
                </c:pt>
                <c:pt idx="487">
                  <c:v>89.4</c:v>
                </c:pt>
                <c:pt idx="488">
                  <c:v>72.3</c:v>
                </c:pt>
                <c:pt idx="489">
                  <c:v>70.5</c:v>
                </c:pt>
                <c:pt idx="490">
                  <c:v>65.3</c:v>
                </c:pt>
                <c:pt idx="491">
                  <c:v>54.9</c:v>
                </c:pt>
                <c:pt idx="492">
                  <c:v>87.8</c:v>
                </c:pt>
                <c:pt idx="493">
                  <c:v>79.8</c:v>
                </c:pt>
                <c:pt idx="494">
                  <c:v>56</c:v>
                </c:pt>
                <c:pt idx="495">
                  <c:v>59.2</c:v>
                </c:pt>
                <c:pt idx="496">
                  <c:v>65.8</c:v>
                </c:pt>
                <c:pt idx="497">
                  <c:v>57</c:v>
                </c:pt>
                <c:pt idx="498">
                  <c:v>62.7</c:v>
                </c:pt>
                <c:pt idx="49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D2-495A-8BB0-B37196C727E2}"/>
            </c:ext>
          </c:extLst>
        </c:ser>
        <c:ser>
          <c:idx val="1"/>
          <c:order val="1"/>
          <c:tx>
            <c:v>Pronóstico Peso</c:v>
          </c:tx>
          <c:spPr>
            <a:ln w="19050">
              <a:noFill/>
            </a:ln>
          </c:spPr>
          <c:xVal>
            <c:numRef>
              <c:f>Hoja1!$A$3:$A$502</c:f>
              <c:numCache>
                <c:formatCode>General</c:formatCode>
                <c:ptCount val="500"/>
                <c:pt idx="0">
                  <c:v>166.7</c:v>
                </c:pt>
                <c:pt idx="1">
                  <c:v>174.7</c:v>
                </c:pt>
                <c:pt idx="2">
                  <c:v>174.1</c:v>
                </c:pt>
                <c:pt idx="3">
                  <c:v>168.9</c:v>
                </c:pt>
                <c:pt idx="4">
                  <c:v>170.2</c:v>
                </c:pt>
                <c:pt idx="5">
                  <c:v>163.80000000000001</c:v>
                </c:pt>
                <c:pt idx="6">
                  <c:v>170.1</c:v>
                </c:pt>
                <c:pt idx="7">
                  <c:v>175.7</c:v>
                </c:pt>
                <c:pt idx="8">
                  <c:v>165.1</c:v>
                </c:pt>
                <c:pt idx="9">
                  <c:v>171.2</c:v>
                </c:pt>
                <c:pt idx="10">
                  <c:v>167.7</c:v>
                </c:pt>
                <c:pt idx="11">
                  <c:v>177.1</c:v>
                </c:pt>
                <c:pt idx="12">
                  <c:v>171.2</c:v>
                </c:pt>
                <c:pt idx="13">
                  <c:v>178.4</c:v>
                </c:pt>
                <c:pt idx="14">
                  <c:v>167.1</c:v>
                </c:pt>
                <c:pt idx="15">
                  <c:v>175.6</c:v>
                </c:pt>
                <c:pt idx="16">
                  <c:v>171.1</c:v>
                </c:pt>
                <c:pt idx="17">
                  <c:v>171.3</c:v>
                </c:pt>
                <c:pt idx="18">
                  <c:v>176.2</c:v>
                </c:pt>
                <c:pt idx="19">
                  <c:v>169.5</c:v>
                </c:pt>
                <c:pt idx="20">
                  <c:v>169.1</c:v>
                </c:pt>
                <c:pt idx="21">
                  <c:v>164.5</c:v>
                </c:pt>
                <c:pt idx="22">
                  <c:v>172.2</c:v>
                </c:pt>
                <c:pt idx="23">
                  <c:v>169.4</c:v>
                </c:pt>
                <c:pt idx="24">
                  <c:v>168.7</c:v>
                </c:pt>
                <c:pt idx="25">
                  <c:v>174.9</c:v>
                </c:pt>
                <c:pt idx="26">
                  <c:v>173.3</c:v>
                </c:pt>
                <c:pt idx="27">
                  <c:v>163.69999999999999</c:v>
                </c:pt>
                <c:pt idx="28">
                  <c:v>172.9</c:v>
                </c:pt>
                <c:pt idx="29">
                  <c:v>168.6</c:v>
                </c:pt>
                <c:pt idx="30">
                  <c:v>166.5</c:v>
                </c:pt>
                <c:pt idx="31">
                  <c:v>175.5</c:v>
                </c:pt>
                <c:pt idx="32">
                  <c:v>169.3</c:v>
                </c:pt>
                <c:pt idx="33">
                  <c:v>169.6</c:v>
                </c:pt>
                <c:pt idx="34">
                  <c:v>167.2</c:v>
                </c:pt>
                <c:pt idx="35">
                  <c:v>175.7</c:v>
                </c:pt>
                <c:pt idx="36">
                  <c:v>168.7</c:v>
                </c:pt>
                <c:pt idx="37">
                  <c:v>169.6</c:v>
                </c:pt>
                <c:pt idx="38">
                  <c:v>171.8</c:v>
                </c:pt>
                <c:pt idx="39">
                  <c:v>173</c:v>
                </c:pt>
                <c:pt idx="40">
                  <c:v>169</c:v>
                </c:pt>
                <c:pt idx="41">
                  <c:v>173</c:v>
                </c:pt>
                <c:pt idx="42">
                  <c:v>166.9</c:v>
                </c:pt>
                <c:pt idx="43">
                  <c:v>171.8</c:v>
                </c:pt>
                <c:pt idx="44">
                  <c:v>163.6</c:v>
                </c:pt>
                <c:pt idx="45">
                  <c:v>172.4</c:v>
                </c:pt>
                <c:pt idx="46">
                  <c:v>170.3</c:v>
                </c:pt>
                <c:pt idx="47">
                  <c:v>168.2</c:v>
                </c:pt>
                <c:pt idx="48">
                  <c:v>174.2</c:v>
                </c:pt>
                <c:pt idx="49">
                  <c:v>170</c:v>
                </c:pt>
                <c:pt idx="50">
                  <c:v>169.6</c:v>
                </c:pt>
                <c:pt idx="51">
                  <c:v>171.4</c:v>
                </c:pt>
                <c:pt idx="52">
                  <c:v>166.4</c:v>
                </c:pt>
                <c:pt idx="53">
                  <c:v>161.4</c:v>
                </c:pt>
                <c:pt idx="54">
                  <c:v>169</c:v>
                </c:pt>
                <c:pt idx="55">
                  <c:v>167.9</c:v>
                </c:pt>
                <c:pt idx="56">
                  <c:v>173.2</c:v>
                </c:pt>
                <c:pt idx="57">
                  <c:v>165.9</c:v>
                </c:pt>
                <c:pt idx="58">
                  <c:v>175.4</c:v>
                </c:pt>
                <c:pt idx="59">
                  <c:v>171.6</c:v>
                </c:pt>
                <c:pt idx="60">
                  <c:v>167.2</c:v>
                </c:pt>
                <c:pt idx="61">
                  <c:v>176.9</c:v>
                </c:pt>
                <c:pt idx="62">
                  <c:v>165.3</c:v>
                </c:pt>
                <c:pt idx="63">
                  <c:v>176.3</c:v>
                </c:pt>
                <c:pt idx="64">
                  <c:v>167.6</c:v>
                </c:pt>
                <c:pt idx="65">
                  <c:v>166.5</c:v>
                </c:pt>
                <c:pt idx="66">
                  <c:v>167.3</c:v>
                </c:pt>
                <c:pt idx="67">
                  <c:v>169.9</c:v>
                </c:pt>
                <c:pt idx="68">
                  <c:v>169.8</c:v>
                </c:pt>
                <c:pt idx="69">
                  <c:v>177.8</c:v>
                </c:pt>
                <c:pt idx="70">
                  <c:v>173.3</c:v>
                </c:pt>
                <c:pt idx="71">
                  <c:v>172.8</c:v>
                </c:pt>
                <c:pt idx="72">
                  <c:v>166</c:v>
                </c:pt>
                <c:pt idx="73">
                  <c:v>173.8</c:v>
                </c:pt>
                <c:pt idx="74">
                  <c:v>170.3</c:v>
                </c:pt>
                <c:pt idx="75">
                  <c:v>176.2</c:v>
                </c:pt>
                <c:pt idx="76">
                  <c:v>172.9</c:v>
                </c:pt>
                <c:pt idx="77">
                  <c:v>174.5</c:v>
                </c:pt>
                <c:pt idx="78">
                  <c:v>162.80000000000001</c:v>
                </c:pt>
                <c:pt idx="79">
                  <c:v>176.2</c:v>
                </c:pt>
                <c:pt idx="80">
                  <c:v>176.4</c:v>
                </c:pt>
                <c:pt idx="81">
                  <c:v>169.5</c:v>
                </c:pt>
                <c:pt idx="82">
                  <c:v>175.6</c:v>
                </c:pt>
                <c:pt idx="83">
                  <c:v>170</c:v>
                </c:pt>
                <c:pt idx="84">
                  <c:v>169.3</c:v>
                </c:pt>
                <c:pt idx="85">
                  <c:v>162.9</c:v>
                </c:pt>
                <c:pt idx="86">
                  <c:v>167.5</c:v>
                </c:pt>
                <c:pt idx="87">
                  <c:v>168.1</c:v>
                </c:pt>
                <c:pt idx="88">
                  <c:v>173.1</c:v>
                </c:pt>
                <c:pt idx="89">
                  <c:v>171.2</c:v>
                </c:pt>
                <c:pt idx="90">
                  <c:v>171.5</c:v>
                </c:pt>
                <c:pt idx="91">
                  <c:v>172.2</c:v>
                </c:pt>
                <c:pt idx="92">
                  <c:v>168.9</c:v>
                </c:pt>
                <c:pt idx="93">
                  <c:v>168.3</c:v>
                </c:pt>
                <c:pt idx="94">
                  <c:v>166.5</c:v>
                </c:pt>
                <c:pt idx="95">
                  <c:v>160.6</c:v>
                </c:pt>
                <c:pt idx="96">
                  <c:v>170.8</c:v>
                </c:pt>
                <c:pt idx="97">
                  <c:v>173</c:v>
                </c:pt>
                <c:pt idx="98">
                  <c:v>178.1</c:v>
                </c:pt>
                <c:pt idx="99">
                  <c:v>162.30000000000001</c:v>
                </c:pt>
                <c:pt idx="100">
                  <c:v>167.8</c:v>
                </c:pt>
                <c:pt idx="101">
                  <c:v>170.3</c:v>
                </c:pt>
                <c:pt idx="102">
                  <c:v>168.6</c:v>
                </c:pt>
                <c:pt idx="103">
                  <c:v>172.1</c:v>
                </c:pt>
                <c:pt idx="104">
                  <c:v>167</c:v>
                </c:pt>
                <c:pt idx="105">
                  <c:v>169.9</c:v>
                </c:pt>
                <c:pt idx="106">
                  <c:v>168.9</c:v>
                </c:pt>
                <c:pt idx="107">
                  <c:v>169.8</c:v>
                </c:pt>
                <c:pt idx="108">
                  <c:v>173.6</c:v>
                </c:pt>
                <c:pt idx="109">
                  <c:v>169.2</c:v>
                </c:pt>
                <c:pt idx="110">
                  <c:v>176</c:v>
                </c:pt>
                <c:pt idx="111">
                  <c:v>169.7</c:v>
                </c:pt>
                <c:pt idx="112">
                  <c:v>179.5</c:v>
                </c:pt>
                <c:pt idx="113">
                  <c:v>168.8</c:v>
                </c:pt>
                <c:pt idx="114">
                  <c:v>173.6</c:v>
                </c:pt>
                <c:pt idx="115">
                  <c:v>173.4</c:v>
                </c:pt>
                <c:pt idx="116">
                  <c:v>165</c:v>
                </c:pt>
                <c:pt idx="117">
                  <c:v>170.3</c:v>
                </c:pt>
                <c:pt idx="118">
                  <c:v>169.2</c:v>
                </c:pt>
                <c:pt idx="119">
                  <c:v>168.5</c:v>
                </c:pt>
                <c:pt idx="120">
                  <c:v>177.4</c:v>
                </c:pt>
                <c:pt idx="121">
                  <c:v>171.9</c:v>
                </c:pt>
                <c:pt idx="122">
                  <c:v>163.9</c:v>
                </c:pt>
                <c:pt idx="123">
                  <c:v>167.6</c:v>
                </c:pt>
                <c:pt idx="124">
                  <c:v>168</c:v>
                </c:pt>
                <c:pt idx="125">
                  <c:v>169.8</c:v>
                </c:pt>
                <c:pt idx="126">
                  <c:v>172.3</c:v>
                </c:pt>
                <c:pt idx="127">
                  <c:v>169.1</c:v>
                </c:pt>
                <c:pt idx="128">
                  <c:v>172.3</c:v>
                </c:pt>
                <c:pt idx="129">
                  <c:v>168.3</c:v>
                </c:pt>
                <c:pt idx="130">
                  <c:v>168</c:v>
                </c:pt>
                <c:pt idx="131">
                  <c:v>165.5</c:v>
                </c:pt>
                <c:pt idx="132">
                  <c:v>167.6</c:v>
                </c:pt>
                <c:pt idx="133">
                  <c:v>177.1</c:v>
                </c:pt>
                <c:pt idx="134">
                  <c:v>165.8</c:v>
                </c:pt>
                <c:pt idx="135">
                  <c:v>170.3</c:v>
                </c:pt>
                <c:pt idx="136">
                  <c:v>157.30000000000001</c:v>
                </c:pt>
                <c:pt idx="137">
                  <c:v>174</c:v>
                </c:pt>
                <c:pt idx="138">
                  <c:v>172.9</c:v>
                </c:pt>
                <c:pt idx="139">
                  <c:v>171.9</c:v>
                </c:pt>
                <c:pt idx="140">
                  <c:v>168.2</c:v>
                </c:pt>
                <c:pt idx="141">
                  <c:v>168.1</c:v>
                </c:pt>
                <c:pt idx="142">
                  <c:v>171.9</c:v>
                </c:pt>
                <c:pt idx="143">
                  <c:v>173.3</c:v>
                </c:pt>
                <c:pt idx="144">
                  <c:v>171.4</c:v>
                </c:pt>
                <c:pt idx="145">
                  <c:v>171.4</c:v>
                </c:pt>
                <c:pt idx="146">
                  <c:v>169.3</c:v>
                </c:pt>
                <c:pt idx="147">
                  <c:v>177.1</c:v>
                </c:pt>
                <c:pt idx="148">
                  <c:v>166.7</c:v>
                </c:pt>
                <c:pt idx="149">
                  <c:v>172.9</c:v>
                </c:pt>
                <c:pt idx="150">
                  <c:v>167.6</c:v>
                </c:pt>
                <c:pt idx="151">
                  <c:v>169.5</c:v>
                </c:pt>
                <c:pt idx="152">
                  <c:v>169.9</c:v>
                </c:pt>
                <c:pt idx="153">
                  <c:v>165.7</c:v>
                </c:pt>
                <c:pt idx="154">
                  <c:v>161</c:v>
                </c:pt>
                <c:pt idx="155">
                  <c:v>163.69999999999999</c:v>
                </c:pt>
                <c:pt idx="156">
                  <c:v>165.5</c:v>
                </c:pt>
                <c:pt idx="157">
                  <c:v>167.6</c:v>
                </c:pt>
                <c:pt idx="158">
                  <c:v>168</c:v>
                </c:pt>
                <c:pt idx="159">
                  <c:v>171</c:v>
                </c:pt>
                <c:pt idx="160">
                  <c:v>171</c:v>
                </c:pt>
                <c:pt idx="161">
                  <c:v>169</c:v>
                </c:pt>
                <c:pt idx="162">
                  <c:v>175.3</c:v>
                </c:pt>
                <c:pt idx="163">
                  <c:v>163.4</c:v>
                </c:pt>
                <c:pt idx="164">
                  <c:v>176.2</c:v>
                </c:pt>
                <c:pt idx="165">
                  <c:v>180.7</c:v>
                </c:pt>
                <c:pt idx="166">
                  <c:v>166.5</c:v>
                </c:pt>
                <c:pt idx="167">
                  <c:v>168.8</c:v>
                </c:pt>
                <c:pt idx="168">
                  <c:v>168.9</c:v>
                </c:pt>
                <c:pt idx="169">
                  <c:v>169</c:v>
                </c:pt>
                <c:pt idx="170">
                  <c:v>168.8</c:v>
                </c:pt>
                <c:pt idx="171">
                  <c:v>170.8</c:v>
                </c:pt>
                <c:pt idx="172">
                  <c:v>169.3</c:v>
                </c:pt>
                <c:pt idx="173">
                  <c:v>168.9</c:v>
                </c:pt>
                <c:pt idx="174">
                  <c:v>162.5</c:v>
                </c:pt>
                <c:pt idx="175">
                  <c:v>175.9</c:v>
                </c:pt>
                <c:pt idx="176">
                  <c:v>163.5</c:v>
                </c:pt>
                <c:pt idx="177">
                  <c:v>176.3</c:v>
                </c:pt>
                <c:pt idx="178">
                  <c:v>173.7</c:v>
                </c:pt>
                <c:pt idx="179">
                  <c:v>163.6</c:v>
                </c:pt>
                <c:pt idx="180">
                  <c:v>172.7</c:v>
                </c:pt>
                <c:pt idx="181">
                  <c:v>176.4</c:v>
                </c:pt>
                <c:pt idx="182">
                  <c:v>170.2</c:v>
                </c:pt>
                <c:pt idx="183">
                  <c:v>173.4</c:v>
                </c:pt>
                <c:pt idx="184">
                  <c:v>163</c:v>
                </c:pt>
                <c:pt idx="185">
                  <c:v>166.8</c:v>
                </c:pt>
                <c:pt idx="186">
                  <c:v>165.3</c:v>
                </c:pt>
                <c:pt idx="187">
                  <c:v>169.3</c:v>
                </c:pt>
                <c:pt idx="188">
                  <c:v>179.7</c:v>
                </c:pt>
                <c:pt idx="189">
                  <c:v>170.1</c:v>
                </c:pt>
                <c:pt idx="190">
                  <c:v>174.2</c:v>
                </c:pt>
                <c:pt idx="191">
                  <c:v>166.1</c:v>
                </c:pt>
                <c:pt idx="192">
                  <c:v>171.7</c:v>
                </c:pt>
                <c:pt idx="193">
                  <c:v>175.4</c:v>
                </c:pt>
                <c:pt idx="194">
                  <c:v>167</c:v>
                </c:pt>
                <c:pt idx="195">
                  <c:v>171.9</c:v>
                </c:pt>
                <c:pt idx="196">
                  <c:v>173.6</c:v>
                </c:pt>
                <c:pt idx="197">
                  <c:v>167.6</c:v>
                </c:pt>
                <c:pt idx="198">
                  <c:v>173.5</c:v>
                </c:pt>
                <c:pt idx="199">
                  <c:v>170.1</c:v>
                </c:pt>
                <c:pt idx="200">
                  <c:v>173.9</c:v>
                </c:pt>
                <c:pt idx="201">
                  <c:v>164.1</c:v>
                </c:pt>
                <c:pt idx="202">
                  <c:v>173</c:v>
                </c:pt>
                <c:pt idx="203">
                  <c:v>174.5</c:v>
                </c:pt>
                <c:pt idx="204">
                  <c:v>167.8</c:v>
                </c:pt>
                <c:pt idx="205">
                  <c:v>168.9</c:v>
                </c:pt>
                <c:pt idx="206">
                  <c:v>179.5</c:v>
                </c:pt>
                <c:pt idx="207">
                  <c:v>163.69999999999999</c:v>
                </c:pt>
                <c:pt idx="208">
                  <c:v>176.4</c:v>
                </c:pt>
                <c:pt idx="209">
                  <c:v>169.3</c:v>
                </c:pt>
                <c:pt idx="210">
                  <c:v>173.6</c:v>
                </c:pt>
                <c:pt idx="211">
                  <c:v>173.5</c:v>
                </c:pt>
                <c:pt idx="212">
                  <c:v>173.3</c:v>
                </c:pt>
                <c:pt idx="213">
                  <c:v>165.9</c:v>
                </c:pt>
                <c:pt idx="214">
                  <c:v>165.2</c:v>
                </c:pt>
                <c:pt idx="215">
                  <c:v>172.7</c:v>
                </c:pt>
                <c:pt idx="216">
                  <c:v>173.7</c:v>
                </c:pt>
                <c:pt idx="217">
                  <c:v>170</c:v>
                </c:pt>
                <c:pt idx="218">
                  <c:v>173.3</c:v>
                </c:pt>
                <c:pt idx="219">
                  <c:v>169.1</c:v>
                </c:pt>
                <c:pt idx="220">
                  <c:v>164.6</c:v>
                </c:pt>
                <c:pt idx="221">
                  <c:v>174.6</c:v>
                </c:pt>
                <c:pt idx="222">
                  <c:v>170</c:v>
                </c:pt>
                <c:pt idx="223">
                  <c:v>174.7</c:v>
                </c:pt>
                <c:pt idx="224">
                  <c:v>174.7</c:v>
                </c:pt>
                <c:pt idx="225">
                  <c:v>166.7</c:v>
                </c:pt>
                <c:pt idx="226">
                  <c:v>170</c:v>
                </c:pt>
                <c:pt idx="227">
                  <c:v>171</c:v>
                </c:pt>
                <c:pt idx="228">
                  <c:v>169.8</c:v>
                </c:pt>
                <c:pt idx="229">
                  <c:v>168.5</c:v>
                </c:pt>
                <c:pt idx="230">
                  <c:v>171.3</c:v>
                </c:pt>
                <c:pt idx="231">
                  <c:v>168.4</c:v>
                </c:pt>
                <c:pt idx="232">
                  <c:v>168.2</c:v>
                </c:pt>
                <c:pt idx="233">
                  <c:v>166.2</c:v>
                </c:pt>
                <c:pt idx="234">
                  <c:v>167</c:v>
                </c:pt>
                <c:pt idx="235">
                  <c:v>175.1</c:v>
                </c:pt>
                <c:pt idx="236">
                  <c:v>165.1</c:v>
                </c:pt>
                <c:pt idx="237">
                  <c:v>177.1</c:v>
                </c:pt>
                <c:pt idx="238">
                  <c:v>174.6</c:v>
                </c:pt>
                <c:pt idx="239">
                  <c:v>170.2</c:v>
                </c:pt>
                <c:pt idx="240">
                  <c:v>170.5</c:v>
                </c:pt>
                <c:pt idx="241">
                  <c:v>171.5</c:v>
                </c:pt>
                <c:pt idx="242">
                  <c:v>163.4</c:v>
                </c:pt>
                <c:pt idx="243">
                  <c:v>171.3</c:v>
                </c:pt>
                <c:pt idx="244">
                  <c:v>169.1</c:v>
                </c:pt>
                <c:pt idx="245">
                  <c:v>168.9</c:v>
                </c:pt>
                <c:pt idx="246">
                  <c:v>168.1</c:v>
                </c:pt>
                <c:pt idx="247">
                  <c:v>173.3</c:v>
                </c:pt>
                <c:pt idx="248">
                  <c:v>170.9</c:v>
                </c:pt>
                <c:pt idx="249">
                  <c:v>162.30000000000001</c:v>
                </c:pt>
                <c:pt idx="250">
                  <c:v>167.1</c:v>
                </c:pt>
                <c:pt idx="251">
                  <c:v>171.8</c:v>
                </c:pt>
                <c:pt idx="252">
                  <c:v>171.3</c:v>
                </c:pt>
                <c:pt idx="253">
                  <c:v>177.8</c:v>
                </c:pt>
                <c:pt idx="254">
                  <c:v>172.1</c:v>
                </c:pt>
                <c:pt idx="255">
                  <c:v>171.6</c:v>
                </c:pt>
                <c:pt idx="256">
                  <c:v>172.7</c:v>
                </c:pt>
                <c:pt idx="257">
                  <c:v>161.6</c:v>
                </c:pt>
                <c:pt idx="258">
                  <c:v>172.5</c:v>
                </c:pt>
                <c:pt idx="259">
                  <c:v>160.4</c:v>
                </c:pt>
                <c:pt idx="260">
                  <c:v>170.2</c:v>
                </c:pt>
                <c:pt idx="261">
                  <c:v>171.7</c:v>
                </c:pt>
                <c:pt idx="262">
                  <c:v>170.3</c:v>
                </c:pt>
                <c:pt idx="263">
                  <c:v>169.6</c:v>
                </c:pt>
                <c:pt idx="264">
                  <c:v>168.6</c:v>
                </c:pt>
                <c:pt idx="265">
                  <c:v>169.2</c:v>
                </c:pt>
                <c:pt idx="266">
                  <c:v>173.7</c:v>
                </c:pt>
                <c:pt idx="267">
                  <c:v>171.8</c:v>
                </c:pt>
                <c:pt idx="268">
                  <c:v>165.4</c:v>
                </c:pt>
                <c:pt idx="269">
                  <c:v>171.6</c:v>
                </c:pt>
                <c:pt idx="270">
                  <c:v>167.4</c:v>
                </c:pt>
                <c:pt idx="271">
                  <c:v>173.6</c:v>
                </c:pt>
                <c:pt idx="272">
                  <c:v>171.3</c:v>
                </c:pt>
                <c:pt idx="273">
                  <c:v>170.4</c:v>
                </c:pt>
                <c:pt idx="274">
                  <c:v>175.5</c:v>
                </c:pt>
                <c:pt idx="275">
                  <c:v>170.4</c:v>
                </c:pt>
                <c:pt idx="276">
                  <c:v>172.4</c:v>
                </c:pt>
                <c:pt idx="277">
                  <c:v>170.7</c:v>
                </c:pt>
                <c:pt idx="278">
                  <c:v>171.5</c:v>
                </c:pt>
                <c:pt idx="279">
                  <c:v>171</c:v>
                </c:pt>
                <c:pt idx="280">
                  <c:v>171</c:v>
                </c:pt>
                <c:pt idx="281">
                  <c:v>166.9</c:v>
                </c:pt>
                <c:pt idx="282">
                  <c:v>169</c:v>
                </c:pt>
                <c:pt idx="283">
                  <c:v>170.6</c:v>
                </c:pt>
                <c:pt idx="284">
                  <c:v>174.5</c:v>
                </c:pt>
                <c:pt idx="285">
                  <c:v>168.1</c:v>
                </c:pt>
                <c:pt idx="286">
                  <c:v>166.3</c:v>
                </c:pt>
                <c:pt idx="287">
                  <c:v>170.6</c:v>
                </c:pt>
                <c:pt idx="288">
                  <c:v>168</c:v>
                </c:pt>
                <c:pt idx="289">
                  <c:v>170.1</c:v>
                </c:pt>
                <c:pt idx="290">
                  <c:v>172.3</c:v>
                </c:pt>
                <c:pt idx="291">
                  <c:v>173.2</c:v>
                </c:pt>
                <c:pt idx="292">
                  <c:v>170.8</c:v>
                </c:pt>
                <c:pt idx="293">
                  <c:v>171</c:v>
                </c:pt>
                <c:pt idx="294">
                  <c:v>171.9</c:v>
                </c:pt>
                <c:pt idx="295">
                  <c:v>170.9</c:v>
                </c:pt>
                <c:pt idx="296">
                  <c:v>180</c:v>
                </c:pt>
                <c:pt idx="297">
                  <c:v>176.6</c:v>
                </c:pt>
                <c:pt idx="298">
                  <c:v>169.4</c:v>
                </c:pt>
                <c:pt idx="299">
                  <c:v>174.3</c:v>
                </c:pt>
                <c:pt idx="300">
                  <c:v>171</c:v>
                </c:pt>
                <c:pt idx="301">
                  <c:v>176.3</c:v>
                </c:pt>
                <c:pt idx="302">
                  <c:v>161.9</c:v>
                </c:pt>
                <c:pt idx="303">
                  <c:v>170.9</c:v>
                </c:pt>
                <c:pt idx="304">
                  <c:v>169.9</c:v>
                </c:pt>
                <c:pt idx="305">
                  <c:v>169.6</c:v>
                </c:pt>
                <c:pt idx="306">
                  <c:v>171</c:v>
                </c:pt>
                <c:pt idx="307">
                  <c:v>167.3</c:v>
                </c:pt>
                <c:pt idx="308">
                  <c:v>174.6</c:v>
                </c:pt>
                <c:pt idx="309">
                  <c:v>170</c:v>
                </c:pt>
                <c:pt idx="310">
                  <c:v>175.7</c:v>
                </c:pt>
                <c:pt idx="311">
                  <c:v>178.1</c:v>
                </c:pt>
                <c:pt idx="312">
                  <c:v>171.8</c:v>
                </c:pt>
                <c:pt idx="313">
                  <c:v>175.4</c:v>
                </c:pt>
                <c:pt idx="314">
                  <c:v>163.69999999999999</c:v>
                </c:pt>
                <c:pt idx="315">
                  <c:v>163.80000000000001</c:v>
                </c:pt>
                <c:pt idx="316">
                  <c:v>164.5</c:v>
                </c:pt>
                <c:pt idx="317">
                  <c:v>168.1</c:v>
                </c:pt>
                <c:pt idx="318">
                  <c:v>176.3</c:v>
                </c:pt>
                <c:pt idx="319">
                  <c:v>173.9</c:v>
                </c:pt>
                <c:pt idx="320">
                  <c:v>165.1</c:v>
                </c:pt>
                <c:pt idx="321">
                  <c:v>167.3</c:v>
                </c:pt>
                <c:pt idx="322">
                  <c:v>162.1</c:v>
                </c:pt>
                <c:pt idx="323">
                  <c:v>169.6</c:v>
                </c:pt>
                <c:pt idx="324">
                  <c:v>167.9</c:v>
                </c:pt>
                <c:pt idx="325">
                  <c:v>168.9</c:v>
                </c:pt>
                <c:pt idx="326">
                  <c:v>170.4</c:v>
                </c:pt>
                <c:pt idx="327">
                  <c:v>171.4</c:v>
                </c:pt>
                <c:pt idx="328">
                  <c:v>173.1</c:v>
                </c:pt>
                <c:pt idx="329">
                  <c:v>167.9</c:v>
                </c:pt>
                <c:pt idx="330">
                  <c:v>172.1</c:v>
                </c:pt>
                <c:pt idx="331">
                  <c:v>173</c:v>
                </c:pt>
                <c:pt idx="332">
                  <c:v>173.6</c:v>
                </c:pt>
                <c:pt idx="333">
                  <c:v>166.4</c:v>
                </c:pt>
                <c:pt idx="334">
                  <c:v>167.9</c:v>
                </c:pt>
                <c:pt idx="335">
                  <c:v>171.5</c:v>
                </c:pt>
                <c:pt idx="336">
                  <c:v>176.6</c:v>
                </c:pt>
                <c:pt idx="337">
                  <c:v>166.4</c:v>
                </c:pt>
                <c:pt idx="338">
                  <c:v>163.80000000000001</c:v>
                </c:pt>
                <c:pt idx="339">
                  <c:v>165.4</c:v>
                </c:pt>
                <c:pt idx="340">
                  <c:v>163.1</c:v>
                </c:pt>
                <c:pt idx="341">
                  <c:v>175</c:v>
                </c:pt>
                <c:pt idx="342">
                  <c:v>167.2</c:v>
                </c:pt>
                <c:pt idx="343">
                  <c:v>175.1</c:v>
                </c:pt>
                <c:pt idx="344">
                  <c:v>165.7</c:v>
                </c:pt>
                <c:pt idx="345">
                  <c:v>168.3</c:v>
                </c:pt>
                <c:pt idx="346">
                  <c:v>172.4</c:v>
                </c:pt>
                <c:pt idx="347">
                  <c:v>173.6</c:v>
                </c:pt>
                <c:pt idx="348">
                  <c:v>170.8</c:v>
                </c:pt>
                <c:pt idx="349">
                  <c:v>167.9</c:v>
                </c:pt>
                <c:pt idx="350">
                  <c:v>167.7</c:v>
                </c:pt>
                <c:pt idx="351">
                  <c:v>174.3</c:v>
                </c:pt>
                <c:pt idx="352">
                  <c:v>167.4</c:v>
                </c:pt>
                <c:pt idx="353">
                  <c:v>166.4</c:v>
                </c:pt>
                <c:pt idx="354">
                  <c:v>161.19999999999999</c:v>
                </c:pt>
                <c:pt idx="355">
                  <c:v>167</c:v>
                </c:pt>
                <c:pt idx="356">
                  <c:v>169</c:v>
                </c:pt>
                <c:pt idx="357">
                  <c:v>167.1</c:v>
                </c:pt>
                <c:pt idx="358">
                  <c:v>174.1</c:v>
                </c:pt>
                <c:pt idx="359">
                  <c:v>171.6</c:v>
                </c:pt>
                <c:pt idx="360">
                  <c:v>173.9</c:v>
                </c:pt>
                <c:pt idx="361">
                  <c:v>169.1</c:v>
                </c:pt>
                <c:pt idx="362">
                  <c:v>163.30000000000001</c:v>
                </c:pt>
                <c:pt idx="363">
                  <c:v>168.8</c:v>
                </c:pt>
                <c:pt idx="364">
                  <c:v>165.1</c:v>
                </c:pt>
                <c:pt idx="365">
                  <c:v>171.5</c:v>
                </c:pt>
                <c:pt idx="366">
                  <c:v>170.3</c:v>
                </c:pt>
                <c:pt idx="367">
                  <c:v>176.7</c:v>
                </c:pt>
                <c:pt idx="368">
                  <c:v>168.8</c:v>
                </c:pt>
                <c:pt idx="369">
                  <c:v>174.5</c:v>
                </c:pt>
                <c:pt idx="370">
                  <c:v>163.4</c:v>
                </c:pt>
                <c:pt idx="371">
                  <c:v>166.2</c:v>
                </c:pt>
                <c:pt idx="372">
                  <c:v>169.3</c:v>
                </c:pt>
                <c:pt idx="373">
                  <c:v>168.8</c:v>
                </c:pt>
                <c:pt idx="374">
                  <c:v>177.3</c:v>
                </c:pt>
                <c:pt idx="375">
                  <c:v>169.9</c:v>
                </c:pt>
                <c:pt idx="376">
                  <c:v>174.5</c:v>
                </c:pt>
                <c:pt idx="377">
                  <c:v>165.8</c:v>
                </c:pt>
                <c:pt idx="378">
                  <c:v>172.5</c:v>
                </c:pt>
                <c:pt idx="379">
                  <c:v>165.6</c:v>
                </c:pt>
                <c:pt idx="380">
                  <c:v>172.1</c:v>
                </c:pt>
                <c:pt idx="381">
                  <c:v>169.9</c:v>
                </c:pt>
                <c:pt idx="382">
                  <c:v>172.9</c:v>
                </c:pt>
                <c:pt idx="383">
                  <c:v>166.1</c:v>
                </c:pt>
                <c:pt idx="384">
                  <c:v>168.7</c:v>
                </c:pt>
                <c:pt idx="385">
                  <c:v>172.1</c:v>
                </c:pt>
                <c:pt idx="386">
                  <c:v>173.7</c:v>
                </c:pt>
                <c:pt idx="387">
                  <c:v>175.5</c:v>
                </c:pt>
                <c:pt idx="388">
                  <c:v>170.8</c:v>
                </c:pt>
                <c:pt idx="389">
                  <c:v>166.6</c:v>
                </c:pt>
                <c:pt idx="390">
                  <c:v>171</c:v>
                </c:pt>
                <c:pt idx="391">
                  <c:v>173.8</c:v>
                </c:pt>
                <c:pt idx="392">
                  <c:v>173.1</c:v>
                </c:pt>
                <c:pt idx="393">
                  <c:v>171.2</c:v>
                </c:pt>
                <c:pt idx="394">
                  <c:v>171.8</c:v>
                </c:pt>
                <c:pt idx="395">
                  <c:v>168.3</c:v>
                </c:pt>
                <c:pt idx="396">
                  <c:v>174</c:v>
                </c:pt>
                <c:pt idx="397">
                  <c:v>170.3</c:v>
                </c:pt>
                <c:pt idx="398">
                  <c:v>169.2</c:v>
                </c:pt>
                <c:pt idx="399">
                  <c:v>171.3</c:v>
                </c:pt>
                <c:pt idx="400">
                  <c:v>171.7</c:v>
                </c:pt>
                <c:pt idx="401">
                  <c:v>164.7</c:v>
                </c:pt>
                <c:pt idx="402">
                  <c:v>164.7</c:v>
                </c:pt>
                <c:pt idx="403">
                  <c:v>163.9</c:v>
                </c:pt>
                <c:pt idx="404">
                  <c:v>167.8</c:v>
                </c:pt>
                <c:pt idx="405">
                  <c:v>170</c:v>
                </c:pt>
                <c:pt idx="406">
                  <c:v>172.9</c:v>
                </c:pt>
                <c:pt idx="407">
                  <c:v>162.69999999999999</c:v>
                </c:pt>
                <c:pt idx="408">
                  <c:v>167.5</c:v>
                </c:pt>
                <c:pt idx="409">
                  <c:v>168.9</c:v>
                </c:pt>
                <c:pt idx="410">
                  <c:v>166.2</c:v>
                </c:pt>
                <c:pt idx="411">
                  <c:v>177.5</c:v>
                </c:pt>
                <c:pt idx="412">
                  <c:v>173.7</c:v>
                </c:pt>
                <c:pt idx="413">
                  <c:v>161.30000000000001</c:v>
                </c:pt>
                <c:pt idx="414">
                  <c:v>167.2</c:v>
                </c:pt>
                <c:pt idx="415">
                  <c:v>169.6</c:v>
                </c:pt>
                <c:pt idx="416">
                  <c:v>171.3</c:v>
                </c:pt>
                <c:pt idx="417">
                  <c:v>170.6</c:v>
                </c:pt>
                <c:pt idx="418">
                  <c:v>168.6</c:v>
                </c:pt>
                <c:pt idx="419">
                  <c:v>162.30000000000001</c:v>
                </c:pt>
                <c:pt idx="420">
                  <c:v>171.2</c:v>
                </c:pt>
                <c:pt idx="421">
                  <c:v>167.5</c:v>
                </c:pt>
                <c:pt idx="422">
                  <c:v>165.1</c:v>
                </c:pt>
                <c:pt idx="423">
                  <c:v>170.4</c:v>
                </c:pt>
                <c:pt idx="424">
                  <c:v>173.3</c:v>
                </c:pt>
                <c:pt idx="425">
                  <c:v>172</c:v>
                </c:pt>
                <c:pt idx="426">
                  <c:v>170.8</c:v>
                </c:pt>
                <c:pt idx="427">
                  <c:v>175.1</c:v>
                </c:pt>
                <c:pt idx="428">
                  <c:v>168.9</c:v>
                </c:pt>
                <c:pt idx="429">
                  <c:v>175.1</c:v>
                </c:pt>
                <c:pt idx="430">
                  <c:v>176.9</c:v>
                </c:pt>
                <c:pt idx="431">
                  <c:v>176.4</c:v>
                </c:pt>
                <c:pt idx="432">
                  <c:v>167.1</c:v>
                </c:pt>
                <c:pt idx="433">
                  <c:v>173.8</c:v>
                </c:pt>
                <c:pt idx="434">
                  <c:v>169.9</c:v>
                </c:pt>
                <c:pt idx="435">
                  <c:v>165.4</c:v>
                </c:pt>
                <c:pt idx="436">
                  <c:v>174.6</c:v>
                </c:pt>
                <c:pt idx="437">
                  <c:v>172</c:v>
                </c:pt>
                <c:pt idx="438">
                  <c:v>170.6</c:v>
                </c:pt>
                <c:pt idx="439">
                  <c:v>177.6</c:v>
                </c:pt>
                <c:pt idx="440">
                  <c:v>167.4</c:v>
                </c:pt>
                <c:pt idx="441">
                  <c:v>170.2</c:v>
                </c:pt>
                <c:pt idx="442">
                  <c:v>175.7</c:v>
                </c:pt>
                <c:pt idx="443">
                  <c:v>176.3</c:v>
                </c:pt>
                <c:pt idx="444">
                  <c:v>168.4</c:v>
                </c:pt>
                <c:pt idx="445">
                  <c:v>175.6</c:v>
                </c:pt>
                <c:pt idx="446">
                  <c:v>174.1</c:v>
                </c:pt>
                <c:pt idx="447">
                  <c:v>171</c:v>
                </c:pt>
                <c:pt idx="448">
                  <c:v>172</c:v>
                </c:pt>
                <c:pt idx="449">
                  <c:v>177.1</c:v>
                </c:pt>
                <c:pt idx="450">
                  <c:v>168.3</c:v>
                </c:pt>
                <c:pt idx="451">
                  <c:v>172.3</c:v>
                </c:pt>
                <c:pt idx="452">
                  <c:v>167.6</c:v>
                </c:pt>
                <c:pt idx="453">
                  <c:v>168.3</c:v>
                </c:pt>
                <c:pt idx="454">
                  <c:v>176.4</c:v>
                </c:pt>
                <c:pt idx="455">
                  <c:v>167.8</c:v>
                </c:pt>
                <c:pt idx="456">
                  <c:v>170.7</c:v>
                </c:pt>
                <c:pt idx="457">
                  <c:v>173.2</c:v>
                </c:pt>
                <c:pt idx="458">
                  <c:v>170.2</c:v>
                </c:pt>
                <c:pt idx="459">
                  <c:v>162.4</c:v>
                </c:pt>
                <c:pt idx="460">
                  <c:v>166.3</c:v>
                </c:pt>
                <c:pt idx="461">
                  <c:v>172.8</c:v>
                </c:pt>
                <c:pt idx="462">
                  <c:v>169.2</c:v>
                </c:pt>
                <c:pt idx="463">
                  <c:v>168.4</c:v>
                </c:pt>
                <c:pt idx="464">
                  <c:v>162.80000000000001</c:v>
                </c:pt>
                <c:pt idx="465">
                  <c:v>169.8</c:v>
                </c:pt>
                <c:pt idx="466">
                  <c:v>168.4</c:v>
                </c:pt>
                <c:pt idx="467">
                  <c:v>168.3</c:v>
                </c:pt>
                <c:pt idx="468">
                  <c:v>170</c:v>
                </c:pt>
                <c:pt idx="469">
                  <c:v>167.7</c:v>
                </c:pt>
                <c:pt idx="470">
                  <c:v>170.9</c:v>
                </c:pt>
                <c:pt idx="471">
                  <c:v>175.1</c:v>
                </c:pt>
                <c:pt idx="472">
                  <c:v>168</c:v>
                </c:pt>
                <c:pt idx="473">
                  <c:v>169.1</c:v>
                </c:pt>
                <c:pt idx="474">
                  <c:v>171.4</c:v>
                </c:pt>
                <c:pt idx="475">
                  <c:v>168.1</c:v>
                </c:pt>
                <c:pt idx="476">
                  <c:v>172.1</c:v>
                </c:pt>
                <c:pt idx="477">
                  <c:v>165.7</c:v>
                </c:pt>
                <c:pt idx="478">
                  <c:v>180</c:v>
                </c:pt>
                <c:pt idx="479">
                  <c:v>170.9</c:v>
                </c:pt>
                <c:pt idx="480">
                  <c:v>173.2</c:v>
                </c:pt>
                <c:pt idx="481">
                  <c:v>169.9</c:v>
                </c:pt>
                <c:pt idx="482">
                  <c:v>166.9</c:v>
                </c:pt>
                <c:pt idx="483">
                  <c:v>173.4</c:v>
                </c:pt>
                <c:pt idx="484">
                  <c:v>168.8</c:v>
                </c:pt>
                <c:pt idx="485">
                  <c:v>166.6</c:v>
                </c:pt>
                <c:pt idx="486">
                  <c:v>177.5</c:v>
                </c:pt>
                <c:pt idx="487">
                  <c:v>172.9</c:v>
                </c:pt>
                <c:pt idx="488">
                  <c:v>168.2</c:v>
                </c:pt>
                <c:pt idx="489">
                  <c:v>169.7</c:v>
                </c:pt>
                <c:pt idx="490">
                  <c:v>163.80000000000001</c:v>
                </c:pt>
                <c:pt idx="491">
                  <c:v>168.2</c:v>
                </c:pt>
                <c:pt idx="492">
                  <c:v>171.6</c:v>
                </c:pt>
                <c:pt idx="493">
                  <c:v>183.3</c:v>
                </c:pt>
                <c:pt idx="494">
                  <c:v>168.5</c:v>
                </c:pt>
                <c:pt idx="495">
                  <c:v>169</c:v>
                </c:pt>
                <c:pt idx="496">
                  <c:v>170.6</c:v>
                </c:pt>
                <c:pt idx="497">
                  <c:v>173.7</c:v>
                </c:pt>
                <c:pt idx="498">
                  <c:v>170.2</c:v>
                </c:pt>
                <c:pt idx="499">
                  <c:v>168.4</c:v>
                </c:pt>
              </c:numCache>
            </c:numRef>
          </c:xVal>
          <c:yVal>
            <c:numRef>
              <c:f>Regresion!$B$25:$B$524</c:f>
              <c:numCache>
                <c:formatCode>General</c:formatCode>
                <c:ptCount val="500"/>
                <c:pt idx="0">
                  <c:v>68.041744890574478</c:v>
                </c:pt>
                <c:pt idx="1">
                  <c:v>70.189767163951842</c:v>
                </c:pt>
                <c:pt idx="2">
                  <c:v>70.028665493448543</c:v>
                </c:pt>
                <c:pt idx="3">
                  <c:v>68.632451015753261</c:v>
                </c:pt>
                <c:pt idx="4">
                  <c:v>68.981504635177075</c:v>
                </c:pt>
                <c:pt idx="5">
                  <c:v>67.263086816475194</c:v>
                </c:pt>
                <c:pt idx="6">
                  <c:v>68.95465435675986</c:v>
                </c:pt>
                <c:pt idx="7">
                  <c:v>70.458269948124013</c:v>
                </c:pt>
                <c:pt idx="8">
                  <c:v>67.612140435899008</c:v>
                </c:pt>
                <c:pt idx="9">
                  <c:v>69.250007419349245</c:v>
                </c:pt>
                <c:pt idx="10">
                  <c:v>68.310247674746648</c:v>
                </c:pt>
                <c:pt idx="11">
                  <c:v>70.834173845965054</c:v>
                </c:pt>
                <c:pt idx="12">
                  <c:v>69.250007419349245</c:v>
                </c:pt>
                <c:pt idx="13">
                  <c:v>71.183227465388882</c:v>
                </c:pt>
                <c:pt idx="14">
                  <c:v>68.149146004243349</c:v>
                </c:pt>
                <c:pt idx="15">
                  <c:v>70.431419669706798</c:v>
                </c:pt>
                <c:pt idx="16">
                  <c:v>69.223157140932031</c:v>
                </c:pt>
                <c:pt idx="17">
                  <c:v>69.276857697766474</c:v>
                </c:pt>
                <c:pt idx="18">
                  <c:v>70.592521340210098</c:v>
                </c:pt>
                <c:pt idx="19">
                  <c:v>68.793552686256561</c:v>
                </c:pt>
                <c:pt idx="20">
                  <c:v>68.68615157258769</c:v>
                </c:pt>
                <c:pt idx="21">
                  <c:v>67.451038765395708</c:v>
                </c:pt>
                <c:pt idx="22">
                  <c:v>69.518510203521416</c:v>
                </c:pt>
                <c:pt idx="23">
                  <c:v>68.766702407839347</c:v>
                </c:pt>
                <c:pt idx="24">
                  <c:v>68.578750458918819</c:v>
                </c:pt>
                <c:pt idx="25">
                  <c:v>70.243467720786285</c:v>
                </c:pt>
                <c:pt idx="26">
                  <c:v>69.813863266110815</c:v>
                </c:pt>
                <c:pt idx="27">
                  <c:v>67.236236538057966</c:v>
                </c:pt>
                <c:pt idx="28">
                  <c:v>69.706462152441944</c:v>
                </c:pt>
                <c:pt idx="29">
                  <c:v>68.551900180501605</c:v>
                </c:pt>
                <c:pt idx="30">
                  <c:v>67.988044333740049</c:v>
                </c:pt>
                <c:pt idx="31">
                  <c:v>70.404569391289584</c:v>
                </c:pt>
                <c:pt idx="32">
                  <c:v>68.739852129422133</c:v>
                </c:pt>
                <c:pt idx="33">
                  <c:v>68.820402964673775</c:v>
                </c:pt>
                <c:pt idx="34">
                  <c:v>68.175996282660563</c:v>
                </c:pt>
                <c:pt idx="35">
                  <c:v>70.458269948124013</c:v>
                </c:pt>
                <c:pt idx="36">
                  <c:v>68.578750458918819</c:v>
                </c:pt>
                <c:pt idx="37">
                  <c:v>68.820402964673775</c:v>
                </c:pt>
                <c:pt idx="38">
                  <c:v>69.411109089852559</c:v>
                </c:pt>
                <c:pt idx="39">
                  <c:v>69.733312430859158</c:v>
                </c:pt>
                <c:pt idx="40">
                  <c:v>68.659301294170476</c:v>
                </c:pt>
                <c:pt idx="41">
                  <c:v>69.733312430859158</c:v>
                </c:pt>
                <c:pt idx="42">
                  <c:v>68.09544544740892</c:v>
                </c:pt>
                <c:pt idx="43">
                  <c:v>69.411109089852559</c:v>
                </c:pt>
                <c:pt idx="44">
                  <c:v>67.209386259640752</c:v>
                </c:pt>
                <c:pt idx="45">
                  <c:v>69.572210760355858</c:v>
                </c:pt>
                <c:pt idx="46">
                  <c:v>69.008354913594303</c:v>
                </c:pt>
                <c:pt idx="47">
                  <c:v>68.444499066832734</c:v>
                </c:pt>
                <c:pt idx="48">
                  <c:v>70.055515771865757</c:v>
                </c:pt>
                <c:pt idx="49">
                  <c:v>68.927804078342646</c:v>
                </c:pt>
                <c:pt idx="50">
                  <c:v>68.820402964673775</c:v>
                </c:pt>
                <c:pt idx="51">
                  <c:v>69.303707976183688</c:v>
                </c:pt>
                <c:pt idx="52">
                  <c:v>67.961194055322835</c:v>
                </c:pt>
                <c:pt idx="53">
                  <c:v>66.618680134461982</c:v>
                </c:pt>
                <c:pt idx="54">
                  <c:v>68.659301294170476</c:v>
                </c:pt>
                <c:pt idx="55">
                  <c:v>68.363948231581091</c:v>
                </c:pt>
                <c:pt idx="56">
                  <c:v>69.787012987693586</c:v>
                </c:pt>
                <c:pt idx="57">
                  <c:v>67.82694266323675</c:v>
                </c:pt>
                <c:pt idx="58">
                  <c:v>70.37771911287237</c:v>
                </c:pt>
                <c:pt idx="59">
                  <c:v>69.357408533018116</c:v>
                </c:pt>
                <c:pt idx="60">
                  <c:v>68.175996282660563</c:v>
                </c:pt>
                <c:pt idx="61">
                  <c:v>70.780473289130626</c:v>
                </c:pt>
                <c:pt idx="62">
                  <c:v>67.66584099273345</c:v>
                </c:pt>
                <c:pt idx="63">
                  <c:v>70.619371618627326</c:v>
                </c:pt>
                <c:pt idx="64">
                  <c:v>68.283397396329434</c:v>
                </c:pt>
                <c:pt idx="65">
                  <c:v>67.988044333740049</c:v>
                </c:pt>
                <c:pt idx="66">
                  <c:v>68.202846561077791</c:v>
                </c:pt>
                <c:pt idx="67">
                  <c:v>68.900953799925432</c:v>
                </c:pt>
                <c:pt idx="68">
                  <c:v>68.874103521508218</c:v>
                </c:pt>
                <c:pt idx="69">
                  <c:v>71.022125794885582</c:v>
                </c:pt>
                <c:pt idx="70">
                  <c:v>69.813863266110815</c:v>
                </c:pt>
                <c:pt idx="71">
                  <c:v>69.679611874024729</c:v>
                </c:pt>
                <c:pt idx="72">
                  <c:v>67.853792941653964</c:v>
                </c:pt>
                <c:pt idx="73">
                  <c:v>69.9481146581969</c:v>
                </c:pt>
                <c:pt idx="74">
                  <c:v>69.008354913594303</c:v>
                </c:pt>
                <c:pt idx="75">
                  <c:v>70.592521340210098</c:v>
                </c:pt>
                <c:pt idx="76">
                  <c:v>69.706462152441944</c:v>
                </c:pt>
                <c:pt idx="77">
                  <c:v>70.136066607117414</c:v>
                </c:pt>
                <c:pt idx="78">
                  <c:v>66.994584032303024</c:v>
                </c:pt>
                <c:pt idx="79">
                  <c:v>70.592521340210098</c:v>
                </c:pt>
                <c:pt idx="80">
                  <c:v>70.646221897044541</c:v>
                </c:pt>
                <c:pt idx="81">
                  <c:v>68.793552686256561</c:v>
                </c:pt>
                <c:pt idx="82">
                  <c:v>70.431419669706798</c:v>
                </c:pt>
                <c:pt idx="83">
                  <c:v>68.927804078342646</c:v>
                </c:pt>
                <c:pt idx="84">
                  <c:v>68.739852129422133</c:v>
                </c:pt>
                <c:pt idx="85">
                  <c:v>67.021434310720238</c:v>
                </c:pt>
                <c:pt idx="86">
                  <c:v>68.25654711791222</c:v>
                </c:pt>
                <c:pt idx="87">
                  <c:v>68.417648788415519</c:v>
                </c:pt>
                <c:pt idx="88">
                  <c:v>69.760162709276372</c:v>
                </c:pt>
                <c:pt idx="89">
                  <c:v>69.250007419349245</c:v>
                </c:pt>
                <c:pt idx="90">
                  <c:v>69.330558254600902</c:v>
                </c:pt>
                <c:pt idx="91">
                  <c:v>69.518510203521416</c:v>
                </c:pt>
                <c:pt idx="92">
                  <c:v>68.632451015753261</c:v>
                </c:pt>
                <c:pt idx="93">
                  <c:v>68.471349345249962</c:v>
                </c:pt>
                <c:pt idx="94">
                  <c:v>67.988044333740049</c:v>
                </c:pt>
                <c:pt idx="95">
                  <c:v>66.40387790712424</c:v>
                </c:pt>
                <c:pt idx="96">
                  <c:v>69.142606305680388</c:v>
                </c:pt>
                <c:pt idx="97">
                  <c:v>69.733312430859158</c:v>
                </c:pt>
                <c:pt idx="98">
                  <c:v>71.102676630137225</c:v>
                </c:pt>
                <c:pt idx="99">
                  <c:v>66.860332640216939</c:v>
                </c:pt>
                <c:pt idx="100">
                  <c:v>68.337097953163877</c:v>
                </c:pt>
                <c:pt idx="101">
                  <c:v>69.008354913594303</c:v>
                </c:pt>
                <c:pt idx="102">
                  <c:v>68.551900180501605</c:v>
                </c:pt>
                <c:pt idx="103">
                  <c:v>69.491659925104202</c:v>
                </c:pt>
                <c:pt idx="104">
                  <c:v>68.122295725826135</c:v>
                </c:pt>
                <c:pt idx="105">
                  <c:v>68.900953799925432</c:v>
                </c:pt>
                <c:pt idx="106">
                  <c:v>68.632451015753261</c:v>
                </c:pt>
                <c:pt idx="107">
                  <c:v>68.874103521508218</c:v>
                </c:pt>
                <c:pt idx="108">
                  <c:v>69.894414101362457</c:v>
                </c:pt>
                <c:pt idx="109">
                  <c:v>68.713001851004904</c:v>
                </c:pt>
                <c:pt idx="110">
                  <c:v>70.53882078337567</c:v>
                </c:pt>
                <c:pt idx="111">
                  <c:v>68.847253243090989</c:v>
                </c:pt>
                <c:pt idx="112">
                  <c:v>71.478580527978266</c:v>
                </c:pt>
                <c:pt idx="113">
                  <c:v>68.605600737336047</c:v>
                </c:pt>
                <c:pt idx="114">
                  <c:v>69.894414101362457</c:v>
                </c:pt>
                <c:pt idx="115">
                  <c:v>69.840713544528029</c:v>
                </c:pt>
                <c:pt idx="116">
                  <c:v>67.585290157481793</c:v>
                </c:pt>
                <c:pt idx="117">
                  <c:v>69.008354913594303</c:v>
                </c:pt>
                <c:pt idx="118">
                  <c:v>68.713001851004904</c:v>
                </c:pt>
                <c:pt idx="119">
                  <c:v>68.52504990208439</c:v>
                </c:pt>
                <c:pt idx="120">
                  <c:v>70.914724681216711</c:v>
                </c:pt>
                <c:pt idx="121">
                  <c:v>69.437959368269773</c:v>
                </c:pt>
                <c:pt idx="122">
                  <c:v>67.289937094892409</c:v>
                </c:pt>
                <c:pt idx="123">
                  <c:v>68.283397396329434</c:v>
                </c:pt>
                <c:pt idx="124">
                  <c:v>68.390798509998305</c:v>
                </c:pt>
                <c:pt idx="125">
                  <c:v>68.874103521508218</c:v>
                </c:pt>
                <c:pt idx="126">
                  <c:v>69.545360481938644</c:v>
                </c:pt>
                <c:pt idx="127">
                  <c:v>68.68615157258769</c:v>
                </c:pt>
                <c:pt idx="128">
                  <c:v>69.545360481938644</c:v>
                </c:pt>
                <c:pt idx="129">
                  <c:v>68.471349345249962</c:v>
                </c:pt>
                <c:pt idx="130">
                  <c:v>68.390798509998305</c:v>
                </c:pt>
                <c:pt idx="131">
                  <c:v>67.719541549567879</c:v>
                </c:pt>
                <c:pt idx="132">
                  <c:v>68.283397396329434</c:v>
                </c:pt>
                <c:pt idx="133">
                  <c:v>70.834173845965054</c:v>
                </c:pt>
                <c:pt idx="134">
                  <c:v>67.800092384819536</c:v>
                </c:pt>
                <c:pt idx="135">
                  <c:v>69.008354913594303</c:v>
                </c:pt>
                <c:pt idx="136">
                  <c:v>65.517818719356086</c:v>
                </c:pt>
                <c:pt idx="137">
                  <c:v>70.001815215031328</c:v>
                </c:pt>
                <c:pt idx="138">
                  <c:v>69.706462152441944</c:v>
                </c:pt>
                <c:pt idx="139">
                  <c:v>69.437959368269773</c:v>
                </c:pt>
                <c:pt idx="140">
                  <c:v>68.444499066832734</c:v>
                </c:pt>
                <c:pt idx="141">
                  <c:v>68.417648788415519</c:v>
                </c:pt>
                <c:pt idx="142">
                  <c:v>69.437959368269773</c:v>
                </c:pt>
                <c:pt idx="143">
                  <c:v>69.813863266110815</c:v>
                </c:pt>
                <c:pt idx="144">
                  <c:v>69.303707976183688</c:v>
                </c:pt>
                <c:pt idx="145">
                  <c:v>69.303707976183688</c:v>
                </c:pt>
                <c:pt idx="146">
                  <c:v>68.739852129422133</c:v>
                </c:pt>
                <c:pt idx="147">
                  <c:v>70.834173845965054</c:v>
                </c:pt>
                <c:pt idx="148">
                  <c:v>68.041744890574478</c:v>
                </c:pt>
                <c:pt idx="149">
                  <c:v>69.706462152441944</c:v>
                </c:pt>
                <c:pt idx="150">
                  <c:v>68.283397396329434</c:v>
                </c:pt>
                <c:pt idx="151">
                  <c:v>68.793552686256561</c:v>
                </c:pt>
                <c:pt idx="152">
                  <c:v>68.900953799925432</c:v>
                </c:pt>
                <c:pt idx="153">
                  <c:v>67.773242106402307</c:v>
                </c:pt>
                <c:pt idx="154">
                  <c:v>66.511279020793111</c:v>
                </c:pt>
                <c:pt idx="155">
                  <c:v>67.236236538057966</c:v>
                </c:pt>
                <c:pt idx="156">
                  <c:v>67.719541549567879</c:v>
                </c:pt>
                <c:pt idx="157">
                  <c:v>68.283397396329434</c:v>
                </c:pt>
                <c:pt idx="158">
                  <c:v>68.390798509998305</c:v>
                </c:pt>
                <c:pt idx="159">
                  <c:v>69.196306862514817</c:v>
                </c:pt>
                <c:pt idx="160">
                  <c:v>69.196306862514817</c:v>
                </c:pt>
                <c:pt idx="161">
                  <c:v>68.659301294170476</c:v>
                </c:pt>
                <c:pt idx="162">
                  <c:v>70.350868834455156</c:v>
                </c:pt>
                <c:pt idx="163">
                  <c:v>67.155685702806323</c:v>
                </c:pt>
                <c:pt idx="164">
                  <c:v>70.592521340210098</c:v>
                </c:pt>
                <c:pt idx="165">
                  <c:v>71.800783868984865</c:v>
                </c:pt>
                <c:pt idx="166">
                  <c:v>67.988044333740049</c:v>
                </c:pt>
                <c:pt idx="167">
                  <c:v>68.605600737336047</c:v>
                </c:pt>
                <c:pt idx="168">
                  <c:v>68.632451015753261</c:v>
                </c:pt>
                <c:pt idx="169">
                  <c:v>68.659301294170476</c:v>
                </c:pt>
                <c:pt idx="170">
                  <c:v>68.605600737336047</c:v>
                </c:pt>
                <c:pt idx="171">
                  <c:v>69.142606305680388</c:v>
                </c:pt>
                <c:pt idx="172">
                  <c:v>68.739852129422133</c:v>
                </c:pt>
                <c:pt idx="173">
                  <c:v>68.632451015753261</c:v>
                </c:pt>
                <c:pt idx="174">
                  <c:v>66.914033197051367</c:v>
                </c:pt>
                <c:pt idx="175">
                  <c:v>70.511970504958455</c:v>
                </c:pt>
                <c:pt idx="176">
                  <c:v>67.182535981223538</c:v>
                </c:pt>
                <c:pt idx="177">
                  <c:v>70.619371618627326</c:v>
                </c:pt>
                <c:pt idx="178">
                  <c:v>69.921264379779672</c:v>
                </c:pt>
                <c:pt idx="179">
                  <c:v>67.209386259640752</c:v>
                </c:pt>
                <c:pt idx="180">
                  <c:v>69.652761595607501</c:v>
                </c:pt>
                <c:pt idx="181">
                  <c:v>70.646221897044541</c:v>
                </c:pt>
                <c:pt idx="182">
                  <c:v>68.981504635177075</c:v>
                </c:pt>
                <c:pt idx="183">
                  <c:v>69.840713544528029</c:v>
                </c:pt>
                <c:pt idx="184">
                  <c:v>67.048284589137452</c:v>
                </c:pt>
                <c:pt idx="185">
                  <c:v>68.068595168991706</c:v>
                </c:pt>
                <c:pt idx="186">
                  <c:v>67.66584099273345</c:v>
                </c:pt>
                <c:pt idx="187">
                  <c:v>68.739852129422133</c:v>
                </c:pt>
                <c:pt idx="188">
                  <c:v>71.532281084812695</c:v>
                </c:pt>
                <c:pt idx="189">
                  <c:v>68.95465435675986</c:v>
                </c:pt>
                <c:pt idx="190">
                  <c:v>70.055515771865757</c:v>
                </c:pt>
                <c:pt idx="191">
                  <c:v>67.880643220071178</c:v>
                </c:pt>
                <c:pt idx="192">
                  <c:v>69.38425881143533</c:v>
                </c:pt>
                <c:pt idx="193">
                  <c:v>70.37771911287237</c:v>
                </c:pt>
                <c:pt idx="194">
                  <c:v>68.122295725826135</c:v>
                </c:pt>
                <c:pt idx="195">
                  <c:v>69.437959368269773</c:v>
                </c:pt>
                <c:pt idx="196">
                  <c:v>69.894414101362457</c:v>
                </c:pt>
                <c:pt idx="197">
                  <c:v>68.283397396329434</c:v>
                </c:pt>
                <c:pt idx="198">
                  <c:v>69.867563822945243</c:v>
                </c:pt>
                <c:pt idx="199">
                  <c:v>68.95465435675986</c:v>
                </c:pt>
                <c:pt idx="200">
                  <c:v>69.974964936614114</c:v>
                </c:pt>
                <c:pt idx="201">
                  <c:v>67.343637651726837</c:v>
                </c:pt>
                <c:pt idx="202">
                  <c:v>69.733312430859158</c:v>
                </c:pt>
                <c:pt idx="203">
                  <c:v>70.136066607117414</c:v>
                </c:pt>
                <c:pt idx="204">
                  <c:v>68.337097953163877</c:v>
                </c:pt>
                <c:pt idx="205">
                  <c:v>68.632451015753261</c:v>
                </c:pt>
                <c:pt idx="206">
                  <c:v>71.478580527978266</c:v>
                </c:pt>
                <c:pt idx="207">
                  <c:v>67.236236538057966</c:v>
                </c:pt>
                <c:pt idx="208">
                  <c:v>70.646221897044541</c:v>
                </c:pt>
                <c:pt idx="209">
                  <c:v>68.739852129422133</c:v>
                </c:pt>
                <c:pt idx="210">
                  <c:v>69.894414101362457</c:v>
                </c:pt>
                <c:pt idx="211">
                  <c:v>69.867563822945243</c:v>
                </c:pt>
                <c:pt idx="212">
                  <c:v>69.813863266110815</c:v>
                </c:pt>
                <c:pt idx="213">
                  <c:v>67.82694266323675</c:v>
                </c:pt>
                <c:pt idx="214">
                  <c:v>67.638990714316222</c:v>
                </c:pt>
                <c:pt idx="215">
                  <c:v>69.652761595607501</c:v>
                </c:pt>
                <c:pt idx="216">
                  <c:v>69.921264379779672</c:v>
                </c:pt>
                <c:pt idx="217">
                  <c:v>68.927804078342646</c:v>
                </c:pt>
                <c:pt idx="218">
                  <c:v>69.813863266110815</c:v>
                </c:pt>
                <c:pt idx="219">
                  <c:v>68.68615157258769</c:v>
                </c:pt>
                <c:pt idx="220">
                  <c:v>67.477889043812922</c:v>
                </c:pt>
                <c:pt idx="221">
                  <c:v>70.162916885534628</c:v>
                </c:pt>
                <c:pt idx="222">
                  <c:v>68.927804078342646</c:v>
                </c:pt>
                <c:pt idx="223">
                  <c:v>70.189767163951842</c:v>
                </c:pt>
                <c:pt idx="224">
                  <c:v>70.189767163951842</c:v>
                </c:pt>
                <c:pt idx="225">
                  <c:v>68.041744890574478</c:v>
                </c:pt>
                <c:pt idx="226">
                  <c:v>68.927804078342646</c:v>
                </c:pt>
                <c:pt idx="227">
                  <c:v>69.196306862514817</c:v>
                </c:pt>
                <c:pt idx="228">
                  <c:v>68.874103521508218</c:v>
                </c:pt>
                <c:pt idx="229">
                  <c:v>68.52504990208439</c:v>
                </c:pt>
                <c:pt idx="230">
                  <c:v>69.276857697766474</c:v>
                </c:pt>
                <c:pt idx="231">
                  <c:v>68.498199623667176</c:v>
                </c:pt>
                <c:pt idx="232">
                  <c:v>68.444499066832734</c:v>
                </c:pt>
                <c:pt idx="233">
                  <c:v>67.907493498488392</c:v>
                </c:pt>
                <c:pt idx="234">
                  <c:v>68.122295725826135</c:v>
                </c:pt>
                <c:pt idx="235">
                  <c:v>70.297168277620713</c:v>
                </c:pt>
                <c:pt idx="236">
                  <c:v>67.612140435899008</c:v>
                </c:pt>
                <c:pt idx="237">
                  <c:v>70.834173845965054</c:v>
                </c:pt>
                <c:pt idx="238">
                  <c:v>70.162916885534628</c:v>
                </c:pt>
                <c:pt idx="239">
                  <c:v>68.981504635177075</c:v>
                </c:pt>
                <c:pt idx="240">
                  <c:v>69.062055470428731</c:v>
                </c:pt>
                <c:pt idx="241">
                  <c:v>69.330558254600902</c:v>
                </c:pt>
                <c:pt idx="242">
                  <c:v>67.155685702806323</c:v>
                </c:pt>
                <c:pt idx="243">
                  <c:v>69.276857697766474</c:v>
                </c:pt>
                <c:pt idx="244">
                  <c:v>68.68615157258769</c:v>
                </c:pt>
                <c:pt idx="245">
                  <c:v>68.632451015753261</c:v>
                </c:pt>
                <c:pt idx="246">
                  <c:v>68.417648788415519</c:v>
                </c:pt>
                <c:pt idx="247">
                  <c:v>69.813863266110815</c:v>
                </c:pt>
                <c:pt idx="248">
                  <c:v>69.169456584097603</c:v>
                </c:pt>
                <c:pt idx="249">
                  <c:v>66.860332640216939</c:v>
                </c:pt>
                <c:pt idx="250">
                  <c:v>68.149146004243349</c:v>
                </c:pt>
                <c:pt idx="251">
                  <c:v>69.411109089852559</c:v>
                </c:pt>
                <c:pt idx="252">
                  <c:v>69.276857697766474</c:v>
                </c:pt>
                <c:pt idx="253">
                  <c:v>71.022125794885582</c:v>
                </c:pt>
                <c:pt idx="254">
                  <c:v>69.491659925104202</c:v>
                </c:pt>
                <c:pt idx="255">
                  <c:v>69.357408533018116</c:v>
                </c:pt>
                <c:pt idx="256">
                  <c:v>69.652761595607501</c:v>
                </c:pt>
                <c:pt idx="257">
                  <c:v>66.672380691296411</c:v>
                </c:pt>
                <c:pt idx="258">
                  <c:v>69.599061038773073</c:v>
                </c:pt>
                <c:pt idx="259">
                  <c:v>66.350177350289812</c:v>
                </c:pt>
                <c:pt idx="260">
                  <c:v>68.981504635177075</c:v>
                </c:pt>
                <c:pt idx="261">
                  <c:v>69.38425881143533</c:v>
                </c:pt>
                <c:pt idx="262">
                  <c:v>69.008354913594303</c:v>
                </c:pt>
                <c:pt idx="263">
                  <c:v>68.820402964673775</c:v>
                </c:pt>
                <c:pt idx="264">
                  <c:v>68.551900180501605</c:v>
                </c:pt>
                <c:pt idx="265">
                  <c:v>68.713001851004904</c:v>
                </c:pt>
                <c:pt idx="266">
                  <c:v>69.921264379779672</c:v>
                </c:pt>
                <c:pt idx="267">
                  <c:v>69.411109089852559</c:v>
                </c:pt>
                <c:pt idx="268">
                  <c:v>67.692691271150665</c:v>
                </c:pt>
                <c:pt idx="269">
                  <c:v>69.357408533018116</c:v>
                </c:pt>
                <c:pt idx="270">
                  <c:v>68.229696839495006</c:v>
                </c:pt>
                <c:pt idx="271">
                  <c:v>69.894414101362457</c:v>
                </c:pt>
                <c:pt idx="272">
                  <c:v>69.276857697766474</c:v>
                </c:pt>
                <c:pt idx="273">
                  <c:v>69.035205192011517</c:v>
                </c:pt>
                <c:pt idx="274">
                  <c:v>70.404569391289584</c:v>
                </c:pt>
                <c:pt idx="275">
                  <c:v>69.035205192011517</c:v>
                </c:pt>
                <c:pt idx="276">
                  <c:v>69.572210760355858</c:v>
                </c:pt>
                <c:pt idx="277">
                  <c:v>69.11575602726316</c:v>
                </c:pt>
                <c:pt idx="278">
                  <c:v>69.330558254600902</c:v>
                </c:pt>
                <c:pt idx="279">
                  <c:v>69.196306862514817</c:v>
                </c:pt>
                <c:pt idx="280">
                  <c:v>69.196306862514817</c:v>
                </c:pt>
                <c:pt idx="281">
                  <c:v>68.09544544740892</c:v>
                </c:pt>
                <c:pt idx="282">
                  <c:v>68.659301294170476</c:v>
                </c:pt>
                <c:pt idx="283">
                  <c:v>69.088905748845946</c:v>
                </c:pt>
                <c:pt idx="284">
                  <c:v>70.136066607117414</c:v>
                </c:pt>
                <c:pt idx="285">
                  <c:v>68.417648788415519</c:v>
                </c:pt>
                <c:pt idx="286">
                  <c:v>67.934343776905621</c:v>
                </c:pt>
                <c:pt idx="287">
                  <c:v>69.088905748845946</c:v>
                </c:pt>
                <c:pt idx="288">
                  <c:v>68.390798509998305</c:v>
                </c:pt>
                <c:pt idx="289">
                  <c:v>68.95465435675986</c:v>
                </c:pt>
                <c:pt idx="290">
                  <c:v>69.545360481938644</c:v>
                </c:pt>
                <c:pt idx="291">
                  <c:v>69.787012987693586</c:v>
                </c:pt>
                <c:pt idx="292">
                  <c:v>69.142606305680388</c:v>
                </c:pt>
                <c:pt idx="293">
                  <c:v>69.196306862514817</c:v>
                </c:pt>
                <c:pt idx="294">
                  <c:v>69.437959368269773</c:v>
                </c:pt>
                <c:pt idx="295">
                  <c:v>69.169456584097603</c:v>
                </c:pt>
                <c:pt idx="296">
                  <c:v>71.612831920064352</c:v>
                </c:pt>
                <c:pt idx="297">
                  <c:v>70.699922453878969</c:v>
                </c:pt>
                <c:pt idx="298">
                  <c:v>68.766702407839347</c:v>
                </c:pt>
                <c:pt idx="299">
                  <c:v>70.082366050282985</c:v>
                </c:pt>
                <c:pt idx="300">
                  <c:v>69.196306862514817</c:v>
                </c:pt>
                <c:pt idx="301">
                  <c:v>70.619371618627326</c:v>
                </c:pt>
                <c:pt idx="302">
                  <c:v>66.752931526548068</c:v>
                </c:pt>
                <c:pt idx="303">
                  <c:v>69.169456584097603</c:v>
                </c:pt>
                <c:pt idx="304">
                  <c:v>68.900953799925432</c:v>
                </c:pt>
                <c:pt idx="305">
                  <c:v>68.820402964673775</c:v>
                </c:pt>
                <c:pt idx="306">
                  <c:v>69.196306862514817</c:v>
                </c:pt>
                <c:pt idx="307">
                  <c:v>68.202846561077791</c:v>
                </c:pt>
                <c:pt idx="308">
                  <c:v>70.162916885534628</c:v>
                </c:pt>
                <c:pt idx="309">
                  <c:v>68.927804078342646</c:v>
                </c:pt>
                <c:pt idx="310">
                  <c:v>70.458269948124013</c:v>
                </c:pt>
                <c:pt idx="311">
                  <c:v>71.102676630137225</c:v>
                </c:pt>
                <c:pt idx="312">
                  <c:v>69.411109089852559</c:v>
                </c:pt>
                <c:pt idx="313">
                  <c:v>70.37771911287237</c:v>
                </c:pt>
                <c:pt idx="314">
                  <c:v>67.236236538057966</c:v>
                </c:pt>
                <c:pt idx="315">
                  <c:v>67.263086816475194</c:v>
                </c:pt>
                <c:pt idx="316">
                  <c:v>67.451038765395708</c:v>
                </c:pt>
                <c:pt idx="317">
                  <c:v>68.417648788415519</c:v>
                </c:pt>
                <c:pt idx="318">
                  <c:v>70.619371618627326</c:v>
                </c:pt>
                <c:pt idx="319">
                  <c:v>69.974964936614114</c:v>
                </c:pt>
                <c:pt idx="320">
                  <c:v>67.612140435899008</c:v>
                </c:pt>
                <c:pt idx="321">
                  <c:v>68.202846561077791</c:v>
                </c:pt>
                <c:pt idx="322">
                  <c:v>66.806632083382496</c:v>
                </c:pt>
                <c:pt idx="323">
                  <c:v>68.820402964673775</c:v>
                </c:pt>
                <c:pt idx="324">
                  <c:v>68.363948231581091</c:v>
                </c:pt>
                <c:pt idx="325">
                  <c:v>68.632451015753261</c:v>
                </c:pt>
                <c:pt idx="326">
                  <c:v>69.035205192011517</c:v>
                </c:pt>
                <c:pt idx="327">
                  <c:v>69.303707976183688</c:v>
                </c:pt>
                <c:pt idx="328">
                  <c:v>69.760162709276372</c:v>
                </c:pt>
                <c:pt idx="329">
                  <c:v>68.363948231581091</c:v>
                </c:pt>
                <c:pt idx="330">
                  <c:v>69.491659925104202</c:v>
                </c:pt>
                <c:pt idx="331">
                  <c:v>69.733312430859158</c:v>
                </c:pt>
                <c:pt idx="332">
                  <c:v>69.894414101362457</c:v>
                </c:pt>
                <c:pt idx="333">
                  <c:v>67.961194055322835</c:v>
                </c:pt>
                <c:pt idx="334">
                  <c:v>68.363948231581091</c:v>
                </c:pt>
                <c:pt idx="335">
                  <c:v>69.330558254600902</c:v>
                </c:pt>
                <c:pt idx="336">
                  <c:v>70.699922453878969</c:v>
                </c:pt>
                <c:pt idx="337">
                  <c:v>67.961194055322835</c:v>
                </c:pt>
                <c:pt idx="338">
                  <c:v>67.263086816475194</c:v>
                </c:pt>
                <c:pt idx="339">
                  <c:v>67.692691271150665</c:v>
                </c:pt>
                <c:pt idx="340">
                  <c:v>67.075134867554667</c:v>
                </c:pt>
                <c:pt idx="341">
                  <c:v>70.270317999203499</c:v>
                </c:pt>
                <c:pt idx="342">
                  <c:v>68.175996282660563</c:v>
                </c:pt>
                <c:pt idx="343">
                  <c:v>70.297168277620713</c:v>
                </c:pt>
                <c:pt idx="344">
                  <c:v>67.773242106402307</c:v>
                </c:pt>
                <c:pt idx="345">
                  <c:v>68.471349345249962</c:v>
                </c:pt>
                <c:pt idx="346">
                  <c:v>69.572210760355858</c:v>
                </c:pt>
                <c:pt idx="347">
                  <c:v>69.894414101362457</c:v>
                </c:pt>
                <c:pt idx="348">
                  <c:v>69.142606305680388</c:v>
                </c:pt>
                <c:pt idx="349">
                  <c:v>68.363948231581091</c:v>
                </c:pt>
                <c:pt idx="350">
                  <c:v>68.310247674746648</c:v>
                </c:pt>
                <c:pt idx="351">
                  <c:v>70.082366050282985</c:v>
                </c:pt>
                <c:pt idx="352">
                  <c:v>68.229696839495006</c:v>
                </c:pt>
                <c:pt idx="353">
                  <c:v>67.961194055322835</c:v>
                </c:pt>
                <c:pt idx="354">
                  <c:v>66.56497957762754</c:v>
                </c:pt>
                <c:pt idx="355">
                  <c:v>68.122295725826135</c:v>
                </c:pt>
                <c:pt idx="356">
                  <c:v>68.659301294170476</c:v>
                </c:pt>
                <c:pt idx="357">
                  <c:v>68.149146004243349</c:v>
                </c:pt>
                <c:pt idx="358">
                  <c:v>70.028665493448543</c:v>
                </c:pt>
                <c:pt idx="359">
                  <c:v>69.357408533018116</c:v>
                </c:pt>
                <c:pt idx="360">
                  <c:v>69.974964936614114</c:v>
                </c:pt>
                <c:pt idx="361">
                  <c:v>68.68615157258769</c:v>
                </c:pt>
                <c:pt idx="362">
                  <c:v>67.128835424389109</c:v>
                </c:pt>
                <c:pt idx="363">
                  <c:v>68.605600737336047</c:v>
                </c:pt>
                <c:pt idx="364">
                  <c:v>67.612140435899008</c:v>
                </c:pt>
                <c:pt idx="365">
                  <c:v>69.330558254600902</c:v>
                </c:pt>
                <c:pt idx="366">
                  <c:v>69.008354913594303</c:v>
                </c:pt>
                <c:pt idx="367">
                  <c:v>70.726772732296183</c:v>
                </c:pt>
                <c:pt idx="368">
                  <c:v>68.605600737336047</c:v>
                </c:pt>
                <c:pt idx="369">
                  <c:v>70.136066607117414</c:v>
                </c:pt>
                <c:pt idx="370">
                  <c:v>67.155685702806323</c:v>
                </c:pt>
                <c:pt idx="371">
                  <c:v>67.907493498488392</c:v>
                </c:pt>
                <c:pt idx="372">
                  <c:v>68.739852129422133</c:v>
                </c:pt>
                <c:pt idx="373">
                  <c:v>68.605600737336047</c:v>
                </c:pt>
                <c:pt idx="374">
                  <c:v>70.887874402799497</c:v>
                </c:pt>
                <c:pt idx="375">
                  <c:v>68.900953799925432</c:v>
                </c:pt>
                <c:pt idx="376">
                  <c:v>70.136066607117414</c:v>
                </c:pt>
                <c:pt idx="377">
                  <c:v>67.800092384819536</c:v>
                </c:pt>
                <c:pt idx="378">
                  <c:v>69.599061038773073</c:v>
                </c:pt>
                <c:pt idx="379">
                  <c:v>67.746391827985093</c:v>
                </c:pt>
                <c:pt idx="380">
                  <c:v>69.491659925104202</c:v>
                </c:pt>
                <c:pt idx="381">
                  <c:v>68.900953799925432</c:v>
                </c:pt>
                <c:pt idx="382">
                  <c:v>69.706462152441944</c:v>
                </c:pt>
                <c:pt idx="383">
                  <c:v>67.880643220071178</c:v>
                </c:pt>
                <c:pt idx="384">
                  <c:v>68.578750458918819</c:v>
                </c:pt>
                <c:pt idx="385">
                  <c:v>69.491659925104202</c:v>
                </c:pt>
                <c:pt idx="386">
                  <c:v>69.921264379779672</c:v>
                </c:pt>
                <c:pt idx="387">
                  <c:v>70.404569391289584</c:v>
                </c:pt>
                <c:pt idx="388">
                  <c:v>69.142606305680388</c:v>
                </c:pt>
                <c:pt idx="389">
                  <c:v>68.014894612157264</c:v>
                </c:pt>
                <c:pt idx="390">
                  <c:v>69.196306862514817</c:v>
                </c:pt>
                <c:pt idx="391">
                  <c:v>69.9481146581969</c:v>
                </c:pt>
                <c:pt idx="392">
                  <c:v>69.760162709276372</c:v>
                </c:pt>
                <c:pt idx="393">
                  <c:v>69.250007419349245</c:v>
                </c:pt>
                <c:pt idx="394">
                  <c:v>69.411109089852559</c:v>
                </c:pt>
                <c:pt idx="395">
                  <c:v>68.471349345249962</c:v>
                </c:pt>
                <c:pt idx="396">
                  <c:v>70.001815215031328</c:v>
                </c:pt>
                <c:pt idx="397">
                  <c:v>69.008354913594303</c:v>
                </c:pt>
                <c:pt idx="398">
                  <c:v>68.713001851004904</c:v>
                </c:pt>
                <c:pt idx="399">
                  <c:v>69.276857697766474</c:v>
                </c:pt>
                <c:pt idx="400">
                  <c:v>69.38425881143533</c:v>
                </c:pt>
                <c:pt idx="401">
                  <c:v>67.504739322230137</c:v>
                </c:pt>
                <c:pt idx="402">
                  <c:v>67.504739322230137</c:v>
                </c:pt>
                <c:pt idx="403">
                  <c:v>67.289937094892409</c:v>
                </c:pt>
                <c:pt idx="404">
                  <c:v>68.337097953163877</c:v>
                </c:pt>
                <c:pt idx="405">
                  <c:v>68.927804078342646</c:v>
                </c:pt>
                <c:pt idx="406">
                  <c:v>69.706462152441944</c:v>
                </c:pt>
                <c:pt idx="407">
                  <c:v>66.967733753885796</c:v>
                </c:pt>
                <c:pt idx="408">
                  <c:v>68.25654711791222</c:v>
                </c:pt>
                <c:pt idx="409">
                  <c:v>68.632451015753261</c:v>
                </c:pt>
                <c:pt idx="410">
                  <c:v>67.907493498488392</c:v>
                </c:pt>
                <c:pt idx="411">
                  <c:v>70.941574959633925</c:v>
                </c:pt>
                <c:pt idx="412">
                  <c:v>69.921264379779672</c:v>
                </c:pt>
                <c:pt idx="413">
                  <c:v>66.591829856044768</c:v>
                </c:pt>
                <c:pt idx="414">
                  <c:v>68.175996282660563</c:v>
                </c:pt>
                <c:pt idx="415">
                  <c:v>68.820402964673775</c:v>
                </c:pt>
                <c:pt idx="416">
                  <c:v>69.276857697766474</c:v>
                </c:pt>
                <c:pt idx="417">
                  <c:v>69.088905748845946</c:v>
                </c:pt>
                <c:pt idx="418">
                  <c:v>68.551900180501605</c:v>
                </c:pt>
                <c:pt idx="419">
                  <c:v>66.860332640216939</c:v>
                </c:pt>
                <c:pt idx="420">
                  <c:v>69.250007419349245</c:v>
                </c:pt>
                <c:pt idx="421">
                  <c:v>68.25654711791222</c:v>
                </c:pt>
                <c:pt idx="422">
                  <c:v>67.612140435899008</c:v>
                </c:pt>
                <c:pt idx="423">
                  <c:v>69.035205192011517</c:v>
                </c:pt>
                <c:pt idx="424">
                  <c:v>69.813863266110815</c:v>
                </c:pt>
                <c:pt idx="425">
                  <c:v>69.464809646686987</c:v>
                </c:pt>
                <c:pt idx="426">
                  <c:v>69.142606305680388</c:v>
                </c:pt>
                <c:pt idx="427">
                  <c:v>70.297168277620713</c:v>
                </c:pt>
                <c:pt idx="428">
                  <c:v>68.632451015753261</c:v>
                </c:pt>
                <c:pt idx="429">
                  <c:v>70.297168277620713</c:v>
                </c:pt>
                <c:pt idx="430">
                  <c:v>70.780473289130626</c:v>
                </c:pt>
                <c:pt idx="431">
                  <c:v>70.646221897044541</c:v>
                </c:pt>
                <c:pt idx="432">
                  <c:v>68.149146004243349</c:v>
                </c:pt>
                <c:pt idx="433">
                  <c:v>69.9481146581969</c:v>
                </c:pt>
                <c:pt idx="434">
                  <c:v>68.900953799925432</c:v>
                </c:pt>
                <c:pt idx="435">
                  <c:v>67.692691271150665</c:v>
                </c:pt>
                <c:pt idx="436">
                  <c:v>70.162916885534628</c:v>
                </c:pt>
                <c:pt idx="437">
                  <c:v>69.464809646686987</c:v>
                </c:pt>
                <c:pt idx="438">
                  <c:v>69.088905748845946</c:v>
                </c:pt>
                <c:pt idx="439">
                  <c:v>70.96842523805114</c:v>
                </c:pt>
                <c:pt idx="440">
                  <c:v>68.229696839495006</c:v>
                </c:pt>
                <c:pt idx="441">
                  <c:v>68.981504635177075</c:v>
                </c:pt>
                <c:pt idx="442">
                  <c:v>70.458269948124013</c:v>
                </c:pt>
                <c:pt idx="443">
                  <c:v>70.619371618627326</c:v>
                </c:pt>
                <c:pt idx="444">
                  <c:v>68.498199623667176</c:v>
                </c:pt>
                <c:pt idx="445">
                  <c:v>70.431419669706798</c:v>
                </c:pt>
                <c:pt idx="446">
                  <c:v>70.028665493448543</c:v>
                </c:pt>
                <c:pt idx="447">
                  <c:v>69.196306862514817</c:v>
                </c:pt>
                <c:pt idx="448">
                  <c:v>69.464809646686987</c:v>
                </c:pt>
                <c:pt idx="449">
                  <c:v>70.834173845965054</c:v>
                </c:pt>
                <c:pt idx="450">
                  <c:v>68.471349345249962</c:v>
                </c:pt>
                <c:pt idx="451">
                  <c:v>69.545360481938644</c:v>
                </c:pt>
                <c:pt idx="452">
                  <c:v>68.283397396329434</c:v>
                </c:pt>
                <c:pt idx="453">
                  <c:v>68.471349345249962</c:v>
                </c:pt>
                <c:pt idx="454">
                  <c:v>70.646221897044541</c:v>
                </c:pt>
                <c:pt idx="455">
                  <c:v>68.337097953163877</c:v>
                </c:pt>
                <c:pt idx="456">
                  <c:v>69.11575602726316</c:v>
                </c:pt>
                <c:pt idx="457">
                  <c:v>69.787012987693586</c:v>
                </c:pt>
                <c:pt idx="458">
                  <c:v>68.981504635177075</c:v>
                </c:pt>
                <c:pt idx="459">
                  <c:v>66.887182918634153</c:v>
                </c:pt>
                <c:pt idx="460">
                  <c:v>67.934343776905621</c:v>
                </c:pt>
                <c:pt idx="461">
                  <c:v>69.679611874024729</c:v>
                </c:pt>
                <c:pt idx="462">
                  <c:v>68.713001851004904</c:v>
                </c:pt>
                <c:pt idx="463">
                  <c:v>68.498199623667176</c:v>
                </c:pt>
                <c:pt idx="464">
                  <c:v>66.994584032303024</c:v>
                </c:pt>
                <c:pt idx="465">
                  <c:v>68.874103521508218</c:v>
                </c:pt>
                <c:pt idx="466">
                  <c:v>68.498199623667176</c:v>
                </c:pt>
                <c:pt idx="467">
                  <c:v>68.471349345249962</c:v>
                </c:pt>
                <c:pt idx="468">
                  <c:v>68.927804078342646</c:v>
                </c:pt>
                <c:pt idx="469">
                  <c:v>68.310247674746648</c:v>
                </c:pt>
                <c:pt idx="470">
                  <c:v>69.169456584097603</c:v>
                </c:pt>
                <c:pt idx="471">
                  <c:v>70.297168277620713</c:v>
                </c:pt>
                <c:pt idx="472">
                  <c:v>68.390798509998305</c:v>
                </c:pt>
                <c:pt idx="473">
                  <c:v>68.68615157258769</c:v>
                </c:pt>
                <c:pt idx="474">
                  <c:v>69.303707976183688</c:v>
                </c:pt>
                <c:pt idx="475">
                  <c:v>68.417648788415519</c:v>
                </c:pt>
                <c:pt idx="476">
                  <c:v>69.491659925104202</c:v>
                </c:pt>
                <c:pt idx="477">
                  <c:v>67.773242106402307</c:v>
                </c:pt>
                <c:pt idx="478">
                  <c:v>71.612831920064352</c:v>
                </c:pt>
                <c:pt idx="479">
                  <c:v>69.169456584097603</c:v>
                </c:pt>
                <c:pt idx="480">
                  <c:v>69.787012987693586</c:v>
                </c:pt>
                <c:pt idx="481">
                  <c:v>68.900953799925432</c:v>
                </c:pt>
                <c:pt idx="482">
                  <c:v>68.09544544740892</c:v>
                </c:pt>
                <c:pt idx="483">
                  <c:v>69.840713544528029</c:v>
                </c:pt>
                <c:pt idx="484">
                  <c:v>68.605600737336047</c:v>
                </c:pt>
                <c:pt idx="485">
                  <c:v>68.014894612157264</c:v>
                </c:pt>
                <c:pt idx="486">
                  <c:v>70.941574959633925</c:v>
                </c:pt>
                <c:pt idx="487">
                  <c:v>69.706462152441944</c:v>
                </c:pt>
                <c:pt idx="488">
                  <c:v>68.444499066832734</c:v>
                </c:pt>
                <c:pt idx="489">
                  <c:v>68.847253243090989</c:v>
                </c:pt>
                <c:pt idx="490">
                  <c:v>67.263086816475194</c:v>
                </c:pt>
                <c:pt idx="491">
                  <c:v>68.444499066832734</c:v>
                </c:pt>
                <c:pt idx="492">
                  <c:v>69.357408533018116</c:v>
                </c:pt>
                <c:pt idx="493">
                  <c:v>72.49889110783252</c:v>
                </c:pt>
                <c:pt idx="494">
                  <c:v>68.52504990208439</c:v>
                </c:pt>
                <c:pt idx="495">
                  <c:v>68.659301294170476</c:v>
                </c:pt>
                <c:pt idx="496">
                  <c:v>69.088905748845946</c:v>
                </c:pt>
                <c:pt idx="497">
                  <c:v>69.921264379779672</c:v>
                </c:pt>
                <c:pt idx="498">
                  <c:v>68.981504635177075</c:v>
                </c:pt>
                <c:pt idx="499">
                  <c:v>68.498199623667176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D2-495A-8BB0-B37196C7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935823"/>
        <c:axId val="823816127"/>
      </c:scatterChart>
      <c:valAx>
        <c:axId val="929935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Estatura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3816127"/>
        <c:crosses val="autoZero"/>
        <c:crossBetween val="midCat"/>
      </c:valAx>
      <c:valAx>
        <c:axId val="823816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Peso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99358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Regresion!$F$25:$F$524</c:f>
              <c:numCache>
                <c:formatCode>General</c:formatCode>
                <c:ptCount val="500"/>
                <c:pt idx="0">
                  <c:v>0.1</c:v>
                </c:pt>
                <c:pt idx="1">
                  <c:v>0.30000000000000004</c:v>
                </c:pt>
                <c:pt idx="2">
                  <c:v>0.5</c:v>
                </c:pt>
                <c:pt idx="3">
                  <c:v>0.70000000000000007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1.3000000000000003</c:v>
                </c:pt>
                <c:pt idx="7">
                  <c:v>1.5000000000000002</c:v>
                </c:pt>
                <c:pt idx="8">
                  <c:v>1.7000000000000002</c:v>
                </c:pt>
                <c:pt idx="9">
                  <c:v>1.9000000000000001</c:v>
                </c:pt>
                <c:pt idx="10">
                  <c:v>2.1</c:v>
                </c:pt>
                <c:pt idx="11">
                  <c:v>2.3000000000000003</c:v>
                </c:pt>
                <c:pt idx="12">
                  <c:v>2.5000000000000004</c:v>
                </c:pt>
                <c:pt idx="13">
                  <c:v>2.7</c:v>
                </c:pt>
                <c:pt idx="14">
                  <c:v>2.9000000000000004</c:v>
                </c:pt>
                <c:pt idx="15">
                  <c:v>3.1</c:v>
                </c:pt>
                <c:pt idx="16">
                  <c:v>3.3000000000000003</c:v>
                </c:pt>
                <c:pt idx="17">
                  <c:v>3.5000000000000004</c:v>
                </c:pt>
                <c:pt idx="18">
                  <c:v>3.7</c:v>
                </c:pt>
                <c:pt idx="19">
                  <c:v>3.9000000000000004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</c:v>
                </c:pt>
                <c:pt idx="23">
                  <c:v>4.7</c:v>
                </c:pt>
                <c:pt idx="24">
                  <c:v>4.9000000000000004</c:v>
                </c:pt>
                <c:pt idx="25">
                  <c:v>5.0999999999999996</c:v>
                </c:pt>
                <c:pt idx="26">
                  <c:v>5.3</c:v>
                </c:pt>
                <c:pt idx="27">
                  <c:v>5.5</c:v>
                </c:pt>
                <c:pt idx="28">
                  <c:v>5.7</c:v>
                </c:pt>
                <c:pt idx="29">
                  <c:v>5.9</c:v>
                </c:pt>
                <c:pt idx="30">
                  <c:v>6.1</c:v>
                </c:pt>
                <c:pt idx="31">
                  <c:v>6.3</c:v>
                </c:pt>
                <c:pt idx="32">
                  <c:v>6.5</c:v>
                </c:pt>
                <c:pt idx="33">
                  <c:v>6.7</c:v>
                </c:pt>
                <c:pt idx="34">
                  <c:v>6.9</c:v>
                </c:pt>
                <c:pt idx="35">
                  <c:v>7.1</c:v>
                </c:pt>
                <c:pt idx="36">
                  <c:v>7.3</c:v>
                </c:pt>
                <c:pt idx="37">
                  <c:v>7.5</c:v>
                </c:pt>
                <c:pt idx="38">
                  <c:v>7.7</c:v>
                </c:pt>
                <c:pt idx="39">
                  <c:v>7.9</c:v>
                </c:pt>
                <c:pt idx="40">
                  <c:v>8.1</c:v>
                </c:pt>
                <c:pt idx="41">
                  <c:v>8.3000000000000007</c:v>
                </c:pt>
                <c:pt idx="42">
                  <c:v>8.5</c:v>
                </c:pt>
                <c:pt idx="43">
                  <c:v>8.6999999999999993</c:v>
                </c:pt>
                <c:pt idx="44">
                  <c:v>8.9</c:v>
                </c:pt>
                <c:pt idx="45">
                  <c:v>9.1</c:v>
                </c:pt>
                <c:pt idx="46">
                  <c:v>9.3000000000000007</c:v>
                </c:pt>
                <c:pt idx="47">
                  <c:v>9.5</c:v>
                </c:pt>
                <c:pt idx="48">
                  <c:v>9.7000000000000011</c:v>
                </c:pt>
                <c:pt idx="49">
                  <c:v>9.9</c:v>
                </c:pt>
                <c:pt idx="50">
                  <c:v>10.1</c:v>
                </c:pt>
                <c:pt idx="51">
                  <c:v>10.3</c:v>
                </c:pt>
                <c:pt idx="52">
                  <c:v>10.5</c:v>
                </c:pt>
                <c:pt idx="53">
                  <c:v>10.700000000000001</c:v>
                </c:pt>
                <c:pt idx="54">
                  <c:v>10.9</c:v>
                </c:pt>
                <c:pt idx="55">
                  <c:v>11.1</c:v>
                </c:pt>
                <c:pt idx="56">
                  <c:v>11.3</c:v>
                </c:pt>
                <c:pt idx="57">
                  <c:v>11.5</c:v>
                </c:pt>
                <c:pt idx="58">
                  <c:v>11.700000000000001</c:v>
                </c:pt>
                <c:pt idx="59">
                  <c:v>11.9</c:v>
                </c:pt>
                <c:pt idx="60">
                  <c:v>12.1</c:v>
                </c:pt>
                <c:pt idx="61">
                  <c:v>12.3</c:v>
                </c:pt>
                <c:pt idx="62">
                  <c:v>12.5</c:v>
                </c:pt>
                <c:pt idx="63">
                  <c:v>12.700000000000001</c:v>
                </c:pt>
                <c:pt idx="64">
                  <c:v>12.9</c:v>
                </c:pt>
                <c:pt idx="65">
                  <c:v>13.1</c:v>
                </c:pt>
                <c:pt idx="66">
                  <c:v>13.3</c:v>
                </c:pt>
                <c:pt idx="67">
                  <c:v>13.5</c:v>
                </c:pt>
                <c:pt idx="68">
                  <c:v>13.700000000000001</c:v>
                </c:pt>
                <c:pt idx="69">
                  <c:v>13.9</c:v>
                </c:pt>
                <c:pt idx="70">
                  <c:v>14.1</c:v>
                </c:pt>
                <c:pt idx="71">
                  <c:v>14.3</c:v>
                </c:pt>
                <c:pt idx="72">
                  <c:v>14.5</c:v>
                </c:pt>
                <c:pt idx="73">
                  <c:v>14.700000000000001</c:v>
                </c:pt>
                <c:pt idx="74">
                  <c:v>14.9</c:v>
                </c:pt>
                <c:pt idx="75">
                  <c:v>15.1</c:v>
                </c:pt>
                <c:pt idx="76">
                  <c:v>15.3</c:v>
                </c:pt>
                <c:pt idx="77">
                  <c:v>15.5</c:v>
                </c:pt>
                <c:pt idx="78">
                  <c:v>15.700000000000001</c:v>
                </c:pt>
                <c:pt idx="79">
                  <c:v>15.9</c:v>
                </c:pt>
                <c:pt idx="80">
                  <c:v>16.100000000000001</c:v>
                </c:pt>
                <c:pt idx="81">
                  <c:v>16.3</c:v>
                </c:pt>
                <c:pt idx="82">
                  <c:v>16.500000000000004</c:v>
                </c:pt>
                <c:pt idx="83">
                  <c:v>16.700000000000003</c:v>
                </c:pt>
                <c:pt idx="84">
                  <c:v>16.900000000000002</c:v>
                </c:pt>
                <c:pt idx="85">
                  <c:v>17.100000000000001</c:v>
                </c:pt>
                <c:pt idx="86">
                  <c:v>17.3</c:v>
                </c:pt>
                <c:pt idx="87">
                  <c:v>17.500000000000004</c:v>
                </c:pt>
                <c:pt idx="88">
                  <c:v>17.700000000000003</c:v>
                </c:pt>
                <c:pt idx="89">
                  <c:v>17.900000000000002</c:v>
                </c:pt>
                <c:pt idx="90">
                  <c:v>18.100000000000001</c:v>
                </c:pt>
                <c:pt idx="91">
                  <c:v>18.3</c:v>
                </c:pt>
                <c:pt idx="92">
                  <c:v>18.500000000000004</c:v>
                </c:pt>
                <c:pt idx="93">
                  <c:v>18.700000000000003</c:v>
                </c:pt>
                <c:pt idx="94">
                  <c:v>18.900000000000002</c:v>
                </c:pt>
                <c:pt idx="95">
                  <c:v>19.100000000000001</c:v>
                </c:pt>
                <c:pt idx="96">
                  <c:v>19.300000000000004</c:v>
                </c:pt>
                <c:pt idx="97">
                  <c:v>19.500000000000004</c:v>
                </c:pt>
                <c:pt idx="98">
                  <c:v>19.700000000000003</c:v>
                </c:pt>
                <c:pt idx="99">
                  <c:v>19.900000000000002</c:v>
                </c:pt>
                <c:pt idx="100">
                  <c:v>20.100000000000001</c:v>
                </c:pt>
                <c:pt idx="101">
                  <c:v>20.300000000000004</c:v>
                </c:pt>
                <c:pt idx="102">
                  <c:v>20.500000000000004</c:v>
                </c:pt>
                <c:pt idx="103">
                  <c:v>20.700000000000003</c:v>
                </c:pt>
                <c:pt idx="104">
                  <c:v>20.900000000000002</c:v>
                </c:pt>
                <c:pt idx="105">
                  <c:v>21.1</c:v>
                </c:pt>
                <c:pt idx="106">
                  <c:v>21.300000000000004</c:v>
                </c:pt>
                <c:pt idx="107">
                  <c:v>21.500000000000004</c:v>
                </c:pt>
                <c:pt idx="108">
                  <c:v>21.700000000000003</c:v>
                </c:pt>
                <c:pt idx="109">
                  <c:v>21.900000000000002</c:v>
                </c:pt>
                <c:pt idx="110">
                  <c:v>22.1</c:v>
                </c:pt>
                <c:pt idx="111">
                  <c:v>22.300000000000004</c:v>
                </c:pt>
                <c:pt idx="112">
                  <c:v>22.500000000000004</c:v>
                </c:pt>
                <c:pt idx="113">
                  <c:v>22.700000000000003</c:v>
                </c:pt>
                <c:pt idx="114">
                  <c:v>22.900000000000002</c:v>
                </c:pt>
                <c:pt idx="115">
                  <c:v>23.1</c:v>
                </c:pt>
                <c:pt idx="116">
                  <c:v>23.300000000000004</c:v>
                </c:pt>
                <c:pt idx="117">
                  <c:v>23.500000000000004</c:v>
                </c:pt>
                <c:pt idx="118">
                  <c:v>23.700000000000003</c:v>
                </c:pt>
                <c:pt idx="119">
                  <c:v>23.900000000000002</c:v>
                </c:pt>
                <c:pt idx="120">
                  <c:v>24.1</c:v>
                </c:pt>
                <c:pt idx="121">
                  <c:v>24.300000000000004</c:v>
                </c:pt>
                <c:pt idx="122">
                  <c:v>24.500000000000004</c:v>
                </c:pt>
                <c:pt idx="123">
                  <c:v>24.700000000000003</c:v>
                </c:pt>
                <c:pt idx="124">
                  <c:v>24.900000000000002</c:v>
                </c:pt>
                <c:pt idx="125">
                  <c:v>25.1</c:v>
                </c:pt>
                <c:pt idx="126">
                  <c:v>25.300000000000004</c:v>
                </c:pt>
                <c:pt idx="127">
                  <c:v>25.500000000000004</c:v>
                </c:pt>
                <c:pt idx="128">
                  <c:v>25.700000000000003</c:v>
                </c:pt>
                <c:pt idx="129">
                  <c:v>25.900000000000002</c:v>
                </c:pt>
                <c:pt idx="130">
                  <c:v>26.1</c:v>
                </c:pt>
                <c:pt idx="131">
                  <c:v>26.300000000000004</c:v>
                </c:pt>
                <c:pt idx="132">
                  <c:v>26.500000000000004</c:v>
                </c:pt>
                <c:pt idx="133">
                  <c:v>26.700000000000003</c:v>
                </c:pt>
                <c:pt idx="134">
                  <c:v>26.900000000000002</c:v>
                </c:pt>
                <c:pt idx="135">
                  <c:v>27.1</c:v>
                </c:pt>
                <c:pt idx="136">
                  <c:v>27.300000000000004</c:v>
                </c:pt>
                <c:pt idx="137">
                  <c:v>27.500000000000004</c:v>
                </c:pt>
                <c:pt idx="138">
                  <c:v>27.700000000000003</c:v>
                </c:pt>
                <c:pt idx="139">
                  <c:v>27.900000000000002</c:v>
                </c:pt>
                <c:pt idx="140">
                  <c:v>28.1</c:v>
                </c:pt>
                <c:pt idx="141">
                  <c:v>28.300000000000004</c:v>
                </c:pt>
                <c:pt idx="142">
                  <c:v>28.500000000000004</c:v>
                </c:pt>
                <c:pt idx="143">
                  <c:v>28.700000000000003</c:v>
                </c:pt>
                <c:pt idx="144">
                  <c:v>28.900000000000002</c:v>
                </c:pt>
                <c:pt idx="145">
                  <c:v>29.1</c:v>
                </c:pt>
                <c:pt idx="146">
                  <c:v>29.300000000000004</c:v>
                </c:pt>
                <c:pt idx="147">
                  <c:v>29.500000000000004</c:v>
                </c:pt>
                <c:pt idx="148">
                  <c:v>29.700000000000003</c:v>
                </c:pt>
                <c:pt idx="149">
                  <c:v>29.900000000000002</c:v>
                </c:pt>
                <c:pt idx="150">
                  <c:v>30.1</c:v>
                </c:pt>
                <c:pt idx="151">
                  <c:v>30.300000000000004</c:v>
                </c:pt>
                <c:pt idx="152">
                  <c:v>30.500000000000004</c:v>
                </c:pt>
                <c:pt idx="153">
                  <c:v>30.700000000000003</c:v>
                </c:pt>
                <c:pt idx="154">
                  <c:v>30.900000000000002</c:v>
                </c:pt>
                <c:pt idx="155">
                  <c:v>31.1</c:v>
                </c:pt>
                <c:pt idx="156">
                  <c:v>31.300000000000004</c:v>
                </c:pt>
                <c:pt idx="157">
                  <c:v>31.500000000000004</c:v>
                </c:pt>
                <c:pt idx="158">
                  <c:v>31.700000000000003</c:v>
                </c:pt>
                <c:pt idx="159">
                  <c:v>31.900000000000002</c:v>
                </c:pt>
                <c:pt idx="160">
                  <c:v>32.1</c:v>
                </c:pt>
                <c:pt idx="161">
                  <c:v>32.300000000000004</c:v>
                </c:pt>
                <c:pt idx="162">
                  <c:v>32.5</c:v>
                </c:pt>
                <c:pt idx="163">
                  <c:v>32.700000000000003</c:v>
                </c:pt>
                <c:pt idx="164">
                  <c:v>32.900000000000006</c:v>
                </c:pt>
                <c:pt idx="165">
                  <c:v>33.1</c:v>
                </c:pt>
                <c:pt idx="166">
                  <c:v>33.300000000000004</c:v>
                </c:pt>
                <c:pt idx="167">
                  <c:v>33.5</c:v>
                </c:pt>
                <c:pt idx="168">
                  <c:v>33.700000000000003</c:v>
                </c:pt>
                <c:pt idx="169">
                  <c:v>33.900000000000006</c:v>
                </c:pt>
                <c:pt idx="170">
                  <c:v>34.1</c:v>
                </c:pt>
                <c:pt idx="171">
                  <c:v>34.300000000000004</c:v>
                </c:pt>
                <c:pt idx="172">
                  <c:v>34.5</c:v>
                </c:pt>
                <c:pt idx="173">
                  <c:v>34.700000000000003</c:v>
                </c:pt>
                <c:pt idx="174">
                  <c:v>34.900000000000006</c:v>
                </c:pt>
                <c:pt idx="175">
                  <c:v>35.1</c:v>
                </c:pt>
                <c:pt idx="176">
                  <c:v>35.300000000000004</c:v>
                </c:pt>
                <c:pt idx="177">
                  <c:v>35.5</c:v>
                </c:pt>
                <c:pt idx="178">
                  <c:v>35.700000000000003</c:v>
                </c:pt>
                <c:pt idx="179">
                  <c:v>35.900000000000006</c:v>
                </c:pt>
                <c:pt idx="180">
                  <c:v>36.1</c:v>
                </c:pt>
                <c:pt idx="181">
                  <c:v>36.300000000000004</c:v>
                </c:pt>
                <c:pt idx="182">
                  <c:v>36.5</c:v>
                </c:pt>
                <c:pt idx="183">
                  <c:v>36.700000000000003</c:v>
                </c:pt>
                <c:pt idx="184">
                  <c:v>36.900000000000006</c:v>
                </c:pt>
                <c:pt idx="185">
                  <c:v>37.1</c:v>
                </c:pt>
                <c:pt idx="186">
                  <c:v>37.300000000000004</c:v>
                </c:pt>
                <c:pt idx="187">
                  <c:v>37.5</c:v>
                </c:pt>
                <c:pt idx="188">
                  <c:v>37.700000000000003</c:v>
                </c:pt>
                <c:pt idx="189">
                  <c:v>37.900000000000006</c:v>
                </c:pt>
                <c:pt idx="190">
                  <c:v>38.1</c:v>
                </c:pt>
                <c:pt idx="191">
                  <c:v>38.300000000000004</c:v>
                </c:pt>
                <c:pt idx="192">
                  <c:v>38.500000000000007</c:v>
                </c:pt>
                <c:pt idx="193">
                  <c:v>38.700000000000003</c:v>
                </c:pt>
                <c:pt idx="194">
                  <c:v>38.900000000000006</c:v>
                </c:pt>
                <c:pt idx="195">
                  <c:v>39.1</c:v>
                </c:pt>
                <c:pt idx="196">
                  <c:v>39.300000000000004</c:v>
                </c:pt>
                <c:pt idx="197">
                  <c:v>39.500000000000007</c:v>
                </c:pt>
                <c:pt idx="198">
                  <c:v>39.700000000000003</c:v>
                </c:pt>
                <c:pt idx="199">
                  <c:v>39.900000000000006</c:v>
                </c:pt>
                <c:pt idx="200">
                  <c:v>40.1</c:v>
                </c:pt>
                <c:pt idx="201">
                  <c:v>40.300000000000004</c:v>
                </c:pt>
                <c:pt idx="202">
                  <c:v>40.500000000000007</c:v>
                </c:pt>
                <c:pt idx="203">
                  <c:v>40.700000000000003</c:v>
                </c:pt>
                <c:pt idx="204">
                  <c:v>40.900000000000006</c:v>
                </c:pt>
                <c:pt idx="205">
                  <c:v>41.1</c:v>
                </c:pt>
                <c:pt idx="206">
                  <c:v>41.300000000000004</c:v>
                </c:pt>
                <c:pt idx="207">
                  <c:v>41.500000000000007</c:v>
                </c:pt>
                <c:pt idx="208">
                  <c:v>41.7</c:v>
                </c:pt>
                <c:pt idx="209">
                  <c:v>41.900000000000006</c:v>
                </c:pt>
                <c:pt idx="210">
                  <c:v>42.1</c:v>
                </c:pt>
                <c:pt idx="211">
                  <c:v>42.300000000000004</c:v>
                </c:pt>
                <c:pt idx="212">
                  <c:v>42.500000000000007</c:v>
                </c:pt>
                <c:pt idx="213">
                  <c:v>42.7</c:v>
                </c:pt>
                <c:pt idx="214">
                  <c:v>42.900000000000006</c:v>
                </c:pt>
                <c:pt idx="215">
                  <c:v>43.1</c:v>
                </c:pt>
                <c:pt idx="216">
                  <c:v>43.300000000000004</c:v>
                </c:pt>
                <c:pt idx="217">
                  <c:v>43.500000000000007</c:v>
                </c:pt>
                <c:pt idx="218">
                  <c:v>43.7</c:v>
                </c:pt>
                <c:pt idx="219">
                  <c:v>43.900000000000006</c:v>
                </c:pt>
                <c:pt idx="220">
                  <c:v>44.1</c:v>
                </c:pt>
                <c:pt idx="221">
                  <c:v>44.300000000000004</c:v>
                </c:pt>
                <c:pt idx="222">
                  <c:v>44.500000000000007</c:v>
                </c:pt>
                <c:pt idx="223">
                  <c:v>44.7</c:v>
                </c:pt>
                <c:pt idx="224">
                  <c:v>44.900000000000006</c:v>
                </c:pt>
                <c:pt idx="225">
                  <c:v>45.1</c:v>
                </c:pt>
                <c:pt idx="226">
                  <c:v>45.300000000000004</c:v>
                </c:pt>
                <c:pt idx="227">
                  <c:v>45.500000000000007</c:v>
                </c:pt>
                <c:pt idx="228">
                  <c:v>45.7</c:v>
                </c:pt>
                <c:pt idx="229">
                  <c:v>45.900000000000006</c:v>
                </c:pt>
                <c:pt idx="230">
                  <c:v>46.1</c:v>
                </c:pt>
                <c:pt idx="231">
                  <c:v>46.300000000000004</c:v>
                </c:pt>
                <c:pt idx="232">
                  <c:v>46.500000000000007</c:v>
                </c:pt>
                <c:pt idx="233">
                  <c:v>46.7</c:v>
                </c:pt>
                <c:pt idx="234">
                  <c:v>46.900000000000006</c:v>
                </c:pt>
                <c:pt idx="235">
                  <c:v>47.1</c:v>
                </c:pt>
                <c:pt idx="236">
                  <c:v>47.300000000000004</c:v>
                </c:pt>
                <c:pt idx="237">
                  <c:v>47.500000000000007</c:v>
                </c:pt>
                <c:pt idx="238">
                  <c:v>47.7</c:v>
                </c:pt>
                <c:pt idx="239">
                  <c:v>47.900000000000006</c:v>
                </c:pt>
                <c:pt idx="240">
                  <c:v>48.1</c:v>
                </c:pt>
                <c:pt idx="241">
                  <c:v>48.300000000000004</c:v>
                </c:pt>
                <c:pt idx="242">
                  <c:v>48.500000000000007</c:v>
                </c:pt>
                <c:pt idx="243">
                  <c:v>48.7</c:v>
                </c:pt>
                <c:pt idx="244">
                  <c:v>48.900000000000006</c:v>
                </c:pt>
                <c:pt idx="245">
                  <c:v>49.1</c:v>
                </c:pt>
                <c:pt idx="246">
                  <c:v>49.300000000000004</c:v>
                </c:pt>
                <c:pt idx="247">
                  <c:v>49.500000000000007</c:v>
                </c:pt>
                <c:pt idx="248">
                  <c:v>49.7</c:v>
                </c:pt>
                <c:pt idx="249">
                  <c:v>49.900000000000006</c:v>
                </c:pt>
                <c:pt idx="250">
                  <c:v>50.1</c:v>
                </c:pt>
                <c:pt idx="251">
                  <c:v>50.300000000000004</c:v>
                </c:pt>
                <c:pt idx="252">
                  <c:v>50.500000000000007</c:v>
                </c:pt>
                <c:pt idx="253">
                  <c:v>50.7</c:v>
                </c:pt>
                <c:pt idx="254">
                  <c:v>50.900000000000006</c:v>
                </c:pt>
                <c:pt idx="255">
                  <c:v>51.1</c:v>
                </c:pt>
                <c:pt idx="256">
                  <c:v>51.300000000000004</c:v>
                </c:pt>
                <c:pt idx="257">
                  <c:v>51.500000000000007</c:v>
                </c:pt>
                <c:pt idx="258">
                  <c:v>51.7</c:v>
                </c:pt>
                <c:pt idx="259">
                  <c:v>51.900000000000006</c:v>
                </c:pt>
                <c:pt idx="260">
                  <c:v>52.1</c:v>
                </c:pt>
                <c:pt idx="261">
                  <c:v>52.300000000000004</c:v>
                </c:pt>
                <c:pt idx="262">
                  <c:v>52.500000000000007</c:v>
                </c:pt>
                <c:pt idx="263">
                  <c:v>52.7</c:v>
                </c:pt>
                <c:pt idx="264">
                  <c:v>52.900000000000006</c:v>
                </c:pt>
                <c:pt idx="265">
                  <c:v>53.1</c:v>
                </c:pt>
                <c:pt idx="266">
                  <c:v>53.300000000000004</c:v>
                </c:pt>
                <c:pt idx="267">
                  <c:v>53.500000000000007</c:v>
                </c:pt>
                <c:pt idx="268">
                  <c:v>53.7</c:v>
                </c:pt>
                <c:pt idx="269">
                  <c:v>53.900000000000006</c:v>
                </c:pt>
                <c:pt idx="270">
                  <c:v>54.1</c:v>
                </c:pt>
                <c:pt idx="271">
                  <c:v>54.300000000000004</c:v>
                </c:pt>
                <c:pt idx="272">
                  <c:v>54.500000000000007</c:v>
                </c:pt>
                <c:pt idx="273">
                  <c:v>54.7</c:v>
                </c:pt>
                <c:pt idx="274">
                  <c:v>54.900000000000006</c:v>
                </c:pt>
                <c:pt idx="275">
                  <c:v>55.1</c:v>
                </c:pt>
                <c:pt idx="276">
                  <c:v>55.300000000000004</c:v>
                </c:pt>
                <c:pt idx="277">
                  <c:v>55.500000000000007</c:v>
                </c:pt>
                <c:pt idx="278">
                  <c:v>55.7</c:v>
                </c:pt>
                <c:pt idx="279">
                  <c:v>55.900000000000006</c:v>
                </c:pt>
                <c:pt idx="280">
                  <c:v>56.1</c:v>
                </c:pt>
                <c:pt idx="281">
                  <c:v>56.300000000000004</c:v>
                </c:pt>
                <c:pt idx="282">
                  <c:v>56.500000000000007</c:v>
                </c:pt>
                <c:pt idx="283">
                  <c:v>56.7</c:v>
                </c:pt>
                <c:pt idx="284">
                  <c:v>56.900000000000006</c:v>
                </c:pt>
                <c:pt idx="285">
                  <c:v>57.1</c:v>
                </c:pt>
                <c:pt idx="286">
                  <c:v>57.300000000000004</c:v>
                </c:pt>
                <c:pt idx="287">
                  <c:v>57.500000000000007</c:v>
                </c:pt>
                <c:pt idx="288">
                  <c:v>57.7</c:v>
                </c:pt>
                <c:pt idx="289">
                  <c:v>57.900000000000006</c:v>
                </c:pt>
                <c:pt idx="290">
                  <c:v>58.1</c:v>
                </c:pt>
                <c:pt idx="291">
                  <c:v>58.300000000000004</c:v>
                </c:pt>
                <c:pt idx="292">
                  <c:v>58.500000000000007</c:v>
                </c:pt>
                <c:pt idx="293">
                  <c:v>58.7</c:v>
                </c:pt>
                <c:pt idx="294">
                  <c:v>58.900000000000006</c:v>
                </c:pt>
                <c:pt idx="295">
                  <c:v>59.1</c:v>
                </c:pt>
                <c:pt idx="296">
                  <c:v>59.300000000000004</c:v>
                </c:pt>
                <c:pt idx="297">
                  <c:v>59.500000000000007</c:v>
                </c:pt>
                <c:pt idx="298">
                  <c:v>59.7</c:v>
                </c:pt>
                <c:pt idx="299">
                  <c:v>59.900000000000006</c:v>
                </c:pt>
                <c:pt idx="300">
                  <c:v>60.1</c:v>
                </c:pt>
                <c:pt idx="301">
                  <c:v>60.300000000000004</c:v>
                </c:pt>
                <c:pt idx="302">
                  <c:v>60.500000000000007</c:v>
                </c:pt>
                <c:pt idx="303">
                  <c:v>60.7</c:v>
                </c:pt>
                <c:pt idx="304">
                  <c:v>60.900000000000006</c:v>
                </c:pt>
                <c:pt idx="305">
                  <c:v>61.1</c:v>
                </c:pt>
                <c:pt idx="306">
                  <c:v>61.300000000000004</c:v>
                </c:pt>
                <c:pt idx="307">
                  <c:v>61.500000000000007</c:v>
                </c:pt>
                <c:pt idx="308">
                  <c:v>61.7</c:v>
                </c:pt>
                <c:pt idx="309">
                  <c:v>61.900000000000006</c:v>
                </c:pt>
                <c:pt idx="310">
                  <c:v>62.1</c:v>
                </c:pt>
                <c:pt idx="311">
                  <c:v>62.300000000000004</c:v>
                </c:pt>
                <c:pt idx="312">
                  <c:v>62.500000000000007</c:v>
                </c:pt>
                <c:pt idx="313">
                  <c:v>62.7</c:v>
                </c:pt>
                <c:pt idx="314">
                  <c:v>62.900000000000006</c:v>
                </c:pt>
                <c:pt idx="315">
                  <c:v>63.1</c:v>
                </c:pt>
                <c:pt idx="316">
                  <c:v>63.300000000000004</c:v>
                </c:pt>
                <c:pt idx="317">
                  <c:v>63.500000000000007</c:v>
                </c:pt>
                <c:pt idx="318">
                  <c:v>63.7</c:v>
                </c:pt>
                <c:pt idx="319">
                  <c:v>63.900000000000006</c:v>
                </c:pt>
                <c:pt idx="320">
                  <c:v>64.099999999999994</c:v>
                </c:pt>
                <c:pt idx="321">
                  <c:v>64.3</c:v>
                </c:pt>
                <c:pt idx="322">
                  <c:v>64.5</c:v>
                </c:pt>
                <c:pt idx="323">
                  <c:v>64.7</c:v>
                </c:pt>
                <c:pt idx="324">
                  <c:v>64.899999999999991</c:v>
                </c:pt>
                <c:pt idx="325">
                  <c:v>65.099999999999994</c:v>
                </c:pt>
                <c:pt idx="326">
                  <c:v>65.3</c:v>
                </c:pt>
                <c:pt idx="327">
                  <c:v>65.5</c:v>
                </c:pt>
                <c:pt idx="328">
                  <c:v>65.7</c:v>
                </c:pt>
                <c:pt idx="329">
                  <c:v>65.899999999999991</c:v>
                </c:pt>
                <c:pt idx="330">
                  <c:v>66.099999999999994</c:v>
                </c:pt>
                <c:pt idx="331">
                  <c:v>66.3</c:v>
                </c:pt>
                <c:pt idx="332">
                  <c:v>66.5</c:v>
                </c:pt>
                <c:pt idx="333">
                  <c:v>66.7</c:v>
                </c:pt>
                <c:pt idx="334">
                  <c:v>66.899999999999991</c:v>
                </c:pt>
                <c:pt idx="335">
                  <c:v>67.099999999999994</c:v>
                </c:pt>
                <c:pt idx="336">
                  <c:v>67.3</c:v>
                </c:pt>
                <c:pt idx="337">
                  <c:v>67.5</c:v>
                </c:pt>
                <c:pt idx="338">
                  <c:v>67.7</c:v>
                </c:pt>
                <c:pt idx="339">
                  <c:v>67.899999999999991</c:v>
                </c:pt>
                <c:pt idx="340">
                  <c:v>68.099999999999994</c:v>
                </c:pt>
                <c:pt idx="341">
                  <c:v>68.3</c:v>
                </c:pt>
                <c:pt idx="342">
                  <c:v>68.5</c:v>
                </c:pt>
                <c:pt idx="343">
                  <c:v>68.7</c:v>
                </c:pt>
                <c:pt idx="344">
                  <c:v>68.899999999999991</c:v>
                </c:pt>
                <c:pt idx="345">
                  <c:v>69.099999999999994</c:v>
                </c:pt>
                <c:pt idx="346">
                  <c:v>69.3</c:v>
                </c:pt>
                <c:pt idx="347">
                  <c:v>69.5</c:v>
                </c:pt>
                <c:pt idx="348">
                  <c:v>69.7</c:v>
                </c:pt>
                <c:pt idx="349">
                  <c:v>69.899999999999991</c:v>
                </c:pt>
                <c:pt idx="350">
                  <c:v>70.099999999999994</c:v>
                </c:pt>
                <c:pt idx="351">
                  <c:v>70.3</c:v>
                </c:pt>
                <c:pt idx="352">
                  <c:v>70.5</c:v>
                </c:pt>
                <c:pt idx="353">
                  <c:v>70.7</c:v>
                </c:pt>
                <c:pt idx="354">
                  <c:v>70.899999999999991</c:v>
                </c:pt>
                <c:pt idx="355">
                  <c:v>71.099999999999994</c:v>
                </c:pt>
                <c:pt idx="356">
                  <c:v>71.3</c:v>
                </c:pt>
                <c:pt idx="357">
                  <c:v>71.5</c:v>
                </c:pt>
                <c:pt idx="358">
                  <c:v>71.7</c:v>
                </c:pt>
                <c:pt idx="359">
                  <c:v>71.899999999999991</c:v>
                </c:pt>
                <c:pt idx="360">
                  <c:v>72.099999999999994</c:v>
                </c:pt>
                <c:pt idx="361">
                  <c:v>72.3</c:v>
                </c:pt>
                <c:pt idx="362">
                  <c:v>72.5</c:v>
                </c:pt>
                <c:pt idx="363">
                  <c:v>72.7</c:v>
                </c:pt>
                <c:pt idx="364">
                  <c:v>72.899999999999991</c:v>
                </c:pt>
                <c:pt idx="365">
                  <c:v>73.099999999999994</c:v>
                </c:pt>
                <c:pt idx="366">
                  <c:v>73.3</c:v>
                </c:pt>
                <c:pt idx="367">
                  <c:v>73.5</c:v>
                </c:pt>
                <c:pt idx="368">
                  <c:v>73.7</c:v>
                </c:pt>
                <c:pt idx="369">
                  <c:v>73.899999999999991</c:v>
                </c:pt>
                <c:pt idx="370">
                  <c:v>74.099999999999994</c:v>
                </c:pt>
                <c:pt idx="371">
                  <c:v>74.3</c:v>
                </c:pt>
                <c:pt idx="372">
                  <c:v>74.5</c:v>
                </c:pt>
                <c:pt idx="373">
                  <c:v>74.7</c:v>
                </c:pt>
                <c:pt idx="374">
                  <c:v>74.899999999999991</c:v>
                </c:pt>
                <c:pt idx="375">
                  <c:v>75.099999999999994</c:v>
                </c:pt>
                <c:pt idx="376">
                  <c:v>75.3</c:v>
                </c:pt>
                <c:pt idx="377">
                  <c:v>75.5</c:v>
                </c:pt>
                <c:pt idx="378">
                  <c:v>75.7</c:v>
                </c:pt>
                <c:pt idx="379">
                  <c:v>75.899999999999991</c:v>
                </c:pt>
                <c:pt idx="380">
                  <c:v>76.099999999999994</c:v>
                </c:pt>
                <c:pt idx="381">
                  <c:v>76.3</c:v>
                </c:pt>
                <c:pt idx="382">
                  <c:v>76.5</c:v>
                </c:pt>
                <c:pt idx="383">
                  <c:v>76.7</c:v>
                </c:pt>
                <c:pt idx="384">
                  <c:v>76.900000000000006</c:v>
                </c:pt>
                <c:pt idx="385">
                  <c:v>77.099999999999994</c:v>
                </c:pt>
                <c:pt idx="386">
                  <c:v>77.3</c:v>
                </c:pt>
                <c:pt idx="387">
                  <c:v>77.5</c:v>
                </c:pt>
                <c:pt idx="388">
                  <c:v>77.7</c:v>
                </c:pt>
                <c:pt idx="389">
                  <c:v>77.900000000000006</c:v>
                </c:pt>
                <c:pt idx="390">
                  <c:v>78.099999999999994</c:v>
                </c:pt>
                <c:pt idx="391">
                  <c:v>78.3</c:v>
                </c:pt>
                <c:pt idx="392">
                  <c:v>78.5</c:v>
                </c:pt>
                <c:pt idx="393">
                  <c:v>78.7</c:v>
                </c:pt>
                <c:pt idx="394">
                  <c:v>78.900000000000006</c:v>
                </c:pt>
                <c:pt idx="395">
                  <c:v>79.099999999999994</c:v>
                </c:pt>
                <c:pt idx="396">
                  <c:v>79.3</c:v>
                </c:pt>
                <c:pt idx="397">
                  <c:v>79.5</c:v>
                </c:pt>
                <c:pt idx="398">
                  <c:v>79.7</c:v>
                </c:pt>
                <c:pt idx="399">
                  <c:v>79.900000000000006</c:v>
                </c:pt>
                <c:pt idx="400">
                  <c:v>80.099999999999994</c:v>
                </c:pt>
                <c:pt idx="401">
                  <c:v>80.3</c:v>
                </c:pt>
                <c:pt idx="402">
                  <c:v>80.5</c:v>
                </c:pt>
                <c:pt idx="403">
                  <c:v>80.7</c:v>
                </c:pt>
                <c:pt idx="404">
                  <c:v>80.900000000000006</c:v>
                </c:pt>
                <c:pt idx="405">
                  <c:v>81.099999999999994</c:v>
                </c:pt>
                <c:pt idx="406">
                  <c:v>81.3</c:v>
                </c:pt>
                <c:pt idx="407">
                  <c:v>81.5</c:v>
                </c:pt>
                <c:pt idx="408">
                  <c:v>81.7</c:v>
                </c:pt>
                <c:pt idx="409">
                  <c:v>81.900000000000006</c:v>
                </c:pt>
                <c:pt idx="410">
                  <c:v>82.1</c:v>
                </c:pt>
                <c:pt idx="411">
                  <c:v>82.3</c:v>
                </c:pt>
                <c:pt idx="412">
                  <c:v>82.5</c:v>
                </c:pt>
                <c:pt idx="413">
                  <c:v>82.7</c:v>
                </c:pt>
                <c:pt idx="414">
                  <c:v>82.9</c:v>
                </c:pt>
                <c:pt idx="415">
                  <c:v>83.1</c:v>
                </c:pt>
                <c:pt idx="416">
                  <c:v>83.3</c:v>
                </c:pt>
                <c:pt idx="417">
                  <c:v>83.5</c:v>
                </c:pt>
                <c:pt idx="418">
                  <c:v>83.7</c:v>
                </c:pt>
                <c:pt idx="419">
                  <c:v>83.9</c:v>
                </c:pt>
                <c:pt idx="420">
                  <c:v>84.1</c:v>
                </c:pt>
                <c:pt idx="421">
                  <c:v>84.3</c:v>
                </c:pt>
                <c:pt idx="422">
                  <c:v>84.5</c:v>
                </c:pt>
                <c:pt idx="423">
                  <c:v>84.7</c:v>
                </c:pt>
                <c:pt idx="424">
                  <c:v>84.9</c:v>
                </c:pt>
                <c:pt idx="425">
                  <c:v>85.1</c:v>
                </c:pt>
                <c:pt idx="426">
                  <c:v>85.3</c:v>
                </c:pt>
                <c:pt idx="427">
                  <c:v>85.5</c:v>
                </c:pt>
                <c:pt idx="428">
                  <c:v>85.7</c:v>
                </c:pt>
                <c:pt idx="429">
                  <c:v>85.9</c:v>
                </c:pt>
                <c:pt idx="430">
                  <c:v>86.1</c:v>
                </c:pt>
                <c:pt idx="431">
                  <c:v>86.3</c:v>
                </c:pt>
                <c:pt idx="432">
                  <c:v>86.5</c:v>
                </c:pt>
                <c:pt idx="433">
                  <c:v>86.7</c:v>
                </c:pt>
                <c:pt idx="434">
                  <c:v>86.9</c:v>
                </c:pt>
                <c:pt idx="435">
                  <c:v>87.1</c:v>
                </c:pt>
                <c:pt idx="436">
                  <c:v>87.3</c:v>
                </c:pt>
                <c:pt idx="437">
                  <c:v>87.5</c:v>
                </c:pt>
                <c:pt idx="438">
                  <c:v>87.7</c:v>
                </c:pt>
                <c:pt idx="439">
                  <c:v>87.9</c:v>
                </c:pt>
                <c:pt idx="440">
                  <c:v>88.1</c:v>
                </c:pt>
                <c:pt idx="441">
                  <c:v>88.3</c:v>
                </c:pt>
                <c:pt idx="442">
                  <c:v>88.5</c:v>
                </c:pt>
                <c:pt idx="443">
                  <c:v>88.7</c:v>
                </c:pt>
                <c:pt idx="444">
                  <c:v>88.9</c:v>
                </c:pt>
                <c:pt idx="445">
                  <c:v>89.1</c:v>
                </c:pt>
                <c:pt idx="446">
                  <c:v>89.3</c:v>
                </c:pt>
                <c:pt idx="447">
                  <c:v>89.5</c:v>
                </c:pt>
                <c:pt idx="448">
                  <c:v>89.7</c:v>
                </c:pt>
                <c:pt idx="449">
                  <c:v>89.9</c:v>
                </c:pt>
                <c:pt idx="450">
                  <c:v>90.1</c:v>
                </c:pt>
                <c:pt idx="451">
                  <c:v>90.3</c:v>
                </c:pt>
                <c:pt idx="452">
                  <c:v>90.5</c:v>
                </c:pt>
                <c:pt idx="453">
                  <c:v>90.7</c:v>
                </c:pt>
                <c:pt idx="454">
                  <c:v>90.9</c:v>
                </c:pt>
                <c:pt idx="455">
                  <c:v>91.1</c:v>
                </c:pt>
                <c:pt idx="456">
                  <c:v>91.3</c:v>
                </c:pt>
                <c:pt idx="457">
                  <c:v>91.5</c:v>
                </c:pt>
                <c:pt idx="458">
                  <c:v>91.7</c:v>
                </c:pt>
                <c:pt idx="459">
                  <c:v>91.9</c:v>
                </c:pt>
                <c:pt idx="460">
                  <c:v>92.1</c:v>
                </c:pt>
                <c:pt idx="461">
                  <c:v>92.3</c:v>
                </c:pt>
                <c:pt idx="462">
                  <c:v>92.5</c:v>
                </c:pt>
                <c:pt idx="463">
                  <c:v>92.7</c:v>
                </c:pt>
                <c:pt idx="464">
                  <c:v>92.9</c:v>
                </c:pt>
                <c:pt idx="465">
                  <c:v>93.1</c:v>
                </c:pt>
                <c:pt idx="466">
                  <c:v>93.3</c:v>
                </c:pt>
                <c:pt idx="467">
                  <c:v>93.5</c:v>
                </c:pt>
                <c:pt idx="468">
                  <c:v>93.7</c:v>
                </c:pt>
                <c:pt idx="469">
                  <c:v>93.9</c:v>
                </c:pt>
                <c:pt idx="470">
                  <c:v>94.1</c:v>
                </c:pt>
                <c:pt idx="471">
                  <c:v>94.3</c:v>
                </c:pt>
                <c:pt idx="472">
                  <c:v>94.5</c:v>
                </c:pt>
                <c:pt idx="473">
                  <c:v>94.7</c:v>
                </c:pt>
                <c:pt idx="474">
                  <c:v>94.9</c:v>
                </c:pt>
                <c:pt idx="475">
                  <c:v>95.1</c:v>
                </c:pt>
                <c:pt idx="476">
                  <c:v>95.3</c:v>
                </c:pt>
                <c:pt idx="477">
                  <c:v>95.5</c:v>
                </c:pt>
                <c:pt idx="478">
                  <c:v>95.7</c:v>
                </c:pt>
                <c:pt idx="479">
                  <c:v>95.9</c:v>
                </c:pt>
                <c:pt idx="480">
                  <c:v>96.1</c:v>
                </c:pt>
                <c:pt idx="481">
                  <c:v>96.3</c:v>
                </c:pt>
                <c:pt idx="482">
                  <c:v>96.5</c:v>
                </c:pt>
                <c:pt idx="483">
                  <c:v>96.7</c:v>
                </c:pt>
                <c:pt idx="484">
                  <c:v>96.9</c:v>
                </c:pt>
                <c:pt idx="485">
                  <c:v>97.1</c:v>
                </c:pt>
                <c:pt idx="486">
                  <c:v>97.3</c:v>
                </c:pt>
                <c:pt idx="487">
                  <c:v>97.5</c:v>
                </c:pt>
                <c:pt idx="488">
                  <c:v>97.7</c:v>
                </c:pt>
                <c:pt idx="489">
                  <c:v>97.9</c:v>
                </c:pt>
                <c:pt idx="490">
                  <c:v>98.1</c:v>
                </c:pt>
                <c:pt idx="491">
                  <c:v>98.3</c:v>
                </c:pt>
                <c:pt idx="492">
                  <c:v>98.5</c:v>
                </c:pt>
                <c:pt idx="493">
                  <c:v>98.7</c:v>
                </c:pt>
                <c:pt idx="494">
                  <c:v>98.9</c:v>
                </c:pt>
                <c:pt idx="495">
                  <c:v>99.1</c:v>
                </c:pt>
                <c:pt idx="496">
                  <c:v>99.3</c:v>
                </c:pt>
                <c:pt idx="497">
                  <c:v>99.5</c:v>
                </c:pt>
                <c:pt idx="498">
                  <c:v>99.7</c:v>
                </c:pt>
                <c:pt idx="499">
                  <c:v>99.9</c:v>
                </c:pt>
              </c:numCache>
            </c:numRef>
          </c:xVal>
          <c:yVal>
            <c:numRef>
              <c:f>Regresion!$G$25:$G$524</c:f>
              <c:numCache>
                <c:formatCode>General</c:formatCode>
                <c:ptCount val="500"/>
                <c:pt idx="0">
                  <c:v>51.8</c:v>
                </c:pt>
                <c:pt idx="1">
                  <c:v>52.9</c:v>
                </c:pt>
                <c:pt idx="2">
                  <c:v>52.9</c:v>
                </c:pt>
                <c:pt idx="3">
                  <c:v>53.8</c:v>
                </c:pt>
                <c:pt idx="4">
                  <c:v>53.9</c:v>
                </c:pt>
                <c:pt idx="5">
                  <c:v>54.1</c:v>
                </c:pt>
                <c:pt idx="6">
                  <c:v>54.7</c:v>
                </c:pt>
                <c:pt idx="7">
                  <c:v>54.7</c:v>
                </c:pt>
                <c:pt idx="8">
                  <c:v>54.7</c:v>
                </c:pt>
                <c:pt idx="9">
                  <c:v>54.9</c:v>
                </c:pt>
                <c:pt idx="10">
                  <c:v>54.9</c:v>
                </c:pt>
                <c:pt idx="11">
                  <c:v>55</c:v>
                </c:pt>
                <c:pt idx="12">
                  <c:v>55</c:v>
                </c:pt>
                <c:pt idx="13">
                  <c:v>55.2</c:v>
                </c:pt>
                <c:pt idx="14">
                  <c:v>55.2</c:v>
                </c:pt>
                <c:pt idx="15">
                  <c:v>55.3</c:v>
                </c:pt>
                <c:pt idx="16">
                  <c:v>55.4</c:v>
                </c:pt>
                <c:pt idx="17">
                  <c:v>55.4</c:v>
                </c:pt>
                <c:pt idx="18">
                  <c:v>55.5</c:v>
                </c:pt>
                <c:pt idx="19">
                  <c:v>55.6</c:v>
                </c:pt>
                <c:pt idx="20">
                  <c:v>55.6</c:v>
                </c:pt>
                <c:pt idx="21">
                  <c:v>55.6</c:v>
                </c:pt>
                <c:pt idx="22">
                  <c:v>55.7</c:v>
                </c:pt>
                <c:pt idx="23">
                  <c:v>55.9</c:v>
                </c:pt>
                <c:pt idx="24">
                  <c:v>55.9</c:v>
                </c:pt>
                <c:pt idx="25">
                  <c:v>56</c:v>
                </c:pt>
                <c:pt idx="26">
                  <c:v>56</c:v>
                </c:pt>
                <c:pt idx="27">
                  <c:v>56.1</c:v>
                </c:pt>
                <c:pt idx="28">
                  <c:v>56.1</c:v>
                </c:pt>
                <c:pt idx="29">
                  <c:v>56.2</c:v>
                </c:pt>
                <c:pt idx="30">
                  <c:v>56.2</c:v>
                </c:pt>
                <c:pt idx="31">
                  <c:v>56.4</c:v>
                </c:pt>
                <c:pt idx="32">
                  <c:v>56.5</c:v>
                </c:pt>
                <c:pt idx="33">
                  <c:v>56.6</c:v>
                </c:pt>
                <c:pt idx="34">
                  <c:v>56.7</c:v>
                </c:pt>
                <c:pt idx="35">
                  <c:v>56.7</c:v>
                </c:pt>
                <c:pt idx="36">
                  <c:v>56.8</c:v>
                </c:pt>
                <c:pt idx="37">
                  <c:v>56.9</c:v>
                </c:pt>
                <c:pt idx="38">
                  <c:v>56.9</c:v>
                </c:pt>
                <c:pt idx="39">
                  <c:v>57</c:v>
                </c:pt>
                <c:pt idx="40">
                  <c:v>57</c:v>
                </c:pt>
                <c:pt idx="41">
                  <c:v>57.2</c:v>
                </c:pt>
                <c:pt idx="42">
                  <c:v>57.2</c:v>
                </c:pt>
                <c:pt idx="43">
                  <c:v>57.3</c:v>
                </c:pt>
                <c:pt idx="44">
                  <c:v>57.3</c:v>
                </c:pt>
                <c:pt idx="45">
                  <c:v>57.4</c:v>
                </c:pt>
                <c:pt idx="46">
                  <c:v>57.4</c:v>
                </c:pt>
                <c:pt idx="47">
                  <c:v>57.4</c:v>
                </c:pt>
                <c:pt idx="48">
                  <c:v>57.5</c:v>
                </c:pt>
                <c:pt idx="49">
                  <c:v>57.5</c:v>
                </c:pt>
                <c:pt idx="50">
                  <c:v>57.5</c:v>
                </c:pt>
                <c:pt idx="51">
                  <c:v>57.5</c:v>
                </c:pt>
                <c:pt idx="52">
                  <c:v>57.7</c:v>
                </c:pt>
                <c:pt idx="53">
                  <c:v>57.7</c:v>
                </c:pt>
                <c:pt idx="54">
                  <c:v>57.7</c:v>
                </c:pt>
                <c:pt idx="55">
                  <c:v>57.7</c:v>
                </c:pt>
                <c:pt idx="56">
                  <c:v>57.8</c:v>
                </c:pt>
                <c:pt idx="57">
                  <c:v>58</c:v>
                </c:pt>
                <c:pt idx="58">
                  <c:v>58</c:v>
                </c:pt>
                <c:pt idx="59">
                  <c:v>58.2</c:v>
                </c:pt>
                <c:pt idx="60">
                  <c:v>58.2</c:v>
                </c:pt>
                <c:pt idx="61">
                  <c:v>58.3</c:v>
                </c:pt>
                <c:pt idx="62">
                  <c:v>58.3</c:v>
                </c:pt>
                <c:pt idx="63">
                  <c:v>58.5</c:v>
                </c:pt>
                <c:pt idx="64">
                  <c:v>58.6</c:v>
                </c:pt>
                <c:pt idx="65">
                  <c:v>58.7</c:v>
                </c:pt>
                <c:pt idx="66">
                  <c:v>58.7</c:v>
                </c:pt>
                <c:pt idx="67">
                  <c:v>58.7</c:v>
                </c:pt>
                <c:pt idx="68">
                  <c:v>58.7</c:v>
                </c:pt>
                <c:pt idx="69">
                  <c:v>58.7</c:v>
                </c:pt>
                <c:pt idx="70">
                  <c:v>58.8</c:v>
                </c:pt>
                <c:pt idx="71">
                  <c:v>58.9</c:v>
                </c:pt>
                <c:pt idx="72">
                  <c:v>59.1</c:v>
                </c:pt>
                <c:pt idx="73">
                  <c:v>59.1</c:v>
                </c:pt>
                <c:pt idx="74">
                  <c:v>59.2</c:v>
                </c:pt>
                <c:pt idx="75">
                  <c:v>59.2</c:v>
                </c:pt>
                <c:pt idx="76">
                  <c:v>59.2</c:v>
                </c:pt>
                <c:pt idx="77">
                  <c:v>59.3</c:v>
                </c:pt>
                <c:pt idx="78">
                  <c:v>59.3</c:v>
                </c:pt>
                <c:pt idx="79">
                  <c:v>59.4</c:v>
                </c:pt>
                <c:pt idx="80">
                  <c:v>59.5</c:v>
                </c:pt>
                <c:pt idx="81">
                  <c:v>59.7</c:v>
                </c:pt>
                <c:pt idx="82">
                  <c:v>59.7</c:v>
                </c:pt>
                <c:pt idx="83">
                  <c:v>59.7</c:v>
                </c:pt>
                <c:pt idx="84">
                  <c:v>59.8</c:v>
                </c:pt>
                <c:pt idx="85">
                  <c:v>59.8</c:v>
                </c:pt>
                <c:pt idx="86">
                  <c:v>59.9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60.1</c:v>
                </c:pt>
                <c:pt idx="92">
                  <c:v>60.1</c:v>
                </c:pt>
                <c:pt idx="93">
                  <c:v>60.2</c:v>
                </c:pt>
                <c:pt idx="94">
                  <c:v>60.2</c:v>
                </c:pt>
                <c:pt idx="95">
                  <c:v>60.2</c:v>
                </c:pt>
                <c:pt idx="96">
                  <c:v>60.3</c:v>
                </c:pt>
                <c:pt idx="97">
                  <c:v>60.4</c:v>
                </c:pt>
                <c:pt idx="98">
                  <c:v>60.4</c:v>
                </c:pt>
                <c:pt idx="99">
                  <c:v>60.5</c:v>
                </c:pt>
                <c:pt idx="100">
                  <c:v>60.6</c:v>
                </c:pt>
                <c:pt idx="101">
                  <c:v>60.6</c:v>
                </c:pt>
                <c:pt idx="102">
                  <c:v>60.7</c:v>
                </c:pt>
                <c:pt idx="103">
                  <c:v>60.7</c:v>
                </c:pt>
                <c:pt idx="104">
                  <c:v>60.7</c:v>
                </c:pt>
                <c:pt idx="105">
                  <c:v>60.7</c:v>
                </c:pt>
                <c:pt idx="106">
                  <c:v>60.8</c:v>
                </c:pt>
                <c:pt idx="107">
                  <c:v>60.9</c:v>
                </c:pt>
                <c:pt idx="108">
                  <c:v>60.9</c:v>
                </c:pt>
                <c:pt idx="109">
                  <c:v>61</c:v>
                </c:pt>
                <c:pt idx="110">
                  <c:v>61</c:v>
                </c:pt>
                <c:pt idx="111">
                  <c:v>61.1</c:v>
                </c:pt>
                <c:pt idx="112">
                  <c:v>61.1</c:v>
                </c:pt>
                <c:pt idx="113">
                  <c:v>61.1</c:v>
                </c:pt>
                <c:pt idx="114">
                  <c:v>61.2</c:v>
                </c:pt>
                <c:pt idx="115">
                  <c:v>61.3</c:v>
                </c:pt>
                <c:pt idx="116">
                  <c:v>61.3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61.5</c:v>
                </c:pt>
                <c:pt idx="121">
                  <c:v>61.5</c:v>
                </c:pt>
                <c:pt idx="122">
                  <c:v>61.6</c:v>
                </c:pt>
                <c:pt idx="123">
                  <c:v>61.7</c:v>
                </c:pt>
                <c:pt idx="124">
                  <c:v>61.8</c:v>
                </c:pt>
                <c:pt idx="125">
                  <c:v>61.8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62.1</c:v>
                </c:pt>
                <c:pt idx="131">
                  <c:v>62.2</c:v>
                </c:pt>
                <c:pt idx="132">
                  <c:v>62.2</c:v>
                </c:pt>
                <c:pt idx="133">
                  <c:v>62.2</c:v>
                </c:pt>
                <c:pt idx="134">
                  <c:v>62.3</c:v>
                </c:pt>
                <c:pt idx="135">
                  <c:v>62.3</c:v>
                </c:pt>
                <c:pt idx="136">
                  <c:v>62.3</c:v>
                </c:pt>
                <c:pt idx="137">
                  <c:v>62.4</c:v>
                </c:pt>
                <c:pt idx="138">
                  <c:v>62.5</c:v>
                </c:pt>
                <c:pt idx="139">
                  <c:v>62.6</c:v>
                </c:pt>
                <c:pt idx="140">
                  <c:v>62.7</c:v>
                </c:pt>
                <c:pt idx="141">
                  <c:v>62.7</c:v>
                </c:pt>
                <c:pt idx="142">
                  <c:v>62.7</c:v>
                </c:pt>
                <c:pt idx="143">
                  <c:v>62.8</c:v>
                </c:pt>
                <c:pt idx="144">
                  <c:v>62.8</c:v>
                </c:pt>
                <c:pt idx="145">
                  <c:v>62.9</c:v>
                </c:pt>
                <c:pt idx="146">
                  <c:v>62.9</c:v>
                </c:pt>
                <c:pt idx="147">
                  <c:v>63.1</c:v>
                </c:pt>
                <c:pt idx="148">
                  <c:v>63.1</c:v>
                </c:pt>
                <c:pt idx="149">
                  <c:v>63.1</c:v>
                </c:pt>
                <c:pt idx="150">
                  <c:v>63.2</c:v>
                </c:pt>
                <c:pt idx="151">
                  <c:v>63.2</c:v>
                </c:pt>
                <c:pt idx="152">
                  <c:v>63.3</c:v>
                </c:pt>
                <c:pt idx="153">
                  <c:v>63.3</c:v>
                </c:pt>
                <c:pt idx="154">
                  <c:v>63.4</c:v>
                </c:pt>
                <c:pt idx="155">
                  <c:v>63.5</c:v>
                </c:pt>
                <c:pt idx="156">
                  <c:v>63.5</c:v>
                </c:pt>
                <c:pt idx="157">
                  <c:v>63.6</c:v>
                </c:pt>
                <c:pt idx="158">
                  <c:v>63.6</c:v>
                </c:pt>
                <c:pt idx="159">
                  <c:v>63.6</c:v>
                </c:pt>
                <c:pt idx="160">
                  <c:v>63.7</c:v>
                </c:pt>
                <c:pt idx="161">
                  <c:v>63.8</c:v>
                </c:pt>
                <c:pt idx="162">
                  <c:v>64</c:v>
                </c:pt>
                <c:pt idx="163">
                  <c:v>64.099999999999994</c:v>
                </c:pt>
                <c:pt idx="164">
                  <c:v>64.099999999999994</c:v>
                </c:pt>
                <c:pt idx="165">
                  <c:v>64.2</c:v>
                </c:pt>
                <c:pt idx="166">
                  <c:v>64.2</c:v>
                </c:pt>
                <c:pt idx="167">
                  <c:v>64.2</c:v>
                </c:pt>
                <c:pt idx="168">
                  <c:v>64.3</c:v>
                </c:pt>
                <c:pt idx="169">
                  <c:v>64.400000000000006</c:v>
                </c:pt>
                <c:pt idx="170">
                  <c:v>64.5</c:v>
                </c:pt>
                <c:pt idx="171">
                  <c:v>64.7</c:v>
                </c:pt>
                <c:pt idx="172">
                  <c:v>64.7</c:v>
                </c:pt>
                <c:pt idx="173">
                  <c:v>64.7</c:v>
                </c:pt>
                <c:pt idx="174">
                  <c:v>64.7</c:v>
                </c:pt>
                <c:pt idx="175">
                  <c:v>64.8</c:v>
                </c:pt>
                <c:pt idx="176">
                  <c:v>64.8</c:v>
                </c:pt>
                <c:pt idx="177">
                  <c:v>65.099999999999994</c:v>
                </c:pt>
                <c:pt idx="178">
                  <c:v>65.2</c:v>
                </c:pt>
                <c:pt idx="179">
                  <c:v>65.2</c:v>
                </c:pt>
                <c:pt idx="180">
                  <c:v>65.3</c:v>
                </c:pt>
                <c:pt idx="181">
                  <c:v>65.3</c:v>
                </c:pt>
                <c:pt idx="182">
                  <c:v>65.400000000000006</c:v>
                </c:pt>
                <c:pt idx="183">
                  <c:v>65.5</c:v>
                </c:pt>
                <c:pt idx="184">
                  <c:v>65.5</c:v>
                </c:pt>
                <c:pt idx="185">
                  <c:v>65.599999999999994</c:v>
                </c:pt>
                <c:pt idx="186">
                  <c:v>65.599999999999994</c:v>
                </c:pt>
                <c:pt idx="187">
                  <c:v>65.7</c:v>
                </c:pt>
                <c:pt idx="188">
                  <c:v>65.7</c:v>
                </c:pt>
                <c:pt idx="189">
                  <c:v>65.7</c:v>
                </c:pt>
                <c:pt idx="190">
                  <c:v>65.7</c:v>
                </c:pt>
                <c:pt idx="191">
                  <c:v>65.8</c:v>
                </c:pt>
                <c:pt idx="192">
                  <c:v>65.8</c:v>
                </c:pt>
                <c:pt idx="193">
                  <c:v>65.900000000000006</c:v>
                </c:pt>
                <c:pt idx="194">
                  <c:v>65.900000000000006</c:v>
                </c:pt>
                <c:pt idx="195">
                  <c:v>65.900000000000006</c:v>
                </c:pt>
                <c:pt idx="196">
                  <c:v>66</c:v>
                </c:pt>
                <c:pt idx="197">
                  <c:v>66</c:v>
                </c:pt>
                <c:pt idx="198">
                  <c:v>66</c:v>
                </c:pt>
                <c:pt idx="199">
                  <c:v>66</c:v>
                </c:pt>
                <c:pt idx="200">
                  <c:v>66</c:v>
                </c:pt>
                <c:pt idx="201">
                  <c:v>66.099999999999994</c:v>
                </c:pt>
                <c:pt idx="202">
                  <c:v>66.2</c:v>
                </c:pt>
                <c:pt idx="203">
                  <c:v>66.2</c:v>
                </c:pt>
                <c:pt idx="204">
                  <c:v>66.2</c:v>
                </c:pt>
                <c:pt idx="205">
                  <c:v>66.2</c:v>
                </c:pt>
                <c:pt idx="206">
                  <c:v>66.2</c:v>
                </c:pt>
                <c:pt idx="207">
                  <c:v>66.2</c:v>
                </c:pt>
                <c:pt idx="208">
                  <c:v>66.3</c:v>
                </c:pt>
                <c:pt idx="209">
                  <c:v>66.3</c:v>
                </c:pt>
                <c:pt idx="210">
                  <c:v>66.3</c:v>
                </c:pt>
                <c:pt idx="211">
                  <c:v>66.3</c:v>
                </c:pt>
                <c:pt idx="212">
                  <c:v>66.3</c:v>
                </c:pt>
                <c:pt idx="213">
                  <c:v>66.400000000000006</c:v>
                </c:pt>
                <c:pt idx="214">
                  <c:v>66.900000000000006</c:v>
                </c:pt>
                <c:pt idx="215">
                  <c:v>66.900000000000006</c:v>
                </c:pt>
                <c:pt idx="216">
                  <c:v>66.900000000000006</c:v>
                </c:pt>
                <c:pt idx="217">
                  <c:v>66.900000000000006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67</c:v>
                </c:pt>
                <c:pt idx="222">
                  <c:v>67.099999999999994</c:v>
                </c:pt>
                <c:pt idx="223">
                  <c:v>67.099999999999994</c:v>
                </c:pt>
                <c:pt idx="224">
                  <c:v>67.099999999999994</c:v>
                </c:pt>
                <c:pt idx="225">
                  <c:v>67.099999999999994</c:v>
                </c:pt>
                <c:pt idx="226">
                  <c:v>67.2</c:v>
                </c:pt>
                <c:pt idx="227">
                  <c:v>67.2</c:v>
                </c:pt>
                <c:pt idx="228">
                  <c:v>67.2</c:v>
                </c:pt>
                <c:pt idx="229">
                  <c:v>67.3</c:v>
                </c:pt>
                <c:pt idx="230">
                  <c:v>67.3</c:v>
                </c:pt>
                <c:pt idx="231">
                  <c:v>67.3</c:v>
                </c:pt>
                <c:pt idx="232">
                  <c:v>67.5</c:v>
                </c:pt>
                <c:pt idx="233">
                  <c:v>67.599999999999994</c:v>
                </c:pt>
                <c:pt idx="234">
                  <c:v>67.599999999999994</c:v>
                </c:pt>
                <c:pt idx="235">
                  <c:v>67.599999999999994</c:v>
                </c:pt>
                <c:pt idx="236">
                  <c:v>67.8</c:v>
                </c:pt>
                <c:pt idx="237">
                  <c:v>67.8</c:v>
                </c:pt>
                <c:pt idx="238">
                  <c:v>67.8</c:v>
                </c:pt>
                <c:pt idx="239">
                  <c:v>67.8</c:v>
                </c:pt>
                <c:pt idx="240">
                  <c:v>67.8</c:v>
                </c:pt>
                <c:pt idx="241">
                  <c:v>68</c:v>
                </c:pt>
                <c:pt idx="242">
                  <c:v>68.099999999999994</c:v>
                </c:pt>
                <c:pt idx="243">
                  <c:v>68.099999999999994</c:v>
                </c:pt>
                <c:pt idx="244">
                  <c:v>68.2</c:v>
                </c:pt>
                <c:pt idx="245">
                  <c:v>68.2</c:v>
                </c:pt>
                <c:pt idx="246">
                  <c:v>68.3</c:v>
                </c:pt>
                <c:pt idx="247">
                  <c:v>68.3</c:v>
                </c:pt>
                <c:pt idx="248">
                  <c:v>68.400000000000006</c:v>
                </c:pt>
                <c:pt idx="249">
                  <c:v>68.400000000000006</c:v>
                </c:pt>
                <c:pt idx="250">
                  <c:v>68.5</c:v>
                </c:pt>
                <c:pt idx="251">
                  <c:v>68.5</c:v>
                </c:pt>
                <c:pt idx="252">
                  <c:v>68.5</c:v>
                </c:pt>
                <c:pt idx="253">
                  <c:v>68.599999999999994</c:v>
                </c:pt>
                <c:pt idx="254">
                  <c:v>68.7</c:v>
                </c:pt>
                <c:pt idx="255">
                  <c:v>68.7</c:v>
                </c:pt>
                <c:pt idx="256">
                  <c:v>68.8</c:v>
                </c:pt>
                <c:pt idx="257">
                  <c:v>68.8</c:v>
                </c:pt>
                <c:pt idx="258">
                  <c:v>68.900000000000006</c:v>
                </c:pt>
                <c:pt idx="259">
                  <c:v>68.900000000000006</c:v>
                </c:pt>
                <c:pt idx="260">
                  <c:v>69</c:v>
                </c:pt>
                <c:pt idx="261">
                  <c:v>69.099999999999994</c:v>
                </c:pt>
                <c:pt idx="262">
                  <c:v>69.2</c:v>
                </c:pt>
                <c:pt idx="263">
                  <c:v>69.3</c:v>
                </c:pt>
                <c:pt idx="264">
                  <c:v>69.3</c:v>
                </c:pt>
                <c:pt idx="265">
                  <c:v>69.400000000000006</c:v>
                </c:pt>
                <c:pt idx="266">
                  <c:v>69.400000000000006</c:v>
                </c:pt>
                <c:pt idx="267">
                  <c:v>69.400000000000006</c:v>
                </c:pt>
                <c:pt idx="268">
                  <c:v>69.400000000000006</c:v>
                </c:pt>
                <c:pt idx="269">
                  <c:v>69.5</c:v>
                </c:pt>
                <c:pt idx="270">
                  <c:v>69.5</c:v>
                </c:pt>
                <c:pt idx="271">
                  <c:v>69.5</c:v>
                </c:pt>
                <c:pt idx="272">
                  <c:v>69.599999999999994</c:v>
                </c:pt>
                <c:pt idx="273">
                  <c:v>69.7</c:v>
                </c:pt>
                <c:pt idx="274">
                  <c:v>69.900000000000006</c:v>
                </c:pt>
                <c:pt idx="275">
                  <c:v>69.900000000000006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70.099999999999994</c:v>
                </c:pt>
                <c:pt idx="281">
                  <c:v>70.099999999999994</c:v>
                </c:pt>
                <c:pt idx="282">
                  <c:v>70.099999999999994</c:v>
                </c:pt>
                <c:pt idx="283">
                  <c:v>70.099999999999994</c:v>
                </c:pt>
                <c:pt idx="284">
                  <c:v>70.3</c:v>
                </c:pt>
                <c:pt idx="285">
                  <c:v>70.3</c:v>
                </c:pt>
                <c:pt idx="286">
                  <c:v>70.400000000000006</c:v>
                </c:pt>
                <c:pt idx="287">
                  <c:v>70.5</c:v>
                </c:pt>
                <c:pt idx="288">
                  <c:v>70.5</c:v>
                </c:pt>
                <c:pt idx="289">
                  <c:v>70.5</c:v>
                </c:pt>
                <c:pt idx="290">
                  <c:v>70.5</c:v>
                </c:pt>
                <c:pt idx="291">
                  <c:v>70.5</c:v>
                </c:pt>
                <c:pt idx="292">
                  <c:v>70.5</c:v>
                </c:pt>
                <c:pt idx="293">
                  <c:v>70.599999999999994</c:v>
                </c:pt>
                <c:pt idx="294">
                  <c:v>70.7</c:v>
                </c:pt>
                <c:pt idx="295">
                  <c:v>70.7</c:v>
                </c:pt>
                <c:pt idx="296">
                  <c:v>70.8</c:v>
                </c:pt>
                <c:pt idx="297">
                  <c:v>70.900000000000006</c:v>
                </c:pt>
                <c:pt idx="298">
                  <c:v>70.900000000000006</c:v>
                </c:pt>
                <c:pt idx="299">
                  <c:v>70.900000000000006</c:v>
                </c:pt>
                <c:pt idx="300">
                  <c:v>70.900000000000006</c:v>
                </c:pt>
                <c:pt idx="301">
                  <c:v>70.900000000000006</c:v>
                </c:pt>
                <c:pt idx="302">
                  <c:v>71</c:v>
                </c:pt>
                <c:pt idx="303">
                  <c:v>71.099999999999994</c:v>
                </c:pt>
                <c:pt idx="304">
                  <c:v>71.099999999999994</c:v>
                </c:pt>
                <c:pt idx="305">
                  <c:v>71.2</c:v>
                </c:pt>
                <c:pt idx="306">
                  <c:v>71.2</c:v>
                </c:pt>
                <c:pt idx="307">
                  <c:v>71.3</c:v>
                </c:pt>
                <c:pt idx="308">
                  <c:v>71.3</c:v>
                </c:pt>
                <c:pt idx="309">
                  <c:v>71.3</c:v>
                </c:pt>
                <c:pt idx="310">
                  <c:v>71.400000000000006</c:v>
                </c:pt>
                <c:pt idx="311">
                  <c:v>71.400000000000006</c:v>
                </c:pt>
                <c:pt idx="312">
                  <c:v>71.599999999999994</c:v>
                </c:pt>
                <c:pt idx="313">
                  <c:v>71.599999999999994</c:v>
                </c:pt>
                <c:pt idx="314">
                  <c:v>71.7</c:v>
                </c:pt>
                <c:pt idx="315">
                  <c:v>71.7</c:v>
                </c:pt>
                <c:pt idx="316">
                  <c:v>71.7</c:v>
                </c:pt>
                <c:pt idx="317">
                  <c:v>71.7</c:v>
                </c:pt>
                <c:pt idx="318">
                  <c:v>71.7</c:v>
                </c:pt>
                <c:pt idx="319">
                  <c:v>71.7</c:v>
                </c:pt>
                <c:pt idx="320">
                  <c:v>71.7</c:v>
                </c:pt>
                <c:pt idx="321">
                  <c:v>71.8</c:v>
                </c:pt>
                <c:pt idx="322">
                  <c:v>71.8</c:v>
                </c:pt>
                <c:pt idx="323">
                  <c:v>71.900000000000006</c:v>
                </c:pt>
                <c:pt idx="324">
                  <c:v>71.900000000000006</c:v>
                </c:pt>
                <c:pt idx="325">
                  <c:v>72</c:v>
                </c:pt>
                <c:pt idx="326">
                  <c:v>72</c:v>
                </c:pt>
                <c:pt idx="327">
                  <c:v>72</c:v>
                </c:pt>
                <c:pt idx="328">
                  <c:v>72.099999999999994</c:v>
                </c:pt>
                <c:pt idx="329">
                  <c:v>72.2</c:v>
                </c:pt>
                <c:pt idx="330">
                  <c:v>72.2</c:v>
                </c:pt>
                <c:pt idx="331">
                  <c:v>72.2</c:v>
                </c:pt>
                <c:pt idx="332">
                  <c:v>72.3</c:v>
                </c:pt>
                <c:pt idx="333">
                  <c:v>72.3</c:v>
                </c:pt>
                <c:pt idx="334">
                  <c:v>72.3</c:v>
                </c:pt>
                <c:pt idx="335">
                  <c:v>72.3</c:v>
                </c:pt>
                <c:pt idx="336">
                  <c:v>72.400000000000006</c:v>
                </c:pt>
                <c:pt idx="337">
                  <c:v>72.400000000000006</c:v>
                </c:pt>
                <c:pt idx="338">
                  <c:v>72.5</c:v>
                </c:pt>
                <c:pt idx="339">
                  <c:v>72.599999999999994</c:v>
                </c:pt>
                <c:pt idx="340">
                  <c:v>72.599999999999994</c:v>
                </c:pt>
                <c:pt idx="341">
                  <c:v>72.7</c:v>
                </c:pt>
                <c:pt idx="342">
                  <c:v>72.8</c:v>
                </c:pt>
                <c:pt idx="343">
                  <c:v>72.8</c:v>
                </c:pt>
                <c:pt idx="344">
                  <c:v>72.8</c:v>
                </c:pt>
                <c:pt idx="345">
                  <c:v>72.8</c:v>
                </c:pt>
                <c:pt idx="346">
                  <c:v>72.900000000000006</c:v>
                </c:pt>
                <c:pt idx="347">
                  <c:v>73</c:v>
                </c:pt>
                <c:pt idx="348">
                  <c:v>73.099999999999994</c:v>
                </c:pt>
                <c:pt idx="349">
                  <c:v>73.2</c:v>
                </c:pt>
                <c:pt idx="350">
                  <c:v>73.3</c:v>
                </c:pt>
                <c:pt idx="351">
                  <c:v>73.3</c:v>
                </c:pt>
                <c:pt idx="352">
                  <c:v>73.3</c:v>
                </c:pt>
                <c:pt idx="353">
                  <c:v>73.400000000000006</c:v>
                </c:pt>
                <c:pt idx="354">
                  <c:v>73.400000000000006</c:v>
                </c:pt>
                <c:pt idx="355">
                  <c:v>73.5</c:v>
                </c:pt>
                <c:pt idx="356">
                  <c:v>73.5</c:v>
                </c:pt>
                <c:pt idx="357">
                  <c:v>73.599999999999994</c:v>
                </c:pt>
                <c:pt idx="358">
                  <c:v>73.599999999999994</c:v>
                </c:pt>
                <c:pt idx="359">
                  <c:v>73.599999999999994</c:v>
                </c:pt>
                <c:pt idx="360">
                  <c:v>73.599999999999994</c:v>
                </c:pt>
                <c:pt idx="361">
                  <c:v>73.7</c:v>
                </c:pt>
                <c:pt idx="362">
                  <c:v>73.8</c:v>
                </c:pt>
                <c:pt idx="363">
                  <c:v>73.8</c:v>
                </c:pt>
                <c:pt idx="364">
                  <c:v>73.900000000000006</c:v>
                </c:pt>
                <c:pt idx="365">
                  <c:v>74</c:v>
                </c:pt>
                <c:pt idx="366">
                  <c:v>74</c:v>
                </c:pt>
                <c:pt idx="367">
                  <c:v>74.099999999999994</c:v>
                </c:pt>
                <c:pt idx="368">
                  <c:v>74.2</c:v>
                </c:pt>
                <c:pt idx="369">
                  <c:v>74.3</c:v>
                </c:pt>
                <c:pt idx="370">
                  <c:v>74.3</c:v>
                </c:pt>
                <c:pt idx="371">
                  <c:v>74.3</c:v>
                </c:pt>
                <c:pt idx="372">
                  <c:v>74.5</c:v>
                </c:pt>
                <c:pt idx="373">
                  <c:v>74.599999999999994</c:v>
                </c:pt>
                <c:pt idx="374">
                  <c:v>74.599999999999994</c:v>
                </c:pt>
                <c:pt idx="375">
                  <c:v>74.7</c:v>
                </c:pt>
                <c:pt idx="376">
                  <c:v>74.7</c:v>
                </c:pt>
                <c:pt idx="377">
                  <c:v>74.7</c:v>
                </c:pt>
                <c:pt idx="378">
                  <c:v>74.8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75.099999999999994</c:v>
                </c:pt>
                <c:pt idx="383">
                  <c:v>75.099999999999994</c:v>
                </c:pt>
                <c:pt idx="384">
                  <c:v>75.099999999999994</c:v>
                </c:pt>
                <c:pt idx="385">
                  <c:v>75.099999999999994</c:v>
                </c:pt>
                <c:pt idx="386">
                  <c:v>75.2</c:v>
                </c:pt>
                <c:pt idx="387">
                  <c:v>75.3</c:v>
                </c:pt>
                <c:pt idx="388">
                  <c:v>75.400000000000006</c:v>
                </c:pt>
                <c:pt idx="389">
                  <c:v>75.400000000000006</c:v>
                </c:pt>
                <c:pt idx="390">
                  <c:v>75.5</c:v>
                </c:pt>
                <c:pt idx="391">
                  <c:v>75.5</c:v>
                </c:pt>
                <c:pt idx="392">
                  <c:v>75.599999999999994</c:v>
                </c:pt>
                <c:pt idx="393">
                  <c:v>75.599999999999994</c:v>
                </c:pt>
                <c:pt idx="394">
                  <c:v>75.7</c:v>
                </c:pt>
                <c:pt idx="395">
                  <c:v>75.7</c:v>
                </c:pt>
                <c:pt idx="396">
                  <c:v>75.900000000000006</c:v>
                </c:pt>
                <c:pt idx="397">
                  <c:v>76</c:v>
                </c:pt>
                <c:pt idx="398">
                  <c:v>76.099999999999994</c:v>
                </c:pt>
                <c:pt idx="399">
                  <c:v>76.2</c:v>
                </c:pt>
                <c:pt idx="400">
                  <c:v>76.5</c:v>
                </c:pt>
                <c:pt idx="401">
                  <c:v>76.7</c:v>
                </c:pt>
                <c:pt idx="402">
                  <c:v>76.7</c:v>
                </c:pt>
                <c:pt idx="403">
                  <c:v>76.8</c:v>
                </c:pt>
                <c:pt idx="404">
                  <c:v>77</c:v>
                </c:pt>
                <c:pt idx="405">
                  <c:v>77.099999999999994</c:v>
                </c:pt>
                <c:pt idx="406">
                  <c:v>77.099999999999994</c:v>
                </c:pt>
                <c:pt idx="407">
                  <c:v>77.2</c:v>
                </c:pt>
                <c:pt idx="408">
                  <c:v>77.3</c:v>
                </c:pt>
                <c:pt idx="409">
                  <c:v>77.3</c:v>
                </c:pt>
                <c:pt idx="410">
                  <c:v>77.400000000000006</c:v>
                </c:pt>
                <c:pt idx="411">
                  <c:v>77.400000000000006</c:v>
                </c:pt>
                <c:pt idx="412">
                  <c:v>77.400000000000006</c:v>
                </c:pt>
                <c:pt idx="413">
                  <c:v>77.5</c:v>
                </c:pt>
                <c:pt idx="414">
                  <c:v>77.5</c:v>
                </c:pt>
                <c:pt idx="415">
                  <c:v>77.900000000000006</c:v>
                </c:pt>
                <c:pt idx="416">
                  <c:v>77.900000000000006</c:v>
                </c:pt>
                <c:pt idx="417">
                  <c:v>77.900000000000006</c:v>
                </c:pt>
                <c:pt idx="418">
                  <c:v>78.099999999999994</c:v>
                </c:pt>
                <c:pt idx="419">
                  <c:v>78.3</c:v>
                </c:pt>
                <c:pt idx="420">
                  <c:v>78.5</c:v>
                </c:pt>
                <c:pt idx="421">
                  <c:v>78.599999999999994</c:v>
                </c:pt>
                <c:pt idx="422">
                  <c:v>79</c:v>
                </c:pt>
                <c:pt idx="423">
                  <c:v>79</c:v>
                </c:pt>
                <c:pt idx="424">
                  <c:v>79.099999999999994</c:v>
                </c:pt>
                <c:pt idx="425">
                  <c:v>79.3</c:v>
                </c:pt>
                <c:pt idx="426">
                  <c:v>79.400000000000006</c:v>
                </c:pt>
                <c:pt idx="427">
                  <c:v>79.5</c:v>
                </c:pt>
                <c:pt idx="428">
                  <c:v>79.8</c:v>
                </c:pt>
                <c:pt idx="429">
                  <c:v>79.8</c:v>
                </c:pt>
                <c:pt idx="430">
                  <c:v>79.900000000000006</c:v>
                </c:pt>
                <c:pt idx="431">
                  <c:v>79.900000000000006</c:v>
                </c:pt>
                <c:pt idx="432">
                  <c:v>80.599999999999994</c:v>
                </c:pt>
                <c:pt idx="433">
                  <c:v>80.7</c:v>
                </c:pt>
                <c:pt idx="434">
                  <c:v>80.7</c:v>
                </c:pt>
                <c:pt idx="435">
                  <c:v>80.8</c:v>
                </c:pt>
                <c:pt idx="436">
                  <c:v>80.900000000000006</c:v>
                </c:pt>
                <c:pt idx="437">
                  <c:v>81</c:v>
                </c:pt>
                <c:pt idx="438">
                  <c:v>81</c:v>
                </c:pt>
                <c:pt idx="439">
                  <c:v>81</c:v>
                </c:pt>
                <c:pt idx="440">
                  <c:v>81.099999999999994</c:v>
                </c:pt>
                <c:pt idx="441">
                  <c:v>81.099999999999994</c:v>
                </c:pt>
                <c:pt idx="442">
                  <c:v>81.099999999999994</c:v>
                </c:pt>
                <c:pt idx="443">
                  <c:v>81.2</c:v>
                </c:pt>
                <c:pt idx="444">
                  <c:v>81.400000000000006</c:v>
                </c:pt>
                <c:pt idx="445">
                  <c:v>81.599999999999994</c:v>
                </c:pt>
                <c:pt idx="446">
                  <c:v>81.599999999999994</c:v>
                </c:pt>
                <c:pt idx="447">
                  <c:v>81.7</c:v>
                </c:pt>
                <c:pt idx="448">
                  <c:v>81.900000000000006</c:v>
                </c:pt>
                <c:pt idx="449">
                  <c:v>81.900000000000006</c:v>
                </c:pt>
                <c:pt idx="450">
                  <c:v>82.3</c:v>
                </c:pt>
                <c:pt idx="451">
                  <c:v>82.4</c:v>
                </c:pt>
                <c:pt idx="452">
                  <c:v>82.5</c:v>
                </c:pt>
                <c:pt idx="453">
                  <c:v>82.5</c:v>
                </c:pt>
                <c:pt idx="454">
                  <c:v>82.5</c:v>
                </c:pt>
                <c:pt idx="455">
                  <c:v>82.7</c:v>
                </c:pt>
                <c:pt idx="456">
                  <c:v>82.8</c:v>
                </c:pt>
                <c:pt idx="457">
                  <c:v>82.8</c:v>
                </c:pt>
                <c:pt idx="458">
                  <c:v>83.3</c:v>
                </c:pt>
                <c:pt idx="459">
                  <c:v>83.4</c:v>
                </c:pt>
                <c:pt idx="460">
                  <c:v>83.5</c:v>
                </c:pt>
                <c:pt idx="461">
                  <c:v>83.8</c:v>
                </c:pt>
                <c:pt idx="462">
                  <c:v>83.8</c:v>
                </c:pt>
                <c:pt idx="463">
                  <c:v>84</c:v>
                </c:pt>
                <c:pt idx="464">
                  <c:v>84.2</c:v>
                </c:pt>
                <c:pt idx="465">
                  <c:v>84.5</c:v>
                </c:pt>
                <c:pt idx="466">
                  <c:v>84.5</c:v>
                </c:pt>
                <c:pt idx="467">
                  <c:v>84.9</c:v>
                </c:pt>
                <c:pt idx="468">
                  <c:v>85</c:v>
                </c:pt>
                <c:pt idx="469">
                  <c:v>85.1</c:v>
                </c:pt>
                <c:pt idx="470">
                  <c:v>85.1</c:v>
                </c:pt>
                <c:pt idx="471">
                  <c:v>85.2</c:v>
                </c:pt>
                <c:pt idx="472">
                  <c:v>85.2</c:v>
                </c:pt>
                <c:pt idx="473">
                  <c:v>85.2</c:v>
                </c:pt>
                <c:pt idx="474">
                  <c:v>85.4</c:v>
                </c:pt>
                <c:pt idx="475">
                  <c:v>85.4</c:v>
                </c:pt>
                <c:pt idx="476">
                  <c:v>85.5</c:v>
                </c:pt>
                <c:pt idx="477">
                  <c:v>85.9</c:v>
                </c:pt>
                <c:pt idx="478">
                  <c:v>85.9</c:v>
                </c:pt>
                <c:pt idx="479">
                  <c:v>86</c:v>
                </c:pt>
                <c:pt idx="480">
                  <c:v>86.3</c:v>
                </c:pt>
                <c:pt idx="481">
                  <c:v>86.5</c:v>
                </c:pt>
                <c:pt idx="482">
                  <c:v>86.6</c:v>
                </c:pt>
                <c:pt idx="483">
                  <c:v>86.8</c:v>
                </c:pt>
                <c:pt idx="484">
                  <c:v>87.1</c:v>
                </c:pt>
                <c:pt idx="485">
                  <c:v>87.5</c:v>
                </c:pt>
                <c:pt idx="486">
                  <c:v>87.6</c:v>
                </c:pt>
                <c:pt idx="487">
                  <c:v>87.7</c:v>
                </c:pt>
                <c:pt idx="488">
                  <c:v>87.8</c:v>
                </c:pt>
                <c:pt idx="489">
                  <c:v>87.9</c:v>
                </c:pt>
                <c:pt idx="490">
                  <c:v>88.2</c:v>
                </c:pt>
                <c:pt idx="491">
                  <c:v>88.8</c:v>
                </c:pt>
                <c:pt idx="492">
                  <c:v>88.8</c:v>
                </c:pt>
                <c:pt idx="493">
                  <c:v>89</c:v>
                </c:pt>
                <c:pt idx="494">
                  <c:v>89.3</c:v>
                </c:pt>
                <c:pt idx="495">
                  <c:v>89.4</c:v>
                </c:pt>
                <c:pt idx="496">
                  <c:v>89.5</c:v>
                </c:pt>
                <c:pt idx="497">
                  <c:v>90.2</c:v>
                </c:pt>
                <c:pt idx="498">
                  <c:v>90.2</c:v>
                </c:pt>
                <c:pt idx="499">
                  <c:v>90.8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7-4751-8A25-2EA967B1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941423"/>
        <c:axId val="823811135"/>
      </c:scatterChart>
      <c:valAx>
        <c:axId val="929941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3811135"/>
        <c:crosses val="autoZero"/>
        <c:crossBetween val="midCat"/>
      </c:valAx>
      <c:valAx>
        <c:axId val="823811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Peso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9941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228599</xdr:colOff>
      <xdr:row>11</xdr:row>
      <xdr:rowOff>128586</xdr:rowOff>
    </xdr:from>
    <xdr:to>
      <xdr:col>21</xdr:col>
      <xdr:colOff>695324</xdr:colOff>
      <xdr:row>30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FFBCFB-DBC3-4438-B2A0-9EDFB8C8E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5</xdr:row>
      <xdr:rowOff>123825</xdr:rowOff>
    </xdr:from>
    <xdr:to>
      <xdr:col>17</xdr:col>
      <xdr:colOff>333375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48D485-8E4C-4948-9217-3FBE5D470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15</xdr:row>
      <xdr:rowOff>161925</xdr:rowOff>
    </xdr:from>
    <xdr:to>
      <xdr:col>17</xdr:col>
      <xdr:colOff>342900</xdr:colOff>
      <xdr:row>25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AFA93E-DEFA-4A16-94F2-6D5F4CE5C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26</xdr:row>
      <xdr:rowOff>38100</xdr:rowOff>
    </xdr:from>
    <xdr:to>
      <xdr:col>17</xdr:col>
      <xdr:colOff>342900</xdr:colOff>
      <xdr:row>36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B469AB-50A3-4228-97D5-5CD92EE8C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A" refreshedDate="44811.442481018516" createdVersion="6" refreshedVersion="6" minRefreshableVersion="3" recordCount="500" xr:uid="{DF6FBC0B-E864-4BE0-A47E-32B987F3B73F}">
  <cacheSource type="worksheet">
    <worksheetSource ref="A1:D501" sheet="Tablas"/>
  </cacheSource>
  <cacheFields count="4">
    <cacheField name="Género" numFmtId="0">
      <sharedItems count="2">
        <s v="Mujer"/>
        <s v="Hombre"/>
      </sharedItems>
    </cacheField>
    <cacheField name="Estrato" numFmtId="0">
      <sharedItems containsSemiMixedTypes="0" containsString="0" containsNumber="1" containsInteger="1" minValue="1" maxValue="6" count="6">
        <n v="2"/>
        <n v="6"/>
        <n v="1"/>
        <n v="4"/>
        <n v="3"/>
        <n v="5"/>
      </sharedItems>
    </cacheField>
    <cacheField name="Trota?" numFmtId="0">
      <sharedItems count="4">
        <s v="a veces"/>
        <s v="poco"/>
        <s v="regularmente"/>
        <s v="siempre"/>
      </sharedItems>
    </cacheField>
    <cacheField name="Trabajó" numFmtId="0">
      <sharedItems count="5">
        <s v="Abdomen"/>
        <s v="Pierna"/>
        <s v="Pecho"/>
        <s v="Cardio"/>
        <s v="Braz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</r>
  <r>
    <x v="1"/>
    <x v="0"/>
    <x v="0"/>
    <x v="1"/>
  </r>
  <r>
    <x v="0"/>
    <x v="1"/>
    <x v="1"/>
    <x v="0"/>
  </r>
  <r>
    <x v="0"/>
    <x v="0"/>
    <x v="2"/>
    <x v="0"/>
  </r>
  <r>
    <x v="0"/>
    <x v="2"/>
    <x v="1"/>
    <x v="2"/>
  </r>
  <r>
    <x v="1"/>
    <x v="0"/>
    <x v="0"/>
    <x v="2"/>
  </r>
  <r>
    <x v="0"/>
    <x v="0"/>
    <x v="0"/>
    <x v="0"/>
  </r>
  <r>
    <x v="1"/>
    <x v="3"/>
    <x v="0"/>
    <x v="2"/>
  </r>
  <r>
    <x v="1"/>
    <x v="3"/>
    <x v="0"/>
    <x v="3"/>
  </r>
  <r>
    <x v="0"/>
    <x v="0"/>
    <x v="0"/>
    <x v="3"/>
  </r>
  <r>
    <x v="1"/>
    <x v="3"/>
    <x v="1"/>
    <x v="0"/>
  </r>
  <r>
    <x v="1"/>
    <x v="2"/>
    <x v="0"/>
    <x v="3"/>
  </r>
  <r>
    <x v="0"/>
    <x v="4"/>
    <x v="1"/>
    <x v="3"/>
  </r>
  <r>
    <x v="0"/>
    <x v="2"/>
    <x v="0"/>
    <x v="0"/>
  </r>
  <r>
    <x v="1"/>
    <x v="3"/>
    <x v="1"/>
    <x v="3"/>
  </r>
  <r>
    <x v="1"/>
    <x v="4"/>
    <x v="0"/>
    <x v="3"/>
  </r>
  <r>
    <x v="0"/>
    <x v="4"/>
    <x v="0"/>
    <x v="4"/>
  </r>
  <r>
    <x v="0"/>
    <x v="0"/>
    <x v="3"/>
    <x v="0"/>
  </r>
  <r>
    <x v="1"/>
    <x v="1"/>
    <x v="0"/>
    <x v="3"/>
  </r>
  <r>
    <x v="1"/>
    <x v="0"/>
    <x v="0"/>
    <x v="0"/>
  </r>
  <r>
    <x v="0"/>
    <x v="4"/>
    <x v="2"/>
    <x v="3"/>
  </r>
  <r>
    <x v="0"/>
    <x v="3"/>
    <x v="2"/>
    <x v="3"/>
  </r>
  <r>
    <x v="1"/>
    <x v="0"/>
    <x v="1"/>
    <x v="3"/>
  </r>
  <r>
    <x v="0"/>
    <x v="2"/>
    <x v="0"/>
    <x v="4"/>
  </r>
  <r>
    <x v="0"/>
    <x v="0"/>
    <x v="1"/>
    <x v="3"/>
  </r>
  <r>
    <x v="1"/>
    <x v="5"/>
    <x v="3"/>
    <x v="2"/>
  </r>
  <r>
    <x v="0"/>
    <x v="2"/>
    <x v="1"/>
    <x v="0"/>
  </r>
  <r>
    <x v="0"/>
    <x v="2"/>
    <x v="0"/>
    <x v="3"/>
  </r>
  <r>
    <x v="0"/>
    <x v="2"/>
    <x v="2"/>
    <x v="3"/>
  </r>
  <r>
    <x v="0"/>
    <x v="3"/>
    <x v="3"/>
    <x v="3"/>
  </r>
  <r>
    <x v="1"/>
    <x v="1"/>
    <x v="1"/>
    <x v="0"/>
  </r>
  <r>
    <x v="1"/>
    <x v="4"/>
    <x v="2"/>
    <x v="0"/>
  </r>
  <r>
    <x v="0"/>
    <x v="3"/>
    <x v="1"/>
    <x v="3"/>
  </r>
  <r>
    <x v="0"/>
    <x v="2"/>
    <x v="2"/>
    <x v="0"/>
  </r>
  <r>
    <x v="1"/>
    <x v="0"/>
    <x v="0"/>
    <x v="0"/>
  </r>
  <r>
    <x v="0"/>
    <x v="3"/>
    <x v="3"/>
    <x v="4"/>
  </r>
  <r>
    <x v="0"/>
    <x v="3"/>
    <x v="0"/>
    <x v="2"/>
  </r>
  <r>
    <x v="0"/>
    <x v="2"/>
    <x v="0"/>
    <x v="1"/>
  </r>
  <r>
    <x v="1"/>
    <x v="4"/>
    <x v="2"/>
    <x v="2"/>
  </r>
  <r>
    <x v="0"/>
    <x v="4"/>
    <x v="1"/>
    <x v="0"/>
  </r>
  <r>
    <x v="0"/>
    <x v="2"/>
    <x v="1"/>
    <x v="4"/>
  </r>
  <r>
    <x v="0"/>
    <x v="0"/>
    <x v="0"/>
    <x v="0"/>
  </r>
  <r>
    <x v="0"/>
    <x v="1"/>
    <x v="0"/>
    <x v="4"/>
  </r>
  <r>
    <x v="1"/>
    <x v="4"/>
    <x v="0"/>
    <x v="2"/>
  </r>
  <r>
    <x v="0"/>
    <x v="2"/>
    <x v="0"/>
    <x v="3"/>
  </r>
  <r>
    <x v="1"/>
    <x v="4"/>
    <x v="0"/>
    <x v="0"/>
  </r>
  <r>
    <x v="1"/>
    <x v="4"/>
    <x v="0"/>
    <x v="3"/>
  </r>
  <r>
    <x v="0"/>
    <x v="1"/>
    <x v="2"/>
    <x v="4"/>
  </r>
  <r>
    <x v="0"/>
    <x v="3"/>
    <x v="1"/>
    <x v="3"/>
  </r>
  <r>
    <x v="1"/>
    <x v="2"/>
    <x v="2"/>
    <x v="4"/>
  </r>
  <r>
    <x v="1"/>
    <x v="0"/>
    <x v="1"/>
    <x v="3"/>
  </r>
  <r>
    <x v="0"/>
    <x v="3"/>
    <x v="0"/>
    <x v="3"/>
  </r>
  <r>
    <x v="1"/>
    <x v="3"/>
    <x v="0"/>
    <x v="0"/>
  </r>
  <r>
    <x v="1"/>
    <x v="5"/>
    <x v="0"/>
    <x v="3"/>
  </r>
  <r>
    <x v="0"/>
    <x v="4"/>
    <x v="0"/>
    <x v="4"/>
  </r>
  <r>
    <x v="0"/>
    <x v="4"/>
    <x v="0"/>
    <x v="0"/>
  </r>
  <r>
    <x v="0"/>
    <x v="2"/>
    <x v="1"/>
    <x v="0"/>
  </r>
  <r>
    <x v="1"/>
    <x v="4"/>
    <x v="1"/>
    <x v="3"/>
  </r>
  <r>
    <x v="0"/>
    <x v="0"/>
    <x v="2"/>
    <x v="2"/>
  </r>
  <r>
    <x v="1"/>
    <x v="2"/>
    <x v="2"/>
    <x v="4"/>
  </r>
  <r>
    <x v="0"/>
    <x v="4"/>
    <x v="3"/>
    <x v="4"/>
  </r>
  <r>
    <x v="0"/>
    <x v="1"/>
    <x v="0"/>
    <x v="2"/>
  </r>
  <r>
    <x v="1"/>
    <x v="5"/>
    <x v="0"/>
    <x v="4"/>
  </r>
  <r>
    <x v="0"/>
    <x v="2"/>
    <x v="2"/>
    <x v="3"/>
  </r>
  <r>
    <x v="0"/>
    <x v="0"/>
    <x v="1"/>
    <x v="2"/>
  </r>
  <r>
    <x v="0"/>
    <x v="3"/>
    <x v="1"/>
    <x v="2"/>
  </r>
  <r>
    <x v="0"/>
    <x v="4"/>
    <x v="0"/>
    <x v="4"/>
  </r>
  <r>
    <x v="0"/>
    <x v="4"/>
    <x v="0"/>
    <x v="2"/>
  </r>
  <r>
    <x v="0"/>
    <x v="4"/>
    <x v="0"/>
    <x v="0"/>
  </r>
  <r>
    <x v="0"/>
    <x v="2"/>
    <x v="0"/>
    <x v="3"/>
  </r>
  <r>
    <x v="0"/>
    <x v="4"/>
    <x v="0"/>
    <x v="0"/>
  </r>
  <r>
    <x v="0"/>
    <x v="2"/>
    <x v="1"/>
    <x v="1"/>
  </r>
  <r>
    <x v="1"/>
    <x v="4"/>
    <x v="1"/>
    <x v="3"/>
  </r>
  <r>
    <x v="1"/>
    <x v="4"/>
    <x v="0"/>
    <x v="3"/>
  </r>
  <r>
    <x v="0"/>
    <x v="3"/>
    <x v="3"/>
    <x v="2"/>
  </r>
  <r>
    <x v="0"/>
    <x v="3"/>
    <x v="1"/>
    <x v="0"/>
  </r>
  <r>
    <x v="0"/>
    <x v="0"/>
    <x v="0"/>
    <x v="0"/>
  </r>
  <r>
    <x v="0"/>
    <x v="4"/>
    <x v="2"/>
    <x v="3"/>
  </r>
  <r>
    <x v="0"/>
    <x v="0"/>
    <x v="2"/>
    <x v="3"/>
  </r>
  <r>
    <x v="0"/>
    <x v="4"/>
    <x v="2"/>
    <x v="3"/>
  </r>
  <r>
    <x v="0"/>
    <x v="3"/>
    <x v="0"/>
    <x v="2"/>
  </r>
  <r>
    <x v="0"/>
    <x v="3"/>
    <x v="1"/>
    <x v="3"/>
  </r>
  <r>
    <x v="0"/>
    <x v="2"/>
    <x v="1"/>
    <x v="3"/>
  </r>
  <r>
    <x v="1"/>
    <x v="4"/>
    <x v="1"/>
    <x v="3"/>
  </r>
  <r>
    <x v="0"/>
    <x v="2"/>
    <x v="0"/>
    <x v="0"/>
  </r>
  <r>
    <x v="0"/>
    <x v="5"/>
    <x v="3"/>
    <x v="0"/>
  </r>
  <r>
    <x v="1"/>
    <x v="0"/>
    <x v="2"/>
    <x v="1"/>
  </r>
  <r>
    <x v="1"/>
    <x v="4"/>
    <x v="2"/>
    <x v="4"/>
  </r>
  <r>
    <x v="0"/>
    <x v="0"/>
    <x v="1"/>
    <x v="3"/>
  </r>
  <r>
    <x v="0"/>
    <x v="0"/>
    <x v="1"/>
    <x v="3"/>
  </r>
  <r>
    <x v="0"/>
    <x v="0"/>
    <x v="2"/>
    <x v="3"/>
  </r>
  <r>
    <x v="1"/>
    <x v="5"/>
    <x v="3"/>
    <x v="3"/>
  </r>
  <r>
    <x v="0"/>
    <x v="2"/>
    <x v="2"/>
    <x v="3"/>
  </r>
  <r>
    <x v="0"/>
    <x v="2"/>
    <x v="1"/>
    <x v="2"/>
  </r>
  <r>
    <x v="0"/>
    <x v="3"/>
    <x v="0"/>
    <x v="2"/>
  </r>
  <r>
    <x v="0"/>
    <x v="4"/>
    <x v="2"/>
    <x v="2"/>
  </r>
  <r>
    <x v="1"/>
    <x v="2"/>
    <x v="1"/>
    <x v="2"/>
  </r>
  <r>
    <x v="0"/>
    <x v="4"/>
    <x v="1"/>
    <x v="2"/>
  </r>
  <r>
    <x v="1"/>
    <x v="0"/>
    <x v="0"/>
    <x v="4"/>
  </r>
  <r>
    <x v="1"/>
    <x v="4"/>
    <x v="0"/>
    <x v="4"/>
  </r>
  <r>
    <x v="0"/>
    <x v="2"/>
    <x v="1"/>
    <x v="2"/>
  </r>
  <r>
    <x v="0"/>
    <x v="2"/>
    <x v="1"/>
    <x v="3"/>
  </r>
  <r>
    <x v="0"/>
    <x v="4"/>
    <x v="1"/>
    <x v="1"/>
  </r>
  <r>
    <x v="0"/>
    <x v="0"/>
    <x v="0"/>
    <x v="4"/>
  </r>
  <r>
    <x v="0"/>
    <x v="2"/>
    <x v="0"/>
    <x v="4"/>
  </r>
  <r>
    <x v="0"/>
    <x v="4"/>
    <x v="1"/>
    <x v="1"/>
  </r>
  <r>
    <x v="0"/>
    <x v="3"/>
    <x v="1"/>
    <x v="4"/>
  </r>
  <r>
    <x v="0"/>
    <x v="2"/>
    <x v="0"/>
    <x v="2"/>
  </r>
  <r>
    <x v="0"/>
    <x v="3"/>
    <x v="0"/>
    <x v="4"/>
  </r>
  <r>
    <x v="0"/>
    <x v="2"/>
    <x v="0"/>
    <x v="4"/>
  </r>
  <r>
    <x v="0"/>
    <x v="4"/>
    <x v="0"/>
    <x v="4"/>
  </r>
  <r>
    <x v="0"/>
    <x v="0"/>
    <x v="1"/>
    <x v="0"/>
  </r>
  <r>
    <x v="0"/>
    <x v="3"/>
    <x v="3"/>
    <x v="3"/>
  </r>
  <r>
    <x v="1"/>
    <x v="3"/>
    <x v="0"/>
    <x v="0"/>
  </r>
  <r>
    <x v="0"/>
    <x v="3"/>
    <x v="2"/>
    <x v="4"/>
  </r>
  <r>
    <x v="0"/>
    <x v="4"/>
    <x v="3"/>
    <x v="3"/>
  </r>
  <r>
    <x v="0"/>
    <x v="2"/>
    <x v="2"/>
    <x v="2"/>
  </r>
  <r>
    <x v="1"/>
    <x v="0"/>
    <x v="3"/>
    <x v="2"/>
  </r>
  <r>
    <x v="0"/>
    <x v="1"/>
    <x v="2"/>
    <x v="0"/>
  </r>
  <r>
    <x v="1"/>
    <x v="0"/>
    <x v="3"/>
    <x v="1"/>
  </r>
  <r>
    <x v="0"/>
    <x v="2"/>
    <x v="3"/>
    <x v="3"/>
  </r>
  <r>
    <x v="0"/>
    <x v="1"/>
    <x v="1"/>
    <x v="0"/>
  </r>
  <r>
    <x v="0"/>
    <x v="3"/>
    <x v="0"/>
    <x v="2"/>
  </r>
  <r>
    <x v="0"/>
    <x v="3"/>
    <x v="0"/>
    <x v="4"/>
  </r>
  <r>
    <x v="0"/>
    <x v="0"/>
    <x v="1"/>
    <x v="3"/>
  </r>
  <r>
    <x v="0"/>
    <x v="1"/>
    <x v="0"/>
    <x v="3"/>
  </r>
  <r>
    <x v="0"/>
    <x v="2"/>
    <x v="0"/>
    <x v="4"/>
  </r>
  <r>
    <x v="0"/>
    <x v="2"/>
    <x v="0"/>
    <x v="4"/>
  </r>
  <r>
    <x v="0"/>
    <x v="4"/>
    <x v="0"/>
    <x v="3"/>
  </r>
  <r>
    <x v="0"/>
    <x v="4"/>
    <x v="0"/>
    <x v="0"/>
  </r>
  <r>
    <x v="0"/>
    <x v="4"/>
    <x v="1"/>
    <x v="3"/>
  </r>
  <r>
    <x v="1"/>
    <x v="4"/>
    <x v="3"/>
    <x v="4"/>
  </r>
  <r>
    <x v="0"/>
    <x v="0"/>
    <x v="1"/>
    <x v="1"/>
  </r>
  <r>
    <x v="0"/>
    <x v="0"/>
    <x v="0"/>
    <x v="2"/>
  </r>
  <r>
    <x v="0"/>
    <x v="0"/>
    <x v="1"/>
    <x v="3"/>
  </r>
  <r>
    <x v="1"/>
    <x v="4"/>
    <x v="1"/>
    <x v="4"/>
  </r>
  <r>
    <x v="0"/>
    <x v="0"/>
    <x v="0"/>
    <x v="0"/>
  </r>
  <r>
    <x v="0"/>
    <x v="2"/>
    <x v="1"/>
    <x v="4"/>
  </r>
  <r>
    <x v="0"/>
    <x v="3"/>
    <x v="0"/>
    <x v="1"/>
  </r>
  <r>
    <x v="0"/>
    <x v="2"/>
    <x v="1"/>
    <x v="2"/>
  </r>
  <r>
    <x v="0"/>
    <x v="3"/>
    <x v="1"/>
    <x v="2"/>
  </r>
  <r>
    <x v="0"/>
    <x v="0"/>
    <x v="0"/>
    <x v="4"/>
  </r>
  <r>
    <x v="1"/>
    <x v="4"/>
    <x v="0"/>
    <x v="4"/>
  </r>
  <r>
    <x v="0"/>
    <x v="4"/>
    <x v="0"/>
    <x v="3"/>
  </r>
  <r>
    <x v="0"/>
    <x v="0"/>
    <x v="0"/>
    <x v="0"/>
  </r>
  <r>
    <x v="0"/>
    <x v="0"/>
    <x v="2"/>
    <x v="3"/>
  </r>
  <r>
    <x v="1"/>
    <x v="0"/>
    <x v="0"/>
    <x v="2"/>
  </r>
  <r>
    <x v="1"/>
    <x v="0"/>
    <x v="1"/>
    <x v="2"/>
  </r>
  <r>
    <x v="0"/>
    <x v="0"/>
    <x v="0"/>
    <x v="4"/>
  </r>
  <r>
    <x v="1"/>
    <x v="4"/>
    <x v="0"/>
    <x v="4"/>
  </r>
  <r>
    <x v="0"/>
    <x v="4"/>
    <x v="1"/>
    <x v="2"/>
  </r>
  <r>
    <x v="1"/>
    <x v="1"/>
    <x v="1"/>
    <x v="3"/>
  </r>
  <r>
    <x v="1"/>
    <x v="4"/>
    <x v="2"/>
    <x v="0"/>
  </r>
  <r>
    <x v="0"/>
    <x v="0"/>
    <x v="2"/>
    <x v="0"/>
  </r>
  <r>
    <x v="0"/>
    <x v="4"/>
    <x v="0"/>
    <x v="0"/>
  </r>
  <r>
    <x v="0"/>
    <x v="4"/>
    <x v="0"/>
    <x v="0"/>
  </r>
  <r>
    <x v="0"/>
    <x v="0"/>
    <x v="3"/>
    <x v="0"/>
  </r>
  <r>
    <x v="0"/>
    <x v="0"/>
    <x v="0"/>
    <x v="2"/>
  </r>
  <r>
    <x v="0"/>
    <x v="4"/>
    <x v="2"/>
    <x v="0"/>
  </r>
  <r>
    <x v="0"/>
    <x v="4"/>
    <x v="2"/>
    <x v="3"/>
  </r>
  <r>
    <x v="0"/>
    <x v="4"/>
    <x v="0"/>
    <x v="0"/>
  </r>
  <r>
    <x v="1"/>
    <x v="1"/>
    <x v="0"/>
    <x v="4"/>
  </r>
  <r>
    <x v="0"/>
    <x v="5"/>
    <x v="3"/>
    <x v="3"/>
  </r>
  <r>
    <x v="0"/>
    <x v="0"/>
    <x v="0"/>
    <x v="0"/>
  </r>
  <r>
    <x v="1"/>
    <x v="2"/>
    <x v="0"/>
    <x v="2"/>
  </r>
  <r>
    <x v="0"/>
    <x v="5"/>
    <x v="1"/>
    <x v="1"/>
  </r>
  <r>
    <x v="0"/>
    <x v="2"/>
    <x v="0"/>
    <x v="0"/>
  </r>
  <r>
    <x v="0"/>
    <x v="0"/>
    <x v="1"/>
    <x v="4"/>
  </r>
  <r>
    <x v="0"/>
    <x v="5"/>
    <x v="2"/>
    <x v="3"/>
  </r>
  <r>
    <x v="1"/>
    <x v="4"/>
    <x v="1"/>
    <x v="0"/>
  </r>
  <r>
    <x v="1"/>
    <x v="0"/>
    <x v="1"/>
    <x v="4"/>
  </r>
  <r>
    <x v="1"/>
    <x v="0"/>
    <x v="0"/>
    <x v="0"/>
  </r>
  <r>
    <x v="0"/>
    <x v="2"/>
    <x v="2"/>
    <x v="3"/>
  </r>
  <r>
    <x v="0"/>
    <x v="0"/>
    <x v="1"/>
    <x v="3"/>
  </r>
  <r>
    <x v="0"/>
    <x v="2"/>
    <x v="0"/>
    <x v="4"/>
  </r>
  <r>
    <x v="0"/>
    <x v="4"/>
    <x v="1"/>
    <x v="3"/>
  </r>
  <r>
    <x v="0"/>
    <x v="4"/>
    <x v="2"/>
    <x v="2"/>
  </r>
  <r>
    <x v="1"/>
    <x v="2"/>
    <x v="1"/>
    <x v="0"/>
  </r>
  <r>
    <x v="0"/>
    <x v="5"/>
    <x v="0"/>
    <x v="3"/>
  </r>
  <r>
    <x v="0"/>
    <x v="3"/>
    <x v="2"/>
    <x v="1"/>
  </r>
  <r>
    <x v="0"/>
    <x v="2"/>
    <x v="2"/>
    <x v="0"/>
  </r>
  <r>
    <x v="0"/>
    <x v="4"/>
    <x v="1"/>
    <x v="2"/>
  </r>
  <r>
    <x v="0"/>
    <x v="2"/>
    <x v="2"/>
    <x v="3"/>
  </r>
  <r>
    <x v="1"/>
    <x v="2"/>
    <x v="0"/>
    <x v="3"/>
  </r>
  <r>
    <x v="0"/>
    <x v="4"/>
    <x v="3"/>
    <x v="3"/>
  </r>
  <r>
    <x v="0"/>
    <x v="4"/>
    <x v="1"/>
    <x v="3"/>
  </r>
  <r>
    <x v="1"/>
    <x v="4"/>
    <x v="0"/>
    <x v="4"/>
  </r>
  <r>
    <x v="1"/>
    <x v="0"/>
    <x v="0"/>
    <x v="4"/>
  </r>
  <r>
    <x v="0"/>
    <x v="3"/>
    <x v="1"/>
    <x v="4"/>
  </r>
  <r>
    <x v="0"/>
    <x v="3"/>
    <x v="1"/>
    <x v="4"/>
  </r>
  <r>
    <x v="0"/>
    <x v="4"/>
    <x v="0"/>
    <x v="3"/>
  </r>
  <r>
    <x v="0"/>
    <x v="4"/>
    <x v="1"/>
    <x v="4"/>
  </r>
  <r>
    <x v="1"/>
    <x v="0"/>
    <x v="0"/>
    <x v="3"/>
  </r>
  <r>
    <x v="1"/>
    <x v="3"/>
    <x v="0"/>
    <x v="3"/>
  </r>
  <r>
    <x v="0"/>
    <x v="0"/>
    <x v="0"/>
    <x v="2"/>
  </r>
  <r>
    <x v="0"/>
    <x v="2"/>
    <x v="0"/>
    <x v="2"/>
  </r>
  <r>
    <x v="0"/>
    <x v="4"/>
    <x v="0"/>
    <x v="2"/>
  </r>
  <r>
    <x v="0"/>
    <x v="2"/>
    <x v="0"/>
    <x v="2"/>
  </r>
  <r>
    <x v="0"/>
    <x v="1"/>
    <x v="0"/>
    <x v="3"/>
  </r>
  <r>
    <x v="0"/>
    <x v="4"/>
    <x v="1"/>
    <x v="0"/>
  </r>
  <r>
    <x v="0"/>
    <x v="4"/>
    <x v="2"/>
    <x v="3"/>
  </r>
  <r>
    <x v="0"/>
    <x v="5"/>
    <x v="1"/>
    <x v="4"/>
  </r>
  <r>
    <x v="0"/>
    <x v="3"/>
    <x v="0"/>
    <x v="2"/>
  </r>
  <r>
    <x v="0"/>
    <x v="0"/>
    <x v="1"/>
    <x v="3"/>
  </r>
  <r>
    <x v="0"/>
    <x v="3"/>
    <x v="0"/>
    <x v="2"/>
  </r>
  <r>
    <x v="1"/>
    <x v="2"/>
    <x v="0"/>
    <x v="2"/>
  </r>
  <r>
    <x v="0"/>
    <x v="2"/>
    <x v="0"/>
    <x v="0"/>
  </r>
  <r>
    <x v="0"/>
    <x v="4"/>
    <x v="0"/>
    <x v="4"/>
  </r>
  <r>
    <x v="0"/>
    <x v="4"/>
    <x v="0"/>
    <x v="2"/>
  </r>
  <r>
    <x v="0"/>
    <x v="3"/>
    <x v="2"/>
    <x v="2"/>
  </r>
  <r>
    <x v="1"/>
    <x v="2"/>
    <x v="3"/>
    <x v="3"/>
  </r>
  <r>
    <x v="0"/>
    <x v="0"/>
    <x v="1"/>
    <x v="3"/>
  </r>
  <r>
    <x v="0"/>
    <x v="0"/>
    <x v="0"/>
    <x v="0"/>
  </r>
  <r>
    <x v="1"/>
    <x v="0"/>
    <x v="2"/>
    <x v="2"/>
  </r>
  <r>
    <x v="1"/>
    <x v="2"/>
    <x v="2"/>
    <x v="1"/>
  </r>
  <r>
    <x v="0"/>
    <x v="4"/>
    <x v="3"/>
    <x v="4"/>
  </r>
  <r>
    <x v="0"/>
    <x v="3"/>
    <x v="1"/>
    <x v="3"/>
  </r>
  <r>
    <x v="1"/>
    <x v="1"/>
    <x v="0"/>
    <x v="3"/>
  </r>
  <r>
    <x v="0"/>
    <x v="4"/>
    <x v="2"/>
    <x v="3"/>
  </r>
  <r>
    <x v="0"/>
    <x v="2"/>
    <x v="2"/>
    <x v="0"/>
  </r>
  <r>
    <x v="1"/>
    <x v="0"/>
    <x v="1"/>
    <x v="1"/>
  </r>
  <r>
    <x v="0"/>
    <x v="1"/>
    <x v="0"/>
    <x v="0"/>
  </r>
  <r>
    <x v="0"/>
    <x v="0"/>
    <x v="2"/>
    <x v="3"/>
  </r>
  <r>
    <x v="1"/>
    <x v="3"/>
    <x v="2"/>
    <x v="2"/>
  </r>
  <r>
    <x v="1"/>
    <x v="0"/>
    <x v="2"/>
    <x v="2"/>
  </r>
  <r>
    <x v="1"/>
    <x v="2"/>
    <x v="0"/>
    <x v="2"/>
  </r>
  <r>
    <x v="1"/>
    <x v="2"/>
    <x v="1"/>
    <x v="3"/>
  </r>
  <r>
    <x v="1"/>
    <x v="4"/>
    <x v="0"/>
    <x v="2"/>
  </r>
  <r>
    <x v="0"/>
    <x v="4"/>
    <x v="0"/>
    <x v="4"/>
  </r>
  <r>
    <x v="0"/>
    <x v="4"/>
    <x v="1"/>
    <x v="3"/>
  </r>
  <r>
    <x v="0"/>
    <x v="5"/>
    <x v="2"/>
    <x v="2"/>
  </r>
  <r>
    <x v="0"/>
    <x v="2"/>
    <x v="1"/>
    <x v="2"/>
  </r>
  <r>
    <x v="1"/>
    <x v="3"/>
    <x v="0"/>
    <x v="3"/>
  </r>
  <r>
    <x v="0"/>
    <x v="0"/>
    <x v="1"/>
    <x v="4"/>
  </r>
  <r>
    <x v="1"/>
    <x v="2"/>
    <x v="0"/>
    <x v="3"/>
  </r>
  <r>
    <x v="0"/>
    <x v="0"/>
    <x v="0"/>
    <x v="3"/>
  </r>
  <r>
    <x v="1"/>
    <x v="0"/>
    <x v="0"/>
    <x v="0"/>
  </r>
  <r>
    <x v="0"/>
    <x v="4"/>
    <x v="2"/>
    <x v="0"/>
  </r>
  <r>
    <x v="0"/>
    <x v="0"/>
    <x v="2"/>
    <x v="3"/>
  </r>
  <r>
    <x v="0"/>
    <x v="1"/>
    <x v="0"/>
    <x v="0"/>
  </r>
  <r>
    <x v="1"/>
    <x v="3"/>
    <x v="0"/>
    <x v="4"/>
  </r>
  <r>
    <x v="0"/>
    <x v="2"/>
    <x v="3"/>
    <x v="3"/>
  </r>
  <r>
    <x v="1"/>
    <x v="2"/>
    <x v="2"/>
    <x v="3"/>
  </r>
  <r>
    <x v="0"/>
    <x v="2"/>
    <x v="0"/>
    <x v="3"/>
  </r>
  <r>
    <x v="0"/>
    <x v="1"/>
    <x v="2"/>
    <x v="0"/>
  </r>
  <r>
    <x v="0"/>
    <x v="5"/>
    <x v="0"/>
    <x v="3"/>
  </r>
  <r>
    <x v="0"/>
    <x v="0"/>
    <x v="1"/>
    <x v="3"/>
  </r>
  <r>
    <x v="1"/>
    <x v="3"/>
    <x v="0"/>
    <x v="0"/>
  </r>
  <r>
    <x v="0"/>
    <x v="4"/>
    <x v="0"/>
    <x v="0"/>
  </r>
  <r>
    <x v="0"/>
    <x v="4"/>
    <x v="1"/>
    <x v="2"/>
  </r>
  <r>
    <x v="0"/>
    <x v="0"/>
    <x v="3"/>
    <x v="4"/>
  </r>
  <r>
    <x v="0"/>
    <x v="2"/>
    <x v="2"/>
    <x v="1"/>
  </r>
  <r>
    <x v="0"/>
    <x v="3"/>
    <x v="1"/>
    <x v="0"/>
  </r>
  <r>
    <x v="0"/>
    <x v="3"/>
    <x v="3"/>
    <x v="2"/>
  </r>
  <r>
    <x v="0"/>
    <x v="0"/>
    <x v="1"/>
    <x v="1"/>
  </r>
  <r>
    <x v="0"/>
    <x v="3"/>
    <x v="0"/>
    <x v="4"/>
  </r>
  <r>
    <x v="1"/>
    <x v="5"/>
    <x v="1"/>
    <x v="0"/>
  </r>
  <r>
    <x v="0"/>
    <x v="2"/>
    <x v="0"/>
    <x v="3"/>
  </r>
  <r>
    <x v="1"/>
    <x v="4"/>
    <x v="0"/>
    <x v="0"/>
  </r>
  <r>
    <x v="1"/>
    <x v="3"/>
    <x v="2"/>
    <x v="3"/>
  </r>
  <r>
    <x v="0"/>
    <x v="3"/>
    <x v="3"/>
    <x v="4"/>
  </r>
  <r>
    <x v="0"/>
    <x v="1"/>
    <x v="0"/>
    <x v="0"/>
  </r>
  <r>
    <x v="0"/>
    <x v="2"/>
    <x v="0"/>
    <x v="3"/>
  </r>
  <r>
    <x v="0"/>
    <x v="0"/>
    <x v="0"/>
    <x v="2"/>
  </r>
  <r>
    <x v="0"/>
    <x v="5"/>
    <x v="0"/>
    <x v="2"/>
  </r>
  <r>
    <x v="0"/>
    <x v="2"/>
    <x v="0"/>
    <x v="3"/>
  </r>
  <r>
    <x v="0"/>
    <x v="1"/>
    <x v="2"/>
    <x v="3"/>
  </r>
  <r>
    <x v="0"/>
    <x v="0"/>
    <x v="0"/>
    <x v="0"/>
  </r>
  <r>
    <x v="0"/>
    <x v="2"/>
    <x v="3"/>
    <x v="0"/>
  </r>
  <r>
    <x v="1"/>
    <x v="4"/>
    <x v="1"/>
    <x v="3"/>
  </r>
  <r>
    <x v="1"/>
    <x v="0"/>
    <x v="1"/>
    <x v="3"/>
  </r>
  <r>
    <x v="1"/>
    <x v="4"/>
    <x v="0"/>
    <x v="3"/>
  </r>
  <r>
    <x v="0"/>
    <x v="2"/>
    <x v="1"/>
    <x v="0"/>
  </r>
  <r>
    <x v="0"/>
    <x v="2"/>
    <x v="0"/>
    <x v="4"/>
  </r>
  <r>
    <x v="0"/>
    <x v="4"/>
    <x v="1"/>
    <x v="3"/>
  </r>
  <r>
    <x v="0"/>
    <x v="4"/>
    <x v="0"/>
    <x v="4"/>
  </r>
  <r>
    <x v="1"/>
    <x v="0"/>
    <x v="2"/>
    <x v="0"/>
  </r>
  <r>
    <x v="1"/>
    <x v="0"/>
    <x v="0"/>
    <x v="3"/>
  </r>
  <r>
    <x v="1"/>
    <x v="4"/>
    <x v="0"/>
    <x v="3"/>
  </r>
  <r>
    <x v="1"/>
    <x v="0"/>
    <x v="1"/>
    <x v="2"/>
  </r>
  <r>
    <x v="0"/>
    <x v="3"/>
    <x v="2"/>
    <x v="4"/>
  </r>
  <r>
    <x v="0"/>
    <x v="0"/>
    <x v="3"/>
    <x v="3"/>
  </r>
  <r>
    <x v="0"/>
    <x v="0"/>
    <x v="1"/>
    <x v="3"/>
  </r>
  <r>
    <x v="0"/>
    <x v="0"/>
    <x v="3"/>
    <x v="1"/>
  </r>
  <r>
    <x v="0"/>
    <x v="4"/>
    <x v="2"/>
    <x v="0"/>
  </r>
  <r>
    <x v="0"/>
    <x v="3"/>
    <x v="1"/>
    <x v="0"/>
  </r>
  <r>
    <x v="1"/>
    <x v="0"/>
    <x v="2"/>
    <x v="4"/>
  </r>
  <r>
    <x v="0"/>
    <x v="3"/>
    <x v="0"/>
    <x v="4"/>
  </r>
  <r>
    <x v="0"/>
    <x v="0"/>
    <x v="0"/>
    <x v="2"/>
  </r>
  <r>
    <x v="1"/>
    <x v="3"/>
    <x v="0"/>
    <x v="3"/>
  </r>
  <r>
    <x v="0"/>
    <x v="0"/>
    <x v="1"/>
    <x v="2"/>
  </r>
  <r>
    <x v="1"/>
    <x v="0"/>
    <x v="0"/>
    <x v="3"/>
  </r>
  <r>
    <x v="1"/>
    <x v="0"/>
    <x v="0"/>
    <x v="2"/>
  </r>
  <r>
    <x v="1"/>
    <x v="2"/>
    <x v="0"/>
    <x v="0"/>
  </r>
  <r>
    <x v="1"/>
    <x v="2"/>
    <x v="2"/>
    <x v="3"/>
  </r>
  <r>
    <x v="1"/>
    <x v="0"/>
    <x v="2"/>
    <x v="0"/>
  </r>
  <r>
    <x v="0"/>
    <x v="4"/>
    <x v="0"/>
    <x v="1"/>
  </r>
  <r>
    <x v="1"/>
    <x v="4"/>
    <x v="1"/>
    <x v="2"/>
  </r>
  <r>
    <x v="1"/>
    <x v="4"/>
    <x v="0"/>
    <x v="2"/>
  </r>
  <r>
    <x v="0"/>
    <x v="4"/>
    <x v="0"/>
    <x v="2"/>
  </r>
  <r>
    <x v="0"/>
    <x v="0"/>
    <x v="0"/>
    <x v="4"/>
  </r>
  <r>
    <x v="1"/>
    <x v="0"/>
    <x v="0"/>
    <x v="0"/>
  </r>
  <r>
    <x v="1"/>
    <x v="0"/>
    <x v="2"/>
    <x v="0"/>
  </r>
  <r>
    <x v="1"/>
    <x v="2"/>
    <x v="0"/>
    <x v="3"/>
  </r>
  <r>
    <x v="0"/>
    <x v="0"/>
    <x v="2"/>
    <x v="2"/>
  </r>
  <r>
    <x v="1"/>
    <x v="2"/>
    <x v="0"/>
    <x v="0"/>
  </r>
  <r>
    <x v="0"/>
    <x v="3"/>
    <x v="0"/>
    <x v="4"/>
  </r>
  <r>
    <x v="0"/>
    <x v="2"/>
    <x v="0"/>
    <x v="3"/>
  </r>
  <r>
    <x v="1"/>
    <x v="0"/>
    <x v="0"/>
    <x v="0"/>
  </r>
  <r>
    <x v="0"/>
    <x v="0"/>
    <x v="0"/>
    <x v="3"/>
  </r>
  <r>
    <x v="0"/>
    <x v="5"/>
    <x v="1"/>
    <x v="0"/>
  </r>
  <r>
    <x v="0"/>
    <x v="0"/>
    <x v="1"/>
    <x v="0"/>
  </r>
  <r>
    <x v="1"/>
    <x v="4"/>
    <x v="3"/>
    <x v="0"/>
  </r>
  <r>
    <x v="0"/>
    <x v="3"/>
    <x v="0"/>
    <x v="0"/>
  </r>
  <r>
    <x v="0"/>
    <x v="0"/>
    <x v="0"/>
    <x v="2"/>
  </r>
  <r>
    <x v="1"/>
    <x v="4"/>
    <x v="1"/>
    <x v="4"/>
  </r>
  <r>
    <x v="0"/>
    <x v="4"/>
    <x v="0"/>
    <x v="3"/>
  </r>
  <r>
    <x v="1"/>
    <x v="0"/>
    <x v="3"/>
    <x v="2"/>
  </r>
  <r>
    <x v="1"/>
    <x v="3"/>
    <x v="2"/>
    <x v="1"/>
  </r>
  <r>
    <x v="0"/>
    <x v="4"/>
    <x v="1"/>
    <x v="3"/>
  </r>
  <r>
    <x v="0"/>
    <x v="5"/>
    <x v="0"/>
    <x v="3"/>
  </r>
  <r>
    <x v="0"/>
    <x v="2"/>
    <x v="2"/>
    <x v="4"/>
  </r>
  <r>
    <x v="1"/>
    <x v="2"/>
    <x v="0"/>
    <x v="2"/>
  </r>
  <r>
    <x v="0"/>
    <x v="2"/>
    <x v="3"/>
    <x v="4"/>
  </r>
  <r>
    <x v="0"/>
    <x v="2"/>
    <x v="1"/>
    <x v="0"/>
  </r>
  <r>
    <x v="0"/>
    <x v="4"/>
    <x v="1"/>
    <x v="4"/>
  </r>
  <r>
    <x v="0"/>
    <x v="4"/>
    <x v="2"/>
    <x v="3"/>
  </r>
  <r>
    <x v="0"/>
    <x v="0"/>
    <x v="2"/>
    <x v="0"/>
  </r>
  <r>
    <x v="1"/>
    <x v="0"/>
    <x v="0"/>
    <x v="2"/>
  </r>
  <r>
    <x v="0"/>
    <x v="0"/>
    <x v="0"/>
    <x v="0"/>
  </r>
  <r>
    <x v="0"/>
    <x v="0"/>
    <x v="2"/>
    <x v="2"/>
  </r>
  <r>
    <x v="1"/>
    <x v="2"/>
    <x v="0"/>
    <x v="3"/>
  </r>
  <r>
    <x v="0"/>
    <x v="2"/>
    <x v="0"/>
    <x v="2"/>
  </r>
  <r>
    <x v="0"/>
    <x v="4"/>
    <x v="3"/>
    <x v="2"/>
  </r>
  <r>
    <x v="1"/>
    <x v="0"/>
    <x v="3"/>
    <x v="0"/>
  </r>
  <r>
    <x v="0"/>
    <x v="2"/>
    <x v="0"/>
    <x v="0"/>
  </r>
  <r>
    <x v="1"/>
    <x v="3"/>
    <x v="1"/>
    <x v="1"/>
  </r>
  <r>
    <x v="0"/>
    <x v="2"/>
    <x v="1"/>
    <x v="0"/>
  </r>
  <r>
    <x v="1"/>
    <x v="3"/>
    <x v="1"/>
    <x v="3"/>
  </r>
  <r>
    <x v="0"/>
    <x v="4"/>
    <x v="0"/>
    <x v="3"/>
  </r>
  <r>
    <x v="0"/>
    <x v="0"/>
    <x v="2"/>
    <x v="2"/>
  </r>
  <r>
    <x v="0"/>
    <x v="0"/>
    <x v="2"/>
    <x v="4"/>
  </r>
  <r>
    <x v="0"/>
    <x v="4"/>
    <x v="2"/>
    <x v="3"/>
  </r>
  <r>
    <x v="0"/>
    <x v="0"/>
    <x v="2"/>
    <x v="4"/>
  </r>
  <r>
    <x v="0"/>
    <x v="4"/>
    <x v="0"/>
    <x v="2"/>
  </r>
  <r>
    <x v="1"/>
    <x v="1"/>
    <x v="0"/>
    <x v="4"/>
  </r>
  <r>
    <x v="0"/>
    <x v="0"/>
    <x v="2"/>
    <x v="3"/>
  </r>
  <r>
    <x v="1"/>
    <x v="5"/>
    <x v="3"/>
    <x v="0"/>
  </r>
  <r>
    <x v="0"/>
    <x v="2"/>
    <x v="1"/>
    <x v="2"/>
  </r>
  <r>
    <x v="0"/>
    <x v="4"/>
    <x v="0"/>
    <x v="4"/>
  </r>
  <r>
    <x v="0"/>
    <x v="0"/>
    <x v="2"/>
    <x v="1"/>
  </r>
  <r>
    <x v="1"/>
    <x v="3"/>
    <x v="0"/>
    <x v="4"/>
  </r>
  <r>
    <x v="1"/>
    <x v="5"/>
    <x v="2"/>
    <x v="3"/>
  </r>
  <r>
    <x v="1"/>
    <x v="4"/>
    <x v="0"/>
    <x v="0"/>
  </r>
  <r>
    <x v="0"/>
    <x v="1"/>
    <x v="2"/>
    <x v="0"/>
  </r>
  <r>
    <x v="0"/>
    <x v="0"/>
    <x v="1"/>
    <x v="2"/>
  </r>
  <r>
    <x v="0"/>
    <x v="2"/>
    <x v="0"/>
    <x v="0"/>
  </r>
  <r>
    <x v="0"/>
    <x v="0"/>
    <x v="3"/>
    <x v="2"/>
  </r>
  <r>
    <x v="1"/>
    <x v="0"/>
    <x v="0"/>
    <x v="3"/>
  </r>
  <r>
    <x v="0"/>
    <x v="2"/>
    <x v="0"/>
    <x v="2"/>
  </r>
  <r>
    <x v="0"/>
    <x v="0"/>
    <x v="1"/>
    <x v="4"/>
  </r>
  <r>
    <x v="0"/>
    <x v="4"/>
    <x v="1"/>
    <x v="0"/>
  </r>
  <r>
    <x v="0"/>
    <x v="3"/>
    <x v="0"/>
    <x v="2"/>
  </r>
  <r>
    <x v="1"/>
    <x v="4"/>
    <x v="0"/>
    <x v="1"/>
  </r>
  <r>
    <x v="0"/>
    <x v="1"/>
    <x v="2"/>
    <x v="0"/>
  </r>
  <r>
    <x v="0"/>
    <x v="2"/>
    <x v="0"/>
    <x v="0"/>
  </r>
  <r>
    <x v="1"/>
    <x v="4"/>
    <x v="1"/>
    <x v="0"/>
  </r>
  <r>
    <x v="0"/>
    <x v="5"/>
    <x v="3"/>
    <x v="3"/>
  </r>
  <r>
    <x v="1"/>
    <x v="4"/>
    <x v="0"/>
    <x v="3"/>
  </r>
  <r>
    <x v="1"/>
    <x v="2"/>
    <x v="0"/>
    <x v="2"/>
  </r>
  <r>
    <x v="0"/>
    <x v="4"/>
    <x v="1"/>
    <x v="2"/>
  </r>
  <r>
    <x v="0"/>
    <x v="2"/>
    <x v="1"/>
    <x v="3"/>
  </r>
  <r>
    <x v="0"/>
    <x v="5"/>
    <x v="3"/>
    <x v="3"/>
  </r>
  <r>
    <x v="1"/>
    <x v="5"/>
    <x v="1"/>
    <x v="3"/>
  </r>
  <r>
    <x v="0"/>
    <x v="2"/>
    <x v="3"/>
    <x v="2"/>
  </r>
  <r>
    <x v="0"/>
    <x v="2"/>
    <x v="1"/>
    <x v="3"/>
  </r>
  <r>
    <x v="0"/>
    <x v="4"/>
    <x v="2"/>
    <x v="2"/>
  </r>
  <r>
    <x v="0"/>
    <x v="4"/>
    <x v="1"/>
    <x v="3"/>
  </r>
  <r>
    <x v="0"/>
    <x v="1"/>
    <x v="0"/>
    <x v="3"/>
  </r>
  <r>
    <x v="0"/>
    <x v="3"/>
    <x v="3"/>
    <x v="2"/>
  </r>
  <r>
    <x v="1"/>
    <x v="4"/>
    <x v="3"/>
    <x v="2"/>
  </r>
  <r>
    <x v="1"/>
    <x v="3"/>
    <x v="0"/>
    <x v="2"/>
  </r>
  <r>
    <x v="0"/>
    <x v="2"/>
    <x v="0"/>
    <x v="2"/>
  </r>
  <r>
    <x v="0"/>
    <x v="2"/>
    <x v="0"/>
    <x v="0"/>
  </r>
  <r>
    <x v="0"/>
    <x v="0"/>
    <x v="2"/>
    <x v="1"/>
  </r>
  <r>
    <x v="0"/>
    <x v="5"/>
    <x v="0"/>
    <x v="0"/>
  </r>
  <r>
    <x v="0"/>
    <x v="2"/>
    <x v="2"/>
    <x v="3"/>
  </r>
  <r>
    <x v="0"/>
    <x v="2"/>
    <x v="1"/>
    <x v="2"/>
  </r>
  <r>
    <x v="0"/>
    <x v="4"/>
    <x v="2"/>
    <x v="2"/>
  </r>
  <r>
    <x v="0"/>
    <x v="3"/>
    <x v="0"/>
    <x v="4"/>
  </r>
  <r>
    <x v="0"/>
    <x v="0"/>
    <x v="3"/>
    <x v="2"/>
  </r>
  <r>
    <x v="0"/>
    <x v="4"/>
    <x v="1"/>
    <x v="1"/>
  </r>
  <r>
    <x v="0"/>
    <x v="5"/>
    <x v="1"/>
    <x v="2"/>
  </r>
  <r>
    <x v="0"/>
    <x v="3"/>
    <x v="1"/>
    <x v="4"/>
  </r>
  <r>
    <x v="0"/>
    <x v="0"/>
    <x v="2"/>
    <x v="3"/>
  </r>
  <r>
    <x v="0"/>
    <x v="0"/>
    <x v="0"/>
    <x v="4"/>
  </r>
  <r>
    <x v="0"/>
    <x v="4"/>
    <x v="3"/>
    <x v="0"/>
  </r>
  <r>
    <x v="0"/>
    <x v="4"/>
    <x v="1"/>
    <x v="2"/>
  </r>
  <r>
    <x v="0"/>
    <x v="1"/>
    <x v="0"/>
    <x v="0"/>
  </r>
  <r>
    <x v="0"/>
    <x v="5"/>
    <x v="1"/>
    <x v="3"/>
  </r>
  <r>
    <x v="0"/>
    <x v="3"/>
    <x v="0"/>
    <x v="0"/>
  </r>
  <r>
    <x v="1"/>
    <x v="2"/>
    <x v="2"/>
    <x v="3"/>
  </r>
  <r>
    <x v="1"/>
    <x v="0"/>
    <x v="0"/>
    <x v="0"/>
  </r>
  <r>
    <x v="0"/>
    <x v="4"/>
    <x v="0"/>
    <x v="0"/>
  </r>
  <r>
    <x v="1"/>
    <x v="0"/>
    <x v="1"/>
    <x v="0"/>
  </r>
  <r>
    <x v="0"/>
    <x v="2"/>
    <x v="0"/>
    <x v="4"/>
  </r>
  <r>
    <x v="0"/>
    <x v="5"/>
    <x v="0"/>
    <x v="3"/>
  </r>
  <r>
    <x v="0"/>
    <x v="2"/>
    <x v="1"/>
    <x v="2"/>
  </r>
  <r>
    <x v="0"/>
    <x v="0"/>
    <x v="3"/>
    <x v="3"/>
  </r>
  <r>
    <x v="1"/>
    <x v="5"/>
    <x v="0"/>
    <x v="4"/>
  </r>
  <r>
    <x v="0"/>
    <x v="5"/>
    <x v="0"/>
    <x v="2"/>
  </r>
  <r>
    <x v="0"/>
    <x v="4"/>
    <x v="0"/>
    <x v="0"/>
  </r>
  <r>
    <x v="0"/>
    <x v="0"/>
    <x v="0"/>
    <x v="0"/>
  </r>
  <r>
    <x v="1"/>
    <x v="4"/>
    <x v="0"/>
    <x v="2"/>
  </r>
  <r>
    <x v="0"/>
    <x v="4"/>
    <x v="0"/>
    <x v="2"/>
  </r>
  <r>
    <x v="0"/>
    <x v="2"/>
    <x v="2"/>
    <x v="3"/>
  </r>
  <r>
    <x v="1"/>
    <x v="0"/>
    <x v="2"/>
    <x v="0"/>
  </r>
  <r>
    <x v="0"/>
    <x v="2"/>
    <x v="2"/>
    <x v="4"/>
  </r>
  <r>
    <x v="1"/>
    <x v="4"/>
    <x v="1"/>
    <x v="3"/>
  </r>
  <r>
    <x v="0"/>
    <x v="2"/>
    <x v="1"/>
    <x v="2"/>
  </r>
  <r>
    <x v="1"/>
    <x v="0"/>
    <x v="2"/>
    <x v="4"/>
  </r>
  <r>
    <x v="1"/>
    <x v="1"/>
    <x v="2"/>
    <x v="3"/>
  </r>
  <r>
    <x v="0"/>
    <x v="1"/>
    <x v="2"/>
    <x v="4"/>
  </r>
  <r>
    <x v="0"/>
    <x v="3"/>
    <x v="1"/>
    <x v="0"/>
  </r>
  <r>
    <x v="0"/>
    <x v="0"/>
    <x v="0"/>
    <x v="0"/>
  </r>
  <r>
    <x v="0"/>
    <x v="3"/>
    <x v="0"/>
    <x v="3"/>
  </r>
  <r>
    <x v="0"/>
    <x v="4"/>
    <x v="1"/>
    <x v="2"/>
  </r>
  <r>
    <x v="0"/>
    <x v="3"/>
    <x v="2"/>
    <x v="4"/>
  </r>
  <r>
    <x v="0"/>
    <x v="2"/>
    <x v="3"/>
    <x v="0"/>
  </r>
  <r>
    <x v="1"/>
    <x v="0"/>
    <x v="0"/>
    <x v="3"/>
  </r>
  <r>
    <x v="0"/>
    <x v="2"/>
    <x v="0"/>
    <x v="1"/>
  </r>
  <r>
    <x v="0"/>
    <x v="0"/>
    <x v="1"/>
    <x v="2"/>
  </r>
  <r>
    <x v="0"/>
    <x v="1"/>
    <x v="1"/>
    <x v="3"/>
  </r>
  <r>
    <x v="0"/>
    <x v="0"/>
    <x v="1"/>
    <x v="4"/>
  </r>
  <r>
    <x v="0"/>
    <x v="1"/>
    <x v="0"/>
    <x v="2"/>
  </r>
  <r>
    <x v="0"/>
    <x v="1"/>
    <x v="0"/>
    <x v="4"/>
  </r>
  <r>
    <x v="0"/>
    <x v="4"/>
    <x v="1"/>
    <x v="4"/>
  </r>
  <r>
    <x v="1"/>
    <x v="3"/>
    <x v="1"/>
    <x v="0"/>
  </r>
  <r>
    <x v="0"/>
    <x v="2"/>
    <x v="0"/>
    <x v="3"/>
  </r>
  <r>
    <x v="0"/>
    <x v="2"/>
    <x v="0"/>
    <x v="4"/>
  </r>
  <r>
    <x v="1"/>
    <x v="0"/>
    <x v="2"/>
    <x v="3"/>
  </r>
  <r>
    <x v="0"/>
    <x v="0"/>
    <x v="1"/>
    <x v="3"/>
  </r>
  <r>
    <x v="0"/>
    <x v="0"/>
    <x v="0"/>
    <x v="0"/>
  </r>
  <r>
    <x v="0"/>
    <x v="4"/>
    <x v="2"/>
    <x v="4"/>
  </r>
  <r>
    <x v="1"/>
    <x v="3"/>
    <x v="0"/>
    <x v="0"/>
  </r>
  <r>
    <x v="1"/>
    <x v="3"/>
    <x v="1"/>
    <x v="3"/>
  </r>
  <r>
    <x v="0"/>
    <x v="2"/>
    <x v="1"/>
    <x v="0"/>
  </r>
  <r>
    <x v="0"/>
    <x v="2"/>
    <x v="2"/>
    <x v="0"/>
  </r>
  <r>
    <x v="1"/>
    <x v="2"/>
    <x v="0"/>
    <x v="0"/>
  </r>
  <r>
    <x v="1"/>
    <x v="0"/>
    <x v="2"/>
    <x v="3"/>
  </r>
  <r>
    <x v="1"/>
    <x v="4"/>
    <x v="0"/>
    <x v="3"/>
  </r>
  <r>
    <x v="0"/>
    <x v="0"/>
    <x v="2"/>
    <x v="0"/>
  </r>
  <r>
    <x v="0"/>
    <x v="5"/>
    <x v="1"/>
    <x v="3"/>
  </r>
  <r>
    <x v="1"/>
    <x v="0"/>
    <x v="0"/>
    <x v="3"/>
  </r>
  <r>
    <x v="1"/>
    <x v="0"/>
    <x v="0"/>
    <x v="4"/>
  </r>
  <r>
    <x v="0"/>
    <x v="2"/>
    <x v="0"/>
    <x v="3"/>
  </r>
  <r>
    <x v="1"/>
    <x v="4"/>
    <x v="1"/>
    <x v="3"/>
  </r>
  <r>
    <x v="1"/>
    <x v="0"/>
    <x v="2"/>
    <x v="0"/>
  </r>
  <r>
    <x v="0"/>
    <x v="2"/>
    <x v="1"/>
    <x v="3"/>
  </r>
  <r>
    <x v="1"/>
    <x v="4"/>
    <x v="0"/>
    <x v="2"/>
  </r>
  <r>
    <x v="1"/>
    <x v="4"/>
    <x v="0"/>
    <x v="0"/>
  </r>
  <r>
    <x v="1"/>
    <x v="4"/>
    <x v="0"/>
    <x v="3"/>
  </r>
  <r>
    <x v="1"/>
    <x v="0"/>
    <x v="0"/>
    <x v="3"/>
  </r>
  <r>
    <x v="1"/>
    <x v="4"/>
    <x v="1"/>
    <x v="0"/>
  </r>
  <r>
    <x v="0"/>
    <x v="3"/>
    <x v="1"/>
    <x v="0"/>
  </r>
  <r>
    <x v="1"/>
    <x v="0"/>
    <x v="3"/>
    <x v="3"/>
  </r>
  <r>
    <x v="0"/>
    <x v="3"/>
    <x v="0"/>
    <x v="3"/>
  </r>
  <r>
    <x v="0"/>
    <x v="3"/>
    <x v="0"/>
    <x v="4"/>
  </r>
  <r>
    <x v="0"/>
    <x v="4"/>
    <x v="2"/>
    <x v="2"/>
  </r>
  <r>
    <x v="0"/>
    <x v="0"/>
    <x v="0"/>
    <x v="2"/>
  </r>
  <r>
    <x v="1"/>
    <x v="4"/>
    <x v="2"/>
    <x v="4"/>
  </r>
  <r>
    <x v="1"/>
    <x v="2"/>
    <x v="1"/>
    <x v="2"/>
  </r>
  <r>
    <x v="0"/>
    <x v="0"/>
    <x v="1"/>
    <x v="4"/>
  </r>
  <r>
    <x v="0"/>
    <x v="0"/>
    <x v="0"/>
    <x v="3"/>
  </r>
  <r>
    <x v="1"/>
    <x v="2"/>
    <x v="1"/>
    <x v="3"/>
  </r>
  <r>
    <x v="1"/>
    <x v="4"/>
    <x v="1"/>
    <x v="0"/>
  </r>
  <r>
    <x v="0"/>
    <x v="0"/>
    <x v="2"/>
    <x v="0"/>
  </r>
  <r>
    <x v="1"/>
    <x v="3"/>
    <x v="2"/>
    <x v="0"/>
  </r>
  <r>
    <x v="0"/>
    <x v="2"/>
    <x v="0"/>
    <x v="3"/>
  </r>
  <r>
    <x v="0"/>
    <x v="4"/>
    <x v="2"/>
    <x v="4"/>
  </r>
  <r>
    <x v="1"/>
    <x v="0"/>
    <x v="3"/>
    <x v="0"/>
  </r>
  <r>
    <x v="0"/>
    <x v="4"/>
    <x v="0"/>
    <x v="2"/>
  </r>
  <r>
    <x v="0"/>
    <x v="2"/>
    <x v="1"/>
    <x v="3"/>
  </r>
  <r>
    <x v="0"/>
    <x v="2"/>
    <x v="0"/>
    <x v="0"/>
  </r>
  <r>
    <x v="0"/>
    <x v="3"/>
    <x v="0"/>
    <x v="3"/>
  </r>
  <r>
    <x v="0"/>
    <x v="0"/>
    <x v="0"/>
    <x v="1"/>
  </r>
  <r>
    <x v="0"/>
    <x v="3"/>
    <x v="0"/>
    <x v="3"/>
  </r>
  <r>
    <x v="1"/>
    <x v="2"/>
    <x v="3"/>
    <x v="2"/>
  </r>
  <r>
    <x v="1"/>
    <x v="0"/>
    <x v="3"/>
    <x v="0"/>
  </r>
  <r>
    <x v="0"/>
    <x v="0"/>
    <x v="0"/>
    <x v="3"/>
  </r>
  <r>
    <x v="0"/>
    <x v="0"/>
    <x v="1"/>
    <x v="3"/>
  </r>
  <r>
    <x v="0"/>
    <x v="0"/>
    <x v="1"/>
    <x v="0"/>
  </r>
  <r>
    <x v="1"/>
    <x v="5"/>
    <x v="1"/>
    <x v="4"/>
  </r>
  <r>
    <x v="1"/>
    <x v="2"/>
    <x v="3"/>
    <x v="3"/>
  </r>
  <r>
    <x v="0"/>
    <x v="2"/>
    <x v="2"/>
    <x v="3"/>
  </r>
  <r>
    <x v="0"/>
    <x v="0"/>
    <x v="3"/>
    <x v="2"/>
  </r>
  <r>
    <x v="0"/>
    <x v="0"/>
    <x v="1"/>
    <x v="2"/>
  </r>
  <r>
    <x v="0"/>
    <x v="3"/>
    <x v="2"/>
    <x v="3"/>
  </r>
  <r>
    <x v="0"/>
    <x v="0"/>
    <x v="0"/>
    <x v="3"/>
  </r>
  <r>
    <x v="0"/>
    <x v="2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BB883-5754-4658-B528-FA74F4EF917D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2" firstHeaderRow="1" firstDataRow="1" firstDataCol="1"/>
  <pivotFields count="4">
    <pivotField axis="axisRow" showAll="0">
      <items count="3">
        <item x="1"/>
        <item x="0"/>
        <item t="default"/>
      </items>
    </pivotField>
    <pivotField axis="axisRow" showAll="0">
      <items count="7">
        <item x="2"/>
        <item x="0"/>
        <item x="4"/>
        <item x="3"/>
        <item x="5"/>
        <item x="1"/>
        <item t="default"/>
      </items>
    </pivotField>
    <pivotField dataField="1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4"/>
        <item x="3"/>
        <item x="2"/>
        <item x="1"/>
        <item t="default"/>
      </items>
    </pivotField>
  </pivotFields>
  <rowFields count="3">
    <field x="0"/>
    <field x="3"/>
    <field x="1"/>
  </rowFields>
  <rowItems count="69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4"/>
    </i>
    <i r="2">
      <x/>
    </i>
    <i r="2">
      <x v="1"/>
    </i>
    <i r="2">
      <x v="2"/>
    </i>
    <i r="2">
      <x v="3"/>
    </i>
    <i r="2">
      <x v="4"/>
    </i>
    <i t="grand">
      <x/>
    </i>
  </rowItems>
  <colItems count="1">
    <i/>
  </colItems>
  <dataFields count="1">
    <dataField name="Cuenta de Trota?" fld="2" subtotal="count" baseField="0" baseItem="0"/>
  </dataFields>
  <formats count="68">
    <format dxfId="67">
      <pivotArea outline="0" collapsedLevelsAreSubtotals="1" fieldPosition="0"/>
    </format>
    <format dxfId="66">
      <pivotArea dataOnly="0" labelOnly="1" fieldPosition="0">
        <references count="1">
          <reference field="0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2">
          <reference field="0" count="1" selected="0">
            <x v="0"/>
          </reference>
          <reference field="3" count="0"/>
        </references>
      </pivotArea>
    </format>
    <format dxfId="63">
      <pivotArea dataOnly="0" labelOnly="1" fieldPosition="0">
        <references count="2">
          <reference field="0" count="1" selected="0">
            <x v="1"/>
          </reference>
          <reference field="3" count="0"/>
        </references>
      </pivotArea>
    </format>
    <format dxfId="62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0"/>
          </reference>
        </references>
      </pivotArea>
    </format>
    <format dxfId="61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1"/>
          </reference>
        </references>
      </pivotArea>
    </format>
    <format dxfId="60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2"/>
          </reference>
        </references>
      </pivotArea>
    </format>
    <format dxfId="59">
      <pivotArea dataOnly="0" labelOnly="1" fieldPosition="0">
        <references count="3">
          <reference field="0" count="1" selected="0">
            <x v="0"/>
          </reference>
          <reference field="1" count="5">
            <x v="0"/>
            <x v="1"/>
            <x v="2"/>
            <x v="3"/>
            <x v="4"/>
          </reference>
          <reference field="3" count="1" selected="0">
            <x v="3"/>
          </reference>
        </references>
      </pivotArea>
    </format>
    <format dxfId="58">
      <pivotArea dataOnly="0" labelOnly="1" fieldPosition="0">
        <references count="3">
          <reference field="0" count="1" selected="0">
            <x v="0"/>
          </reference>
          <reference field="1" count="4">
            <x v="0"/>
            <x v="1"/>
            <x v="2"/>
            <x v="3"/>
          </reference>
          <reference field="3" count="1" selected="0">
            <x v="4"/>
          </reference>
        </references>
      </pivotArea>
    </format>
    <format dxfId="57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0"/>
          </reference>
        </references>
      </pivotArea>
    </format>
    <format dxfId="56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1"/>
          </reference>
        </references>
      </pivotArea>
    </format>
    <format dxfId="55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2"/>
          </reference>
        </references>
      </pivotArea>
    </format>
    <format dxfId="54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3"/>
          </reference>
        </references>
      </pivotArea>
    </format>
    <format dxfId="53">
      <pivotArea dataOnly="0" labelOnly="1" fieldPosition="0">
        <references count="3">
          <reference field="0" count="1" selected="0">
            <x v="1"/>
          </reference>
          <reference field="1" count="5">
            <x v="0"/>
            <x v="1"/>
            <x v="2"/>
            <x v="3"/>
            <x v="4"/>
          </reference>
          <reference field="3" count="1" selected="0">
            <x v="4"/>
          </reference>
        </references>
      </pivotArea>
    </format>
    <format dxfId="52">
      <pivotArea outline="0" collapsedLevelsAreSubtotals="1" fieldPosition="0"/>
    </format>
    <format dxfId="51">
      <pivotArea dataOnly="0" labelOnly="1" fieldPosition="0">
        <references count="1">
          <reference field="0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2">
          <reference field="0" count="1" selected="0">
            <x v="0"/>
          </reference>
          <reference field="3" count="0"/>
        </references>
      </pivotArea>
    </format>
    <format dxfId="48">
      <pivotArea dataOnly="0" labelOnly="1" fieldPosition="0">
        <references count="2">
          <reference field="0" count="1" selected="0">
            <x v="1"/>
          </reference>
          <reference field="3" count="0"/>
        </references>
      </pivotArea>
    </format>
    <format dxfId="47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0"/>
          </reference>
        </references>
      </pivotArea>
    </format>
    <format dxfId="46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1"/>
          </reference>
        </references>
      </pivotArea>
    </format>
    <format dxfId="45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2"/>
          </reference>
        </references>
      </pivotArea>
    </format>
    <format dxfId="44">
      <pivotArea dataOnly="0" labelOnly="1" fieldPosition="0">
        <references count="3">
          <reference field="0" count="1" selected="0">
            <x v="0"/>
          </reference>
          <reference field="1" count="5">
            <x v="0"/>
            <x v="1"/>
            <x v="2"/>
            <x v="3"/>
            <x v="4"/>
          </reference>
          <reference field="3" count="1" selected="0">
            <x v="3"/>
          </reference>
        </references>
      </pivotArea>
    </format>
    <format dxfId="43">
      <pivotArea dataOnly="0" labelOnly="1" fieldPosition="0">
        <references count="3">
          <reference field="0" count="1" selected="0">
            <x v="0"/>
          </reference>
          <reference field="1" count="4">
            <x v="0"/>
            <x v="1"/>
            <x v="2"/>
            <x v="3"/>
          </reference>
          <reference field="3" count="1" selected="0">
            <x v="4"/>
          </reference>
        </references>
      </pivotArea>
    </format>
    <format dxfId="42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0"/>
          </reference>
        </references>
      </pivotArea>
    </format>
    <format dxfId="41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1"/>
          </reference>
        </references>
      </pivotArea>
    </format>
    <format dxfId="40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2"/>
          </reference>
        </references>
      </pivotArea>
    </format>
    <format dxfId="39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3"/>
          </reference>
        </references>
      </pivotArea>
    </format>
    <format dxfId="38">
      <pivotArea dataOnly="0" labelOnly="1" fieldPosition="0">
        <references count="3">
          <reference field="0" count="1" selected="0">
            <x v="1"/>
          </reference>
          <reference field="1" count="5">
            <x v="0"/>
            <x v="1"/>
            <x v="2"/>
            <x v="3"/>
            <x v="4"/>
          </reference>
          <reference field="3" count="1" selected="0">
            <x v="4"/>
          </reference>
        </references>
      </pivotArea>
    </format>
    <format dxfId="37">
      <pivotArea outline="0" collapsedLevelsAreSubtotals="1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0" count="1" selected="0">
            <x v="0"/>
          </reference>
          <reference field="3" count="0"/>
        </references>
      </pivotArea>
    </format>
    <format dxfId="33">
      <pivotArea dataOnly="0" labelOnly="1" fieldPosition="0">
        <references count="2">
          <reference field="0" count="1" selected="0">
            <x v="1"/>
          </reference>
          <reference field="3" count="0"/>
        </references>
      </pivotArea>
    </format>
    <format dxfId="32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0"/>
          </reference>
        </references>
      </pivotArea>
    </format>
    <format dxfId="31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1"/>
          </reference>
        </references>
      </pivotArea>
    </format>
    <format dxfId="30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2"/>
          </reference>
        </references>
      </pivotArea>
    </format>
    <format dxfId="29">
      <pivotArea dataOnly="0" labelOnly="1" fieldPosition="0">
        <references count="3">
          <reference field="0" count="1" selected="0">
            <x v="0"/>
          </reference>
          <reference field="1" count="5">
            <x v="0"/>
            <x v="1"/>
            <x v="2"/>
            <x v="3"/>
            <x v="4"/>
          </reference>
          <reference field="3" count="1" selected="0">
            <x v="3"/>
          </reference>
        </references>
      </pivotArea>
    </format>
    <format dxfId="28">
      <pivotArea dataOnly="0" labelOnly="1" fieldPosition="0">
        <references count="3">
          <reference field="0" count="1" selected="0">
            <x v="0"/>
          </reference>
          <reference field="1" count="4">
            <x v="0"/>
            <x v="1"/>
            <x v="2"/>
            <x v="3"/>
          </reference>
          <reference field="3" count="1" selected="0">
            <x v="4"/>
          </reference>
        </references>
      </pivotArea>
    </format>
    <format dxfId="27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0"/>
          </reference>
        </references>
      </pivotArea>
    </format>
    <format dxfId="26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1"/>
          </reference>
        </references>
      </pivotArea>
    </format>
    <format dxfId="25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2"/>
          </reference>
        </references>
      </pivotArea>
    </format>
    <format dxfId="24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3"/>
          </reference>
        </references>
      </pivotArea>
    </format>
    <format dxfId="23">
      <pivotArea dataOnly="0" labelOnly="1" fieldPosition="0">
        <references count="3">
          <reference field="0" count="1" selected="0">
            <x v="1"/>
          </reference>
          <reference field="1" count="5">
            <x v="0"/>
            <x v="1"/>
            <x v="2"/>
            <x v="3"/>
            <x v="4"/>
          </reference>
          <reference field="3" count="1" selected="0">
            <x v="4"/>
          </reference>
        </references>
      </pivotArea>
    </format>
    <format dxfId="22">
      <pivotArea outline="0" collapsedLevelsAreSubtotals="1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2">
          <reference field="0" count="1" selected="0">
            <x v="0"/>
          </reference>
          <reference field="3" count="0"/>
        </references>
      </pivotArea>
    </format>
    <format dxfId="18">
      <pivotArea dataOnly="0" labelOnly="1" fieldPosition="0">
        <references count="2">
          <reference field="0" count="1" selected="0">
            <x v="1"/>
          </reference>
          <reference field="3" count="0"/>
        </references>
      </pivotArea>
    </format>
    <format dxfId="17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0"/>
          </reference>
        </references>
      </pivotArea>
    </format>
    <format dxfId="16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1"/>
          </reference>
        </references>
      </pivotArea>
    </format>
    <format dxfId="15">
      <pivotArea dataOnly="0" labelOnly="1" fieldPosition="0">
        <references count="3">
          <reference field="0" count="1" selected="0">
            <x v="0"/>
          </reference>
          <reference field="1" count="0"/>
          <reference field="3" count="1" selected="0">
            <x v="2"/>
          </reference>
        </references>
      </pivotArea>
    </format>
    <format dxfId="14">
      <pivotArea dataOnly="0" labelOnly="1" fieldPosition="0">
        <references count="3">
          <reference field="0" count="1" selected="0">
            <x v="0"/>
          </reference>
          <reference field="1" count="5">
            <x v="0"/>
            <x v="1"/>
            <x v="2"/>
            <x v="3"/>
            <x v="4"/>
          </reference>
          <reference field="3" count="1" selected="0">
            <x v="3"/>
          </reference>
        </references>
      </pivotArea>
    </format>
    <format dxfId="13">
      <pivotArea dataOnly="0" labelOnly="1" fieldPosition="0">
        <references count="3">
          <reference field="0" count="1" selected="0">
            <x v="0"/>
          </reference>
          <reference field="1" count="4">
            <x v="0"/>
            <x v="1"/>
            <x v="2"/>
            <x v="3"/>
          </reference>
          <reference field="3" count="1" selected="0">
            <x v="4"/>
          </reference>
        </references>
      </pivotArea>
    </format>
    <format dxfId="12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0"/>
          </reference>
        </references>
      </pivotArea>
    </format>
    <format dxfId="11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1"/>
          </reference>
        </references>
      </pivotArea>
    </format>
    <format dxfId="10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2"/>
          </reference>
        </references>
      </pivotArea>
    </format>
    <format dxfId="9">
      <pivotArea dataOnly="0" labelOnly="1" fieldPosition="0">
        <references count="3">
          <reference field="0" count="1" selected="0">
            <x v="1"/>
          </reference>
          <reference field="1" count="0"/>
          <reference field="3" count="1" selected="0">
            <x v="3"/>
          </reference>
        </references>
      </pivotArea>
    </format>
    <format dxfId="8">
      <pivotArea dataOnly="0" labelOnly="1" fieldPosition="0">
        <references count="3">
          <reference field="0" count="1" selected="0">
            <x v="1"/>
          </reference>
          <reference field="1" count="5">
            <x v="0"/>
            <x v="1"/>
            <x v="2"/>
            <x v="3"/>
            <x v="4"/>
          </reference>
          <reference field="3" count="1" selected="0">
            <x v="4"/>
          </reference>
        </references>
      </pivotArea>
    </format>
    <format dxfId="7">
      <pivotArea field="0" type="button" dataOnly="0" labelOnly="1" outline="0" axis="axisRow" fieldPosition="0"/>
    </format>
    <format dxfId="6">
      <pivotArea dataOnly="0" labelOnly="1" outline="0" axis="axisValues" fieldPosition="0"/>
    </format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0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zoomScale="145" zoomScaleNormal="145" workbookViewId="0">
      <selection activeCell="E1" sqref="E1:F1048576"/>
    </sheetView>
  </sheetViews>
  <sheetFormatPr baseColWidth="10" defaultRowHeight="15"/>
  <cols>
    <col min="1" max="1" width="9.28515625" style="6" customWidth="1"/>
    <col min="2" max="2" width="8.5703125" style="6" customWidth="1"/>
    <col min="3" max="3" width="13.140625" style="6" bestFit="1" customWidth="1"/>
    <col min="4" max="4" width="11.42578125" style="6"/>
    <col min="5" max="5" width="8.140625" style="6" bestFit="1" customWidth="1"/>
    <col min="6" max="6" width="7.42578125" style="6" customWidth="1"/>
    <col min="7" max="7" width="3.85546875" customWidth="1"/>
  </cols>
  <sheetData>
    <row r="1" spans="1:6">
      <c r="A1" s="3" t="s">
        <v>15</v>
      </c>
      <c r="B1" s="4" t="s">
        <v>6</v>
      </c>
      <c r="C1" s="4" t="s">
        <v>16</v>
      </c>
      <c r="D1" s="4" t="s">
        <v>13</v>
      </c>
      <c r="E1" s="1" t="s">
        <v>7</v>
      </c>
      <c r="F1" s="2" t="s">
        <v>14</v>
      </c>
    </row>
    <row r="2" spans="1:6">
      <c r="A2" s="5" t="s">
        <v>2</v>
      </c>
      <c r="B2" s="5">
        <v>2</v>
      </c>
      <c r="C2" s="5" t="s">
        <v>3</v>
      </c>
      <c r="D2" s="5" t="s">
        <v>11</v>
      </c>
      <c r="E2" s="7">
        <v>166.7</v>
      </c>
      <c r="F2" s="7">
        <v>67.3</v>
      </c>
    </row>
    <row r="3" spans="1:6">
      <c r="A3" s="5" t="s">
        <v>4</v>
      </c>
      <c r="B3" s="5">
        <v>2</v>
      </c>
      <c r="C3" s="5" t="s">
        <v>3</v>
      </c>
      <c r="D3" s="5" t="s">
        <v>8</v>
      </c>
      <c r="E3" s="7">
        <v>174.7</v>
      </c>
      <c r="F3" s="7">
        <v>77.099999999999994</v>
      </c>
    </row>
    <row r="4" spans="1:6">
      <c r="A4" s="5" t="s">
        <v>2</v>
      </c>
      <c r="B4" s="5">
        <v>6</v>
      </c>
      <c r="C4" s="5" t="s">
        <v>0</v>
      </c>
      <c r="D4" s="5" t="s">
        <v>11</v>
      </c>
      <c r="E4" s="7">
        <v>174.1</v>
      </c>
      <c r="F4" s="7">
        <v>72.2</v>
      </c>
    </row>
    <row r="5" spans="1:6">
      <c r="A5" s="5" t="s">
        <v>2</v>
      </c>
      <c r="B5" s="5">
        <v>2</v>
      </c>
      <c r="C5" s="5" t="s">
        <v>5</v>
      </c>
      <c r="D5" s="5" t="s">
        <v>11</v>
      </c>
      <c r="E5" s="7">
        <v>168.9</v>
      </c>
      <c r="F5" s="7">
        <v>68.2</v>
      </c>
    </row>
    <row r="6" spans="1:6">
      <c r="A6" s="5" t="s">
        <v>2</v>
      </c>
      <c r="B6" s="5">
        <v>1</v>
      </c>
      <c r="C6" s="5" t="s">
        <v>0</v>
      </c>
      <c r="D6" s="5" t="s">
        <v>10</v>
      </c>
      <c r="E6" s="7">
        <v>170.2</v>
      </c>
      <c r="F6" s="7">
        <v>64.7</v>
      </c>
    </row>
    <row r="7" spans="1:6">
      <c r="A7" s="5" t="s">
        <v>4</v>
      </c>
      <c r="B7" s="5">
        <v>2</v>
      </c>
      <c r="C7" s="5" t="s">
        <v>3</v>
      </c>
      <c r="D7" s="5" t="s">
        <v>10</v>
      </c>
      <c r="E7" s="7">
        <v>163.80000000000001</v>
      </c>
      <c r="F7" s="7">
        <v>70.400000000000006</v>
      </c>
    </row>
    <row r="8" spans="1:6">
      <c r="A8" s="5" t="s">
        <v>2</v>
      </c>
      <c r="B8" s="5">
        <v>2</v>
      </c>
      <c r="C8" s="5" t="s">
        <v>3</v>
      </c>
      <c r="D8" s="5" t="s">
        <v>11</v>
      </c>
      <c r="E8" s="7">
        <v>170.1</v>
      </c>
      <c r="F8" s="7">
        <v>62.6</v>
      </c>
    </row>
    <row r="9" spans="1:6">
      <c r="A9" s="5" t="s">
        <v>4</v>
      </c>
      <c r="B9" s="5">
        <v>4</v>
      </c>
      <c r="C9" s="5" t="s">
        <v>3</v>
      </c>
      <c r="D9" s="5" t="s">
        <v>10</v>
      </c>
      <c r="E9" s="7">
        <v>175.7</v>
      </c>
      <c r="F9" s="7">
        <v>78.599999999999994</v>
      </c>
    </row>
    <row r="10" spans="1:6">
      <c r="A10" s="5" t="s">
        <v>4</v>
      </c>
      <c r="B10" s="5">
        <v>4</v>
      </c>
      <c r="C10" s="5" t="s">
        <v>3</v>
      </c>
      <c r="D10" s="5" t="s">
        <v>12</v>
      </c>
      <c r="E10" s="7">
        <v>165.1</v>
      </c>
      <c r="F10" s="7">
        <v>86</v>
      </c>
    </row>
    <row r="11" spans="1:6">
      <c r="A11" s="5" t="s">
        <v>2</v>
      </c>
      <c r="B11" s="5">
        <v>2</v>
      </c>
      <c r="C11" s="5" t="s">
        <v>3</v>
      </c>
      <c r="D11" s="5" t="s">
        <v>12</v>
      </c>
      <c r="E11" s="7">
        <v>171.2</v>
      </c>
      <c r="F11" s="7">
        <v>68.099999999999994</v>
      </c>
    </row>
    <row r="12" spans="1:6">
      <c r="A12" s="5" t="s">
        <v>4</v>
      </c>
      <c r="B12" s="5">
        <v>4</v>
      </c>
      <c r="C12" s="5" t="s">
        <v>0</v>
      </c>
      <c r="D12" s="5" t="s">
        <v>11</v>
      </c>
      <c r="E12" s="7">
        <v>167.7</v>
      </c>
      <c r="F12" s="7">
        <v>71.099999999999994</v>
      </c>
    </row>
    <row r="13" spans="1:6">
      <c r="A13" s="5" t="s">
        <v>4</v>
      </c>
      <c r="B13" s="5">
        <v>1</v>
      </c>
      <c r="C13" s="5" t="s">
        <v>3</v>
      </c>
      <c r="D13" s="5" t="s">
        <v>12</v>
      </c>
      <c r="E13" s="7">
        <v>177.1</v>
      </c>
      <c r="F13" s="7">
        <v>88.2</v>
      </c>
    </row>
    <row r="14" spans="1:6">
      <c r="A14" s="5" t="s">
        <v>2</v>
      </c>
      <c r="B14" s="5">
        <v>3</v>
      </c>
      <c r="C14" s="5" t="s">
        <v>0</v>
      </c>
      <c r="D14" s="5" t="s">
        <v>12</v>
      </c>
      <c r="E14" s="7">
        <v>171.2</v>
      </c>
      <c r="F14" s="7">
        <v>67.099999999999994</v>
      </c>
    </row>
    <row r="15" spans="1:6">
      <c r="A15" s="5" t="s">
        <v>2</v>
      </c>
      <c r="B15" s="5">
        <v>1</v>
      </c>
      <c r="C15" s="5" t="s">
        <v>3</v>
      </c>
      <c r="D15" s="5" t="s">
        <v>11</v>
      </c>
      <c r="E15" s="7">
        <v>178.4</v>
      </c>
      <c r="F15" s="7">
        <v>68.8</v>
      </c>
    </row>
    <row r="16" spans="1:6">
      <c r="A16" s="5" t="s">
        <v>4</v>
      </c>
      <c r="B16" s="5">
        <v>4</v>
      </c>
      <c r="C16" s="5" t="s">
        <v>0</v>
      </c>
      <c r="D16" s="5" t="s">
        <v>12</v>
      </c>
      <c r="E16" s="7">
        <v>167.1</v>
      </c>
      <c r="F16" s="7">
        <v>84.9</v>
      </c>
    </row>
    <row r="17" spans="1:6">
      <c r="A17" s="5" t="s">
        <v>4</v>
      </c>
      <c r="B17" s="5">
        <v>3</v>
      </c>
      <c r="C17" s="5" t="s">
        <v>3</v>
      </c>
      <c r="D17" s="5" t="s">
        <v>12</v>
      </c>
      <c r="E17" s="7">
        <v>175.6</v>
      </c>
      <c r="F17" s="7">
        <v>84.5</v>
      </c>
    </row>
    <row r="18" spans="1:6">
      <c r="A18" s="5" t="s">
        <v>2</v>
      </c>
      <c r="B18" s="5">
        <v>3</v>
      </c>
      <c r="C18" s="5" t="s">
        <v>3</v>
      </c>
      <c r="D18" s="5" t="s">
        <v>9</v>
      </c>
      <c r="E18" s="7">
        <v>171.1</v>
      </c>
      <c r="F18" s="7">
        <v>62</v>
      </c>
    </row>
    <row r="19" spans="1:6">
      <c r="A19" s="5" t="s">
        <v>2</v>
      </c>
      <c r="B19" s="5">
        <v>2</v>
      </c>
      <c r="C19" s="5" t="s">
        <v>1</v>
      </c>
      <c r="D19" s="5" t="s">
        <v>11</v>
      </c>
      <c r="E19" s="7">
        <v>171.3</v>
      </c>
      <c r="F19" s="7">
        <v>59.1</v>
      </c>
    </row>
    <row r="20" spans="1:6">
      <c r="A20" s="5" t="s">
        <v>4</v>
      </c>
      <c r="B20" s="5">
        <v>6</v>
      </c>
      <c r="C20" s="5" t="s">
        <v>3</v>
      </c>
      <c r="D20" s="5" t="s">
        <v>12</v>
      </c>
      <c r="E20" s="7">
        <v>176.2</v>
      </c>
      <c r="F20" s="7">
        <v>90.8</v>
      </c>
    </row>
    <row r="21" spans="1:6">
      <c r="A21" s="5" t="s">
        <v>4</v>
      </c>
      <c r="B21" s="5">
        <v>2</v>
      </c>
      <c r="C21" s="5" t="s">
        <v>3</v>
      </c>
      <c r="D21" s="5" t="s">
        <v>11</v>
      </c>
      <c r="E21" s="7">
        <v>169.5</v>
      </c>
      <c r="F21" s="7">
        <v>79.900000000000006</v>
      </c>
    </row>
    <row r="22" spans="1:6">
      <c r="A22" s="5" t="s">
        <v>2</v>
      </c>
      <c r="B22" s="5">
        <v>3</v>
      </c>
      <c r="C22" s="5" t="s">
        <v>5</v>
      </c>
      <c r="D22" s="5" t="s">
        <v>12</v>
      </c>
      <c r="E22" s="7">
        <v>169.1</v>
      </c>
      <c r="F22" s="7">
        <v>62.3</v>
      </c>
    </row>
    <row r="23" spans="1:6">
      <c r="A23" s="5" t="s">
        <v>2</v>
      </c>
      <c r="B23" s="5">
        <v>4</v>
      </c>
      <c r="C23" s="5" t="s">
        <v>5</v>
      </c>
      <c r="D23" s="5" t="s">
        <v>12</v>
      </c>
      <c r="E23" s="7">
        <v>164.5</v>
      </c>
      <c r="F23" s="7">
        <v>67.5</v>
      </c>
    </row>
    <row r="24" spans="1:6">
      <c r="A24" s="5" t="s">
        <v>4</v>
      </c>
      <c r="B24" s="5">
        <v>2</v>
      </c>
      <c r="C24" s="5" t="s">
        <v>0</v>
      </c>
      <c r="D24" s="5" t="s">
        <v>12</v>
      </c>
      <c r="E24" s="7">
        <v>172.2</v>
      </c>
      <c r="F24" s="7">
        <v>79</v>
      </c>
    </row>
    <row r="25" spans="1:6">
      <c r="A25" s="5" t="s">
        <v>2</v>
      </c>
      <c r="B25" s="5">
        <v>1</v>
      </c>
      <c r="C25" s="5" t="s">
        <v>3</v>
      </c>
      <c r="D25" s="5" t="s">
        <v>9</v>
      </c>
      <c r="E25" s="7">
        <v>169.4</v>
      </c>
      <c r="F25" s="7">
        <v>57.4</v>
      </c>
    </row>
    <row r="26" spans="1:6">
      <c r="A26" s="5" t="s">
        <v>2</v>
      </c>
      <c r="B26" s="5">
        <v>2</v>
      </c>
      <c r="C26" s="5" t="s">
        <v>0</v>
      </c>
      <c r="D26" s="5" t="s">
        <v>12</v>
      </c>
      <c r="E26" s="7">
        <v>168.7</v>
      </c>
      <c r="F26" s="7">
        <v>65.099999999999994</v>
      </c>
    </row>
    <row r="27" spans="1:6">
      <c r="A27" s="5" t="s">
        <v>4</v>
      </c>
      <c r="B27" s="5">
        <v>5</v>
      </c>
      <c r="C27" s="5" t="s">
        <v>1</v>
      </c>
      <c r="D27" s="5" t="s">
        <v>10</v>
      </c>
      <c r="E27" s="7">
        <v>174.9</v>
      </c>
      <c r="F27" s="7">
        <v>90.2</v>
      </c>
    </row>
    <row r="28" spans="1:6">
      <c r="A28" s="5" t="s">
        <v>2</v>
      </c>
      <c r="B28" s="5">
        <v>1</v>
      </c>
      <c r="C28" s="5" t="s">
        <v>0</v>
      </c>
      <c r="D28" s="5" t="s">
        <v>11</v>
      </c>
      <c r="E28" s="7">
        <v>173.3</v>
      </c>
      <c r="F28" s="7">
        <v>55.9</v>
      </c>
    </row>
    <row r="29" spans="1:6">
      <c r="A29" s="5" t="s">
        <v>2</v>
      </c>
      <c r="B29" s="5">
        <v>1</v>
      </c>
      <c r="C29" s="5" t="s">
        <v>3</v>
      </c>
      <c r="D29" s="5" t="s">
        <v>12</v>
      </c>
      <c r="E29" s="7">
        <v>163.69999999999999</v>
      </c>
      <c r="F29" s="7">
        <v>64.2</v>
      </c>
    </row>
    <row r="30" spans="1:6">
      <c r="A30" s="5" t="s">
        <v>2</v>
      </c>
      <c r="B30" s="5">
        <v>1</v>
      </c>
      <c r="C30" s="5" t="s">
        <v>5</v>
      </c>
      <c r="D30" s="5" t="s">
        <v>12</v>
      </c>
      <c r="E30" s="7">
        <v>172.9</v>
      </c>
      <c r="F30" s="7">
        <v>64.7</v>
      </c>
    </row>
    <row r="31" spans="1:6">
      <c r="A31" s="5" t="s">
        <v>2</v>
      </c>
      <c r="B31" s="5">
        <v>4</v>
      </c>
      <c r="C31" s="5" t="s">
        <v>1</v>
      </c>
      <c r="D31" s="5" t="s">
        <v>12</v>
      </c>
      <c r="E31" s="7">
        <v>168.6</v>
      </c>
      <c r="F31" s="7">
        <v>67.099999999999994</v>
      </c>
    </row>
    <row r="32" spans="1:6">
      <c r="A32" s="5" t="s">
        <v>4</v>
      </c>
      <c r="B32" s="5">
        <v>6</v>
      </c>
      <c r="C32" s="5" t="s">
        <v>0</v>
      </c>
      <c r="D32" s="5" t="s">
        <v>11</v>
      </c>
      <c r="E32" s="7">
        <v>166.5</v>
      </c>
      <c r="F32" s="7">
        <v>74.599999999999994</v>
      </c>
    </row>
    <row r="33" spans="1:6">
      <c r="A33" s="5" t="s">
        <v>4</v>
      </c>
      <c r="B33" s="5">
        <v>3</v>
      </c>
      <c r="C33" s="5" t="s">
        <v>5</v>
      </c>
      <c r="D33" s="5" t="s">
        <v>11</v>
      </c>
      <c r="E33" s="7">
        <v>175.5</v>
      </c>
      <c r="F33" s="7">
        <v>82.5</v>
      </c>
    </row>
    <row r="34" spans="1:6">
      <c r="A34" s="5" t="s">
        <v>2</v>
      </c>
      <c r="B34" s="5">
        <v>4</v>
      </c>
      <c r="C34" s="5" t="s">
        <v>0</v>
      </c>
      <c r="D34" s="5" t="s">
        <v>12</v>
      </c>
      <c r="E34" s="7">
        <v>169.3</v>
      </c>
      <c r="F34" s="7">
        <v>61.3</v>
      </c>
    </row>
    <row r="35" spans="1:6">
      <c r="A35" s="5" t="s">
        <v>2</v>
      </c>
      <c r="B35" s="5">
        <v>1</v>
      </c>
      <c r="C35" s="5" t="s">
        <v>5</v>
      </c>
      <c r="D35" s="5" t="s">
        <v>11</v>
      </c>
      <c r="E35" s="7">
        <v>169.6</v>
      </c>
      <c r="F35" s="7">
        <v>63.5</v>
      </c>
    </row>
    <row r="36" spans="1:6">
      <c r="A36" s="5" t="s">
        <v>4</v>
      </c>
      <c r="B36" s="5">
        <v>2</v>
      </c>
      <c r="C36" s="5" t="s">
        <v>3</v>
      </c>
      <c r="D36" s="5" t="s">
        <v>11</v>
      </c>
      <c r="E36" s="7">
        <v>167.2</v>
      </c>
      <c r="F36" s="7">
        <v>81.900000000000006</v>
      </c>
    </row>
    <row r="37" spans="1:6">
      <c r="A37" s="5" t="s">
        <v>2</v>
      </c>
      <c r="B37" s="5">
        <v>4</v>
      </c>
      <c r="C37" s="5" t="s">
        <v>1</v>
      </c>
      <c r="D37" s="5" t="s">
        <v>9</v>
      </c>
      <c r="E37" s="7">
        <v>175.7</v>
      </c>
      <c r="F37" s="7">
        <v>57.7</v>
      </c>
    </row>
    <row r="38" spans="1:6">
      <c r="A38" s="5" t="s">
        <v>2</v>
      </c>
      <c r="B38" s="5">
        <v>4</v>
      </c>
      <c r="C38" s="5" t="s">
        <v>3</v>
      </c>
      <c r="D38" s="5" t="s">
        <v>10</v>
      </c>
      <c r="E38" s="7">
        <v>168.7</v>
      </c>
      <c r="F38" s="7">
        <v>56.1</v>
      </c>
    </row>
    <row r="39" spans="1:6">
      <c r="A39" s="5" t="s">
        <v>2</v>
      </c>
      <c r="B39" s="5">
        <v>1</v>
      </c>
      <c r="C39" s="5" t="s">
        <v>3</v>
      </c>
      <c r="D39" s="5" t="s">
        <v>8</v>
      </c>
      <c r="E39" s="7">
        <v>169.6</v>
      </c>
      <c r="F39" s="7">
        <v>66.400000000000006</v>
      </c>
    </row>
    <row r="40" spans="1:6">
      <c r="A40" s="5" t="s">
        <v>4</v>
      </c>
      <c r="B40" s="5">
        <v>3</v>
      </c>
      <c r="C40" s="5" t="s">
        <v>5</v>
      </c>
      <c r="D40" s="5" t="s">
        <v>10</v>
      </c>
      <c r="E40" s="7">
        <v>171.8</v>
      </c>
      <c r="F40" s="7">
        <v>77.900000000000006</v>
      </c>
    </row>
    <row r="41" spans="1:6">
      <c r="A41" s="5" t="s">
        <v>2</v>
      </c>
      <c r="B41" s="5">
        <v>3</v>
      </c>
      <c r="C41" s="5" t="s">
        <v>0</v>
      </c>
      <c r="D41" s="5" t="s">
        <v>11</v>
      </c>
      <c r="E41" s="7">
        <v>173</v>
      </c>
      <c r="F41" s="7">
        <v>64.7</v>
      </c>
    </row>
    <row r="42" spans="1:6">
      <c r="A42" s="5" t="s">
        <v>2</v>
      </c>
      <c r="B42" s="5">
        <v>1</v>
      </c>
      <c r="C42" s="5" t="s">
        <v>0</v>
      </c>
      <c r="D42" s="5" t="s">
        <v>9</v>
      </c>
      <c r="E42" s="7">
        <v>169</v>
      </c>
      <c r="F42" s="7">
        <v>57.2</v>
      </c>
    </row>
    <row r="43" spans="1:6">
      <c r="A43" s="5" t="s">
        <v>2</v>
      </c>
      <c r="B43" s="5">
        <v>2</v>
      </c>
      <c r="C43" s="5" t="s">
        <v>3</v>
      </c>
      <c r="D43" s="5" t="s">
        <v>11</v>
      </c>
      <c r="E43" s="7">
        <v>173</v>
      </c>
      <c r="F43" s="7">
        <v>60.7</v>
      </c>
    </row>
    <row r="44" spans="1:6">
      <c r="A44" s="5" t="s">
        <v>2</v>
      </c>
      <c r="B44" s="5">
        <v>6</v>
      </c>
      <c r="C44" s="5" t="s">
        <v>3</v>
      </c>
      <c r="D44" s="5" t="s">
        <v>9</v>
      </c>
      <c r="E44" s="7">
        <v>166.9</v>
      </c>
      <c r="F44" s="7">
        <v>57.4</v>
      </c>
    </row>
    <row r="45" spans="1:6">
      <c r="A45" s="5" t="s">
        <v>4</v>
      </c>
      <c r="B45" s="5">
        <v>3</v>
      </c>
      <c r="C45" s="5" t="s">
        <v>3</v>
      </c>
      <c r="D45" s="5" t="s">
        <v>10</v>
      </c>
      <c r="E45" s="7">
        <v>171.8</v>
      </c>
      <c r="F45" s="7">
        <v>70.900000000000006</v>
      </c>
    </row>
    <row r="46" spans="1:6">
      <c r="A46" s="5" t="s">
        <v>2</v>
      </c>
      <c r="B46" s="5">
        <v>1</v>
      </c>
      <c r="C46" s="5" t="s">
        <v>3</v>
      </c>
      <c r="D46" s="5" t="s">
        <v>12</v>
      </c>
      <c r="E46" s="7">
        <v>163.6</v>
      </c>
      <c r="F46" s="7">
        <v>67.2</v>
      </c>
    </row>
    <row r="47" spans="1:6">
      <c r="A47" s="5" t="s">
        <v>4</v>
      </c>
      <c r="B47" s="5">
        <v>3</v>
      </c>
      <c r="C47" s="5" t="s">
        <v>3</v>
      </c>
      <c r="D47" s="5" t="s">
        <v>11</v>
      </c>
      <c r="E47" s="7">
        <v>172.4</v>
      </c>
      <c r="F47" s="7">
        <v>84.2</v>
      </c>
    </row>
    <row r="48" spans="1:6">
      <c r="A48" s="5" t="s">
        <v>4</v>
      </c>
      <c r="B48" s="5">
        <v>3</v>
      </c>
      <c r="C48" s="5" t="s">
        <v>3</v>
      </c>
      <c r="D48" s="5" t="s">
        <v>12</v>
      </c>
      <c r="E48" s="7">
        <v>170.3</v>
      </c>
      <c r="F48" s="7">
        <v>85.2</v>
      </c>
    </row>
    <row r="49" spans="1:6">
      <c r="A49" s="5" t="s">
        <v>2</v>
      </c>
      <c r="B49" s="5">
        <v>6</v>
      </c>
      <c r="C49" s="5" t="s">
        <v>5</v>
      </c>
      <c r="D49" s="5" t="s">
        <v>9</v>
      </c>
      <c r="E49" s="7">
        <v>168.2</v>
      </c>
      <c r="F49" s="7">
        <v>71.900000000000006</v>
      </c>
    </row>
    <row r="50" spans="1:6">
      <c r="A50" s="5" t="s">
        <v>2</v>
      </c>
      <c r="B50" s="5">
        <v>4</v>
      </c>
      <c r="C50" s="5" t="s">
        <v>0</v>
      </c>
      <c r="D50" s="5" t="s">
        <v>12</v>
      </c>
      <c r="E50" s="7">
        <v>174.2</v>
      </c>
      <c r="F50" s="7">
        <v>58.2</v>
      </c>
    </row>
    <row r="51" spans="1:6">
      <c r="A51" s="5" t="s">
        <v>4</v>
      </c>
      <c r="B51" s="5">
        <v>1</v>
      </c>
      <c r="C51" s="5" t="s">
        <v>5</v>
      </c>
      <c r="D51" s="5" t="s">
        <v>9</v>
      </c>
      <c r="E51" s="7">
        <v>170</v>
      </c>
      <c r="F51" s="7">
        <v>70.099999999999994</v>
      </c>
    </row>
    <row r="52" spans="1:6">
      <c r="A52" s="5" t="s">
        <v>4</v>
      </c>
      <c r="B52" s="5">
        <v>2</v>
      </c>
      <c r="C52" s="5" t="s">
        <v>0</v>
      </c>
      <c r="D52" s="5" t="s">
        <v>12</v>
      </c>
      <c r="E52" s="7">
        <v>169.6</v>
      </c>
      <c r="F52" s="7">
        <v>75.900000000000006</v>
      </c>
    </row>
    <row r="53" spans="1:6">
      <c r="A53" s="5" t="s">
        <v>2</v>
      </c>
      <c r="B53" s="5">
        <v>4</v>
      </c>
      <c r="C53" s="5" t="s">
        <v>3</v>
      </c>
      <c r="D53" s="5" t="s">
        <v>12</v>
      </c>
      <c r="E53" s="7">
        <v>171.4</v>
      </c>
      <c r="F53" s="7">
        <v>63.1</v>
      </c>
    </row>
    <row r="54" spans="1:6">
      <c r="A54" s="5" t="s">
        <v>4</v>
      </c>
      <c r="B54" s="5">
        <v>4</v>
      </c>
      <c r="C54" s="5" t="s">
        <v>3</v>
      </c>
      <c r="D54" s="5" t="s">
        <v>11</v>
      </c>
      <c r="E54" s="7">
        <v>166.4</v>
      </c>
      <c r="F54" s="7">
        <v>84.5</v>
      </c>
    </row>
    <row r="55" spans="1:6">
      <c r="A55" s="5" t="s">
        <v>4</v>
      </c>
      <c r="B55" s="5">
        <v>5</v>
      </c>
      <c r="C55" s="5" t="s">
        <v>3</v>
      </c>
      <c r="D55" s="5" t="s">
        <v>12</v>
      </c>
      <c r="E55" s="7">
        <v>161.4</v>
      </c>
      <c r="F55" s="7">
        <v>72.400000000000006</v>
      </c>
    </row>
    <row r="56" spans="1:6">
      <c r="A56" s="5" t="s">
        <v>2</v>
      </c>
      <c r="B56" s="5">
        <v>3</v>
      </c>
      <c r="C56" s="5" t="s">
        <v>3</v>
      </c>
      <c r="D56" s="5" t="s">
        <v>9</v>
      </c>
      <c r="E56" s="7">
        <v>169</v>
      </c>
      <c r="F56" s="7">
        <v>66.2</v>
      </c>
    </row>
    <row r="57" spans="1:6">
      <c r="A57" s="5" t="s">
        <v>2</v>
      </c>
      <c r="B57" s="5">
        <v>3</v>
      </c>
      <c r="C57" s="5" t="s">
        <v>3</v>
      </c>
      <c r="D57" s="5" t="s">
        <v>11</v>
      </c>
      <c r="E57" s="7">
        <v>167.9</v>
      </c>
      <c r="F57" s="7">
        <v>64.8</v>
      </c>
    </row>
    <row r="58" spans="1:6">
      <c r="A58" s="5" t="s">
        <v>2</v>
      </c>
      <c r="B58" s="5">
        <v>1</v>
      </c>
      <c r="C58" s="5" t="s">
        <v>0</v>
      </c>
      <c r="D58" s="5" t="s">
        <v>11</v>
      </c>
      <c r="E58" s="7">
        <v>173.2</v>
      </c>
      <c r="F58" s="7">
        <v>71.8</v>
      </c>
    </row>
    <row r="59" spans="1:6">
      <c r="A59" s="5" t="s">
        <v>4</v>
      </c>
      <c r="B59" s="5">
        <v>3</v>
      </c>
      <c r="C59" s="5" t="s">
        <v>0</v>
      </c>
      <c r="D59" s="5" t="s">
        <v>12</v>
      </c>
      <c r="E59" s="7">
        <v>165.9</v>
      </c>
      <c r="F59" s="7">
        <v>74.3</v>
      </c>
    </row>
    <row r="60" spans="1:6">
      <c r="A60" s="5" t="s">
        <v>2</v>
      </c>
      <c r="B60" s="5">
        <v>2</v>
      </c>
      <c r="C60" s="5" t="s">
        <v>5</v>
      </c>
      <c r="D60" s="5" t="s">
        <v>10</v>
      </c>
      <c r="E60" s="7">
        <v>175.4</v>
      </c>
      <c r="F60" s="7">
        <v>56.6</v>
      </c>
    </row>
    <row r="61" spans="1:6">
      <c r="A61" s="5" t="s">
        <v>4</v>
      </c>
      <c r="B61" s="5">
        <v>1</v>
      </c>
      <c r="C61" s="5" t="s">
        <v>5</v>
      </c>
      <c r="D61" s="5" t="s">
        <v>9</v>
      </c>
      <c r="E61" s="7">
        <v>171.6</v>
      </c>
      <c r="F61" s="7">
        <v>72.8</v>
      </c>
    </row>
    <row r="62" spans="1:6">
      <c r="A62" s="5" t="s">
        <v>2</v>
      </c>
      <c r="B62" s="5">
        <v>3</v>
      </c>
      <c r="C62" s="5" t="s">
        <v>1</v>
      </c>
      <c r="D62" s="5" t="s">
        <v>9</v>
      </c>
      <c r="E62" s="7">
        <v>167.2</v>
      </c>
      <c r="F62" s="7">
        <v>70.5</v>
      </c>
    </row>
    <row r="63" spans="1:6">
      <c r="A63" s="5" t="s">
        <v>2</v>
      </c>
      <c r="B63" s="5">
        <v>6</v>
      </c>
      <c r="C63" s="5" t="s">
        <v>3</v>
      </c>
      <c r="D63" s="5" t="s">
        <v>10</v>
      </c>
      <c r="E63" s="7">
        <v>176.9</v>
      </c>
      <c r="F63" s="7">
        <v>66.2</v>
      </c>
    </row>
    <row r="64" spans="1:6">
      <c r="A64" s="5" t="s">
        <v>4</v>
      </c>
      <c r="B64" s="5">
        <v>5</v>
      </c>
      <c r="C64" s="5" t="s">
        <v>3</v>
      </c>
      <c r="D64" s="5" t="s">
        <v>9</v>
      </c>
      <c r="E64" s="7">
        <v>165.3</v>
      </c>
      <c r="F64" s="7">
        <v>85.1</v>
      </c>
    </row>
    <row r="65" spans="1:6">
      <c r="A65" s="5" t="s">
        <v>2</v>
      </c>
      <c r="B65" s="5">
        <v>1</v>
      </c>
      <c r="C65" s="5" t="s">
        <v>5</v>
      </c>
      <c r="D65" s="5" t="s">
        <v>12</v>
      </c>
      <c r="E65" s="7">
        <v>176.3</v>
      </c>
      <c r="F65" s="7">
        <v>58</v>
      </c>
    </row>
    <row r="66" spans="1:6">
      <c r="A66" s="5" t="s">
        <v>2</v>
      </c>
      <c r="B66" s="5">
        <v>2</v>
      </c>
      <c r="C66" s="5" t="s">
        <v>0</v>
      </c>
      <c r="D66" s="5" t="s">
        <v>10</v>
      </c>
      <c r="E66" s="7">
        <v>167.6</v>
      </c>
      <c r="F66" s="7">
        <v>65.7</v>
      </c>
    </row>
    <row r="67" spans="1:6">
      <c r="A67" s="5" t="s">
        <v>2</v>
      </c>
      <c r="B67" s="5">
        <v>4</v>
      </c>
      <c r="C67" s="5" t="s">
        <v>0</v>
      </c>
      <c r="D67" s="5" t="s">
        <v>10</v>
      </c>
      <c r="E67" s="7">
        <v>166.5</v>
      </c>
      <c r="F67" s="7">
        <v>66.3</v>
      </c>
    </row>
    <row r="68" spans="1:6">
      <c r="A68" s="5" t="s">
        <v>2</v>
      </c>
      <c r="B68" s="5">
        <v>3</v>
      </c>
      <c r="C68" s="5" t="s">
        <v>3</v>
      </c>
      <c r="D68" s="5" t="s">
        <v>9</v>
      </c>
      <c r="E68" s="7">
        <v>167.3</v>
      </c>
      <c r="F68" s="7">
        <v>63.6</v>
      </c>
    </row>
    <row r="69" spans="1:6">
      <c r="A69" s="5" t="s">
        <v>2</v>
      </c>
      <c r="B69" s="5">
        <v>3</v>
      </c>
      <c r="C69" s="5" t="s">
        <v>3</v>
      </c>
      <c r="D69" s="5" t="s">
        <v>10</v>
      </c>
      <c r="E69" s="7">
        <v>169.9</v>
      </c>
      <c r="F69" s="7">
        <v>63.6</v>
      </c>
    </row>
    <row r="70" spans="1:6">
      <c r="A70" s="5" t="s">
        <v>2</v>
      </c>
      <c r="B70" s="5">
        <v>3</v>
      </c>
      <c r="C70" s="5" t="s">
        <v>3</v>
      </c>
      <c r="D70" s="5" t="s">
        <v>11</v>
      </c>
      <c r="E70" s="7">
        <v>169.8</v>
      </c>
      <c r="F70" s="7">
        <v>68.5</v>
      </c>
    </row>
    <row r="71" spans="1:6">
      <c r="A71" s="5" t="s">
        <v>2</v>
      </c>
      <c r="B71" s="5">
        <v>1</v>
      </c>
      <c r="C71" s="5" t="s">
        <v>3</v>
      </c>
      <c r="D71" s="5" t="s">
        <v>12</v>
      </c>
      <c r="E71" s="7">
        <v>177.8</v>
      </c>
      <c r="F71" s="7">
        <v>65.599999999999994</v>
      </c>
    </row>
    <row r="72" spans="1:6">
      <c r="A72" s="5" t="s">
        <v>2</v>
      </c>
      <c r="B72" s="5">
        <v>3</v>
      </c>
      <c r="C72" s="5" t="s">
        <v>3</v>
      </c>
      <c r="D72" s="5" t="s">
        <v>11</v>
      </c>
      <c r="E72" s="7">
        <v>173.3</v>
      </c>
      <c r="F72" s="7">
        <v>66.900000000000006</v>
      </c>
    </row>
    <row r="73" spans="1:6">
      <c r="A73" s="5" t="s">
        <v>2</v>
      </c>
      <c r="B73" s="5">
        <v>1</v>
      </c>
      <c r="C73" s="5" t="s">
        <v>0</v>
      </c>
      <c r="D73" s="5" t="s">
        <v>8</v>
      </c>
      <c r="E73" s="7">
        <v>172.8</v>
      </c>
      <c r="F73" s="7">
        <v>71.7</v>
      </c>
    </row>
    <row r="74" spans="1:6">
      <c r="A74" s="5" t="s">
        <v>4</v>
      </c>
      <c r="B74" s="5">
        <v>3</v>
      </c>
      <c r="C74" s="5" t="s">
        <v>0</v>
      </c>
      <c r="D74" s="5" t="s">
        <v>12</v>
      </c>
      <c r="E74" s="7">
        <v>166</v>
      </c>
      <c r="F74" s="7">
        <v>77.400000000000006</v>
      </c>
    </row>
    <row r="75" spans="1:6">
      <c r="A75" s="5" t="s">
        <v>4</v>
      </c>
      <c r="B75" s="5">
        <v>3</v>
      </c>
      <c r="C75" s="5" t="s">
        <v>3</v>
      </c>
      <c r="D75" s="5" t="s">
        <v>12</v>
      </c>
      <c r="E75" s="7">
        <v>173.8</v>
      </c>
      <c r="F75" s="7">
        <v>74.7</v>
      </c>
    </row>
    <row r="76" spans="1:6">
      <c r="A76" s="5" t="s">
        <v>2</v>
      </c>
      <c r="B76" s="5">
        <v>4</v>
      </c>
      <c r="C76" s="5" t="s">
        <v>1</v>
      </c>
      <c r="D76" s="5" t="s">
        <v>10</v>
      </c>
      <c r="E76" s="7">
        <v>170.3</v>
      </c>
      <c r="F76" s="7">
        <v>58.7</v>
      </c>
    </row>
    <row r="77" spans="1:6">
      <c r="A77" s="5" t="s">
        <v>2</v>
      </c>
      <c r="B77" s="5">
        <v>4</v>
      </c>
      <c r="C77" s="5" t="s">
        <v>0</v>
      </c>
      <c r="D77" s="5" t="s">
        <v>11</v>
      </c>
      <c r="E77" s="7">
        <v>176.2</v>
      </c>
      <c r="F77" s="7">
        <v>72.900000000000006</v>
      </c>
    </row>
    <row r="78" spans="1:6">
      <c r="A78" s="5" t="s">
        <v>2</v>
      </c>
      <c r="B78" s="5">
        <v>2</v>
      </c>
      <c r="C78" s="5" t="s">
        <v>3</v>
      </c>
      <c r="D78" s="5" t="s">
        <v>11</v>
      </c>
      <c r="E78" s="7">
        <v>172.9</v>
      </c>
      <c r="F78" s="7">
        <v>59.7</v>
      </c>
    </row>
    <row r="79" spans="1:6">
      <c r="A79" s="5" t="s">
        <v>2</v>
      </c>
      <c r="B79" s="5">
        <v>3</v>
      </c>
      <c r="C79" s="5" t="s">
        <v>5</v>
      </c>
      <c r="D79" s="5" t="s">
        <v>12</v>
      </c>
      <c r="E79" s="7">
        <v>174.5</v>
      </c>
      <c r="F79" s="7">
        <v>63.3</v>
      </c>
    </row>
    <row r="80" spans="1:6">
      <c r="A80" s="5" t="s">
        <v>2</v>
      </c>
      <c r="B80" s="5">
        <v>2</v>
      </c>
      <c r="C80" s="5" t="s">
        <v>5</v>
      </c>
      <c r="D80" s="5" t="s">
        <v>12</v>
      </c>
      <c r="E80" s="7">
        <v>162.80000000000001</v>
      </c>
      <c r="F80" s="7">
        <v>56.9</v>
      </c>
    </row>
    <row r="81" spans="1:6">
      <c r="A81" s="5" t="s">
        <v>2</v>
      </c>
      <c r="B81" s="5">
        <v>3</v>
      </c>
      <c r="C81" s="5" t="s">
        <v>5</v>
      </c>
      <c r="D81" s="5" t="s">
        <v>12</v>
      </c>
      <c r="E81" s="7">
        <v>176.2</v>
      </c>
      <c r="F81" s="7">
        <v>75</v>
      </c>
    </row>
    <row r="82" spans="1:6">
      <c r="A82" s="5" t="s">
        <v>2</v>
      </c>
      <c r="B82" s="5">
        <v>4</v>
      </c>
      <c r="C82" s="5" t="s">
        <v>3</v>
      </c>
      <c r="D82" s="5" t="s">
        <v>10</v>
      </c>
      <c r="E82" s="7">
        <v>176.4</v>
      </c>
      <c r="F82" s="7">
        <v>77</v>
      </c>
    </row>
    <row r="83" spans="1:6">
      <c r="A83" s="5" t="s">
        <v>2</v>
      </c>
      <c r="B83" s="5">
        <v>4</v>
      </c>
      <c r="C83" s="5" t="s">
        <v>0</v>
      </c>
      <c r="D83" s="5" t="s">
        <v>12</v>
      </c>
      <c r="E83" s="7">
        <v>169.5</v>
      </c>
      <c r="F83" s="7">
        <v>55.4</v>
      </c>
    </row>
    <row r="84" spans="1:6">
      <c r="A84" s="5" t="s">
        <v>2</v>
      </c>
      <c r="B84" s="5">
        <v>1</v>
      </c>
      <c r="C84" s="5" t="s">
        <v>0</v>
      </c>
      <c r="D84" s="5" t="s">
        <v>12</v>
      </c>
      <c r="E84" s="7">
        <v>175.6</v>
      </c>
      <c r="F84" s="7">
        <v>58.7</v>
      </c>
    </row>
    <row r="85" spans="1:6">
      <c r="A85" s="5" t="s">
        <v>4</v>
      </c>
      <c r="B85" s="5">
        <v>3</v>
      </c>
      <c r="C85" s="5" t="s">
        <v>0</v>
      </c>
      <c r="D85" s="5" t="s">
        <v>12</v>
      </c>
      <c r="E85" s="7">
        <v>170</v>
      </c>
      <c r="F85" s="7">
        <v>75.099999999999994</v>
      </c>
    </row>
    <row r="86" spans="1:6">
      <c r="A86" s="5" t="s">
        <v>2</v>
      </c>
      <c r="B86" s="5">
        <v>1</v>
      </c>
      <c r="C86" s="5" t="s">
        <v>3</v>
      </c>
      <c r="D86" s="5" t="s">
        <v>11</v>
      </c>
      <c r="E86" s="7">
        <v>169.3</v>
      </c>
      <c r="F86" s="7">
        <v>72.3</v>
      </c>
    </row>
    <row r="87" spans="1:6">
      <c r="A87" s="5" t="s">
        <v>2</v>
      </c>
      <c r="B87" s="5">
        <v>5</v>
      </c>
      <c r="C87" s="5" t="s">
        <v>1</v>
      </c>
      <c r="D87" s="5" t="s">
        <v>11</v>
      </c>
      <c r="E87" s="7">
        <v>162.9</v>
      </c>
      <c r="F87" s="7">
        <v>68.900000000000006</v>
      </c>
    </row>
    <row r="88" spans="1:6">
      <c r="A88" s="5" t="s">
        <v>4</v>
      </c>
      <c r="B88" s="5">
        <v>2</v>
      </c>
      <c r="C88" s="5" t="s">
        <v>5</v>
      </c>
      <c r="D88" s="5" t="s">
        <v>8</v>
      </c>
      <c r="E88" s="7">
        <v>167.5</v>
      </c>
      <c r="F88" s="7">
        <v>81</v>
      </c>
    </row>
    <row r="89" spans="1:6">
      <c r="A89" s="5" t="s">
        <v>4</v>
      </c>
      <c r="B89" s="5">
        <v>3</v>
      </c>
      <c r="C89" s="5" t="s">
        <v>5</v>
      </c>
      <c r="D89" s="5" t="s">
        <v>9</v>
      </c>
      <c r="E89" s="7">
        <v>168.1</v>
      </c>
      <c r="F89" s="7">
        <v>78.3</v>
      </c>
    </row>
    <row r="90" spans="1:6">
      <c r="A90" s="5" t="s">
        <v>2</v>
      </c>
      <c r="B90" s="5">
        <v>2</v>
      </c>
      <c r="C90" s="5" t="s">
        <v>0</v>
      </c>
      <c r="D90" s="5" t="s">
        <v>12</v>
      </c>
      <c r="E90" s="7">
        <v>173.1</v>
      </c>
      <c r="F90" s="7">
        <v>68.8</v>
      </c>
    </row>
    <row r="91" spans="1:6">
      <c r="A91" s="5" t="s">
        <v>2</v>
      </c>
      <c r="B91" s="5">
        <v>2</v>
      </c>
      <c r="C91" s="5" t="s">
        <v>0</v>
      </c>
      <c r="D91" s="5" t="s">
        <v>12</v>
      </c>
      <c r="E91" s="7">
        <v>171.2</v>
      </c>
      <c r="F91" s="7">
        <v>61.1</v>
      </c>
    </row>
    <row r="92" spans="1:6">
      <c r="A92" s="5" t="s">
        <v>2</v>
      </c>
      <c r="B92" s="5">
        <v>2</v>
      </c>
      <c r="C92" s="5" t="s">
        <v>5</v>
      </c>
      <c r="D92" s="5" t="s">
        <v>12</v>
      </c>
      <c r="E92" s="7">
        <v>171.5</v>
      </c>
      <c r="F92" s="7">
        <v>64.2</v>
      </c>
    </row>
    <row r="93" spans="1:6">
      <c r="A93" s="5" t="s">
        <v>4</v>
      </c>
      <c r="B93" s="5">
        <v>5</v>
      </c>
      <c r="C93" s="5" t="s">
        <v>1</v>
      </c>
      <c r="D93" s="5" t="s">
        <v>12</v>
      </c>
      <c r="E93" s="7">
        <v>172.2</v>
      </c>
      <c r="F93" s="7">
        <v>70</v>
      </c>
    </row>
    <row r="94" spans="1:6">
      <c r="A94" s="5" t="s">
        <v>2</v>
      </c>
      <c r="B94" s="5">
        <v>1</v>
      </c>
      <c r="C94" s="5" t="s">
        <v>5</v>
      </c>
      <c r="D94" s="5" t="s">
        <v>12</v>
      </c>
      <c r="E94" s="7">
        <v>168.9</v>
      </c>
      <c r="F94" s="7">
        <v>56.2</v>
      </c>
    </row>
    <row r="95" spans="1:6">
      <c r="A95" s="5" t="s">
        <v>2</v>
      </c>
      <c r="B95" s="5">
        <v>1</v>
      </c>
      <c r="C95" s="5" t="s">
        <v>0</v>
      </c>
      <c r="D95" s="5" t="s">
        <v>10</v>
      </c>
      <c r="E95" s="7">
        <v>168.3</v>
      </c>
      <c r="F95" s="7">
        <v>61</v>
      </c>
    </row>
    <row r="96" spans="1:6">
      <c r="A96" s="5" t="s">
        <v>2</v>
      </c>
      <c r="B96" s="5">
        <v>4</v>
      </c>
      <c r="C96" s="5" t="s">
        <v>3</v>
      </c>
      <c r="D96" s="5" t="s">
        <v>10</v>
      </c>
      <c r="E96" s="7">
        <v>166.5</v>
      </c>
      <c r="F96" s="7">
        <v>58.3</v>
      </c>
    </row>
    <row r="97" spans="1:6">
      <c r="A97" s="5" t="s">
        <v>2</v>
      </c>
      <c r="B97" s="5">
        <v>3</v>
      </c>
      <c r="C97" s="5" t="s">
        <v>5</v>
      </c>
      <c r="D97" s="5" t="s">
        <v>10</v>
      </c>
      <c r="E97" s="7">
        <v>160.6</v>
      </c>
      <c r="F97" s="7">
        <v>60</v>
      </c>
    </row>
    <row r="98" spans="1:6">
      <c r="A98" s="5" t="s">
        <v>4</v>
      </c>
      <c r="B98" s="5">
        <v>1</v>
      </c>
      <c r="C98" s="5" t="s">
        <v>0</v>
      </c>
      <c r="D98" s="5" t="s">
        <v>10</v>
      </c>
      <c r="E98" s="7">
        <v>170.8</v>
      </c>
      <c r="F98" s="7">
        <v>85.4</v>
      </c>
    </row>
    <row r="99" spans="1:6">
      <c r="A99" s="5" t="s">
        <v>2</v>
      </c>
      <c r="B99" s="5">
        <v>3</v>
      </c>
      <c r="C99" s="5" t="s">
        <v>0</v>
      </c>
      <c r="D99" s="5" t="s">
        <v>10</v>
      </c>
      <c r="E99" s="7">
        <v>173</v>
      </c>
      <c r="F99" s="7">
        <v>65.7</v>
      </c>
    </row>
    <row r="100" spans="1:6">
      <c r="A100" s="5" t="s">
        <v>4</v>
      </c>
      <c r="B100" s="5">
        <v>2</v>
      </c>
      <c r="C100" s="5" t="s">
        <v>3</v>
      </c>
      <c r="D100" s="5" t="s">
        <v>9</v>
      </c>
      <c r="E100" s="7">
        <v>178.1</v>
      </c>
      <c r="F100" s="7">
        <v>73.599999999999994</v>
      </c>
    </row>
    <row r="101" spans="1:6">
      <c r="A101" s="5" t="s">
        <v>4</v>
      </c>
      <c r="B101" s="5">
        <v>3</v>
      </c>
      <c r="C101" s="5" t="s">
        <v>3</v>
      </c>
      <c r="D101" s="5" t="s">
        <v>9</v>
      </c>
      <c r="E101" s="7">
        <v>162.30000000000001</v>
      </c>
      <c r="F101" s="7">
        <v>83.8</v>
      </c>
    </row>
    <row r="102" spans="1:6">
      <c r="A102" s="5" t="s">
        <v>2</v>
      </c>
      <c r="B102" s="5">
        <v>1</v>
      </c>
      <c r="C102" s="5" t="s">
        <v>0</v>
      </c>
      <c r="D102" s="5" t="s">
        <v>10</v>
      </c>
      <c r="E102" s="7">
        <v>167.8</v>
      </c>
      <c r="F102" s="7">
        <v>53.8</v>
      </c>
    </row>
    <row r="103" spans="1:6">
      <c r="A103" s="5" t="s">
        <v>2</v>
      </c>
      <c r="B103" s="5">
        <v>1</v>
      </c>
      <c r="C103" s="5" t="s">
        <v>0</v>
      </c>
      <c r="D103" s="5" t="s">
        <v>12</v>
      </c>
      <c r="E103" s="7">
        <v>170.3</v>
      </c>
      <c r="F103" s="7">
        <v>71.7</v>
      </c>
    </row>
    <row r="104" spans="1:6">
      <c r="A104" s="5" t="s">
        <v>2</v>
      </c>
      <c r="B104" s="5">
        <v>3</v>
      </c>
      <c r="C104" s="5" t="s">
        <v>0</v>
      </c>
      <c r="D104" s="5" t="s">
        <v>8</v>
      </c>
      <c r="E104" s="7">
        <v>168.6</v>
      </c>
      <c r="F104" s="7">
        <v>67.099999999999994</v>
      </c>
    </row>
    <row r="105" spans="1:6">
      <c r="A105" s="5" t="s">
        <v>2</v>
      </c>
      <c r="B105" s="5">
        <v>2</v>
      </c>
      <c r="C105" s="5" t="s">
        <v>3</v>
      </c>
      <c r="D105" s="5" t="s">
        <v>9</v>
      </c>
      <c r="E105" s="7">
        <v>172.1</v>
      </c>
      <c r="F105" s="7">
        <v>61.4</v>
      </c>
    </row>
    <row r="106" spans="1:6">
      <c r="A106" s="5" t="s">
        <v>2</v>
      </c>
      <c r="B106" s="5">
        <v>1</v>
      </c>
      <c r="C106" s="5" t="s">
        <v>3</v>
      </c>
      <c r="D106" s="5" t="s">
        <v>9</v>
      </c>
      <c r="E106" s="7">
        <v>167</v>
      </c>
      <c r="F106" s="7">
        <v>69.5</v>
      </c>
    </row>
    <row r="107" spans="1:6">
      <c r="A107" s="5" t="s">
        <v>2</v>
      </c>
      <c r="B107" s="5">
        <v>3</v>
      </c>
      <c r="C107" s="5" t="s">
        <v>0</v>
      </c>
      <c r="D107" s="5" t="s">
        <v>8</v>
      </c>
      <c r="E107" s="7">
        <v>169.9</v>
      </c>
      <c r="F107" s="7">
        <v>58.5</v>
      </c>
    </row>
    <row r="108" spans="1:6">
      <c r="A108" s="5" t="s">
        <v>2</v>
      </c>
      <c r="B108" s="5">
        <v>4</v>
      </c>
      <c r="C108" s="5" t="s">
        <v>0</v>
      </c>
      <c r="D108" s="5" t="s">
        <v>9</v>
      </c>
      <c r="E108" s="7">
        <v>168.9</v>
      </c>
      <c r="F108" s="7">
        <v>59.2</v>
      </c>
    </row>
    <row r="109" spans="1:6">
      <c r="A109" s="5" t="s">
        <v>2</v>
      </c>
      <c r="B109" s="5">
        <v>1</v>
      </c>
      <c r="C109" s="5" t="s">
        <v>3</v>
      </c>
      <c r="D109" s="5" t="s">
        <v>10</v>
      </c>
      <c r="E109" s="7">
        <v>169.8</v>
      </c>
      <c r="F109" s="7">
        <v>61.5</v>
      </c>
    </row>
    <row r="110" spans="1:6">
      <c r="A110" s="5" t="s">
        <v>2</v>
      </c>
      <c r="B110" s="5">
        <v>4</v>
      </c>
      <c r="C110" s="5" t="s">
        <v>3</v>
      </c>
      <c r="D110" s="5" t="s">
        <v>9</v>
      </c>
      <c r="E110" s="7">
        <v>173.6</v>
      </c>
      <c r="F110" s="7">
        <v>76</v>
      </c>
    </row>
    <row r="111" spans="1:6">
      <c r="A111" s="5" t="s">
        <v>2</v>
      </c>
      <c r="B111" s="5">
        <v>1</v>
      </c>
      <c r="C111" s="5" t="s">
        <v>3</v>
      </c>
      <c r="D111" s="5" t="s">
        <v>9</v>
      </c>
      <c r="E111" s="7">
        <v>169.2</v>
      </c>
      <c r="F111" s="7">
        <v>71.3</v>
      </c>
    </row>
    <row r="112" spans="1:6">
      <c r="A112" s="5" t="s">
        <v>2</v>
      </c>
      <c r="B112" s="5">
        <v>3</v>
      </c>
      <c r="C112" s="5" t="s">
        <v>3</v>
      </c>
      <c r="D112" s="5" t="s">
        <v>9</v>
      </c>
      <c r="E112" s="7">
        <v>176</v>
      </c>
      <c r="F112" s="7">
        <v>60.9</v>
      </c>
    </row>
    <row r="113" spans="1:6">
      <c r="A113" s="5" t="s">
        <v>2</v>
      </c>
      <c r="B113" s="5">
        <v>2</v>
      </c>
      <c r="C113" s="5" t="s">
        <v>0</v>
      </c>
      <c r="D113" s="5" t="s">
        <v>11</v>
      </c>
      <c r="E113" s="7">
        <v>169.7</v>
      </c>
      <c r="F113" s="7">
        <v>73.5</v>
      </c>
    </row>
    <row r="114" spans="1:6">
      <c r="A114" s="5" t="s">
        <v>2</v>
      </c>
      <c r="B114" s="5">
        <v>4</v>
      </c>
      <c r="C114" s="5" t="s">
        <v>1</v>
      </c>
      <c r="D114" s="5" t="s">
        <v>12</v>
      </c>
      <c r="E114" s="7">
        <v>179.5</v>
      </c>
      <c r="F114" s="7">
        <v>65.2</v>
      </c>
    </row>
    <row r="115" spans="1:6">
      <c r="A115" s="5" t="s">
        <v>4</v>
      </c>
      <c r="B115" s="5">
        <v>4</v>
      </c>
      <c r="C115" s="5" t="s">
        <v>3</v>
      </c>
      <c r="D115" s="5" t="s">
        <v>11</v>
      </c>
      <c r="E115" s="7">
        <v>168.8</v>
      </c>
      <c r="F115" s="7">
        <v>67.599999999999994</v>
      </c>
    </row>
    <row r="116" spans="1:6">
      <c r="A116" s="5" t="s">
        <v>2</v>
      </c>
      <c r="B116" s="5">
        <v>4</v>
      </c>
      <c r="C116" s="5" t="s">
        <v>5</v>
      </c>
      <c r="D116" s="5" t="s">
        <v>9</v>
      </c>
      <c r="E116" s="7">
        <v>173.6</v>
      </c>
      <c r="F116" s="7">
        <v>56</v>
      </c>
    </row>
    <row r="117" spans="1:6">
      <c r="A117" s="5" t="s">
        <v>2</v>
      </c>
      <c r="B117" s="5">
        <v>3</v>
      </c>
      <c r="C117" s="5" t="s">
        <v>1</v>
      </c>
      <c r="D117" s="5" t="s">
        <v>12</v>
      </c>
      <c r="E117" s="7">
        <v>173.4</v>
      </c>
      <c r="F117" s="7">
        <v>69.900000000000006</v>
      </c>
    </row>
    <row r="118" spans="1:6">
      <c r="A118" s="5" t="s">
        <v>2</v>
      </c>
      <c r="B118" s="5">
        <v>1</v>
      </c>
      <c r="C118" s="5" t="s">
        <v>5</v>
      </c>
      <c r="D118" s="5" t="s">
        <v>10</v>
      </c>
      <c r="E118" s="7">
        <v>165</v>
      </c>
      <c r="F118" s="7">
        <v>58.7</v>
      </c>
    </row>
    <row r="119" spans="1:6">
      <c r="A119" s="5" t="s">
        <v>4</v>
      </c>
      <c r="B119" s="5">
        <v>2</v>
      </c>
      <c r="C119" s="5" t="s">
        <v>1</v>
      </c>
      <c r="D119" s="5" t="s">
        <v>10</v>
      </c>
      <c r="E119" s="7">
        <v>170.3</v>
      </c>
      <c r="F119" s="7">
        <v>76.2</v>
      </c>
    </row>
    <row r="120" spans="1:6">
      <c r="A120" s="5" t="s">
        <v>2</v>
      </c>
      <c r="B120" s="5">
        <v>6</v>
      </c>
      <c r="C120" s="5" t="s">
        <v>5</v>
      </c>
      <c r="D120" s="5" t="s">
        <v>11</v>
      </c>
      <c r="E120" s="7">
        <v>169.2</v>
      </c>
      <c r="F120" s="7">
        <v>68.3</v>
      </c>
    </row>
    <row r="121" spans="1:6">
      <c r="A121" s="5" t="s">
        <v>4</v>
      </c>
      <c r="B121" s="5">
        <v>2</v>
      </c>
      <c r="C121" s="5" t="s">
        <v>1</v>
      </c>
      <c r="D121" s="5" t="s">
        <v>8</v>
      </c>
      <c r="E121" s="7">
        <v>168.5</v>
      </c>
      <c r="F121" s="7">
        <v>69.400000000000006</v>
      </c>
    </row>
    <row r="122" spans="1:6">
      <c r="A122" s="5" t="s">
        <v>2</v>
      </c>
      <c r="B122" s="5">
        <v>1</v>
      </c>
      <c r="C122" s="5" t="s">
        <v>1</v>
      </c>
      <c r="D122" s="5" t="s">
        <v>12</v>
      </c>
      <c r="E122" s="7">
        <v>177.4</v>
      </c>
      <c r="F122" s="7">
        <v>65.400000000000006</v>
      </c>
    </row>
    <row r="123" spans="1:6">
      <c r="A123" s="5" t="s">
        <v>2</v>
      </c>
      <c r="B123" s="5">
        <v>6</v>
      </c>
      <c r="C123" s="5" t="s">
        <v>0</v>
      </c>
      <c r="D123" s="5" t="s">
        <v>11</v>
      </c>
      <c r="E123" s="7">
        <v>171.9</v>
      </c>
      <c r="F123" s="7">
        <v>66.3</v>
      </c>
    </row>
    <row r="124" spans="1:6">
      <c r="A124" s="5" t="s">
        <v>2</v>
      </c>
      <c r="B124" s="5">
        <v>4</v>
      </c>
      <c r="C124" s="5" t="s">
        <v>3</v>
      </c>
      <c r="D124" s="5" t="s">
        <v>10</v>
      </c>
      <c r="E124" s="7">
        <v>163.9</v>
      </c>
      <c r="F124" s="7">
        <v>55.3</v>
      </c>
    </row>
    <row r="125" spans="1:6">
      <c r="A125" s="5" t="s">
        <v>2</v>
      </c>
      <c r="B125" s="5">
        <v>4</v>
      </c>
      <c r="C125" s="5" t="s">
        <v>3</v>
      </c>
      <c r="D125" s="5" t="s">
        <v>9</v>
      </c>
      <c r="E125" s="7">
        <v>167.6</v>
      </c>
      <c r="F125" s="7">
        <v>60.7</v>
      </c>
    </row>
    <row r="126" spans="1:6">
      <c r="A126" s="5" t="s">
        <v>2</v>
      </c>
      <c r="B126" s="5">
        <v>2</v>
      </c>
      <c r="C126" s="5" t="s">
        <v>0</v>
      </c>
      <c r="D126" s="5" t="s">
        <v>12</v>
      </c>
      <c r="E126" s="7">
        <v>168</v>
      </c>
      <c r="F126" s="7">
        <v>73.900000000000006</v>
      </c>
    </row>
    <row r="127" spans="1:6">
      <c r="A127" s="5" t="s">
        <v>2</v>
      </c>
      <c r="B127" s="5">
        <v>6</v>
      </c>
      <c r="C127" s="5" t="s">
        <v>3</v>
      </c>
      <c r="D127" s="5" t="s">
        <v>12</v>
      </c>
      <c r="E127" s="7">
        <v>169.8</v>
      </c>
      <c r="F127" s="7">
        <v>74.5</v>
      </c>
    </row>
    <row r="128" spans="1:6">
      <c r="A128" s="5" t="s">
        <v>2</v>
      </c>
      <c r="B128" s="5">
        <v>1</v>
      </c>
      <c r="C128" s="5" t="s">
        <v>3</v>
      </c>
      <c r="D128" s="5" t="s">
        <v>9</v>
      </c>
      <c r="E128" s="7">
        <v>172.3</v>
      </c>
      <c r="F128" s="7">
        <v>56.5</v>
      </c>
    </row>
    <row r="129" spans="1:6">
      <c r="A129" s="5" t="s">
        <v>2</v>
      </c>
      <c r="B129" s="5">
        <v>1</v>
      </c>
      <c r="C129" s="5" t="s">
        <v>3</v>
      </c>
      <c r="D129" s="5" t="s">
        <v>9</v>
      </c>
      <c r="E129" s="7">
        <v>169.1</v>
      </c>
      <c r="F129" s="7">
        <v>60.3</v>
      </c>
    </row>
    <row r="130" spans="1:6">
      <c r="A130" s="5" t="s">
        <v>2</v>
      </c>
      <c r="B130" s="5">
        <v>3</v>
      </c>
      <c r="C130" s="5" t="s">
        <v>3</v>
      </c>
      <c r="D130" s="5" t="s">
        <v>12</v>
      </c>
      <c r="E130" s="7">
        <v>172.3</v>
      </c>
      <c r="F130" s="7">
        <v>68.5</v>
      </c>
    </row>
    <row r="131" spans="1:6">
      <c r="A131" s="5" t="s">
        <v>2</v>
      </c>
      <c r="B131" s="5">
        <v>3</v>
      </c>
      <c r="C131" s="5" t="s">
        <v>3</v>
      </c>
      <c r="D131" s="5" t="s">
        <v>11</v>
      </c>
      <c r="E131" s="7">
        <v>168.3</v>
      </c>
      <c r="F131" s="7">
        <v>69.900000000000006</v>
      </c>
    </row>
    <row r="132" spans="1:6">
      <c r="A132" s="5" t="s">
        <v>2</v>
      </c>
      <c r="B132" s="5">
        <v>3</v>
      </c>
      <c r="C132" s="5" t="s">
        <v>0</v>
      </c>
      <c r="D132" s="5" t="s">
        <v>12</v>
      </c>
      <c r="E132" s="7">
        <v>168</v>
      </c>
      <c r="F132" s="7">
        <v>62.8</v>
      </c>
    </row>
    <row r="133" spans="1:6">
      <c r="A133" s="5" t="s">
        <v>4</v>
      </c>
      <c r="B133" s="5">
        <v>3</v>
      </c>
      <c r="C133" s="5" t="s">
        <v>1</v>
      </c>
      <c r="D133" s="5" t="s">
        <v>9</v>
      </c>
      <c r="E133" s="7">
        <v>165.5</v>
      </c>
      <c r="F133" s="7">
        <v>77.2</v>
      </c>
    </row>
    <row r="134" spans="1:6">
      <c r="A134" s="5" t="s">
        <v>2</v>
      </c>
      <c r="B134" s="5">
        <v>2</v>
      </c>
      <c r="C134" s="5" t="s">
        <v>0</v>
      </c>
      <c r="D134" s="5" t="s">
        <v>8</v>
      </c>
      <c r="E134" s="7">
        <v>167.6</v>
      </c>
      <c r="F134" s="7">
        <v>73.7</v>
      </c>
    </row>
    <row r="135" spans="1:6">
      <c r="A135" s="5" t="s">
        <v>2</v>
      </c>
      <c r="B135" s="5">
        <v>2</v>
      </c>
      <c r="C135" s="5" t="s">
        <v>3</v>
      </c>
      <c r="D135" s="5" t="s">
        <v>10</v>
      </c>
      <c r="E135" s="7">
        <v>177.1</v>
      </c>
      <c r="F135" s="7">
        <v>67.3</v>
      </c>
    </row>
    <row r="136" spans="1:6">
      <c r="A136" s="5" t="s">
        <v>2</v>
      </c>
      <c r="B136" s="5">
        <v>2</v>
      </c>
      <c r="C136" s="5" t="s">
        <v>0</v>
      </c>
      <c r="D136" s="5" t="s">
        <v>12</v>
      </c>
      <c r="E136" s="7">
        <v>165.8</v>
      </c>
      <c r="F136" s="7">
        <v>72</v>
      </c>
    </row>
    <row r="137" spans="1:6">
      <c r="A137" s="5" t="s">
        <v>4</v>
      </c>
      <c r="B137" s="5">
        <v>3</v>
      </c>
      <c r="C137" s="5" t="s">
        <v>0</v>
      </c>
      <c r="D137" s="5" t="s">
        <v>9</v>
      </c>
      <c r="E137" s="7">
        <v>170.3</v>
      </c>
      <c r="F137" s="7">
        <v>86.3</v>
      </c>
    </row>
    <row r="138" spans="1:6">
      <c r="A138" s="5" t="s">
        <v>2</v>
      </c>
      <c r="B138" s="5">
        <v>2</v>
      </c>
      <c r="C138" s="5" t="s">
        <v>3</v>
      </c>
      <c r="D138" s="5" t="s">
        <v>11</v>
      </c>
      <c r="E138" s="7">
        <v>157.30000000000001</v>
      </c>
      <c r="F138" s="7">
        <v>67.8</v>
      </c>
    </row>
    <row r="139" spans="1:6">
      <c r="A139" s="5" t="s">
        <v>2</v>
      </c>
      <c r="B139" s="5">
        <v>1</v>
      </c>
      <c r="C139" s="5" t="s">
        <v>0</v>
      </c>
      <c r="D139" s="5" t="s">
        <v>9</v>
      </c>
      <c r="E139" s="7">
        <v>174</v>
      </c>
      <c r="F139" s="7">
        <v>68.099999999999994</v>
      </c>
    </row>
    <row r="140" spans="1:6">
      <c r="A140" s="5" t="s">
        <v>2</v>
      </c>
      <c r="B140" s="5">
        <v>4</v>
      </c>
      <c r="C140" s="5" t="s">
        <v>3</v>
      </c>
      <c r="D140" s="5" t="s">
        <v>8</v>
      </c>
      <c r="E140" s="7">
        <v>172.9</v>
      </c>
      <c r="F140" s="7">
        <v>62.7</v>
      </c>
    </row>
    <row r="141" spans="1:6">
      <c r="A141" s="5" t="s">
        <v>2</v>
      </c>
      <c r="B141" s="5">
        <v>1</v>
      </c>
      <c r="C141" s="5" t="s">
        <v>0</v>
      </c>
      <c r="D141" s="5" t="s">
        <v>10</v>
      </c>
      <c r="E141" s="7">
        <v>171.9</v>
      </c>
      <c r="F141" s="7">
        <v>75.3</v>
      </c>
    </row>
    <row r="142" spans="1:6">
      <c r="A142" s="5" t="s">
        <v>2</v>
      </c>
      <c r="B142" s="5">
        <v>4</v>
      </c>
      <c r="C142" s="5" t="s">
        <v>0</v>
      </c>
      <c r="D142" s="5" t="s">
        <v>10</v>
      </c>
      <c r="E142" s="7">
        <v>168.2</v>
      </c>
      <c r="F142" s="7">
        <v>68.900000000000006</v>
      </c>
    </row>
    <row r="143" spans="1:6">
      <c r="A143" s="5" t="s">
        <v>2</v>
      </c>
      <c r="B143" s="5">
        <v>2</v>
      </c>
      <c r="C143" s="5" t="s">
        <v>3</v>
      </c>
      <c r="D143" s="5" t="s">
        <v>9</v>
      </c>
      <c r="E143" s="7">
        <v>168.1</v>
      </c>
      <c r="F143" s="7">
        <v>58.9</v>
      </c>
    </row>
    <row r="144" spans="1:6">
      <c r="A144" s="5" t="s">
        <v>4</v>
      </c>
      <c r="B144" s="5">
        <v>3</v>
      </c>
      <c r="C144" s="5" t="s">
        <v>3</v>
      </c>
      <c r="D144" s="5" t="s">
        <v>9</v>
      </c>
      <c r="E144" s="7">
        <v>171.9</v>
      </c>
      <c r="F144" s="7">
        <v>87.9</v>
      </c>
    </row>
    <row r="145" spans="1:6">
      <c r="A145" s="5" t="s">
        <v>2</v>
      </c>
      <c r="B145" s="5">
        <v>3</v>
      </c>
      <c r="C145" s="5" t="s">
        <v>3</v>
      </c>
      <c r="D145" s="5" t="s">
        <v>12</v>
      </c>
      <c r="E145" s="7">
        <v>173.3</v>
      </c>
      <c r="F145" s="7">
        <v>62.8</v>
      </c>
    </row>
    <row r="146" spans="1:6">
      <c r="A146" s="5" t="s">
        <v>2</v>
      </c>
      <c r="B146" s="5">
        <v>2</v>
      </c>
      <c r="C146" s="5" t="s">
        <v>3</v>
      </c>
      <c r="D146" s="5" t="s">
        <v>11</v>
      </c>
      <c r="E146" s="7">
        <v>171.4</v>
      </c>
      <c r="F146" s="7">
        <v>60.1</v>
      </c>
    </row>
    <row r="147" spans="1:6">
      <c r="A147" s="5" t="s">
        <v>2</v>
      </c>
      <c r="B147" s="5">
        <v>2</v>
      </c>
      <c r="C147" s="5" t="s">
        <v>5</v>
      </c>
      <c r="D147" s="5" t="s">
        <v>12</v>
      </c>
      <c r="E147" s="7">
        <v>171.4</v>
      </c>
      <c r="F147" s="7">
        <v>70.099999999999994</v>
      </c>
    </row>
    <row r="148" spans="1:6">
      <c r="A148" s="5" t="s">
        <v>4</v>
      </c>
      <c r="B148" s="5">
        <v>2</v>
      </c>
      <c r="C148" s="5" t="s">
        <v>3</v>
      </c>
      <c r="D148" s="5" t="s">
        <v>10</v>
      </c>
      <c r="E148" s="7">
        <v>169.3</v>
      </c>
      <c r="F148" s="7">
        <v>82.8</v>
      </c>
    </row>
    <row r="149" spans="1:6">
      <c r="A149" s="5" t="s">
        <v>4</v>
      </c>
      <c r="B149" s="5">
        <v>2</v>
      </c>
      <c r="C149" s="5" t="s">
        <v>0</v>
      </c>
      <c r="D149" s="5" t="s">
        <v>10</v>
      </c>
      <c r="E149" s="7">
        <v>177.1</v>
      </c>
      <c r="F149" s="7">
        <v>85.2</v>
      </c>
    </row>
    <row r="150" spans="1:6">
      <c r="A150" s="5" t="s">
        <v>2</v>
      </c>
      <c r="B150" s="5">
        <v>2</v>
      </c>
      <c r="C150" s="5" t="s">
        <v>3</v>
      </c>
      <c r="D150" s="5" t="s">
        <v>9</v>
      </c>
      <c r="E150" s="7">
        <v>166.7</v>
      </c>
      <c r="F150" s="7">
        <v>56.4</v>
      </c>
    </row>
    <row r="151" spans="1:6">
      <c r="A151" s="5" t="s">
        <v>4</v>
      </c>
      <c r="B151" s="5">
        <v>3</v>
      </c>
      <c r="C151" s="5" t="s">
        <v>3</v>
      </c>
      <c r="D151" s="5" t="s">
        <v>9</v>
      </c>
      <c r="E151" s="7">
        <v>172.9</v>
      </c>
      <c r="F151" s="7">
        <v>71.400000000000006</v>
      </c>
    </row>
    <row r="152" spans="1:6">
      <c r="A152" s="5" t="s">
        <v>2</v>
      </c>
      <c r="B152" s="5">
        <v>3</v>
      </c>
      <c r="C152" s="5" t="s">
        <v>0</v>
      </c>
      <c r="D152" s="5" t="s">
        <v>10</v>
      </c>
      <c r="E152" s="7">
        <v>167.6</v>
      </c>
      <c r="F152" s="7">
        <v>58.7</v>
      </c>
    </row>
    <row r="153" spans="1:6">
      <c r="A153" s="5" t="s">
        <v>4</v>
      </c>
      <c r="B153" s="5">
        <v>6</v>
      </c>
      <c r="C153" s="5" t="s">
        <v>0</v>
      </c>
      <c r="D153" s="5" t="s">
        <v>12</v>
      </c>
      <c r="E153" s="7">
        <v>169.5</v>
      </c>
      <c r="F153" s="7">
        <v>81.900000000000006</v>
      </c>
    </row>
    <row r="154" spans="1:6">
      <c r="A154" s="5" t="s">
        <v>4</v>
      </c>
      <c r="B154" s="5">
        <v>3</v>
      </c>
      <c r="C154" s="5" t="s">
        <v>5</v>
      </c>
      <c r="D154" s="5" t="s">
        <v>11</v>
      </c>
      <c r="E154" s="7">
        <v>169.9</v>
      </c>
      <c r="F154" s="7">
        <v>74.099999999999994</v>
      </c>
    </row>
    <row r="155" spans="1:6">
      <c r="A155" s="5" t="s">
        <v>2</v>
      </c>
      <c r="B155" s="5">
        <v>2</v>
      </c>
      <c r="C155" s="5" t="s">
        <v>5</v>
      </c>
      <c r="D155" s="5" t="s">
        <v>11</v>
      </c>
      <c r="E155" s="7">
        <v>165.7</v>
      </c>
      <c r="F155" s="7">
        <v>72</v>
      </c>
    </row>
    <row r="156" spans="1:6">
      <c r="A156" s="5" t="s">
        <v>2</v>
      </c>
      <c r="B156" s="5">
        <v>3</v>
      </c>
      <c r="C156" s="5" t="s">
        <v>3</v>
      </c>
      <c r="D156" s="5" t="s">
        <v>11</v>
      </c>
      <c r="E156" s="7">
        <v>161</v>
      </c>
      <c r="F156" s="7">
        <v>67.2</v>
      </c>
    </row>
    <row r="157" spans="1:6">
      <c r="A157" s="5" t="s">
        <v>2</v>
      </c>
      <c r="B157" s="5">
        <v>3</v>
      </c>
      <c r="C157" s="5" t="s">
        <v>3</v>
      </c>
      <c r="D157" s="5" t="s">
        <v>11</v>
      </c>
      <c r="E157" s="7">
        <v>163.69999999999999</v>
      </c>
      <c r="F157" s="7">
        <v>60.2</v>
      </c>
    </row>
    <row r="158" spans="1:6">
      <c r="A158" s="5" t="s">
        <v>2</v>
      </c>
      <c r="B158" s="5">
        <v>2</v>
      </c>
      <c r="C158" s="5" t="s">
        <v>1</v>
      </c>
      <c r="D158" s="5" t="s">
        <v>11</v>
      </c>
      <c r="E158" s="7">
        <v>165.5</v>
      </c>
      <c r="F158" s="7">
        <v>52.9</v>
      </c>
    </row>
    <row r="159" spans="1:6">
      <c r="A159" s="5" t="s">
        <v>2</v>
      </c>
      <c r="B159" s="5">
        <v>2</v>
      </c>
      <c r="C159" s="5" t="s">
        <v>3</v>
      </c>
      <c r="D159" s="5" t="s">
        <v>10</v>
      </c>
      <c r="E159" s="7">
        <v>167.6</v>
      </c>
      <c r="F159" s="7">
        <v>58.7</v>
      </c>
    </row>
    <row r="160" spans="1:6">
      <c r="A160" s="5" t="s">
        <v>2</v>
      </c>
      <c r="B160" s="5">
        <v>3</v>
      </c>
      <c r="C160" s="5" t="s">
        <v>5</v>
      </c>
      <c r="D160" s="5" t="s">
        <v>11</v>
      </c>
      <c r="E160" s="7">
        <v>168</v>
      </c>
      <c r="F160" s="7">
        <v>65.900000000000006</v>
      </c>
    </row>
    <row r="161" spans="1:6">
      <c r="A161" s="5" t="s">
        <v>2</v>
      </c>
      <c r="B161" s="5">
        <v>3</v>
      </c>
      <c r="C161" s="5" t="s">
        <v>5</v>
      </c>
      <c r="D161" s="5" t="s">
        <v>12</v>
      </c>
      <c r="E161" s="7">
        <v>171</v>
      </c>
      <c r="F161" s="7">
        <v>55</v>
      </c>
    </row>
    <row r="162" spans="1:6">
      <c r="A162" s="5" t="s">
        <v>2</v>
      </c>
      <c r="B162" s="5">
        <v>3</v>
      </c>
      <c r="C162" s="5" t="s">
        <v>3</v>
      </c>
      <c r="D162" s="5" t="s">
        <v>11</v>
      </c>
      <c r="E162" s="7">
        <v>171</v>
      </c>
      <c r="F162" s="7">
        <v>72</v>
      </c>
    </row>
    <row r="163" spans="1:6">
      <c r="A163" s="5" t="s">
        <v>4</v>
      </c>
      <c r="B163" s="5">
        <v>6</v>
      </c>
      <c r="C163" s="5" t="s">
        <v>3</v>
      </c>
      <c r="D163" s="5" t="s">
        <v>9</v>
      </c>
      <c r="E163" s="7">
        <v>169</v>
      </c>
      <c r="F163" s="7">
        <v>76.7</v>
      </c>
    </row>
    <row r="164" spans="1:6">
      <c r="A164" s="5" t="s">
        <v>2</v>
      </c>
      <c r="B164" s="5">
        <v>5</v>
      </c>
      <c r="C164" s="5" t="s">
        <v>1</v>
      </c>
      <c r="D164" s="5" t="s">
        <v>12</v>
      </c>
      <c r="E164" s="7">
        <v>175.3</v>
      </c>
      <c r="F164" s="7">
        <v>75.599999999999994</v>
      </c>
    </row>
    <row r="165" spans="1:6">
      <c r="A165" s="5" t="s">
        <v>2</v>
      </c>
      <c r="B165" s="5">
        <v>2</v>
      </c>
      <c r="C165" s="5" t="s">
        <v>3</v>
      </c>
      <c r="D165" s="5" t="s">
        <v>11</v>
      </c>
      <c r="E165" s="7">
        <v>163.4</v>
      </c>
      <c r="F165" s="7">
        <v>54.1</v>
      </c>
    </row>
    <row r="166" spans="1:6">
      <c r="A166" s="5" t="s">
        <v>4</v>
      </c>
      <c r="B166" s="5">
        <v>1</v>
      </c>
      <c r="C166" s="5" t="s">
        <v>3</v>
      </c>
      <c r="D166" s="5" t="s">
        <v>10</v>
      </c>
      <c r="E166" s="7">
        <v>176.2</v>
      </c>
      <c r="F166" s="7">
        <v>74.7</v>
      </c>
    </row>
    <row r="167" spans="1:6">
      <c r="A167" s="5" t="s">
        <v>2</v>
      </c>
      <c r="B167" s="5">
        <v>5</v>
      </c>
      <c r="C167" s="5" t="s">
        <v>0</v>
      </c>
      <c r="D167" s="5" t="s">
        <v>8</v>
      </c>
      <c r="E167" s="7">
        <v>180.7</v>
      </c>
      <c r="F167" s="7">
        <v>76.7</v>
      </c>
    </row>
    <row r="168" spans="1:6">
      <c r="A168" s="5" t="s">
        <v>2</v>
      </c>
      <c r="B168" s="5">
        <v>1</v>
      </c>
      <c r="C168" s="5" t="s">
        <v>3</v>
      </c>
      <c r="D168" s="5" t="s">
        <v>11</v>
      </c>
      <c r="E168" s="7">
        <v>166.5</v>
      </c>
      <c r="F168" s="7">
        <v>65.3</v>
      </c>
    </row>
    <row r="169" spans="1:6">
      <c r="A169" s="5" t="s">
        <v>2</v>
      </c>
      <c r="B169" s="5">
        <v>2</v>
      </c>
      <c r="C169" s="5" t="s">
        <v>0</v>
      </c>
      <c r="D169" s="5" t="s">
        <v>9</v>
      </c>
      <c r="E169" s="7">
        <v>168.8</v>
      </c>
      <c r="F169" s="7">
        <v>70.099999999999994</v>
      </c>
    </row>
    <row r="170" spans="1:6">
      <c r="A170" s="5" t="s">
        <v>2</v>
      </c>
      <c r="B170" s="5">
        <v>5</v>
      </c>
      <c r="C170" s="5" t="s">
        <v>5</v>
      </c>
      <c r="D170" s="5" t="s">
        <v>12</v>
      </c>
      <c r="E170" s="7">
        <v>168.9</v>
      </c>
      <c r="F170" s="7">
        <v>66.2</v>
      </c>
    </row>
    <row r="171" spans="1:6">
      <c r="A171" s="5" t="s">
        <v>4</v>
      </c>
      <c r="B171" s="5">
        <v>3</v>
      </c>
      <c r="C171" s="5" t="s">
        <v>0</v>
      </c>
      <c r="D171" s="5" t="s">
        <v>11</v>
      </c>
      <c r="E171" s="7">
        <v>169</v>
      </c>
      <c r="F171" s="7">
        <v>75.7</v>
      </c>
    </row>
    <row r="172" spans="1:6">
      <c r="A172" s="5" t="s">
        <v>4</v>
      </c>
      <c r="B172" s="5">
        <v>2</v>
      </c>
      <c r="C172" s="5" t="s">
        <v>0</v>
      </c>
      <c r="D172" s="5" t="s">
        <v>9</v>
      </c>
      <c r="E172" s="7">
        <v>168.8</v>
      </c>
      <c r="F172" s="7">
        <v>67.599999999999994</v>
      </c>
    </row>
    <row r="173" spans="1:6">
      <c r="A173" s="5" t="s">
        <v>4</v>
      </c>
      <c r="B173" s="5">
        <v>2</v>
      </c>
      <c r="C173" s="5" t="s">
        <v>3</v>
      </c>
      <c r="D173" s="5" t="s">
        <v>11</v>
      </c>
      <c r="E173" s="7">
        <v>170.8</v>
      </c>
      <c r="F173" s="7">
        <v>77.5</v>
      </c>
    </row>
    <row r="174" spans="1:6">
      <c r="A174" s="5" t="s">
        <v>2</v>
      </c>
      <c r="B174" s="5">
        <v>1</v>
      </c>
      <c r="C174" s="5" t="s">
        <v>5</v>
      </c>
      <c r="D174" s="5" t="s">
        <v>12</v>
      </c>
      <c r="E174" s="7">
        <v>169.3</v>
      </c>
      <c r="F174" s="7">
        <v>74.3</v>
      </c>
    </row>
    <row r="175" spans="1:6">
      <c r="A175" s="5" t="s">
        <v>2</v>
      </c>
      <c r="B175" s="5">
        <v>2</v>
      </c>
      <c r="C175" s="5" t="s">
        <v>0</v>
      </c>
      <c r="D175" s="5" t="s">
        <v>12</v>
      </c>
      <c r="E175" s="7">
        <v>168.9</v>
      </c>
      <c r="F175" s="7">
        <v>63.2</v>
      </c>
    </row>
    <row r="176" spans="1:6">
      <c r="A176" s="5" t="s">
        <v>2</v>
      </c>
      <c r="B176" s="5">
        <v>1</v>
      </c>
      <c r="C176" s="5" t="s">
        <v>3</v>
      </c>
      <c r="D176" s="5" t="s">
        <v>9</v>
      </c>
      <c r="E176" s="7">
        <v>162.5</v>
      </c>
      <c r="F176" s="7">
        <v>56.7</v>
      </c>
    </row>
    <row r="177" spans="1:6">
      <c r="A177" s="5" t="s">
        <v>2</v>
      </c>
      <c r="B177" s="5">
        <v>3</v>
      </c>
      <c r="C177" s="5" t="s">
        <v>0</v>
      </c>
      <c r="D177" s="5" t="s">
        <v>12</v>
      </c>
      <c r="E177" s="7">
        <v>175.9</v>
      </c>
      <c r="F177" s="7">
        <v>74.8</v>
      </c>
    </row>
    <row r="178" spans="1:6">
      <c r="A178" s="5" t="s">
        <v>2</v>
      </c>
      <c r="B178" s="5">
        <v>3</v>
      </c>
      <c r="C178" s="5" t="s">
        <v>5</v>
      </c>
      <c r="D178" s="5" t="s">
        <v>10</v>
      </c>
      <c r="E178" s="7">
        <v>163.5</v>
      </c>
      <c r="F178" s="7">
        <v>59.1</v>
      </c>
    </row>
    <row r="179" spans="1:6">
      <c r="A179" s="5" t="s">
        <v>4</v>
      </c>
      <c r="B179" s="5">
        <v>1</v>
      </c>
      <c r="C179" s="5" t="s">
        <v>0</v>
      </c>
      <c r="D179" s="5" t="s">
        <v>11</v>
      </c>
      <c r="E179" s="7">
        <v>176.3</v>
      </c>
      <c r="F179" s="7">
        <v>70.8</v>
      </c>
    </row>
    <row r="180" spans="1:6">
      <c r="A180" s="5" t="s">
        <v>2</v>
      </c>
      <c r="B180" s="5">
        <v>5</v>
      </c>
      <c r="C180" s="5" t="s">
        <v>3</v>
      </c>
      <c r="D180" s="5" t="s">
        <v>12</v>
      </c>
      <c r="E180" s="7">
        <v>173.7</v>
      </c>
      <c r="F180" s="7">
        <v>66</v>
      </c>
    </row>
    <row r="181" spans="1:6">
      <c r="A181" s="5" t="s">
        <v>2</v>
      </c>
      <c r="B181" s="5">
        <v>4</v>
      </c>
      <c r="C181" s="5" t="s">
        <v>5</v>
      </c>
      <c r="D181" s="5" t="s">
        <v>8</v>
      </c>
      <c r="E181" s="7">
        <v>163.6</v>
      </c>
      <c r="F181" s="7">
        <v>69.2</v>
      </c>
    </row>
    <row r="182" spans="1:6">
      <c r="A182" s="5" t="s">
        <v>2</v>
      </c>
      <c r="B182" s="5">
        <v>1</v>
      </c>
      <c r="C182" s="5" t="s">
        <v>5</v>
      </c>
      <c r="D182" s="5" t="s">
        <v>11</v>
      </c>
      <c r="E182" s="7">
        <v>172.7</v>
      </c>
      <c r="F182" s="7">
        <v>55.6</v>
      </c>
    </row>
    <row r="183" spans="1:6">
      <c r="A183" s="5" t="s">
        <v>2</v>
      </c>
      <c r="B183" s="5">
        <v>3</v>
      </c>
      <c r="C183" s="5" t="s">
        <v>0</v>
      </c>
      <c r="D183" s="5" t="s">
        <v>10</v>
      </c>
      <c r="E183" s="7">
        <v>176.4</v>
      </c>
      <c r="F183" s="7">
        <v>67</v>
      </c>
    </row>
    <row r="184" spans="1:6">
      <c r="A184" s="5" t="s">
        <v>2</v>
      </c>
      <c r="B184" s="5">
        <v>1</v>
      </c>
      <c r="C184" s="5" t="s">
        <v>5</v>
      </c>
      <c r="D184" s="5" t="s">
        <v>12</v>
      </c>
      <c r="E184" s="7">
        <v>170.2</v>
      </c>
      <c r="F184" s="7">
        <v>63.7</v>
      </c>
    </row>
    <row r="185" spans="1:6">
      <c r="A185" s="5" t="s">
        <v>4</v>
      </c>
      <c r="B185" s="5">
        <v>1</v>
      </c>
      <c r="C185" s="5" t="s">
        <v>3</v>
      </c>
      <c r="D185" s="5" t="s">
        <v>12</v>
      </c>
      <c r="E185" s="7">
        <v>173.4</v>
      </c>
      <c r="F185" s="7">
        <v>87.6</v>
      </c>
    </row>
    <row r="186" spans="1:6">
      <c r="A186" s="5" t="s">
        <v>2</v>
      </c>
      <c r="B186" s="5">
        <v>3</v>
      </c>
      <c r="C186" s="5" t="s">
        <v>1</v>
      </c>
      <c r="D186" s="5" t="s">
        <v>12</v>
      </c>
      <c r="E186" s="7">
        <v>163</v>
      </c>
      <c r="F186" s="7">
        <v>60</v>
      </c>
    </row>
    <row r="187" spans="1:6">
      <c r="A187" s="5" t="s">
        <v>2</v>
      </c>
      <c r="B187" s="5">
        <v>3</v>
      </c>
      <c r="C187" s="5" t="s">
        <v>0</v>
      </c>
      <c r="D187" s="5" t="s">
        <v>12</v>
      </c>
      <c r="E187" s="7">
        <v>166.8</v>
      </c>
      <c r="F187" s="7">
        <v>69.400000000000006</v>
      </c>
    </row>
    <row r="188" spans="1:6">
      <c r="A188" s="5" t="s">
        <v>4</v>
      </c>
      <c r="B188" s="5">
        <v>3</v>
      </c>
      <c r="C188" s="5" t="s">
        <v>3</v>
      </c>
      <c r="D188" s="5" t="s">
        <v>9</v>
      </c>
      <c r="E188" s="7">
        <v>165.3</v>
      </c>
      <c r="F188" s="7">
        <v>85.1</v>
      </c>
    </row>
    <row r="189" spans="1:6">
      <c r="A189" s="5" t="s">
        <v>4</v>
      </c>
      <c r="B189" s="5">
        <v>2</v>
      </c>
      <c r="C189" s="5" t="s">
        <v>3</v>
      </c>
      <c r="D189" s="5" t="s">
        <v>9</v>
      </c>
      <c r="E189" s="7">
        <v>169.3</v>
      </c>
      <c r="F189" s="7">
        <v>76.8</v>
      </c>
    </row>
    <row r="190" spans="1:6">
      <c r="A190" s="5" t="s">
        <v>2</v>
      </c>
      <c r="B190" s="5">
        <v>4</v>
      </c>
      <c r="C190" s="5" t="s">
        <v>0</v>
      </c>
      <c r="D190" s="5" t="s">
        <v>9</v>
      </c>
      <c r="E190" s="7">
        <v>179.7</v>
      </c>
      <c r="F190" s="7">
        <v>59.3</v>
      </c>
    </row>
    <row r="191" spans="1:6">
      <c r="A191" s="5" t="s">
        <v>2</v>
      </c>
      <c r="B191" s="5">
        <v>4</v>
      </c>
      <c r="C191" s="5" t="s">
        <v>0</v>
      </c>
      <c r="D191" s="5" t="s">
        <v>9</v>
      </c>
      <c r="E191" s="7">
        <v>170.1</v>
      </c>
      <c r="F191" s="7">
        <v>65.599999999999994</v>
      </c>
    </row>
    <row r="192" spans="1:6">
      <c r="A192" s="5" t="s">
        <v>2</v>
      </c>
      <c r="B192" s="5">
        <v>3</v>
      </c>
      <c r="C192" s="5" t="s">
        <v>3</v>
      </c>
      <c r="D192" s="5" t="s">
        <v>12</v>
      </c>
      <c r="E192" s="7">
        <v>174.2</v>
      </c>
      <c r="F192" s="7">
        <v>63.2</v>
      </c>
    </row>
    <row r="193" spans="1:6">
      <c r="A193" s="5" t="s">
        <v>2</v>
      </c>
      <c r="B193" s="5">
        <v>3</v>
      </c>
      <c r="C193" s="5" t="s">
        <v>0</v>
      </c>
      <c r="D193" s="5" t="s">
        <v>9</v>
      </c>
      <c r="E193" s="7">
        <v>166.1</v>
      </c>
      <c r="F193" s="7">
        <v>67.099999999999994</v>
      </c>
    </row>
    <row r="194" spans="1:6">
      <c r="A194" s="5" t="s">
        <v>4</v>
      </c>
      <c r="B194" s="5">
        <v>2</v>
      </c>
      <c r="C194" s="5" t="s">
        <v>3</v>
      </c>
      <c r="D194" s="5" t="s">
        <v>12</v>
      </c>
      <c r="E194" s="7">
        <v>171.7</v>
      </c>
      <c r="F194" s="7">
        <v>88.8</v>
      </c>
    </row>
    <row r="195" spans="1:6">
      <c r="A195" s="5" t="s">
        <v>4</v>
      </c>
      <c r="B195" s="5">
        <v>4</v>
      </c>
      <c r="C195" s="5" t="s">
        <v>3</v>
      </c>
      <c r="D195" s="5" t="s">
        <v>12</v>
      </c>
      <c r="E195" s="7">
        <v>175.4</v>
      </c>
      <c r="F195" s="7">
        <v>72.400000000000006</v>
      </c>
    </row>
    <row r="196" spans="1:6">
      <c r="A196" s="5" t="s">
        <v>2</v>
      </c>
      <c r="B196" s="5">
        <v>2</v>
      </c>
      <c r="C196" s="5" t="s">
        <v>3</v>
      </c>
      <c r="D196" s="5" t="s">
        <v>10</v>
      </c>
      <c r="E196" s="7">
        <v>167</v>
      </c>
      <c r="F196" s="7">
        <v>55.5</v>
      </c>
    </row>
    <row r="197" spans="1:6">
      <c r="A197" s="5" t="s">
        <v>2</v>
      </c>
      <c r="B197" s="5">
        <v>1</v>
      </c>
      <c r="C197" s="5" t="s">
        <v>3</v>
      </c>
      <c r="D197" s="5" t="s">
        <v>10</v>
      </c>
      <c r="E197" s="7">
        <v>171.9</v>
      </c>
      <c r="F197" s="7">
        <v>71.3</v>
      </c>
    </row>
    <row r="198" spans="1:6">
      <c r="A198" s="5" t="s">
        <v>2</v>
      </c>
      <c r="B198" s="5">
        <v>3</v>
      </c>
      <c r="C198" s="5" t="s">
        <v>3</v>
      </c>
      <c r="D198" s="5" t="s">
        <v>10</v>
      </c>
      <c r="E198" s="7">
        <v>173.6</v>
      </c>
      <c r="F198" s="7">
        <v>60</v>
      </c>
    </row>
    <row r="199" spans="1:6">
      <c r="A199" s="5" t="s">
        <v>2</v>
      </c>
      <c r="B199" s="5">
        <v>1</v>
      </c>
      <c r="C199" s="5" t="s">
        <v>3</v>
      </c>
      <c r="D199" s="5" t="s">
        <v>10</v>
      </c>
      <c r="E199" s="7">
        <v>167.6</v>
      </c>
      <c r="F199" s="7">
        <v>69.7</v>
      </c>
    </row>
    <row r="200" spans="1:6">
      <c r="A200" s="5" t="s">
        <v>2</v>
      </c>
      <c r="B200" s="5">
        <v>6</v>
      </c>
      <c r="C200" s="5" t="s">
        <v>3</v>
      </c>
      <c r="D200" s="5" t="s">
        <v>12</v>
      </c>
      <c r="E200" s="7">
        <v>173.5</v>
      </c>
      <c r="F200" s="7">
        <v>55.9</v>
      </c>
    </row>
    <row r="201" spans="1:6">
      <c r="A201" s="5" t="s">
        <v>2</v>
      </c>
      <c r="B201" s="5">
        <v>3</v>
      </c>
      <c r="C201" s="5" t="s">
        <v>0</v>
      </c>
      <c r="D201" s="5" t="s">
        <v>11</v>
      </c>
      <c r="E201" s="7">
        <v>170.1</v>
      </c>
      <c r="F201" s="7">
        <v>69.599999999999994</v>
      </c>
    </row>
    <row r="202" spans="1:6">
      <c r="A202" s="5" t="s">
        <v>2</v>
      </c>
      <c r="B202" s="5">
        <v>3</v>
      </c>
      <c r="C202" s="5" t="s">
        <v>5</v>
      </c>
      <c r="D202" s="5" t="s">
        <v>12</v>
      </c>
      <c r="E202" s="7">
        <v>173.9</v>
      </c>
      <c r="F202" s="7">
        <v>66.099999999999994</v>
      </c>
    </row>
    <row r="203" spans="1:6">
      <c r="A203" s="5" t="s">
        <v>2</v>
      </c>
      <c r="B203" s="5">
        <v>5</v>
      </c>
      <c r="C203" s="5" t="s">
        <v>0</v>
      </c>
      <c r="D203" s="5" t="s">
        <v>9</v>
      </c>
      <c r="E203" s="7">
        <v>164.1</v>
      </c>
      <c r="F203" s="7">
        <v>60.4</v>
      </c>
    </row>
    <row r="204" spans="1:6">
      <c r="A204" s="5" t="s">
        <v>2</v>
      </c>
      <c r="B204" s="5">
        <v>4</v>
      </c>
      <c r="C204" s="5" t="s">
        <v>3</v>
      </c>
      <c r="D204" s="5" t="s">
        <v>10</v>
      </c>
      <c r="E204" s="7">
        <v>173</v>
      </c>
      <c r="F204" s="7">
        <v>60.7</v>
      </c>
    </row>
    <row r="205" spans="1:6">
      <c r="A205" s="5" t="s">
        <v>2</v>
      </c>
      <c r="B205" s="5">
        <v>2</v>
      </c>
      <c r="C205" s="5" t="s">
        <v>0</v>
      </c>
      <c r="D205" s="5" t="s">
        <v>12</v>
      </c>
      <c r="E205" s="7">
        <v>174.5</v>
      </c>
      <c r="F205" s="7">
        <v>58.3</v>
      </c>
    </row>
    <row r="206" spans="1:6">
      <c r="A206" s="5" t="s">
        <v>2</v>
      </c>
      <c r="B206" s="5">
        <v>4</v>
      </c>
      <c r="C206" s="5" t="s">
        <v>3</v>
      </c>
      <c r="D206" s="5" t="s">
        <v>10</v>
      </c>
      <c r="E206" s="7">
        <v>167.8</v>
      </c>
      <c r="F206" s="7">
        <v>57.7</v>
      </c>
    </row>
    <row r="207" spans="1:6">
      <c r="A207" s="5" t="s">
        <v>4</v>
      </c>
      <c r="B207" s="5">
        <v>1</v>
      </c>
      <c r="C207" s="5" t="s">
        <v>3</v>
      </c>
      <c r="D207" s="5" t="s">
        <v>10</v>
      </c>
      <c r="E207" s="7">
        <v>168.9</v>
      </c>
      <c r="F207" s="7">
        <v>80.599999999999994</v>
      </c>
    </row>
    <row r="208" spans="1:6">
      <c r="A208" s="5" t="s">
        <v>2</v>
      </c>
      <c r="B208" s="5">
        <v>1</v>
      </c>
      <c r="C208" s="5" t="s">
        <v>3</v>
      </c>
      <c r="D208" s="5" t="s">
        <v>11</v>
      </c>
      <c r="E208" s="7">
        <v>179.5</v>
      </c>
      <c r="F208" s="7">
        <v>73.2</v>
      </c>
    </row>
    <row r="209" spans="1:6">
      <c r="A209" s="5" t="s">
        <v>2</v>
      </c>
      <c r="B209" s="5">
        <v>3</v>
      </c>
      <c r="C209" s="5" t="s">
        <v>3</v>
      </c>
      <c r="D209" s="5" t="s">
        <v>9</v>
      </c>
      <c r="E209" s="7">
        <v>163.69999999999999</v>
      </c>
      <c r="F209" s="7">
        <v>66.2</v>
      </c>
    </row>
    <row r="210" spans="1:6">
      <c r="A210" s="5" t="s">
        <v>2</v>
      </c>
      <c r="B210" s="5">
        <v>3</v>
      </c>
      <c r="C210" s="5" t="s">
        <v>3</v>
      </c>
      <c r="D210" s="5" t="s">
        <v>10</v>
      </c>
      <c r="E210" s="7">
        <v>176.4</v>
      </c>
      <c r="F210" s="7">
        <v>61</v>
      </c>
    </row>
    <row r="211" spans="1:6">
      <c r="A211" s="5" t="s">
        <v>2</v>
      </c>
      <c r="B211" s="5">
        <v>4</v>
      </c>
      <c r="C211" s="5" t="s">
        <v>5</v>
      </c>
      <c r="D211" s="5" t="s">
        <v>10</v>
      </c>
      <c r="E211" s="7">
        <v>169.3</v>
      </c>
      <c r="F211" s="7">
        <v>67.3</v>
      </c>
    </row>
    <row r="212" spans="1:6">
      <c r="A212" s="5" t="s">
        <v>4</v>
      </c>
      <c r="B212" s="5">
        <v>1</v>
      </c>
      <c r="C212" s="5" t="s">
        <v>1</v>
      </c>
      <c r="D212" s="5" t="s">
        <v>12</v>
      </c>
      <c r="E212" s="7">
        <v>173.6</v>
      </c>
      <c r="F212" s="7">
        <v>75.7</v>
      </c>
    </row>
    <row r="213" spans="1:6">
      <c r="A213" s="5" t="s">
        <v>2</v>
      </c>
      <c r="B213" s="5">
        <v>2</v>
      </c>
      <c r="C213" s="5" t="s">
        <v>0</v>
      </c>
      <c r="D213" s="5" t="s">
        <v>12</v>
      </c>
      <c r="E213" s="7">
        <v>173.5</v>
      </c>
      <c r="F213" s="7">
        <v>65.900000000000006</v>
      </c>
    </row>
    <row r="214" spans="1:6">
      <c r="A214" s="5" t="s">
        <v>2</v>
      </c>
      <c r="B214" s="5">
        <v>2</v>
      </c>
      <c r="C214" s="5" t="s">
        <v>3</v>
      </c>
      <c r="D214" s="5" t="s">
        <v>11</v>
      </c>
      <c r="E214" s="7">
        <v>173.3</v>
      </c>
      <c r="F214" s="7">
        <v>63.8</v>
      </c>
    </row>
    <row r="215" spans="1:6">
      <c r="A215" s="5" t="s">
        <v>4</v>
      </c>
      <c r="B215" s="5">
        <v>2</v>
      </c>
      <c r="C215" s="5" t="s">
        <v>5</v>
      </c>
      <c r="D215" s="5" t="s">
        <v>10</v>
      </c>
      <c r="E215" s="7">
        <v>165.9</v>
      </c>
      <c r="F215" s="7">
        <v>82.3</v>
      </c>
    </row>
    <row r="216" spans="1:6">
      <c r="A216" s="5" t="s">
        <v>4</v>
      </c>
      <c r="B216" s="5">
        <v>1</v>
      </c>
      <c r="C216" s="5" t="s">
        <v>5</v>
      </c>
      <c r="D216" s="5" t="s">
        <v>8</v>
      </c>
      <c r="E216" s="7">
        <v>165.2</v>
      </c>
      <c r="F216" s="7">
        <v>67</v>
      </c>
    </row>
    <row r="217" spans="1:6">
      <c r="A217" s="5" t="s">
        <v>2</v>
      </c>
      <c r="B217" s="5">
        <v>3</v>
      </c>
      <c r="C217" s="5" t="s">
        <v>1</v>
      </c>
      <c r="D217" s="5" t="s">
        <v>9</v>
      </c>
      <c r="E217" s="7">
        <v>172.7</v>
      </c>
      <c r="F217" s="7">
        <v>55.6</v>
      </c>
    </row>
    <row r="218" spans="1:6">
      <c r="A218" s="5" t="s">
        <v>2</v>
      </c>
      <c r="B218" s="5">
        <v>4</v>
      </c>
      <c r="C218" s="5" t="s">
        <v>0</v>
      </c>
      <c r="D218" s="5" t="s">
        <v>12</v>
      </c>
      <c r="E218" s="7">
        <v>173.7</v>
      </c>
      <c r="F218" s="7">
        <v>67</v>
      </c>
    </row>
    <row r="219" spans="1:6">
      <c r="A219" s="5" t="s">
        <v>4</v>
      </c>
      <c r="B219" s="5">
        <v>6</v>
      </c>
      <c r="C219" s="5" t="s">
        <v>3</v>
      </c>
      <c r="D219" s="5" t="s">
        <v>12</v>
      </c>
      <c r="E219" s="7">
        <v>170</v>
      </c>
      <c r="F219" s="7">
        <v>76.099999999999994</v>
      </c>
    </row>
    <row r="220" spans="1:6">
      <c r="A220" s="5" t="s">
        <v>2</v>
      </c>
      <c r="B220" s="5">
        <v>3</v>
      </c>
      <c r="C220" s="5" t="s">
        <v>5</v>
      </c>
      <c r="D220" s="5" t="s">
        <v>12</v>
      </c>
      <c r="E220" s="7">
        <v>173.3</v>
      </c>
      <c r="F220" s="7">
        <v>56.9</v>
      </c>
    </row>
    <row r="221" spans="1:6">
      <c r="A221" s="5" t="s">
        <v>2</v>
      </c>
      <c r="B221" s="5">
        <v>1</v>
      </c>
      <c r="C221" s="5" t="s">
        <v>5</v>
      </c>
      <c r="D221" s="5" t="s">
        <v>11</v>
      </c>
      <c r="E221" s="7">
        <v>169.1</v>
      </c>
      <c r="F221" s="7">
        <v>61.3</v>
      </c>
    </row>
    <row r="222" spans="1:6">
      <c r="A222" s="5" t="s">
        <v>4</v>
      </c>
      <c r="B222" s="5">
        <v>2</v>
      </c>
      <c r="C222" s="5" t="s">
        <v>0</v>
      </c>
      <c r="D222" s="5" t="s">
        <v>8</v>
      </c>
      <c r="E222" s="7">
        <v>164.6</v>
      </c>
      <c r="F222" s="7">
        <v>67.8</v>
      </c>
    </row>
    <row r="223" spans="1:6">
      <c r="A223" s="5" t="s">
        <v>2</v>
      </c>
      <c r="B223" s="5">
        <v>6</v>
      </c>
      <c r="C223" s="5" t="s">
        <v>3</v>
      </c>
      <c r="D223" s="5" t="s">
        <v>11</v>
      </c>
      <c r="E223" s="7">
        <v>174.6</v>
      </c>
      <c r="F223" s="7">
        <v>57.3</v>
      </c>
    </row>
    <row r="224" spans="1:6">
      <c r="A224" s="5" t="s">
        <v>2</v>
      </c>
      <c r="B224" s="5">
        <v>2</v>
      </c>
      <c r="C224" s="5" t="s">
        <v>5</v>
      </c>
      <c r="D224" s="5" t="s">
        <v>12</v>
      </c>
      <c r="E224" s="7">
        <v>170</v>
      </c>
      <c r="F224" s="7">
        <v>60.6</v>
      </c>
    </row>
    <row r="225" spans="1:6">
      <c r="A225" s="5" t="s">
        <v>4</v>
      </c>
      <c r="B225" s="5">
        <v>4</v>
      </c>
      <c r="C225" s="5" t="s">
        <v>5</v>
      </c>
      <c r="D225" s="5" t="s">
        <v>10</v>
      </c>
      <c r="E225" s="7">
        <v>174.7</v>
      </c>
      <c r="F225" s="7">
        <v>81.099999999999994</v>
      </c>
    </row>
    <row r="226" spans="1:6">
      <c r="A226" s="5" t="s">
        <v>4</v>
      </c>
      <c r="B226" s="5">
        <v>2</v>
      </c>
      <c r="C226" s="5" t="s">
        <v>5</v>
      </c>
      <c r="D226" s="5" t="s">
        <v>10</v>
      </c>
      <c r="E226" s="7">
        <v>174.7</v>
      </c>
      <c r="F226" s="7">
        <v>71.099999999999994</v>
      </c>
    </row>
    <row r="227" spans="1:6">
      <c r="A227" s="5" t="s">
        <v>4</v>
      </c>
      <c r="B227" s="5">
        <v>1</v>
      </c>
      <c r="C227" s="5" t="s">
        <v>3</v>
      </c>
      <c r="D227" s="5" t="s">
        <v>10</v>
      </c>
      <c r="E227" s="7">
        <v>166.7</v>
      </c>
      <c r="F227" s="7">
        <v>82.7</v>
      </c>
    </row>
    <row r="228" spans="1:6">
      <c r="A228" s="5" t="s">
        <v>4</v>
      </c>
      <c r="B228" s="5">
        <v>1</v>
      </c>
      <c r="C228" s="5" t="s">
        <v>0</v>
      </c>
      <c r="D228" s="5" t="s">
        <v>12</v>
      </c>
      <c r="E228" s="7">
        <v>170</v>
      </c>
      <c r="F228" s="7">
        <v>87.1</v>
      </c>
    </row>
    <row r="229" spans="1:6">
      <c r="A229" s="5" t="s">
        <v>4</v>
      </c>
      <c r="B229" s="5">
        <v>3</v>
      </c>
      <c r="C229" s="5" t="s">
        <v>3</v>
      </c>
      <c r="D229" s="5" t="s">
        <v>10</v>
      </c>
      <c r="E229" s="7">
        <v>171</v>
      </c>
      <c r="F229" s="7">
        <v>85.5</v>
      </c>
    </row>
    <row r="230" spans="1:6">
      <c r="A230" s="5" t="s">
        <v>2</v>
      </c>
      <c r="B230" s="5">
        <v>3</v>
      </c>
      <c r="C230" s="5" t="s">
        <v>3</v>
      </c>
      <c r="D230" s="5" t="s">
        <v>9</v>
      </c>
      <c r="E230" s="7">
        <v>169.8</v>
      </c>
      <c r="F230" s="7">
        <v>65.5</v>
      </c>
    </row>
    <row r="231" spans="1:6">
      <c r="A231" s="5" t="s">
        <v>2</v>
      </c>
      <c r="B231" s="5">
        <v>3</v>
      </c>
      <c r="C231" s="5" t="s">
        <v>0</v>
      </c>
      <c r="D231" s="5" t="s">
        <v>12</v>
      </c>
      <c r="E231" s="7">
        <v>168.5</v>
      </c>
      <c r="F231" s="7">
        <v>55</v>
      </c>
    </row>
    <row r="232" spans="1:6">
      <c r="A232" s="5" t="s">
        <v>2</v>
      </c>
      <c r="B232" s="5">
        <v>5</v>
      </c>
      <c r="C232" s="5" t="s">
        <v>5</v>
      </c>
      <c r="D232" s="5" t="s">
        <v>10</v>
      </c>
      <c r="E232" s="7">
        <v>171.3</v>
      </c>
      <c r="F232" s="7">
        <v>72.099999999999994</v>
      </c>
    </row>
    <row r="233" spans="1:6">
      <c r="A233" s="5" t="s">
        <v>2</v>
      </c>
      <c r="B233" s="5">
        <v>1</v>
      </c>
      <c r="C233" s="5" t="s">
        <v>0</v>
      </c>
      <c r="D233" s="5" t="s">
        <v>10</v>
      </c>
      <c r="E233" s="7">
        <v>168.4</v>
      </c>
      <c r="F233" s="7">
        <v>66</v>
      </c>
    </row>
    <row r="234" spans="1:6">
      <c r="A234" s="5" t="s">
        <v>4</v>
      </c>
      <c r="B234" s="5">
        <v>4</v>
      </c>
      <c r="C234" s="5" t="s">
        <v>3</v>
      </c>
      <c r="D234" s="5" t="s">
        <v>12</v>
      </c>
      <c r="E234" s="7">
        <v>168.2</v>
      </c>
      <c r="F234" s="7">
        <v>70.3</v>
      </c>
    </row>
    <row r="235" spans="1:6">
      <c r="A235" s="5" t="s">
        <v>2</v>
      </c>
      <c r="B235" s="5">
        <v>2</v>
      </c>
      <c r="C235" s="5" t="s">
        <v>0</v>
      </c>
      <c r="D235" s="5" t="s">
        <v>9</v>
      </c>
      <c r="E235" s="7">
        <v>166.2</v>
      </c>
      <c r="F235" s="7">
        <v>64.099999999999994</v>
      </c>
    </row>
    <row r="236" spans="1:6">
      <c r="A236" s="5" t="s">
        <v>4</v>
      </c>
      <c r="B236" s="5">
        <v>1</v>
      </c>
      <c r="C236" s="5" t="s">
        <v>3</v>
      </c>
      <c r="D236" s="5" t="s">
        <v>12</v>
      </c>
      <c r="E236" s="7">
        <v>167</v>
      </c>
      <c r="F236" s="7">
        <v>79.8</v>
      </c>
    </row>
    <row r="237" spans="1:6">
      <c r="A237" s="5" t="s">
        <v>2</v>
      </c>
      <c r="B237" s="5">
        <v>2</v>
      </c>
      <c r="C237" s="5" t="s">
        <v>3</v>
      </c>
      <c r="D237" s="5" t="s">
        <v>12</v>
      </c>
      <c r="E237" s="7">
        <v>175.1</v>
      </c>
      <c r="F237" s="7">
        <v>71.599999999999994</v>
      </c>
    </row>
    <row r="238" spans="1:6">
      <c r="A238" s="5" t="s">
        <v>4</v>
      </c>
      <c r="B238" s="5">
        <v>2</v>
      </c>
      <c r="C238" s="5" t="s">
        <v>3</v>
      </c>
      <c r="D238" s="5" t="s">
        <v>11</v>
      </c>
      <c r="E238" s="7">
        <v>165.1</v>
      </c>
      <c r="F238" s="7">
        <v>74</v>
      </c>
    </row>
    <row r="239" spans="1:6">
      <c r="A239" s="5" t="s">
        <v>2</v>
      </c>
      <c r="B239" s="5">
        <v>3</v>
      </c>
      <c r="C239" s="5" t="s">
        <v>5</v>
      </c>
      <c r="D239" s="5" t="s">
        <v>11</v>
      </c>
      <c r="E239" s="7">
        <v>177.1</v>
      </c>
      <c r="F239" s="7">
        <v>73.3</v>
      </c>
    </row>
    <row r="240" spans="1:6">
      <c r="A240" s="5" t="s">
        <v>2</v>
      </c>
      <c r="B240" s="5">
        <v>2</v>
      </c>
      <c r="C240" s="5" t="s">
        <v>5</v>
      </c>
      <c r="D240" s="5" t="s">
        <v>12</v>
      </c>
      <c r="E240" s="7">
        <v>174.6</v>
      </c>
      <c r="F240" s="7">
        <v>69.3</v>
      </c>
    </row>
    <row r="241" spans="1:6">
      <c r="A241" s="5" t="s">
        <v>2</v>
      </c>
      <c r="B241" s="5">
        <v>6</v>
      </c>
      <c r="C241" s="5" t="s">
        <v>3</v>
      </c>
      <c r="D241" s="5" t="s">
        <v>11</v>
      </c>
      <c r="E241" s="7">
        <v>170.2</v>
      </c>
      <c r="F241" s="7">
        <v>64.7</v>
      </c>
    </row>
    <row r="242" spans="1:6">
      <c r="A242" s="5" t="s">
        <v>4</v>
      </c>
      <c r="B242" s="5">
        <v>4</v>
      </c>
      <c r="C242" s="5" t="s">
        <v>3</v>
      </c>
      <c r="D242" s="5" t="s">
        <v>9</v>
      </c>
      <c r="E242" s="7">
        <v>170.5</v>
      </c>
      <c r="F242" s="7">
        <v>71.3</v>
      </c>
    </row>
    <row r="243" spans="1:6">
      <c r="A243" s="5" t="s">
        <v>2</v>
      </c>
      <c r="B243" s="5">
        <v>1</v>
      </c>
      <c r="C243" s="5" t="s">
        <v>1</v>
      </c>
      <c r="D243" s="5" t="s">
        <v>12</v>
      </c>
      <c r="E243" s="7">
        <v>171.5</v>
      </c>
      <c r="F243" s="7">
        <v>75.2</v>
      </c>
    </row>
    <row r="244" spans="1:6">
      <c r="A244" s="5" t="s">
        <v>4</v>
      </c>
      <c r="B244" s="5">
        <v>1</v>
      </c>
      <c r="C244" s="5" t="s">
        <v>5</v>
      </c>
      <c r="D244" s="5" t="s">
        <v>12</v>
      </c>
      <c r="E244" s="7">
        <v>163.4</v>
      </c>
      <c r="F244" s="7">
        <v>66.3</v>
      </c>
    </row>
    <row r="245" spans="1:6">
      <c r="A245" s="5" t="s">
        <v>2</v>
      </c>
      <c r="B245" s="5">
        <v>1</v>
      </c>
      <c r="C245" s="5" t="s">
        <v>3</v>
      </c>
      <c r="D245" s="5" t="s">
        <v>12</v>
      </c>
      <c r="E245" s="7">
        <v>171.3</v>
      </c>
      <c r="F245" s="7">
        <v>75.099999999999994</v>
      </c>
    </row>
    <row r="246" spans="1:6">
      <c r="A246" s="5" t="s">
        <v>2</v>
      </c>
      <c r="B246" s="5">
        <v>6</v>
      </c>
      <c r="C246" s="5" t="s">
        <v>5</v>
      </c>
      <c r="D246" s="5" t="s">
        <v>11</v>
      </c>
      <c r="E246" s="7">
        <v>169.1</v>
      </c>
      <c r="F246" s="7">
        <v>64.3</v>
      </c>
    </row>
    <row r="247" spans="1:6">
      <c r="A247" s="5" t="s">
        <v>2</v>
      </c>
      <c r="B247" s="5">
        <v>5</v>
      </c>
      <c r="C247" s="5" t="s">
        <v>3</v>
      </c>
      <c r="D247" s="5" t="s">
        <v>12</v>
      </c>
      <c r="E247" s="7">
        <v>168.9</v>
      </c>
      <c r="F247" s="7">
        <v>55.2</v>
      </c>
    </row>
    <row r="248" spans="1:6">
      <c r="A248" s="5" t="s">
        <v>2</v>
      </c>
      <c r="B248" s="5">
        <v>2</v>
      </c>
      <c r="C248" s="5" t="s">
        <v>0</v>
      </c>
      <c r="D248" s="5" t="s">
        <v>12</v>
      </c>
      <c r="E248" s="7">
        <v>168.1</v>
      </c>
      <c r="F248" s="7">
        <v>54.9</v>
      </c>
    </row>
    <row r="249" spans="1:6">
      <c r="A249" s="5" t="s">
        <v>4</v>
      </c>
      <c r="B249" s="5">
        <v>4</v>
      </c>
      <c r="C249" s="5" t="s">
        <v>3</v>
      </c>
      <c r="D249" s="5" t="s">
        <v>11</v>
      </c>
      <c r="E249" s="7">
        <v>173.3</v>
      </c>
      <c r="F249" s="7">
        <v>75.5</v>
      </c>
    </row>
    <row r="250" spans="1:6">
      <c r="A250" s="5" t="s">
        <v>2</v>
      </c>
      <c r="B250" s="5">
        <v>3</v>
      </c>
      <c r="C250" s="5" t="s">
        <v>3</v>
      </c>
      <c r="D250" s="5" t="s">
        <v>11</v>
      </c>
      <c r="E250" s="7">
        <v>170.9</v>
      </c>
      <c r="F250" s="7">
        <v>62.9</v>
      </c>
    </row>
    <row r="251" spans="1:6">
      <c r="A251" s="5" t="s">
        <v>2</v>
      </c>
      <c r="B251" s="5">
        <v>3</v>
      </c>
      <c r="C251" s="5" t="s">
        <v>0</v>
      </c>
      <c r="D251" s="5" t="s">
        <v>10</v>
      </c>
      <c r="E251" s="7">
        <v>162.30000000000001</v>
      </c>
      <c r="F251" s="7">
        <v>55.7</v>
      </c>
    </row>
    <row r="252" spans="1:6">
      <c r="A252" s="5" t="s">
        <v>2</v>
      </c>
      <c r="B252" s="5">
        <v>2</v>
      </c>
      <c r="C252" s="5" t="s">
        <v>1</v>
      </c>
      <c r="D252" s="5" t="s">
        <v>9</v>
      </c>
      <c r="E252" s="7">
        <v>167.1</v>
      </c>
      <c r="F252" s="7">
        <v>59.5</v>
      </c>
    </row>
    <row r="253" spans="1:6">
      <c r="A253" s="5" t="s">
        <v>2</v>
      </c>
      <c r="B253" s="5">
        <v>1</v>
      </c>
      <c r="C253" s="5" t="s">
        <v>5</v>
      </c>
      <c r="D253" s="5" t="s">
        <v>8</v>
      </c>
      <c r="E253" s="7">
        <v>171.8</v>
      </c>
      <c r="F253" s="7">
        <v>74.3</v>
      </c>
    </row>
    <row r="254" spans="1:6">
      <c r="A254" s="5" t="s">
        <v>2</v>
      </c>
      <c r="B254" s="5">
        <v>4</v>
      </c>
      <c r="C254" s="5" t="s">
        <v>0</v>
      </c>
      <c r="D254" s="5" t="s">
        <v>11</v>
      </c>
      <c r="E254" s="7">
        <v>171.3</v>
      </c>
      <c r="F254" s="7">
        <v>75.099999999999994</v>
      </c>
    </row>
    <row r="255" spans="1:6">
      <c r="A255" s="5" t="s">
        <v>2</v>
      </c>
      <c r="B255" s="5">
        <v>4</v>
      </c>
      <c r="C255" s="5" t="s">
        <v>1</v>
      </c>
      <c r="D255" s="5" t="s">
        <v>10</v>
      </c>
      <c r="E255" s="7">
        <v>177.8</v>
      </c>
      <c r="F255" s="7">
        <v>74.599999999999994</v>
      </c>
    </row>
    <row r="256" spans="1:6">
      <c r="A256" s="5" t="s">
        <v>2</v>
      </c>
      <c r="B256" s="5">
        <v>2</v>
      </c>
      <c r="C256" s="5" t="s">
        <v>0</v>
      </c>
      <c r="D256" s="5" t="s">
        <v>8</v>
      </c>
      <c r="E256" s="7">
        <v>172.1</v>
      </c>
      <c r="F256" s="7">
        <v>64.400000000000006</v>
      </c>
    </row>
    <row r="257" spans="1:6">
      <c r="A257" s="5" t="s">
        <v>2</v>
      </c>
      <c r="B257" s="5">
        <v>4</v>
      </c>
      <c r="C257" s="5" t="s">
        <v>3</v>
      </c>
      <c r="D257" s="5" t="s">
        <v>9</v>
      </c>
      <c r="E257" s="7">
        <v>171.6</v>
      </c>
      <c r="F257" s="7">
        <v>59.2</v>
      </c>
    </row>
    <row r="258" spans="1:6">
      <c r="A258" s="5" t="s">
        <v>4</v>
      </c>
      <c r="B258" s="5">
        <v>5</v>
      </c>
      <c r="C258" s="5" t="s">
        <v>0</v>
      </c>
      <c r="D258" s="5" t="s">
        <v>11</v>
      </c>
      <c r="E258" s="7">
        <v>172.7</v>
      </c>
      <c r="F258" s="7">
        <v>83.3</v>
      </c>
    </row>
    <row r="259" spans="1:6">
      <c r="A259" s="5" t="s">
        <v>2</v>
      </c>
      <c r="B259" s="5">
        <v>1</v>
      </c>
      <c r="C259" s="5" t="s">
        <v>3</v>
      </c>
      <c r="D259" s="5" t="s">
        <v>12</v>
      </c>
      <c r="E259" s="7">
        <v>161.6</v>
      </c>
      <c r="F259" s="7">
        <v>57.4</v>
      </c>
    </row>
    <row r="260" spans="1:6">
      <c r="A260" s="5" t="s">
        <v>4</v>
      </c>
      <c r="B260" s="5">
        <v>3</v>
      </c>
      <c r="C260" s="5" t="s">
        <v>3</v>
      </c>
      <c r="D260" s="5" t="s">
        <v>11</v>
      </c>
      <c r="E260" s="7">
        <v>172.5</v>
      </c>
      <c r="F260" s="7">
        <v>81.2</v>
      </c>
    </row>
    <row r="261" spans="1:6">
      <c r="A261" s="5" t="s">
        <v>4</v>
      </c>
      <c r="B261" s="5">
        <v>4</v>
      </c>
      <c r="C261" s="5" t="s">
        <v>5</v>
      </c>
      <c r="D261" s="5" t="s">
        <v>12</v>
      </c>
      <c r="E261" s="7">
        <v>160.4</v>
      </c>
      <c r="F261" s="7">
        <v>81</v>
      </c>
    </row>
    <row r="262" spans="1:6">
      <c r="A262" s="5" t="s">
        <v>2</v>
      </c>
      <c r="B262" s="5">
        <v>4</v>
      </c>
      <c r="C262" s="5" t="s">
        <v>1</v>
      </c>
      <c r="D262" s="5" t="s">
        <v>9</v>
      </c>
      <c r="E262" s="7">
        <v>170.2</v>
      </c>
      <c r="F262" s="7">
        <v>54.7</v>
      </c>
    </row>
    <row r="263" spans="1:6">
      <c r="A263" s="5" t="s">
        <v>2</v>
      </c>
      <c r="B263" s="5">
        <v>6</v>
      </c>
      <c r="C263" s="5" t="s">
        <v>3</v>
      </c>
      <c r="D263" s="5" t="s">
        <v>11</v>
      </c>
      <c r="E263" s="7">
        <v>171.7</v>
      </c>
      <c r="F263" s="7">
        <v>63.3</v>
      </c>
    </row>
    <row r="264" spans="1:6">
      <c r="A264" s="5" t="s">
        <v>2</v>
      </c>
      <c r="B264" s="5">
        <v>1</v>
      </c>
      <c r="C264" s="5" t="s">
        <v>3</v>
      </c>
      <c r="D264" s="5" t="s">
        <v>12</v>
      </c>
      <c r="E264" s="7">
        <v>170.3</v>
      </c>
      <c r="F264" s="7">
        <v>71.7</v>
      </c>
    </row>
    <row r="265" spans="1:6">
      <c r="A265" s="5" t="s">
        <v>2</v>
      </c>
      <c r="B265" s="5">
        <v>2</v>
      </c>
      <c r="C265" s="5" t="s">
        <v>3</v>
      </c>
      <c r="D265" s="5" t="s">
        <v>10</v>
      </c>
      <c r="E265" s="7">
        <v>169.6</v>
      </c>
      <c r="F265" s="7">
        <v>73.400000000000006</v>
      </c>
    </row>
    <row r="266" spans="1:6">
      <c r="A266" s="5" t="s">
        <v>2</v>
      </c>
      <c r="B266" s="5">
        <v>5</v>
      </c>
      <c r="C266" s="5" t="s">
        <v>3</v>
      </c>
      <c r="D266" s="5" t="s">
        <v>10</v>
      </c>
      <c r="E266" s="7">
        <v>168.6</v>
      </c>
      <c r="F266" s="7">
        <v>63.1</v>
      </c>
    </row>
    <row r="267" spans="1:6">
      <c r="A267" s="5" t="s">
        <v>2</v>
      </c>
      <c r="B267" s="5">
        <v>1</v>
      </c>
      <c r="C267" s="5" t="s">
        <v>3</v>
      </c>
      <c r="D267" s="5" t="s">
        <v>12</v>
      </c>
      <c r="E267" s="7">
        <v>169.2</v>
      </c>
      <c r="F267" s="7">
        <v>68.3</v>
      </c>
    </row>
    <row r="268" spans="1:6">
      <c r="A268" s="5" t="s">
        <v>2</v>
      </c>
      <c r="B268" s="5">
        <v>6</v>
      </c>
      <c r="C268" s="5" t="s">
        <v>5</v>
      </c>
      <c r="D268" s="5" t="s">
        <v>12</v>
      </c>
      <c r="E268" s="7">
        <v>173.7</v>
      </c>
      <c r="F268" s="7">
        <v>62</v>
      </c>
    </row>
    <row r="269" spans="1:6">
      <c r="A269" s="5" t="s">
        <v>2</v>
      </c>
      <c r="B269" s="5">
        <v>2</v>
      </c>
      <c r="C269" s="5" t="s">
        <v>3</v>
      </c>
      <c r="D269" s="5" t="s">
        <v>11</v>
      </c>
      <c r="E269" s="7">
        <v>171.8</v>
      </c>
      <c r="F269" s="7">
        <v>66.3</v>
      </c>
    </row>
    <row r="270" spans="1:6">
      <c r="A270" s="5" t="s">
        <v>2</v>
      </c>
      <c r="B270" s="5">
        <v>1</v>
      </c>
      <c r="C270" s="5" t="s">
        <v>1</v>
      </c>
      <c r="D270" s="5" t="s">
        <v>11</v>
      </c>
      <c r="E270" s="7">
        <v>165.4</v>
      </c>
      <c r="F270" s="7">
        <v>65.8</v>
      </c>
    </row>
    <row r="271" spans="1:6">
      <c r="A271" s="5" t="s">
        <v>4</v>
      </c>
      <c r="B271" s="5">
        <v>3</v>
      </c>
      <c r="C271" s="5" t="s">
        <v>0</v>
      </c>
      <c r="D271" s="5" t="s">
        <v>12</v>
      </c>
      <c r="E271" s="7">
        <v>171.6</v>
      </c>
      <c r="F271" s="7">
        <v>71.8</v>
      </c>
    </row>
    <row r="272" spans="1:6">
      <c r="A272" s="5" t="s">
        <v>4</v>
      </c>
      <c r="B272" s="5">
        <v>2</v>
      </c>
      <c r="C272" s="5" t="s">
        <v>0</v>
      </c>
      <c r="D272" s="5" t="s">
        <v>12</v>
      </c>
      <c r="E272" s="7">
        <v>167.4</v>
      </c>
      <c r="F272" s="7">
        <v>75</v>
      </c>
    </row>
    <row r="273" spans="1:6">
      <c r="A273" s="5" t="s">
        <v>4</v>
      </c>
      <c r="B273" s="5">
        <v>3</v>
      </c>
      <c r="C273" s="5" t="s">
        <v>3</v>
      </c>
      <c r="D273" s="5" t="s">
        <v>12</v>
      </c>
      <c r="E273" s="7">
        <v>173.6</v>
      </c>
      <c r="F273" s="7">
        <v>87.7</v>
      </c>
    </row>
    <row r="274" spans="1:6">
      <c r="A274" s="5" t="s">
        <v>2</v>
      </c>
      <c r="B274" s="5">
        <v>1</v>
      </c>
      <c r="C274" s="5" t="s">
        <v>0</v>
      </c>
      <c r="D274" s="5" t="s">
        <v>11</v>
      </c>
      <c r="E274" s="7">
        <v>171.3</v>
      </c>
      <c r="F274" s="7">
        <v>64.099999999999994</v>
      </c>
    </row>
    <row r="275" spans="1:6">
      <c r="A275" s="5" t="s">
        <v>2</v>
      </c>
      <c r="B275" s="5">
        <v>1</v>
      </c>
      <c r="C275" s="5" t="s">
        <v>3</v>
      </c>
      <c r="D275" s="5" t="s">
        <v>9</v>
      </c>
      <c r="E275" s="7">
        <v>170.4</v>
      </c>
      <c r="F275" s="7">
        <v>54.7</v>
      </c>
    </row>
    <row r="276" spans="1:6">
      <c r="A276" s="5" t="s">
        <v>2</v>
      </c>
      <c r="B276" s="5">
        <v>3</v>
      </c>
      <c r="C276" s="5" t="s">
        <v>0</v>
      </c>
      <c r="D276" s="5" t="s">
        <v>12</v>
      </c>
      <c r="E276" s="7">
        <v>175.5</v>
      </c>
      <c r="F276" s="7">
        <v>61.7</v>
      </c>
    </row>
    <row r="277" spans="1:6">
      <c r="A277" s="5" t="s">
        <v>2</v>
      </c>
      <c r="B277" s="5">
        <v>3</v>
      </c>
      <c r="C277" s="5" t="s">
        <v>3</v>
      </c>
      <c r="D277" s="5" t="s">
        <v>9</v>
      </c>
      <c r="E277" s="7">
        <v>170.4</v>
      </c>
      <c r="F277" s="7">
        <v>54.7</v>
      </c>
    </row>
    <row r="278" spans="1:6">
      <c r="A278" s="5" t="s">
        <v>4</v>
      </c>
      <c r="B278" s="5">
        <v>2</v>
      </c>
      <c r="C278" s="5" t="s">
        <v>5</v>
      </c>
      <c r="D278" s="5" t="s">
        <v>11</v>
      </c>
      <c r="E278" s="7">
        <v>172.4</v>
      </c>
      <c r="F278" s="7">
        <v>81.099999999999994</v>
      </c>
    </row>
    <row r="279" spans="1:6">
      <c r="A279" s="5" t="s">
        <v>4</v>
      </c>
      <c r="B279" s="5">
        <v>2</v>
      </c>
      <c r="C279" s="5" t="s">
        <v>3</v>
      </c>
      <c r="D279" s="5" t="s">
        <v>12</v>
      </c>
      <c r="E279" s="7">
        <v>170.7</v>
      </c>
      <c r="F279" s="7">
        <v>83.4</v>
      </c>
    </row>
    <row r="280" spans="1:6">
      <c r="A280" s="5" t="s">
        <v>4</v>
      </c>
      <c r="B280" s="5">
        <v>3</v>
      </c>
      <c r="C280" s="5" t="s">
        <v>3</v>
      </c>
      <c r="D280" s="5" t="s">
        <v>12</v>
      </c>
      <c r="E280" s="7">
        <v>171.5</v>
      </c>
      <c r="F280" s="7">
        <v>80.7</v>
      </c>
    </row>
    <row r="281" spans="1:6">
      <c r="A281" s="5" t="s">
        <v>4</v>
      </c>
      <c r="B281" s="5">
        <v>2</v>
      </c>
      <c r="C281" s="5" t="s">
        <v>0</v>
      </c>
      <c r="D281" s="5" t="s">
        <v>10</v>
      </c>
      <c r="E281" s="7">
        <v>171</v>
      </c>
      <c r="F281" s="7">
        <v>87.5</v>
      </c>
    </row>
    <row r="282" spans="1:6">
      <c r="A282" s="5" t="s">
        <v>2</v>
      </c>
      <c r="B282" s="5">
        <v>4</v>
      </c>
      <c r="C282" s="5" t="s">
        <v>5</v>
      </c>
      <c r="D282" s="5" t="s">
        <v>9</v>
      </c>
      <c r="E282" s="7">
        <v>171</v>
      </c>
      <c r="F282" s="7">
        <v>73</v>
      </c>
    </row>
    <row r="283" spans="1:6">
      <c r="A283" s="5" t="s">
        <v>2</v>
      </c>
      <c r="B283" s="5">
        <v>2</v>
      </c>
      <c r="C283" s="5" t="s">
        <v>1</v>
      </c>
      <c r="D283" s="5" t="s">
        <v>12</v>
      </c>
      <c r="E283" s="7">
        <v>166.9</v>
      </c>
      <c r="F283" s="7">
        <v>73.400000000000006</v>
      </c>
    </row>
    <row r="284" spans="1:6">
      <c r="A284" s="5" t="s">
        <v>2</v>
      </c>
      <c r="B284" s="5">
        <v>2</v>
      </c>
      <c r="C284" s="5" t="s">
        <v>0</v>
      </c>
      <c r="D284" s="5" t="s">
        <v>12</v>
      </c>
      <c r="E284" s="7">
        <v>169</v>
      </c>
      <c r="F284" s="7">
        <v>61.2</v>
      </c>
    </row>
    <row r="285" spans="1:6">
      <c r="A285" s="5" t="s">
        <v>2</v>
      </c>
      <c r="B285" s="5">
        <v>2</v>
      </c>
      <c r="C285" s="5" t="s">
        <v>1</v>
      </c>
      <c r="D285" s="5" t="s">
        <v>8</v>
      </c>
      <c r="E285" s="7">
        <v>170.6</v>
      </c>
      <c r="F285" s="7">
        <v>60.8</v>
      </c>
    </row>
    <row r="286" spans="1:6">
      <c r="A286" s="5" t="s">
        <v>2</v>
      </c>
      <c r="B286" s="5">
        <v>3</v>
      </c>
      <c r="C286" s="5" t="s">
        <v>5</v>
      </c>
      <c r="D286" s="5" t="s">
        <v>11</v>
      </c>
      <c r="E286" s="7">
        <v>174.5</v>
      </c>
      <c r="F286" s="7">
        <v>59.3</v>
      </c>
    </row>
    <row r="287" spans="1:6">
      <c r="A287" s="5" t="s">
        <v>2</v>
      </c>
      <c r="B287" s="5">
        <v>4</v>
      </c>
      <c r="C287" s="5" t="s">
        <v>0</v>
      </c>
      <c r="D287" s="5" t="s">
        <v>11</v>
      </c>
      <c r="E287" s="7">
        <v>168.1</v>
      </c>
      <c r="F287" s="7">
        <v>62.9</v>
      </c>
    </row>
    <row r="288" spans="1:6">
      <c r="A288" s="5" t="s">
        <v>4</v>
      </c>
      <c r="B288" s="5">
        <v>2</v>
      </c>
      <c r="C288" s="5" t="s">
        <v>5</v>
      </c>
      <c r="D288" s="5" t="s">
        <v>9</v>
      </c>
      <c r="E288" s="7">
        <v>166.3</v>
      </c>
      <c r="F288" s="7">
        <v>69.5</v>
      </c>
    </row>
    <row r="289" spans="1:6">
      <c r="A289" s="5" t="s">
        <v>2</v>
      </c>
      <c r="B289" s="5">
        <v>4</v>
      </c>
      <c r="C289" s="5" t="s">
        <v>3</v>
      </c>
      <c r="D289" s="5" t="s">
        <v>9</v>
      </c>
      <c r="E289" s="7">
        <v>170.6</v>
      </c>
      <c r="F289" s="7">
        <v>56.8</v>
      </c>
    </row>
    <row r="290" spans="1:6">
      <c r="A290" s="5" t="s">
        <v>2</v>
      </c>
      <c r="B290" s="5">
        <v>2</v>
      </c>
      <c r="C290" s="5" t="s">
        <v>3</v>
      </c>
      <c r="D290" s="5" t="s">
        <v>10</v>
      </c>
      <c r="E290" s="7">
        <v>168</v>
      </c>
      <c r="F290" s="7">
        <v>67.8</v>
      </c>
    </row>
    <row r="291" spans="1:6">
      <c r="A291" s="5" t="s">
        <v>4</v>
      </c>
      <c r="B291" s="5">
        <v>4</v>
      </c>
      <c r="C291" s="5" t="s">
        <v>3</v>
      </c>
      <c r="D291" s="5" t="s">
        <v>12</v>
      </c>
      <c r="E291" s="7">
        <v>170.1</v>
      </c>
      <c r="F291" s="7">
        <v>72.2</v>
      </c>
    </row>
    <row r="292" spans="1:6">
      <c r="A292" s="5" t="s">
        <v>2</v>
      </c>
      <c r="B292" s="5">
        <v>2</v>
      </c>
      <c r="C292" s="5" t="s">
        <v>0</v>
      </c>
      <c r="D292" s="5" t="s">
        <v>10</v>
      </c>
      <c r="E292" s="7">
        <v>172.3</v>
      </c>
      <c r="F292" s="7">
        <v>61.5</v>
      </c>
    </row>
    <row r="293" spans="1:6">
      <c r="A293" s="5" t="s">
        <v>4</v>
      </c>
      <c r="B293" s="5">
        <v>2</v>
      </c>
      <c r="C293" s="5" t="s">
        <v>3</v>
      </c>
      <c r="D293" s="5" t="s">
        <v>12</v>
      </c>
      <c r="E293" s="7">
        <v>173.2</v>
      </c>
      <c r="F293" s="7">
        <v>89.5</v>
      </c>
    </row>
    <row r="294" spans="1:6">
      <c r="A294" s="5" t="s">
        <v>4</v>
      </c>
      <c r="B294" s="5">
        <v>2</v>
      </c>
      <c r="C294" s="5" t="s">
        <v>3</v>
      </c>
      <c r="D294" s="5" t="s">
        <v>10</v>
      </c>
      <c r="E294" s="7">
        <v>170.8</v>
      </c>
      <c r="F294" s="7">
        <v>77.400000000000006</v>
      </c>
    </row>
    <row r="295" spans="1:6">
      <c r="A295" s="5" t="s">
        <v>4</v>
      </c>
      <c r="B295" s="5">
        <v>1</v>
      </c>
      <c r="C295" s="5" t="s">
        <v>3</v>
      </c>
      <c r="D295" s="5" t="s">
        <v>11</v>
      </c>
      <c r="E295" s="7">
        <v>171</v>
      </c>
      <c r="F295" s="7">
        <v>86.5</v>
      </c>
    </row>
    <row r="296" spans="1:6">
      <c r="A296" s="5" t="s">
        <v>4</v>
      </c>
      <c r="B296" s="5">
        <v>1</v>
      </c>
      <c r="C296" s="5" t="s">
        <v>5</v>
      </c>
      <c r="D296" s="5" t="s">
        <v>12</v>
      </c>
      <c r="E296" s="7">
        <v>171.9</v>
      </c>
      <c r="F296" s="7">
        <v>79.900000000000006</v>
      </c>
    </row>
    <row r="297" spans="1:6">
      <c r="A297" s="5" t="s">
        <v>4</v>
      </c>
      <c r="B297" s="5">
        <v>2</v>
      </c>
      <c r="C297" s="5" t="s">
        <v>5</v>
      </c>
      <c r="D297" s="5" t="s">
        <v>11</v>
      </c>
      <c r="E297" s="7">
        <v>170.9</v>
      </c>
      <c r="F297" s="7">
        <v>77.5</v>
      </c>
    </row>
    <row r="298" spans="1:6">
      <c r="A298" s="5" t="s">
        <v>2</v>
      </c>
      <c r="B298" s="5">
        <v>3</v>
      </c>
      <c r="C298" s="5" t="s">
        <v>3</v>
      </c>
      <c r="D298" s="5" t="s">
        <v>8</v>
      </c>
      <c r="E298" s="7">
        <v>180</v>
      </c>
      <c r="F298" s="7">
        <v>62.4</v>
      </c>
    </row>
    <row r="299" spans="1:6">
      <c r="A299" s="5" t="s">
        <v>4</v>
      </c>
      <c r="B299" s="5">
        <v>3</v>
      </c>
      <c r="C299" s="5" t="s">
        <v>0</v>
      </c>
      <c r="D299" s="5" t="s">
        <v>10</v>
      </c>
      <c r="E299" s="7">
        <v>176.6</v>
      </c>
      <c r="F299" s="7">
        <v>81</v>
      </c>
    </row>
    <row r="300" spans="1:6">
      <c r="A300" s="5" t="s">
        <v>4</v>
      </c>
      <c r="B300" s="5">
        <v>3</v>
      </c>
      <c r="C300" s="5" t="s">
        <v>3</v>
      </c>
      <c r="D300" s="5" t="s">
        <v>10</v>
      </c>
      <c r="E300" s="7">
        <v>169.4</v>
      </c>
      <c r="F300" s="7">
        <v>67.8</v>
      </c>
    </row>
    <row r="301" spans="1:6">
      <c r="A301" s="5" t="s">
        <v>2</v>
      </c>
      <c r="B301" s="5">
        <v>3</v>
      </c>
      <c r="C301" s="5" t="s">
        <v>3</v>
      </c>
      <c r="D301" s="5" t="s">
        <v>10</v>
      </c>
      <c r="E301" s="7">
        <v>174.3</v>
      </c>
      <c r="F301" s="7">
        <v>56.2</v>
      </c>
    </row>
    <row r="302" spans="1:6">
      <c r="A302" s="5" t="s">
        <v>2</v>
      </c>
      <c r="B302" s="5">
        <v>2</v>
      </c>
      <c r="C302" s="5" t="s">
        <v>3</v>
      </c>
      <c r="D302" s="5" t="s">
        <v>9</v>
      </c>
      <c r="E302" s="7">
        <v>171</v>
      </c>
      <c r="F302" s="7">
        <v>70</v>
      </c>
    </row>
    <row r="303" spans="1:6">
      <c r="A303" s="5" t="s">
        <v>4</v>
      </c>
      <c r="B303" s="5">
        <v>2</v>
      </c>
      <c r="C303" s="5" t="s">
        <v>3</v>
      </c>
      <c r="D303" s="5" t="s">
        <v>11</v>
      </c>
      <c r="E303" s="7">
        <v>176.3</v>
      </c>
      <c r="F303" s="7">
        <v>83.8</v>
      </c>
    </row>
    <row r="304" spans="1:6">
      <c r="A304" s="5" t="s">
        <v>4</v>
      </c>
      <c r="B304" s="5">
        <v>2</v>
      </c>
      <c r="C304" s="5" t="s">
        <v>5</v>
      </c>
      <c r="D304" s="5" t="s">
        <v>11</v>
      </c>
      <c r="E304" s="7">
        <v>161.9</v>
      </c>
      <c r="F304" s="7">
        <v>73.599999999999994</v>
      </c>
    </row>
    <row r="305" spans="1:6">
      <c r="A305" s="5" t="s">
        <v>4</v>
      </c>
      <c r="B305" s="5">
        <v>1</v>
      </c>
      <c r="C305" s="5" t="s">
        <v>3</v>
      </c>
      <c r="D305" s="5" t="s">
        <v>12</v>
      </c>
      <c r="E305" s="7">
        <v>170.9</v>
      </c>
      <c r="F305" s="7">
        <v>76.5</v>
      </c>
    </row>
    <row r="306" spans="1:6">
      <c r="A306" s="5" t="s">
        <v>2</v>
      </c>
      <c r="B306" s="5">
        <v>2</v>
      </c>
      <c r="C306" s="5" t="s">
        <v>5</v>
      </c>
      <c r="D306" s="5" t="s">
        <v>10</v>
      </c>
      <c r="E306" s="7">
        <v>169.9</v>
      </c>
      <c r="F306" s="7">
        <v>61.6</v>
      </c>
    </row>
    <row r="307" spans="1:6">
      <c r="A307" s="5" t="s">
        <v>4</v>
      </c>
      <c r="B307" s="5">
        <v>1</v>
      </c>
      <c r="C307" s="5" t="s">
        <v>3</v>
      </c>
      <c r="D307" s="5" t="s">
        <v>11</v>
      </c>
      <c r="E307" s="7">
        <v>169.6</v>
      </c>
      <c r="F307" s="7">
        <v>85.9</v>
      </c>
    </row>
    <row r="308" spans="1:6">
      <c r="A308" s="5" t="s">
        <v>2</v>
      </c>
      <c r="B308" s="5">
        <v>4</v>
      </c>
      <c r="C308" s="5" t="s">
        <v>3</v>
      </c>
      <c r="D308" s="5" t="s">
        <v>9</v>
      </c>
      <c r="E308" s="7">
        <v>171</v>
      </c>
      <c r="F308" s="7">
        <v>64</v>
      </c>
    </row>
    <row r="309" spans="1:6">
      <c r="A309" s="5" t="s">
        <v>2</v>
      </c>
      <c r="B309" s="5">
        <v>1</v>
      </c>
      <c r="C309" s="5" t="s">
        <v>3</v>
      </c>
      <c r="D309" s="5" t="s">
        <v>12</v>
      </c>
      <c r="E309" s="7">
        <v>167.3</v>
      </c>
      <c r="F309" s="7">
        <v>72.599999999999994</v>
      </c>
    </row>
    <row r="310" spans="1:6">
      <c r="A310" s="5" t="s">
        <v>4</v>
      </c>
      <c r="B310" s="5">
        <v>2</v>
      </c>
      <c r="C310" s="5" t="s">
        <v>3</v>
      </c>
      <c r="D310" s="5" t="s">
        <v>11</v>
      </c>
      <c r="E310" s="7">
        <v>174.6</v>
      </c>
      <c r="F310" s="7">
        <v>79.099999999999994</v>
      </c>
    </row>
    <row r="311" spans="1:6">
      <c r="A311" s="5" t="s">
        <v>2</v>
      </c>
      <c r="B311" s="5">
        <v>2</v>
      </c>
      <c r="C311" s="5" t="s">
        <v>3</v>
      </c>
      <c r="D311" s="5" t="s">
        <v>12</v>
      </c>
      <c r="E311" s="7">
        <v>170</v>
      </c>
      <c r="F311" s="7">
        <v>60.6</v>
      </c>
    </row>
    <row r="312" spans="1:6">
      <c r="A312" s="5" t="s">
        <v>2</v>
      </c>
      <c r="B312" s="5">
        <v>5</v>
      </c>
      <c r="C312" s="5" t="s">
        <v>0</v>
      </c>
      <c r="D312" s="5" t="s">
        <v>11</v>
      </c>
      <c r="E312" s="7">
        <v>175.7</v>
      </c>
      <c r="F312" s="7">
        <v>73.8</v>
      </c>
    </row>
    <row r="313" spans="1:6">
      <c r="A313" s="5" t="s">
        <v>2</v>
      </c>
      <c r="B313" s="5">
        <v>2</v>
      </c>
      <c r="C313" s="5" t="s">
        <v>0</v>
      </c>
      <c r="D313" s="5" t="s">
        <v>11</v>
      </c>
      <c r="E313" s="7">
        <v>178.1</v>
      </c>
      <c r="F313" s="7">
        <v>57.7</v>
      </c>
    </row>
    <row r="314" spans="1:6">
      <c r="A314" s="5" t="s">
        <v>4</v>
      </c>
      <c r="B314" s="5">
        <v>3</v>
      </c>
      <c r="C314" s="5" t="s">
        <v>1</v>
      </c>
      <c r="D314" s="5" t="s">
        <v>11</v>
      </c>
      <c r="E314" s="7">
        <v>171.8</v>
      </c>
      <c r="F314" s="7">
        <v>70.900000000000006</v>
      </c>
    </row>
    <row r="315" spans="1:6">
      <c r="A315" s="5" t="s">
        <v>2</v>
      </c>
      <c r="B315" s="5">
        <v>4</v>
      </c>
      <c r="C315" s="5" t="s">
        <v>3</v>
      </c>
      <c r="D315" s="5" t="s">
        <v>11</v>
      </c>
      <c r="E315" s="7">
        <v>175.4</v>
      </c>
      <c r="F315" s="7">
        <v>59.7</v>
      </c>
    </row>
    <row r="316" spans="1:6">
      <c r="A316" s="5" t="s">
        <v>2</v>
      </c>
      <c r="B316" s="5">
        <v>2</v>
      </c>
      <c r="C316" s="5" t="s">
        <v>3</v>
      </c>
      <c r="D316" s="5" t="s">
        <v>10</v>
      </c>
      <c r="E316" s="7">
        <v>163.69999999999999</v>
      </c>
      <c r="F316" s="7">
        <v>68.2</v>
      </c>
    </row>
    <row r="317" spans="1:6">
      <c r="A317" s="5" t="s">
        <v>4</v>
      </c>
      <c r="B317" s="5">
        <v>3</v>
      </c>
      <c r="C317" s="5" t="s">
        <v>0</v>
      </c>
      <c r="D317" s="5" t="s">
        <v>9</v>
      </c>
      <c r="E317" s="7">
        <v>163.80000000000001</v>
      </c>
      <c r="F317" s="7">
        <v>82.5</v>
      </c>
    </row>
    <row r="318" spans="1:6">
      <c r="A318" s="5" t="s">
        <v>2</v>
      </c>
      <c r="B318" s="5">
        <v>3</v>
      </c>
      <c r="C318" s="5" t="s">
        <v>3</v>
      </c>
      <c r="D318" s="5" t="s">
        <v>12</v>
      </c>
      <c r="E318" s="7">
        <v>164.5</v>
      </c>
      <c r="F318" s="7">
        <v>70.5</v>
      </c>
    </row>
    <row r="319" spans="1:6">
      <c r="A319" s="5" t="s">
        <v>4</v>
      </c>
      <c r="B319" s="5">
        <v>2</v>
      </c>
      <c r="C319" s="5" t="s">
        <v>1</v>
      </c>
      <c r="D319" s="5" t="s">
        <v>10</v>
      </c>
      <c r="E319" s="7">
        <v>168.1</v>
      </c>
      <c r="F319" s="7">
        <v>77.3</v>
      </c>
    </row>
    <row r="320" spans="1:6">
      <c r="A320" s="5" t="s">
        <v>4</v>
      </c>
      <c r="B320" s="5">
        <v>4</v>
      </c>
      <c r="C320" s="5" t="s">
        <v>5</v>
      </c>
      <c r="D320" s="5" t="s">
        <v>8</v>
      </c>
      <c r="E320" s="7">
        <v>176.3</v>
      </c>
      <c r="F320" s="7">
        <v>88.8</v>
      </c>
    </row>
    <row r="321" spans="1:6">
      <c r="A321" s="5" t="s">
        <v>2</v>
      </c>
      <c r="B321" s="5">
        <v>3</v>
      </c>
      <c r="C321" s="5" t="s">
        <v>0</v>
      </c>
      <c r="D321" s="5" t="s">
        <v>12</v>
      </c>
      <c r="E321" s="7">
        <v>173.9</v>
      </c>
      <c r="F321" s="7">
        <v>69.099999999999994</v>
      </c>
    </row>
    <row r="322" spans="1:6">
      <c r="A322" s="5" t="s">
        <v>2</v>
      </c>
      <c r="B322" s="5">
        <v>5</v>
      </c>
      <c r="C322" s="5" t="s">
        <v>3</v>
      </c>
      <c r="D322" s="5" t="s">
        <v>12</v>
      </c>
      <c r="E322" s="7">
        <v>165.1</v>
      </c>
      <c r="F322" s="7">
        <v>59.7</v>
      </c>
    </row>
    <row r="323" spans="1:6">
      <c r="A323" s="5" t="s">
        <v>2</v>
      </c>
      <c r="B323" s="5">
        <v>1</v>
      </c>
      <c r="C323" s="5" t="s">
        <v>5</v>
      </c>
      <c r="D323" s="5" t="s">
        <v>9</v>
      </c>
      <c r="E323" s="7">
        <v>167.3</v>
      </c>
      <c r="F323" s="7">
        <v>58.6</v>
      </c>
    </row>
    <row r="324" spans="1:6">
      <c r="A324" s="5" t="s">
        <v>4</v>
      </c>
      <c r="B324" s="5">
        <v>1</v>
      </c>
      <c r="C324" s="5" t="s">
        <v>3</v>
      </c>
      <c r="D324" s="5" t="s">
        <v>10</v>
      </c>
      <c r="E324" s="7">
        <v>162.1</v>
      </c>
      <c r="F324" s="7">
        <v>80.7</v>
      </c>
    </row>
    <row r="325" spans="1:6">
      <c r="A325" s="5" t="s">
        <v>2</v>
      </c>
      <c r="B325" s="5">
        <v>1</v>
      </c>
      <c r="C325" s="5" t="s">
        <v>1</v>
      </c>
      <c r="D325" s="5" t="s">
        <v>9</v>
      </c>
      <c r="E325" s="7">
        <v>169.6</v>
      </c>
      <c r="F325" s="7">
        <v>72.5</v>
      </c>
    </row>
    <row r="326" spans="1:6">
      <c r="A326" s="5" t="s">
        <v>2</v>
      </c>
      <c r="B326" s="5">
        <v>1</v>
      </c>
      <c r="C326" s="5" t="s">
        <v>0</v>
      </c>
      <c r="D326" s="5" t="s">
        <v>11</v>
      </c>
      <c r="E326" s="7">
        <v>167.9</v>
      </c>
      <c r="F326" s="7">
        <v>59.8</v>
      </c>
    </row>
    <row r="327" spans="1:6">
      <c r="A327" s="5" t="s">
        <v>2</v>
      </c>
      <c r="B327" s="5">
        <v>3</v>
      </c>
      <c r="C327" s="5" t="s">
        <v>0</v>
      </c>
      <c r="D327" s="5" t="s">
        <v>9</v>
      </c>
      <c r="E327" s="7">
        <v>168.9</v>
      </c>
      <c r="F327" s="7">
        <v>55.2</v>
      </c>
    </row>
    <row r="328" spans="1:6">
      <c r="A328" s="5" t="s">
        <v>2</v>
      </c>
      <c r="B328" s="5">
        <v>3</v>
      </c>
      <c r="C328" s="5" t="s">
        <v>5</v>
      </c>
      <c r="D328" s="5" t="s">
        <v>12</v>
      </c>
      <c r="E328" s="7">
        <v>170.4</v>
      </c>
      <c r="F328" s="7">
        <v>61.8</v>
      </c>
    </row>
    <row r="329" spans="1:6">
      <c r="A329" s="5" t="s">
        <v>2</v>
      </c>
      <c r="B329" s="5">
        <v>2</v>
      </c>
      <c r="C329" s="5" t="s">
        <v>5</v>
      </c>
      <c r="D329" s="5" t="s">
        <v>11</v>
      </c>
      <c r="E329" s="7">
        <v>171.4</v>
      </c>
      <c r="F329" s="7">
        <v>60.1</v>
      </c>
    </row>
    <row r="330" spans="1:6">
      <c r="A330" s="5" t="s">
        <v>4</v>
      </c>
      <c r="B330" s="5">
        <v>2</v>
      </c>
      <c r="C330" s="5" t="s">
        <v>3</v>
      </c>
      <c r="D330" s="5" t="s">
        <v>10</v>
      </c>
      <c r="E330" s="7">
        <v>173.1</v>
      </c>
      <c r="F330" s="7">
        <v>77.400000000000006</v>
      </c>
    </row>
    <row r="331" spans="1:6">
      <c r="A331" s="5" t="s">
        <v>2</v>
      </c>
      <c r="B331" s="5">
        <v>2</v>
      </c>
      <c r="C331" s="5" t="s">
        <v>3</v>
      </c>
      <c r="D331" s="5" t="s">
        <v>11</v>
      </c>
      <c r="E331" s="7">
        <v>167.9</v>
      </c>
      <c r="F331" s="7">
        <v>72.8</v>
      </c>
    </row>
    <row r="332" spans="1:6">
      <c r="A332" s="5" t="s">
        <v>2</v>
      </c>
      <c r="B332" s="5">
        <v>2</v>
      </c>
      <c r="C332" s="5" t="s">
        <v>5</v>
      </c>
      <c r="D332" s="5" t="s">
        <v>10</v>
      </c>
      <c r="E332" s="7">
        <v>172.1</v>
      </c>
      <c r="F332" s="7">
        <v>55.4</v>
      </c>
    </row>
    <row r="333" spans="1:6">
      <c r="A333" s="5" t="s">
        <v>4</v>
      </c>
      <c r="B333" s="5">
        <v>1</v>
      </c>
      <c r="C333" s="5" t="s">
        <v>3</v>
      </c>
      <c r="D333" s="5" t="s">
        <v>12</v>
      </c>
      <c r="E333" s="7">
        <v>173</v>
      </c>
      <c r="F333" s="7">
        <v>69.400000000000006</v>
      </c>
    </row>
    <row r="334" spans="1:6">
      <c r="A334" s="5" t="s">
        <v>2</v>
      </c>
      <c r="B334" s="5">
        <v>1</v>
      </c>
      <c r="C334" s="5" t="s">
        <v>3</v>
      </c>
      <c r="D334" s="5" t="s">
        <v>10</v>
      </c>
      <c r="E334" s="7">
        <v>173.6</v>
      </c>
      <c r="F334" s="7">
        <v>68</v>
      </c>
    </row>
    <row r="335" spans="1:6">
      <c r="A335" s="5" t="s">
        <v>2</v>
      </c>
      <c r="B335" s="5">
        <v>3</v>
      </c>
      <c r="C335" s="5" t="s">
        <v>1</v>
      </c>
      <c r="D335" s="5" t="s">
        <v>10</v>
      </c>
      <c r="E335" s="7">
        <v>166.4</v>
      </c>
      <c r="F335" s="7">
        <v>71.2</v>
      </c>
    </row>
    <row r="336" spans="1:6">
      <c r="A336" s="5" t="s">
        <v>4</v>
      </c>
      <c r="B336" s="5">
        <v>2</v>
      </c>
      <c r="C336" s="5" t="s">
        <v>1</v>
      </c>
      <c r="D336" s="5" t="s">
        <v>11</v>
      </c>
      <c r="E336" s="7">
        <v>167.9</v>
      </c>
      <c r="F336" s="7">
        <v>85.2</v>
      </c>
    </row>
    <row r="337" spans="1:6">
      <c r="A337" s="5" t="s">
        <v>2</v>
      </c>
      <c r="B337" s="5">
        <v>1</v>
      </c>
      <c r="C337" s="5" t="s">
        <v>3</v>
      </c>
      <c r="D337" s="5" t="s">
        <v>11</v>
      </c>
      <c r="E337" s="7">
        <v>171.5</v>
      </c>
      <c r="F337" s="7">
        <v>66.2</v>
      </c>
    </row>
    <row r="338" spans="1:6">
      <c r="A338" s="5" t="s">
        <v>4</v>
      </c>
      <c r="B338" s="5">
        <v>4</v>
      </c>
      <c r="C338" s="5" t="s">
        <v>0</v>
      </c>
      <c r="D338" s="5" t="s">
        <v>8</v>
      </c>
      <c r="E338" s="7">
        <v>176.6</v>
      </c>
      <c r="F338" s="7">
        <v>85.9</v>
      </c>
    </row>
    <row r="339" spans="1:6">
      <c r="A339" s="5" t="s">
        <v>2</v>
      </c>
      <c r="B339" s="5">
        <v>1</v>
      </c>
      <c r="C339" s="5" t="s">
        <v>0</v>
      </c>
      <c r="D339" s="5" t="s">
        <v>11</v>
      </c>
      <c r="E339" s="7">
        <v>166.4</v>
      </c>
      <c r="F339" s="7">
        <v>67.2</v>
      </c>
    </row>
    <row r="340" spans="1:6">
      <c r="A340" s="5" t="s">
        <v>4</v>
      </c>
      <c r="B340" s="5">
        <v>4</v>
      </c>
      <c r="C340" s="5" t="s">
        <v>0</v>
      </c>
      <c r="D340" s="5" t="s">
        <v>12</v>
      </c>
      <c r="E340" s="7">
        <v>163.80000000000001</v>
      </c>
      <c r="F340" s="7">
        <v>71.400000000000006</v>
      </c>
    </row>
    <row r="341" spans="1:6">
      <c r="A341" s="5" t="s">
        <v>2</v>
      </c>
      <c r="B341" s="5">
        <v>3</v>
      </c>
      <c r="C341" s="5" t="s">
        <v>3</v>
      </c>
      <c r="D341" s="5" t="s">
        <v>12</v>
      </c>
      <c r="E341" s="7">
        <v>165.4</v>
      </c>
      <c r="F341" s="7">
        <v>70.900000000000006</v>
      </c>
    </row>
    <row r="342" spans="1:6">
      <c r="A342" s="5" t="s">
        <v>2</v>
      </c>
      <c r="B342" s="5">
        <v>2</v>
      </c>
      <c r="C342" s="5" t="s">
        <v>5</v>
      </c>
      <c r="D342" s="5" t="s">
        <v>10</v>
      </c>
      <c r="E342" s="7">
        <v>163.1</v>
      </c>
      <c r="F342" s="7">
        <v>57</v>
      </c>
    </row>
    <row r="343" spans="1:6">
      <c r="A343" s="5" t="s">
        <v>2</v>
      </c>
      <c r="B343" s="5">
        <v>2</v>
      </c>
      <c r="C343" s="5" t="s">
        <v>5</v>
      </c>
      <c r="D343" s="5" t="s">
        <v>9</v>
      </c>
      <c r="E343" s="7">
        <v>175</v>
      </c>
      <c r="F343" s="7">
        <v>64.5</v>
      </c>
    </row>
    <row r="344" spans="1:6">
      <c r="A344" s="5" t="s">
        <v>2</v>
      </c>
      <c r="B344" s="5">
        <v>3</v>
      </c>
      <c r="C344" s="5" t="s">
        <v>5</v>
      </c>
      <c r="D344" s="5" t="s">
        <v>12</v>
      </c>
      <c r="E344" s="7">
        <v>167.2</v>
      </c>
      <c r="F344" s="7">
        <v>73.5</v>
      </c>
    </row>
    <row r="345" spans="1:6">
      <c r="A345" s="5" t="s">
        <v>2</v>
      </c>
      <c r="B345" s="5">
        <v>2</v>
      </c>
      <c r="C345" s="5" t="s">
        <v>5</v>
      </c>
      <c r="D345" s="5" t="s">
        <v>9</v>
      </c>
      <c r="E345" s="7">
        <v>175.1</v>
      </c>
      <c r="F345" s="7">
        <v>57.5</v>
      </c>
    </row>
    <row r="346" spans="1:6">
      <c r="A346" s="5" t="s">
        <v>2</v>
      </c>
      <c r="B346" s="5">
        <v>3</v>
      </c>
      <c r="C346" s="5" t="s">
        <v>3</v>
      </c>
      <c r="D346" s="5" t="s">
        <v>10</v>
      </c>
      <c r="E346" s="7">
        <v>165.7</v>
      </c>
      <c r="F346" s="7">
        <v>65.900000000000006</v>
      </c>
    </row>
    <row r="347" spans="1:6">
      <c r="A347" s="5" t="s">
        <v>4</v>
      </c>
      <c r="B347" s="5">
        <v>6</v>
      </c>
      <c r="C347" s="5" t="s">
        <v>3</v>
      </c>
      <c r="D347" s="5" t="s">
        <v>9</v>
      </c>
      <c r="E347" s="7">
        <v>168.3</v>
      </c>
      <c r="F347" s="7">
        <v>82.4</v>
      </c>
    </row>
    <row r="348" spans="1:6">
      <c r="A348" s="5" t="s">
        <v>2</v>
      </c>
      <c r="B348" s="5">
        <v>2</v>
      </c>
      <c r="C348" s="5" t="s">
        <v>5</v>
      </c>
      <c r="D348" s="5" t="s">
        <v>12</v>
      </c>
      <c r="E348" s="7">
        <v>172.4</v>
      </c>
      <c r="F348" s="7">
        <v>57.5</v>
      </c>
    </row>
    <row r="349" spans="1:6">
      <c r="A349" s="5" t="s">
        <v>4</v>
      </c>
      <c r="B349" s="5">
        <v>5</v>
      </c>
      <c r="C349" s="5" t="s">
        <v>1</v>
      </c>
      <c r="D349" s="5" t="s">
        <v>11</v>
      </c>
      <c r="E349" s="7">
        <v>173.6</v>
      </c>
      <c r="F349" s="7">
        <v>71.7</v>
      </c>
    </row>
    <row r="350" spans="1:6">
      <c r="A350" s="5" t="s">
        <v>2</v>
      </c>
      <c r="B350" s="5">
        <v>1</v>
      </c>
      <c r="C350" s="5" t="s">
        <v>0</v>
      </c>
      <c r="D350" s="5" t="s">
        <v>10</v>
      </c>
      <c r="E350" s="7">
        <v>170.8</v>
      </c>
      <c r="F350" s="7">
        <v>59.9</v>
      </c>
    </row>
    <row r="351" spans="1:6">
      <c r="A351" s="5" t="s">
        <v>2</v>
      </c>
      <c r="B351" s="5">
        <v>3</v>
      </c>
      <c r="C351" s="5" t="s">
        <v>3</v>
      </c>
      <c r="D351" s="5" t="s">
        <v>9</v>
      </c>
      <c r="E351" s="7">
        <v>167.9</v>
      </c>
      <c r="F351" s="7">
        <v>61.8</v>
      </c>
    </row>
    <row r="352" spans="1:6">
      <c r="A352" s="5" t="s">
        <v>2</v>
      </c>
      <c r="B352" s="5">
        <v>2</v>
      </c>
      <c r="C352" s="5" t="s">
        <v>5</v>
      </c>
      <c r="D352" s="5" t="s">
        <v>8</v>
      </c>
      <c r="E352" s="7">
        <v>167.7</v>
      </c>
      <c r="F352" s="7">
        <v>65.7</v>
      </c>
    </row>
    <row r="353" spans="1:6">
      <c r="A353" s="5" t="s">
        <v>4</v>
      </c>
      <c r="B353" s="5">
        <v>4</v>
      </c>
      <c r="C353" s="5" t="s">
        <v>3</v>
      </c>
      <c r="D353" s="5" t="s">
        <v>9</v>
      </c>
      <c r="E353" s="7">
        <v>174.3</v>
      </c>
      <c r="F353" s="7">
        <v>80.900000000000006</v>
      </c>
    </row>
    <row r="354" spans="1:6">
      <c r="A354" s="5" t="s">
        <v>4</v>
      </c>
      <c r="B354" s="5">
        <v>5</v>
      </c>
      <c r="C354" s="5" t="s">
        <v>5</v>
      </c>
      <c r="D354" s="5" t="s">
        <v>12</v>
      </c>
      <c r="E354" s="7">
        <v>167.4</v>
      </c>
      <c r="F354" s="7">
        <v>75</v>
      </c>
    </row>
    <row r="355" spans="1:6">
      <c r="A355" s="5" t="s">
        <v>4</v>
      </c>
      <c r="B355" s="5">
        <v>3</v>
      </c>
      <c r="C355" s="5" t="s">
        <v>3</v>
      </c>
      <c r="D355" s="5" t="s">
        <v>11</v>
      </c>
      <c r="E355" s="7">
        <v>166.4</v>
      </c>
      <c r="F355" s="7">
        <v>70.599999999999994</v>
      </c>
    </row>
    <row r="356" spans="1:6">
      <c r="A356" s="5" t="s">
        <v>2</v>
      </c>
      <c r="B356" s="5">
        <v>6</v>
      </c>
      <c r="C356" s="5" t="s">
        <v>5</v>
      </c>
      <c r="D356" s="5" t="s">
        <v>11</v>
      </c>
      <c r="E356" s="7">
        <v>161.19999999999999</v>
      </c>
      <c r="F356" s="7">
        <v>57.3</v>
      </c>
    </row>
    <row r="357" spans="1:6">
      <c r="A357" s="5" t="s">
        <v>2</v>
      </c>
      <c r="B357" s="5">
        <v>2</v>
      </c>
      <c r="C357" s="5" t="s">
        <v>0</v>
      </c>
      <c r="D357" s="5" t="s">
        <v>10</v>
      </c>
      <c r="E357" s="7">
        <v>167</v>
      </c>
      <c r="F357" s="7">
        <v>70.5</v>
      </c>
    </row>
    <row r="358" spans="1:6">
      <c r="A358" s="5" t="s">
        <v>2</v>
      </c>
      <c r="B358" s="5">
        <v>1</v>
      </c>
      <c r="C358" s="5" t="s">
        <v>3</v>
      </c>
      <c r="D358" s="5" t="s">
        <v>11</v>
      </c>
      <c r="E358" s="7">
        <v>169</v>
      </c>
      <c r="F358" s="7">
        <v>71.2</v>
      </c>
    </row>
    <row r="359" spans="1:6">
      <c r="A359" s="5" t="s">
        <v>2</v>
      </c>
      <c r="B359" s="5">
        <v>2</v>
      </c>
      <c r="C359" s="5" t="s">
        <v>1</v>
      </c>
      <c r="D359" s="5" t="s">
        <v>10</v>
      </c>
      <c r="E359" s="7">
        <v>167.1</v>
      </c>
      <c r="F359" s="7">
        <v>60.5</v>
      </c>
    </row>
    <row r="360" spans="1:6">
      <c r="A360" s="5" t="s">
        <v>4</v>
      </c>
      <c r="B360" s="5">
        <v>2</v>
      </c>
      <c r="C360" s="5" t="s">
        <v>3</v>
      </c>
      <c r="D360" s="5" t="s">
        <v>12</v>
      </c>
      <c r="E360" s="7">
        <v>174.1</v>
      </c>
      <c r="F360" s="7">
        <v>86.8</v>
      </c>
    </row>
    <row r="361" spans="1:6">
      <c r="A361" s="5" t="s">
        <v>2</v>
      </c>
      <c r="B361" s="5">
        <v>1</v>
      </c>
      <c r="C361" s="5" t="s">
        <v>3</v>
      </c>
      <c r="D361" s="5" t="s">
        <v>10</v>
      </c>
      <c r="E361" s="7">
        <v>171.6</v>
      </c>
      <c r="F361" s="7">
        <v>57.2</v>
      </c>
    </row>
    <row r="362" spans="1:6">
      <c r="A362" s="5" t="s">
        <v>2</v>
      </c>
      <c r="B362" s="5">
        <v>2</v>
      </c>
      <c r="C362" s="5" t="s">
        <v>0</v>
      </c>
      <c r="D362" s="5" t="s">
        <v>9</v>
      </c>
      <c r="E362" s="7">
        <v>173.9</v>
      </c>
      <c r="F362" s="7">
        <v>62.1</v>
      </c>
    </row>
    <row r="363" spans="1:6">
      <c r="A363" s="5" t="s">
        <v>2</v>
      </c>
      <c r="B363" s="5">
        <v>3</v>
      </c>
      <c r="C363" s="5" t="s">
        <v>0</v>
      </c>
      <c r="D363" s="5" t="s">
        <v>11</v>
      </c>
      <c r="E363" s="7">
        <v>169.1</v>
      </c>
      <c r="F363" s="7">
        <v>72.2</v>
      </c>
    </row>
    <row r="364" spans="1:6">
      <c r="A364" s="5" t="s">
        <v>2</v>
      </c>
      <c r="B364" s="5">
        <v>4</v>
      </c>
      <c r="C364" s="5" t="s">
        <v>3</v>
      </c>
      <c r="D364" s="5" t="s">
        <v>10</v>
      </c>
      <c r="E364" s="7">
        <v>163.30000000000001</v>
      </c>
      <c r="F364" s="7">
        <v>69</v>
      </c>
    </row>
    <row r="365" spans="1:6">
      <c r="A365" s="5" t="s">
        <v>4</v>
      </c>
      <c r="B365" s="5">
        <v>3</v>
      </c>
      <c r="C365" s="5" t="s">
        <v>3</v>
      </c>
      <c r="D365" s="5" t="s">
        <v>8</v>
      </c>
      <c r="E365" s="7">
        <v>168.8</v>
      </c>
      <c r="F365" s="7">
        <v>81.599999999999994</v>
      </c>
    </row>
    <row r="366" spans="1:6">
      <c r="A366" s="5" t="s">
        <v>2</v>
      </c>
      <c r="B366" s="5">
        <v>6</v>
      </c>
      <c r="C366" s="5" t="s">
        <v>5</v>
      </c>
      <c r="D366" s="5" t="s">
        <v>11</v>
      </c>
      <c r="E366" s="7">
        <v>165.1</v>
      </c>
      <c r="F366" s="7">
        <v>58.8</v>
      </c>
    </row>
    <row r="367" spans="1:6">
      <c r="A367" s="5" t="s">
        <v>2</v>
      </c>
      <c r="B367" s="5">
        <v>1</v>
      </c>
      <c r="C367" s="5" t="s">
        <v>3</v>
      </c>
      <c r="D367" s="5" t="s">
        <v>11</v>
      </c>
      <c r="E367" s="7">
        <v>171.5</v>
      </c>
      <c r="F367" s="7">
        <v>62.2</v>
      </c>
    </row>
    <row r="368" spans="1:6">
      <c r="A368" s="5" t="s">
        <v>4</v>
      </c>
      <c r="B368" s="5">
        <v>3</v>
      </c>
      <c r="C368" s="5" t="s">
        <v>0</v>
      </c>
      <c r="D368" s="5" t="s">
        <v>11</v>
      </c>
      <c r="E368" s="7">
        <v>170.3</v>
      </c>
      <c r="F368" s="7">
        <v>74.2</v>
      </c>
    </row>
    <row r="369" spans="1:6">
      <c r="A369" s="5" t="s">
        <v>2</v>
      </c>
      <c r="B369" s="5">
        <v>5</v>
      </c>
      <c r="C369" s="5" t="s">
        <v>1</v>
      </c>
      <c r="D369" s="5" t="s">
        <v>12</v>
      </c>
      <c r="E369" s="7">
        <v>176.7</v>
      </c>
      <c r="F369" s="7">
        <v>77.099999999999994</v>
      </c>
    </row>
    <row r="370" spans="1:6">
      <c r="A370" s="5" t="s">
        <v>4</v>
      </c>
      <c r="B370" s="5">
        <v>3</v>
      </c>
      <c r="C370" s="5" t="s">
        <v>3</v>
      </c>
      <c r="D370" s="5" t="s">
        <v>12</v>
      </c>
      <c r="E370" s="7">
        <v>168.8</v>
      </c>
      <c r="F370" s="7">
        <v>86.6</v>
      </c>
    </row>
    <row r="371" spans="1:6">
      <c r="A371" s="5" t="s">
        <v>4</v>
      </c>
      <c r="B371" s="5">
        <v>1</v>
      </c>
      <c r="C371" s="5" t="s">
        <v>3</v>
      </c>
      <c r="D371" s="5" t="s">
        <v>10</v>
      </c>
      <c r="E371" s="7">
        <v>174.5</v>
      </c>
      <c r="F371" s="7">
        <v>85</v>
      </c>
    </row>
    <row r="372" spans="1:6">
      <c r="A372" s="5" t="s">
        <v>2</v>
      </c>
      <c r="B372" s="5">
        <v>3</v>
      </c>
      <c r="C372" s="5" t="s">
        <v>0</v>
      </c>
      <c r="D372" s="5" t="s">
        <v>10</v>
      </c>
      <c r="E372" s="7">
        <v>163.4</v>
      </c>
      <c r="F372" s="7">
        <v>63.1</v>
      </c>
    </row>
    <row r="373" spans="1:6">
      <c r="A373" s="5" t="s">
        <v>2</v>
      </c>
      <c r="B373" s="5">
        <v>1</v>
      </c>
      <c r="C373" s="5" t="s">
        <v>0</v>
      </c>
      <c r="D373" s="5" t="s">
        <v>12</v>
      </c>
      <c r="E373" s="7">
        <v>166.2</v>
      </c>
      <c r="F373" s="7">
        <v>65.2</v>
      </c>
    </row>
    <row r="374" spans="1:6">
      <c r="A374" s="5" t="s">
        <v>2</v>
      </c>
      <c r="B374" s="5">
        <v>5</v>
      </c>
      <c r="C374" s="5" t="s">
        <v>1</v>
      </c>
      <c r="D374" s="5" t="s">
        <v>12</v>
      </c>
      <c r="E374" s="7">
        <v>169.3</v>
      </c>
      <c r="F374" s="7">
        <v>66.3</v>
      </c>
    </row>
    <row r="375" spans="1:6">
      <c r="A375" s="5" t="s">
        <v>4</v>
      </c>
      <c r="B375" s="5">
        <v>5</v>
      </c>
      <c r="C375" s="5" t="s">
        <v>0</v>
      </c>
      <c r="D375" s="5" t="s">
        <v>12</v>
      </c>
      <c r="E375" s="7">
        <v>168.8</v>
      </c>
      <c r="F375" s="7">
        <v>73.599999999999994</v>
      </c>
    </row>
    <row r="376" spans="1:6">
      <c r="A376" s="5" t="s">
        <v>2</v>
      </c>
      <c r="B376" s="5">
        <v>1</v>
      </c>
      <c r="C376" s="5" t="s">
        <v>1</v>
      </c>
      <c r="D376" s="5" t="s">
        <v>10</v>
      </c>
      <c r="E376" s="7">
        <v>177.3</v>
      </c>
      <c r="F376" s="7">
        <v>63.4</v>
      </c>
    </row>
    <row r="377" spans="1:6">
      <c r="A377" s="5" t="s">
        <v>2</v>
      </c>
      <c r="B377" s="5">
        <v>1</v>
      </c>
      <c r="C377" s="5" t="s">
        <v>0</v>
      </c>
      <c r="D377" s="5" t="s">
        <v>12</v>
      </c>
      <c r="E377" s="7">
        <v>169.9</v>
      </c>
      <c r="F377" s="7">
        <v>71.599999999999994</v>
      </c>
    </row>
    <row r="378" spans="1:6">
      <c r="A378" s="5" t="s">
        <v>2</v>
      </c>
      <c r="B378" s="5">
        <v>3</v>
      </c>
      <c r="C378" s="5" t="s">
        <v>5</v>
      </c>
      <c r="D378" s="5" t="s">
        <v>10</v>
      </c>
      <c r="E378" s="7">
        <v>174.5</v>
      </c>
      <c r="F378" s="7">
        <v>72.3</v>
      </c>
    </row>
    <row r="379" spans="1:6">
      <c r="A379" s="5" t="s">
        <v>2</v>
      </c>
      <c r="B379" s="5">
        <v>3</v>
      </c>
      <c r="C379" s="5" t="s">
        <v>0</v>
      </c>
      <c r="D379" s="5" t="s">
        <v>12</v>
      </c>
      <c r="E379" s="7">
        <v>165.8</v>
      </c>
      <c r="F379" s="7">
        <v>66</v>
      </c>
    </row>
    <row r="380" spans="1:6">
      <c r="A380" s="5" t="s">
        <v>2</v>
      </c>
      <c r="B380" s="5">
        <v>6</v>
      </c>
      <c r="C380" s="5" t="s">
        <v>3</v>
      </c>
      <c r="D380" s="5" t="s">
        <v>12</v>
      </c>
      <c r="E380" s="7">
        <v>172.5</v>
      </c>
      <c r="F380" s="7">
        <v>55.6</v>
      </c>
    </row>
    <row r="381" spans="1:6">
      <c r="A381" s="5" t="s">
        <v>2</v>
      </c>
      <c r="B381" s="5">
        <v>4</v>
      </c>
      <c r="C381" s="5" t="s">
        <v>1</v>
      </c>
      <c r="D381" s="5" t="s">
        <v>10</v>
      </c>
      <c r="E381" s="7">
        <v>165.6</v>
      </c>
      <c r="F381" s="7">
        <v>52.9</v>
      </c>
    </row>
    <row r="382" spans="1:6">
      <c r="A382" s="5" t="s">
        <v>4</v>
      </c>
      <c r="B382" s="5">
        <v>3</v>
      </c>
      <c r="C382" s="5" t="s">
        <v>1</v>
      </c>
      <c r="D382" s="5" t="s">
        <v>10</v>
      </c>
      <c r="E382" s="7">
        <v>172.1</v>
      </c>
      <c r="F382" s="7">
        <v>89</v>
      </c>
    </row>
    <row r="383" spans="1:6">
      <c r="A383" s="5" t="s">
        <v>4</v>
      </c>
      <c r="B383" s="5">
        <v>4</v>
      </c>
      <c r="C383" s="5" t="s">
        <v>3</v>
      </c>
      <c r="D383" s="5" t="s">
        <v>10</v>
      </c>
      <c r="E383" s="7">
        <v>169.9</v>
      </c>
      <c r="F383" s="7">
        <v>81.099999999999994</v>
      </c>
    </row>
    <row r="384" spans="1:6">
      <c r="A384" s="5" t="s">
        <v>2</v>
      </c>
      <c r="B384" s="5">
        <v>1</v>
      </c>
      <c r="C384" s="5" t="s">
        <v>3</v>
      </c>
      <c r="D384" s="5" t="s">
        <v>10</v>
      </c>
      <c r="E384" s="7">
        <v>172.9</v>
      </c>
      <c r="F384" s="7">
        <v>71.7</v>
      </c>
    </row>
    <row r="385" spans="1:6">
      <c r="A385" s="5" t="s">
        <v>2</v>
      </c>
      <c r="B385" s="5">
        <v>1</v>
      </c>
      <c r="C385" s="5" t="s">
        <v>3</v>
      </c>
      <c r="D385" s="5" t="s">
        <v>11</v>
      </c>
      <c r="E385" s="7">
        <v>166.1</v>
      </c>
      <c r="F385" s="7">
        <v>56.1</v>
      </c>
    </row>
    <row r="386" spans="1:6">
      <c r="A386" s="5" t="s">
        <v>2</v>
      </c>
      <c r="B386" s="5">
        <v>2</v>
      </c>
      <c r="C386" s="5" t="s">
        <v>5</v>
      </c>
      <c r="D386" s="5" t="s">
        <v>8</v>
      </c>
      <c r="E386" s="7">
        <v>168.7</v>
      </c>
      <c r="F386" s="7">
        <v>61.1</v>
      </c>
    </row>
    <row r="387" spans="1:6">
      <c r="A387" s="5" t="s">
        <v>2</v>
      </c>
      <c r="B387" s="5">
        <v>5</v>
      </c>
      <c r="C387" s="5" t="s">
        <v>3</v>
      </c>
      <c r="D387" s="5" t="s">
        <v>11</v>
      </c>
      <c r="E387" s="7">
        <v>172.1</v>
      </c>
      <c r="F387" s="7">
        <v>60.4</v>
      </c>
    </row>
    <row r="388" spans="1:6">
      <c r="A388" s="5" t="s">
        <v>2</v>
      </c>
      <c r="B388" s="5">
        <v>1</v>
      </c>
      <c r="C388" s="5" t="s">
        <v>5</v>
      </c>
      <c r="D388" s="5" t="s">
        <v>12</v>
      </c>
      <c r="E388" s="7">
        <v>173.7</v>
      </c>
      <c r="F388" s="7">
        <v>70</v>
      </c>
    </row>
    <row r="389" spans="1:6">
      <c r="A389" s="5" t="s">
        <v>2</v>
      </c>
      <c r="B389" s="5">
        <v>1</v>
      </c>
      <c r="C389" s="5" t="s">
        <v>0</v>
      </c>
      <c r="D389" s="5" t="s">
        <v>10</v>
      </c>
      <c r="E389" s="7">
        <v>175.5</v>
      </c>
      <c r="F389" s="7">
        <v>68.7</v>
      </c>
    </row>
    <row r="390" spans="1:6">
      <c r="A390" s="5" t="s">
        <v>2</v>
      </c>
      <c r="B390" s="5">
        <v>3</v>
      </c>
      <c r="C390" s="5" t="s">
        <v>5</v>
      </c>
      <c r="D390" s="5" t="s">
        <v>10</v>
      </c>
      <c r="E390" s="7">
        <v>170.8</v>
      </c>
      <c r="F390" s="7">
        <v>70.900000000000006</v>
      </c>
    </row>
    <row r="391" spans="1:6">
      <c r="A391" s="5" t="s">
        <v>2</v>
      </c>
      <c r="B391" s="5">
        <v>4</v>
      </c>
      <c r="C391" s="5" t="s">
        <v>3</v>
      </c>
      <c r="D391" s="5" t="s">
        <v>9</v>
      </c>
      <c r="E391" s="7">
        <v>166.6</v>
      </c>
      <c r="F391" s="7">
        <v>70.3</v>
      </c>
    </row>
    <row r="392" spans="1:6">
      <c r="A392" s="5" t="s">
        <v>2</v>
      </c>
      <c r="B392" s="5">
        <v>2</v>
      </c>
      <c r="C392" s="5" t="s">
        <v>1</v>
      </c>
      <c r="D392" s="5" t="s">
        <v>10</v>
      </c>
      <c r="E392" s="7">
        <v>171</v>
      </c>
      <c r="F392" s="7">
        <v>67</v>
      </c>
    </row>
    <row r="393" spans="1:6">
      <c r="A393" s="5" t="s">
        <v>2</v>
      </c>
      <c r="B393" s="5">
        <v>3</v>
      </c>
      <c r="C393" s="5" t="s">
        <v>0</v>
      </c>
      <c r="D393" s="5" t="s">
        <v>8</v>
      </c>
      <c r="E393" s="7">
        <v>173.8</v>
      </c>
      <c r="F393" s="7">
        <v>66</v>
      </c>
    </row>
    <row r="394" spans="1:6">
      <c r="A394" s="5" t="s">
        <v>2</v>
      </c>
      <c r="B394" s="5">
        <v>5</v>
      </c>
      <c r="C394" s="5" t="s">
        <v>0</v>
      </c>
      <c r="D394" s="5" t="s">
        <v>10</v>
      </c>
      <c r="E394" s="7">
        <v>173.1</v>
      </c>
      <c r="F394" s="7">
        <v>67.8</v>
      </c>
    </row>
    <row r="395" spans="1:6">
      <c r="A395" s="5" t="s">
        <v>2</v>
      </c>
      <c r="B395" s="5">
        <v>4</v>
      </c>
      <c r="C395" s="5" t="s">
        <v>0</v>
      </c>
      <c r="D395" s="5" t="s">
        <v>9</v>
      </c>
      <c r="E395" s="7">
        <v>171.2</v>
      </c>
      <c r="F395" s="7">
        <v>73.099999999999994</v>
      </c>
    </row>
    <row r="396" spans="1:6">
      <c r="A396" s="5" t="s">
        <v>2</v>
      </c>
      <c r="B396" s="5">
        <v>2</v>
      </c>
      <c r="C396" s="5" t="s">
        <v>5</v>
      </c>
      <c r="D396" s="5" t="s">
        <v>12</v>
      </c>
      <c r="E396" s="7">
        <v>171.8</v>
      </c>
      <c r="F396" s="7">
        <v>62.3</v>
      </c>
    </row>
    <row r="397" spans="1:6">
      <c r="A397" s="5" t="s">
        <v>2</v>
      </c>
      <c r="B397" s="5">
        <v>2</v>
      </c>
      <c r="C397" s="5" t="s">
        <v>3</v>
      </c>
      <c r="D397" s="5" t="s">
        <v>9</v>
      </c>
      <c r="E397" s="7">
        <v>168.3</v>
      </c>
      <c r="F397" s="7">
        <v>71.900000000000006</v>
      </c>
    </row>
    <row r="398" spans="1:6">
      <c r="A398" s="5" t="s">
        <v>2</v>
      </c>
      <c r="B398" s="5">
        <v>3</v>
      </c>
      <c r="C398" s="5" t="s">
        <v>1</v>
      </c>
      <c r="D398" s="5" t="s">
        <v>11</v>
      </c>
      <c r="E398" s="7">
        <v>174</v>
      </c>
      <c r="F398" s="7">
        <v>75.099999999999994</v>
      </c>
    </row>
    <row r="399" spans="1:6">
      <c r="A399" s="5" t="s">
        <v>2</v>
      </c>
      <c r="B399" s="5">
        <v>3</v>
      </c>
      <c r="C399" s="5" t="s">
        <v>0</v>
      </c>
      <c r="D399" s="5" t="s">
        <v>10</v>
      </c>
      <c r="E399" s="7">
        <v>170.3</v>
      </c>
      <c r="F399" s="7">
        <v>71.7</v>
      </c>
    </row>
    <row r="400" spans="1:6">
      <c r="A400" s="5" t="s">
        <v>2</v>
      </c>
      <c r="B400" s="5">
        <v>6</v>
      </c>
      <c r="C400" s="5" t="s">
        <v>3</v>
      </c>
      <c r="D400" s="5" t="s">
        <v>11</v>
      </c>
      <c r="E400" s="7">
        <v>169.2</v>
      </c>
      <c r="F400" s="7">
        <v>73.3</v>
      </c>
    </row>
    <row r="401" spans="1:6">
      <c r="A401" s="5" t="s">
        <v>2</v>
      </c>
      <c r="B401" s="5">
        <v>5</v>
      </c>
      <c r="C401" s="5" t="s">
        <v>0</v>
      </c>
      <c r="D401" s="5" t="s">
        <v>12</v>
      </c>
      <c r="E401" s="7">
        <v>171.3</v>
      </c>
      <c r="F401" s="7">
        <v>61.1</v>
      </c>
    </row>
    <row r="402" spans="1:6">
      <c r="A402" s="5" t="s">
        <v>2</v>
      </c>
      <c r="B402" s="5">
        <v>4</v>
      </c>
      <c r="C402" s="5" t="s">
        <v>3</v>
      </c>
      <c r="D402" s="5" t="s">
        <v>11</v>
      </c>
      <c r="E402" s="7">
        <v>171.7</v>
      </c>
      <c r="F402" s="7">
        <v>60.2</v>
      </c>
    </row>
    <row r="403" spans="1:6">
      <c r="A403" s="5" t="s">
        <v>4</v>
      </c>
      <c r="B403" s="5">
        <v>1</v>
      </c>
      <c r="C403" s="5" t="s">
        <v>5</v>
      </c>
      <c r="D403" s="5" t="s">
        <v>12</v>
      </c>
      <c r="E403" s="7">
        <v>164.7</v>
      </c>
      <c r="F403" s="7">
        <v>80.8</v>
      </c>
    </row>
    <row r="404" spans="1:6">
      <c r="A404" s="5" t="s">
        <v>4</v>
      </c>
      <c r="B404" s="5">
        <v>2</v>
      </c>
      <c r="C404" s="5" t="s">
        <v>3</v>
      </c>
      <c r="D404" s="5" t="s">
        <v>11</v>
      </c>
      <c r="E404" s="7">
        <v>164.7</v>
      </c>
      <c r="F404" s="7">
        <v>72.8</v>
      </c>
    </row>
    <row r="405" spans="1:6">
      <c r="A405" s="5" t="s">
        <v>2</v>
      </c>
      <c r="B405" s="5">
        <v>3</v>
      </c>
      <c r="C405" s="5" t="s">
        <v>3</v>
      </c>
      <c r="D405" s="5" t="s">
        <v>11</v>
      </c>
      <c r="E405" s="7">
        <v>163.9</v>
      </c>
      <c r="F405" s="7">
        <v>69.3</v>
      </c>
    </row>
    <row r="406" spans="1:6">
      <c r="A406" s="5" t="s">
        <v>4</v>
      </c>
      <c r="B406" s="5">
        <v>2</v>
      </c>
      <c r="C406" s="5" t="s">
        <v>0</v>
      </c>
      <c r="D406" s="5" t="s">
        <v>11</v>
      </c>
      <c r="E406" s="7">
        <v>167.8</v>
      </c>
      <c r="F406" s="7">
        <v>78.099999999999994</v>
      </c>
    </row>
    <row r="407" spans="1:6">
      <c r="A407" s="5" t="s">
        <v>2</v>
      </c>
      <c r="B407" s="5">
        <v>1</v>
      </c>
      <c r="C407" s="5" t="s">
        <v>3</v>
      </c>
      <c r="D407" s="5" t="s">
        <v>9</v>
      </c>
      <c r="E407" s="7">
        <v>170</v>
      </c>
      <c r="F407" s="7">
        <v>68.599999999999994</v>
      </c>
    </row>
    <row r="408" spans="1:6">
      <c r="A408" s="5" t="s">
        <v>2</v>
      </c>
      <c r="B408" s="5">
        <v>5</v>
      </c>
      <c r="C408" s="5" t="s">
        <v>3</v>
      </c>
      <c r="D408" s="5" t="s">
        <v>12</v>
      </c>
      <c r="E408" s="7">
        <v>172.9</v>
      </c>
      <c r="F408" s="7">
        <v>62.7</v>
      </c>
    </row>
    <row r="409" spans="1:6">
      <c r="A409" s="5" t="s">
        <v>2</v>
      </c>
      <c r="B409" s="5">
        <v>1</v>
      </c>
      <c r="C409" s="5" t="s">
        <v>0</v>
      </c>
      <c r="D409" s="5" t="s">
        <v>10</v>
      </c>
      <c r="E409" s="7">
        <v>162.69999999999999</v>
      </c>
      <c r="F409" s="7">
        <v>51.8</v>
      </c>
    </row>
    <row r="410" spans="1:6">
      <c r="A410" s="5" t="s">
        <v>2</v>
      </c>
      <c r="B410" s="5">
        <v>2</v>
      </c>
      <c r="C410" s="5" t="s">
        <v>1</v>
      </c>
      <c r="D410" s="5" t="s">
        <v>12</v>
      </c>
      <c r="E410" s="7">
        <v>167.5</v>
      </c>
      <c r="F410" s="7">
        <v>70.7</v>
      </c>
    </row>
    <row r="411" spans="1:6">
      <c r="A411" s="5" t="s">
        <v>4</v>
      </c>
      <c r="B411" s="5">
        <v>5</v>
      </c>
      <c r="C411" s="5" t="s">
        <v>3</v>
      </c>
      <c r="D411" s="5" t="s">
        <v>9</v>
      </c>
      <c r="E411" s="7">
        <v>168.9</v>
      </c>
      <c r="F411" s="7">
        <v>75.599999999999994</v>
      </c>
    </row>
    <row r="412" spans="1:6">
      <c r="A412" s="5" t="s">
        <v>2</v>
      </c>
      <c r="B412" s="5">
        <v>5</v>
      </c>
      <c r="C412" s="5" t="s">
        <v>3</v>
      </c>
      <c r="D412" s="5" t="s">
        <v>10</v>
      </c>
      <c r="E412" s="7">
        <v>166.2</v>
      </c>
      <c r="F412" s="7">
        <v>62.2</v>
      </c>
    </row>
    <row r="413" spans="1:6">
      <c r="A413" s="5" t="s">
        <v>2</v>
      </c>
      <c r="B413" s="5">
        <v>3</v>
      </c>
      <c r="C413" s="5" t="s">
        <v>3</v>
      </c>
      <c r="D413" s="5" t="s">
        <v>11</v>
      </c>
      <c r="E413" s="7">
        <v>177.5</v>
      </c>
      <c r="F413" s="7">
        <v>69.5</v>
      </c>
    </row>
    <row r="414" spans="1:6">
      <c r="A414" s="5" t="s">
        <v>2</v>
      </c>
      <c r="B414" s="5">
        <v>2</v>
      </c>
      <c r="C414" s="5" t="s">
        <v>3</v>
      </c>
      <c r="D414" s="5" t="s">
        <v>11</v>
      </c>
      <c r="E414" s="7">
        <v>173.7</v>
      </c>
      <c r="F414" s="7">
        <v>70</v>
      </c>
    </row>
    <row r="415" spans="1:6">
      <c r="A415" s="5" t="s">
        <v>4</v>
      </c>
      <c r="B415" s="5">
        <v>3</v>
      </c>
      <c r="C415" s="5" t="s">
        <v>3</v>
      </c>
      <c r="D415" s="5" t="s">
        <v>10</v>
      </c>
      <c r="E415" s="7">
        <v>161.30000000000001</v>
      </c>
      <c r="F415" s="7">
        <v>75.400000000000006</v>
      </c>
    </row>
    <row r="416" spans="1:6">
      <c r="A416" s="5" t="s">
        <v>2</v>
      </c>
      <c r="B416" s="5">
        <v>3</v>
      </c>
      <c r="C416" s="5" t="s">
        <v>3</v>
      </c>
      <c r="D416" s="5" t="s">
        <v>10</v>
      </c>
      <c r="E416" s="7">
        <v>167.2</v>
      </c>
      <c r="F416" s="7">
        <v>57.5</v>
      </c>
    </row>
    <row r="417" spans="1:6">
      <c r="A417" s="5" t="s">
        <v>2</v>
      </c>
      <c r="B417" s="5">
        <v>1</v>
      </c>
      <c r="C417" s="5" t="s">
        <v>5</v>
      </c>
      <c r="D417" s="5" t="s">
        <v>12</v>
      </c>
      <c r="E417" s="7">
        <v>169.6</v>
      </c>
      <c r="F417" s="7">
        <v>63.5</v>
      </c>
    </row>
    <row r="418" spans="1:6">
      <c r="A418" s="5" t="s">
        <v>4</v>
      </c>
      <c r="B418" s="5">
        <v>2</v>
      </c>
      <c r="C418" s="5" t="s">
        <v>5</v>
      </c>
      <c r="D418" s="5" t="s">
        <v>11</v>
      </c>
      <c r="E418" s="7">
        <v>171.3</v>
      </c>
      <c r="F418" s="7">
        <v>81.599999999999994</v>
      </c>
    </row>
    <row r="419" spans="1:6">
      <c r="A419" s="5" t="s">
        <v>2</v>
      </c>
      <c r="B419" s="5">
        <v>1</v>
      </c>
      <c r="C419" s="5" t="s">
        <v>5</v>
      </c>
      <c r="D419" s="5" t="s">
        <v>9</v>
      </c>
      <c r="E419" s="7">
        <v>170.6</v>
      </c>
      <c r="F419" s="7">
        <v>72.8</v>
      </c>
    </row>
    <row r="420" spans="1:6">
      <c r="A420" s="5" t="s">
        <v>4</v>
      </c>
      <c r="B420" s="5">
        <v>3</v>
      </c>
      <c r="C420" s="5" t="s">
        <v>0</v>
      </c>
      <c r="D420" s="5" t="s">
        <v>12</v>
      </c>
      <c r="E420" s="7">
        <v>168.6</v>
      </c>
      <c r="F420" s="7">
        <v>82.5</v>
      </c>
    </row>
    <row r="421" spans="1:6">
      <c r="A421" s="5" t="s">
        <v>2</v>
      </c>
      <c r="B421" s="5">
        <v>1</v>
      </c>
      <c r="C421" s="5" t="s">
        <v>0</v>
      </c>
      <c r="D421" s="5" t="s">
        <v>10</v>
      </c>
      <c r="E421" s="7">
        <v>162.30000000000001</v>
      </c>
      <c r="F421" s="7">
        <v>60.7</v>
      </c>
    </row>
    <row r="422" spans="1:6">
      <c r="A422" s="5" t="s">
        <v>4</v>
      </c>
      <c r="B422" s="5">
        <v>2</v>
      </c>
      <c r="C422" s="5" t="s">
        <v>5</v>
      </c>
      <c r="D422" s="5" t="s">
        <v>9</v>
      </c>
      <c r="E422" s="7">
        <v>171.2</v>
      </c>
      <c r="F422" s="7">
        <v>72.599999999999994</v>
      </c>
    </row>
    <row r="423" spans="1:6">
      <c r="A423" s="5" t="s">
        <v>4</v>
      </c>
      <c r="B423" s="5">
        <v>6</v>
      </c>
      <c r="C423" s="5" t="s">
        <v>5</v>
      </c>
      <c r="D423" s="5" t="s">
        <v>12</v>
      </c>
      <c r="E423" s="7">
        <v>167.5</v>
      </c>
      <c r="F423" s="7">
        <v>79</v>
      </c>
    </row>
    <row r="424" spans="1:6">
      <c r="A424" s="5" t="s">
        <v>2</v>
      </c>
      <c r="B424" s="5">
        <v>6</v>
      </c>
      <c r="C424" s="5" t="s">
        <v>5</v>
      </c>
      <c r="D424" s="5" t="s">
        <v>9</v>
      </c>
      <c r="E424" s="7">
        <v>165.1</v>
      </c>
      <c r="F424" s="7">
        <v>57.7</v>
      </c>
    </row>
    <row r="425" spans="1:6">
      <c r="A425" s="5" t="s">
        <v>2</v>
      </c>
      <c r="B425" s="5">
        <v>4</v>
      </c>
      <c r="C425" s="5" t="s">
        <v>0</v>
      </c>
      <c r="D425" s="5" t="s">
        <v>11</v>
      </c>
      <c r="E425" s="7">
        <v>170.4</v>
      </c>
      <c r="F425" s="7">
        <v>74.7</v>
      </c>
    </row>
    <row r="426" spans="1:6">
      <c r="A426" s="5" t="s">
        <v>2</v>
      </c>
      <c r="B426" s="5">
        <v>2</v>
      </c>
      <c r="C426" s="5" t="s">
        <v>3</v>
      </c>
      <c r="D426" s="5" t="s">
        <v>11</v>
      </c>
      <c r="E426" s="7">
        <v>173.3</v>
      </c>
      <c r="F426" s="7">
        <v>66.900000000000006</v>
      </c>
    </row>
    <row r="427" spans="1:6">
      <c r="A427" s="5" t="s">
        <v>2</v>
      </c>
      <c r="B427" s="5">
        <v>4</v>
      </c>
      <c r="C427" s="5" t="s">
        <v>3</v>
      </c>
      <c r="D427" s="5" t="s">
        <v>12</v>
      </c>
      <c r="E427" s="7">
        <v>172</v>
      </c>
      <c r="F427" s="7">
        <v>75.400000000000006</v>
      </c>
    </row>
    <row r="428" spans="1:6">
      <c r="A428" s="5" t="s">
        <v>2</v>
      </c>
      <c r="B428" s="5">
        <v>3</v>
      </c>
      <c r="C428" s="5" t="s">
        <v>0</v>
      </c>
      <c r="D428" s="5" t="s">
        <v>10</v>
      </c>
      <c r="E428" s="7">
        <v>170.8</v>
      </c>
      <c r="F428" s="7">
        <v>66.900000000000006</v>
      </c>
    </row>
    <row r="429" spans="1:6">
      <c r="A429" s="5" t="s">
        <v>2</v>
      </c>
      <c r="B429" s="5">
        <v>4</v>
      </c>
      <c r="C429" s="5" t="s">
        <v>5</v>
      </c>
      <c r="D429" s="5" t="s">
        <v>9</v>
      </c>
      <c r="E429" s="7">
        <v>175.1</v>
      </c>
      <c r="F429" s="7">
        <v>62.5</v>
      </c>
    </row>
    <row r="430" spans="1:6">
      <c r="A430" s="5" t="s">
        <v>2</v>
      </c>
      <c r="B430" s="5">
        <v>1</v>
      </c>
      <c r="C430" s="5" t="s">
        <v>1</v>
      </c>
      <c r="D430" s="5" t="s">
        <v>11</v>
      </c>
      <c r="E430" s="7">
        <v>168.9</v>
      </c>
      <c r="F430" s="7">
        <v>66.2</v>
      </c>
    </row>
    <row r="431" spans="1:6">
      <c r="A431" s="5" t="s">
        <v>4</v>
      </c>
      <c r="B431" s="5">
        <v>2</v>
      </c>
      <c r="C431" s="5" t="s">
        <v>3</v>
      </c>
      <c r="D431" s="5" t="s">
        <v>12</v>
      </c>
      <c r="E431" s="7">
        <v>175.1</v>
      </c>
      <c r="F431" s="7">
        <v>89.3</v>
      </c>
    </row>
    <row r="432" spans="1:6">
      <c r="A432" s="5" t="s">
        <v>2</v>
      </c>
      <c r="B432" s="5">
        <v>1</v>
      </c>
      <c r="C432" s="5" t="s">
        <v>3</v>
      </c>
      <c r="D432" s="5" t="s">
        <v>8</v>
      </c>
      <c r="E432" s="7">
        <v>176.9</v>
      </c>
      <c r="F432" s="7">
        <v>64.2</v>
      </c>
    </row>
    <row r="433" spans="1:6">
      <c r="A433" s="5" t="s">
        <v>2</v>
      </c>
      <c r="B433" s="5">
        <v>2</v>
      </c>
      <c r="C433" s="5" t="s">
        <v>0</v>
      </c>
      <c r="D433" s="5" t="s">
        <v>10</v>
      </c>
      <c r="E433" s="7">
        <v>176.4</v>
      </c>
      <c r="F433" s="7">
        <v>66</v>
      </c>
    </row>
    <row r="434" spans="1:6">
      <c r="A434" s="5" t="s">
        <v>2</v>
      </c>
      <c r="B434" s="5">
        <v>6</v>
      </c>
      <c r="C434" s="5" t="s">
        <v>0</v>
      </c>
      <c r="D434" s="5" t="s">
        <v>12</v>
      </c>
      <c r="E434" s="7">
        <v>167.1</v>
      </c>
      <c r="F434" s="7">
        <v>65.5</v>
      </c>
    </row>
    <row r="435" spans="1:6">
      <c r="A435" s="5" t="s">
        <v>2</v>
      </c>
      <c r="B435" s="5">
        <v>2</v>
      </c>
      <c r="C435" s="5" t="s">
        <v>0</v>
      </c>
      <c r="D435" s="5" t="s">
        <v>9</v>
      </c>
      <c r="E435" s="7">
        <v>173.8</v>
      </c>
      <c r="F435" s="7">
        <v>70.099999999999994</v>
      </c>
    </row>
    <row r="436" spans="1:6">
      <c r="A436" s="5" t="s">
        <v>2</v>
      </c>
      <c r="B436" s="5">
        <v>6</v>
      </c>
      <c r="C436" s="5" t="s">
        <v>3</v>
      </c>
      <c r="D436" s="5" t="s">
        <v>10</v>
      </c>
      <c r="E436" s="7">
        <v>169.9</v>
      </c>
      <c r="F436" s="7">
        <v>63.6</v>
      </c>
    </row>
    <row r="437" spans="1:6">
      <c r="A437" s="5" t="s">
        <v>2</v>
      </c>
      <c r="B437" s="5">
        <v>6</v>
      </c>
      <c r="C437" s="5" t="s">
        <v>3</v>
      </c>
      <c r="D437" s="5" t="s">
        <v>9</v>
      </c>
      <c r="E437" s="7">
        <v>165.4</v>
      </c>
      <c r="F437" s="7">
        <v>64.8</v>
      </c>
    </row>
    <row r="438" spans="1:6">
      <c r="A438" s="5" t="s">
        <v>2</v>
      </c>
      <c r="B438" s="5">
        <v>3</v>
      </c>
      <c r="C438" s="5" t="s">
        <v>0</v>
      </c>
      <c r="D438" s="5" t="s">
        <v>9</v>
      </c>
      <c r="E438" s="7">
        <v>174.6</v>
      </c>
      <c r="F438" s="7">
        <v>69.400000000000006</v>
      </c>
    </row>
    <row r="439" spans="1:6">
      <c r="A439" s="5" t="s">
        <v>4</v>
      </c>
      <c r="B439" s="5">
        <v>4</v>
      </c>
      <c r="C439" s="5" t="s">
        <v>0</v>
      </c>
      <c r="D439" s="5" t="s">
        <v>11</v>
      </c>
      <c r="E439" s="7">
        <v>172</v>
      </c>
      <c r="F439" s="7">
        <v>70.900000000000006</v>
      </c>
    </row>
    <row r="440" spans="1:6">
      <c r="A440" s="5" t="s">
        <v>2</v>
      </c>
      <c r="B440" s="5">
        <v>1</v>
      </c>
      <c r="C440" s="5" t="s">
        <v>3</v>
      </c>
      <c r="D440" s="5" t="s">
        <v>12</v>
      </c>
      <c r="E440" s="7">
        <v>170.6</v>
      </c>
      <c r="F440" s="7">
        <v>59.8</v>
      </c>
    </row>
    <row r="441" spans="1:6">
      <c r="A441" s="5" t="s">
        <v>2</v>
      </c>
      <c r="B441" s="5">
        <v>1</v>
      </c>
      <c r="C441" s="5" t="s">
        <v>3</v>
      </c>
      <c r="D441" s="5" t="s">
        <v>9</v>
      </c>
      <c r="E441" s="7">
        <v>177.6</v>
      </c>
      <c r="F441" s="7">
        <v>57.5</v>
      </c>
    </row>
    <row r="442" spans="1:6">
      <c r="A442" s="5" t="s">
        <v>4</v>
      </c>
      <c r="B442" s="5">
        <v>2</v>
      </c>
      <c r="C442" s="5" t="s">
        <v>5</v>
      </c>
      <c r="D442" s="5" t="s">
        <v>12</v>
      </c>
      <c r="E442" s="7">
        <v>167.4</v>
      </c>
      <c r="F442" s="7">
        <v>74</v>
      </c>
    </row>
    <row r="443" spans="1:6">
      <c r="A443" s="5" t="s">
        <v>2</v>
      </c>
      <c r="B443" s="5">
        <v>2</v>
      </c>
      <c r="C443" s="5" t="s">
        <v>0</v>
      </c>
      <c r="D443" s="5" t="s">
        <v>12</v>
      </c>
      <c r="E443" s="7">
        <v>170.2</v>
      </c>
      <c r="F443" s="7">
        <v>70.7</v>
      </c>
    </row>
    <row r="444" spans="1:6">
      <c r="A444" s="5" t="s">
        <v>2</v>
      </c>
      <c r="B444" s="5">
        <v>2</v>
      </c>
      <c r="C444" s="5" t="s">
        <v>3</v>
      </c>
      <c r="D444" s="5" t="s">
        <v>11</v>
      </c>
      <c r="E444" s="7">
        <v>175.7</v>
      </c>
      <c r="F444" s="7">
        <v>72.7</v>
      </c>
    </row>
    <row r="445" spans="1:6">
      <c r="A445" s="5" t="s">
        <v>2</v>
      </c>
      <c r="B445" s="5">
        <v>3</v>
      </c>
      <c r="C445" s="5" t="s">
        <v>5</v>
      </c>
      <c r="D445" s="5" t="s">
        <v>9</v>
      </c>
      <c r="E445" s="7">
        <v>176.3</v>
      </c>
      <c r="F445" s="7">
        <v>58</v>
      </c>
    </row>
    <row r="446" spans="1:6">
      <c r="A446" s="5" t="s">
        <v>4</v>
      </c>
      <c r="B446" s="5">
        <v>4</v>
      </c>
      <c r="C446" s="5" t="s">
        <v>3</v>
      </c>
      <c r="D446" s="5" t="s">
        <v>11</v>
      </c>
      <c r="E446" s="7">
        <v>168.4</v>
      </c>
      <c r="F446" s="7">
        <v>68.400000000000006</v>
      </c>
    </row>
    <row r="447" spans="1:6">
      <c r="A447" s="5" t="s">
        <v>4</v>
      </c>
      <c r="B447" s="5">
        <v>4</v>
      </c>
      <c r="C447" s="5" t="s">
        <v>0</v>
      </c>
      <c r="D447" s="5" t="s">
        <v>12</v>
      </c>
      <c r="E447" s="7">
        <v>175.6</v>
      </c>
      <c r="F447" s="7">
        <v>70.5</v>
      </c>
    </row>
    <row r="448" spans="1:6">
      <c r="A448" s="5" t="s">
        <v>2</v>
      </c>
      <c r="B448" s="5">
        <v>1</v>
      </c>
      <c r="C448" s="5" t="s">
        <v>0</v>
      </c>
      <c r="D448" s="5" t="s">
        <v>11</v>
      </c>
      <c r="E448" s="7">
        <v>174.1</v>
      </c>
      <c r="F448" s="7">
        <v>60.2</v>
      </c>
    </row>
    <row r="449" spans="1:6">
      <c r="A449" s="5" t="s">
        <v>2</v>
      </c>
      <c r="B449" s="5">
        <v>1</v>
      </c>
      <c r="C449" s="5" t="s">
        <v>5</v>
      </c>
      <c r="D449" s="5" t="s">
        <v>11</v>
      </c>
      <c r="E449" s="7">
        <v>171</v>
      </c>
      <c r="F449" s="7">
        <v>60</v>
      </c>
    </row>
    <row r="450" spans="1:6">
      <c r="A450" s="5" t="s">
        <v>4</v>
      </c>
      <c r="B450" s="5">
        <v>1</v>
      </c>
      <c r="C450" s="5" t="s">
        <v>3</v>
      </c>
      <c r="D450" s="5" t="s">
        <v>11</v>
      </c>
      <c r="E450" s="7">
        <v>172</v>
      </c>
      <c r="F450" s="7">
        <v>77.900000000000006</v>
      </c>
    </row>
    <row r="451" spans="1:6">
      <c r="A451" s="5" t="s">
        <v>4</v>
      </c>
      <c r="B451" s="5">
        <v>2</v>
      </c>
      <c r="C451" s="5" t="s">
        <v>5</v>
      </c>
      <c r="D451" s="5" t="s">
        <v>12</v>
      </c>
      <c r="E451" s="7">
        <v>177.1</v>
      </c>
      <c r="F451" s="7">
        <v>90.2</v>
      </c>
    </row>
    <row r="452" spans="1:6">
      <c r="A452" s="5" t="s">
        <v>4</v>
      </c>
      <c r="B452" s="5">
        <v>3</v>
      </c>
      <c r="C452" s="5" t="s">
        <v>3</v>
      </c>
      <c r="D452" s="5" t="s">
        <v>12</v>
      </c>
      <c r="E452" s="7">
        <v>168.3</v>
      </c>
      <c r="F452" s="7">
        <v>81.400000000000006</v>
      </c>
    </row>
    <row r="453" spans="1:6">
      <c r="A453" s="5" t="s">
        <v>2</v>
      </c>
      <c r="B453" s="5">
        <v>2</v>
      </c>
      <c r="C453" s="5" t="s">
        <v>5</v>
      </c>
      <c r="D453" s="5" t="s">
        <v>11</v>
      </c>
      <c r="E453" s="7">
        <v>172.3</v>
      </c>
      <c r="F453" s="7">
        <v>68.5</v>
      </c>
    </row>
    <row r="454" spans="1:6">
      <c r="A454" s="5" t="s">
        <v>2</v>
      </c>
      <c r="B454" s="5">
        <v>5</v>
      </c>
      <c r="C454" s="5" t="s">
        <v>0</v>
      </c>
      <c r="D454" s="5" t="s">
        <v>12</v>
      </c>
      <c r="E454" s="7">
        <v>167.6</v>
      </c>
      <c r="F454" s="7">
        <v>56.7</v>
      </c>
    </row>
    <row r="455" spans="1:6">
      <c r="A455" s="5" t="s">
        <v>4</v>
      </c>
      <c r="B455" s="5">
        <v>2</v>
      </c>
      <c r="C455" s="5" t="s">
        <v>3</v>
      </c>
      <c r="D455" s="5" t="s">
        <v>12</v>
      </c>
      <c r="E455" s="7">
        <v>168.3</v>
      </c>
      <c r="F455" s="7">
        <v>85.4</v>
      </c>
    </row>
    <row r="456" spans="1:6">
      <c r="A456" s="5" t="s">
        <v>4</v>
      </c>
      <c r="B456" s="5">
        <v>2</v>
      </c>
      <c r="C456" s="5" t="s">
        <v>3</v>
      </c>
      <c r="D456" s="5" t="s">
        <v>9</v>
      </c>
      <c r="E456" s="7">
        <v>176.4</v>
      </c>
      <c r="F456" s="7">
        <v>77.900000000000006</v>
      </c>
    </row>
    <row r="457" spans="1:6">
      <c r="A457" s="5" t="s">
        <v>2</v>
      </c>
      <c r="B457" s="5">
        <v>1</v>
      </c>
      <c r="C457" s="5" t="s">
        <v>3</v>
      </c>
      <c r="D457" s="5" t="s">
        <v>12</v>
      </c>
      <c r="E457" s="7">
        <v>167.8</v>
      </c>
      <c r="F457" s="7">
        <v>57.8</v>
      </c>
    </row>
    <row r="458" spans="1:6">
      <c r="A458" s="5" t="s">
        <v>4</v>
      </c>
      <c r="B458" s="5">
        <v>3</v>
      </c>
      <c r="C458" s="5" t="s">
        <v>0</v>
      </c>
      <c r="D458" s="5" t="s">
        <v>12</v>
      </c>
      <c r="E458" s="7">
        <v>170.7</v>
      </c>
      <c r="F458" s="7">
        <v>79.400000000000006</v>
      </c>
    </row>
    <row r="459" spans="1:6">
      <c r="A459" s="5" t="s">
        <v>4</v>
      </c>
      <c r="B459" s="5">
        <v>2</v>
      </c>
      <c r="C459" s="5" t="s">
        <v>5</v>
      </c>
      <c r="D459" s="5" t="s">
        <v>11</v>
      </c>
      <c r="E459" s="7">
        <v>173.2</v>
      </c>
      <c r="F459" s="7">
        <v>83.5</v>
      </c>
    </row>
    <row r="460" spans="1:6">
      <c r="A460" s="5" t="s">
        <v>2</v>
      </c>
      <c r="B460" s="5">
        <v>1</v>
      </c>
      <c r="C460" s="5" t="s">
        <v>0</v>
      </c>
      <c r="D460" s="5" t="s">
        <v>12</v>
      </c>
      <c r="E460" s="7">
        <v>170.2</v>
      </c>
      <c r="F460" s="7">
        <v>71.7</v>
      </c>
    </row>
    <row r="461" spans="1:6">
      <c r="A461" s="5" t="s">
        <v>4</v>
      </c>
      <c r="B461" s="5">
        <v>3</v>
      </c>
      <c r="C461" s="5" t="s">
        <v>3</v>
      </c>
      <c r="D461" s="5" t="s">
        <v>10</v>
      </c>
      <c r="E461" s="7">
        <v>162.4</v>
      </c>
      <c r="F461" s="7">
        <v>82.8</v>
      </c>
    </row>
    <row r="462" spans="1:6">
      <c r="A462" s="5" t="s">
        <v>4</v>
      </c>
      <c r="B462" s="5">
        <v>3</v>
      </c>
      <c r="C462" s="5" t="s">
        <v>3</v>
      </c>
      <c r="D462" s="5" t="s">
        <v>11</v>
      </c>
      <c r="E462" s="7">
        <v>166.3</v>
      </c>
      <c r="F462" s="7">
        <v>75.5</v>
      </c>
    </row>
    <row r="463" spans="1:6">
      <c r="A463" s="5" t="s">
        <v>4</v>
      </c>
      <c r="B463" s="5">
        <v>3</v>
      </c>
      <c r="C463" s="5" t="s">
        <v>3</v>
      </c>
      <c r="D463" s="5" t="s">
        <v>12</v>
      </c>
      <c r="E463" s="7">
        <v>172.8</v>
      </c>
      <c r="F463" s="7">
        <v>73.3</v>
      </c>
    </row>
    <row r="464" spans="1:6">
      <c r="A464" s="5" t="s">
        <v>4</v>
      </c>
      <c r="B464" s="5">
        <v>2</v>
      </c>
      <c r="C464" s="5" t="s">
        <v>3</v>
      </c>
      <c r="D464" s="5" t="s">
        <v>12</v>
      </c>
      <c r="E464" s="7">
        <v>169.2</v>
      </c>
      <c r="F464" s="7">
        <v>68.7</v>
      </c>
    </row>
    <row r="465" spans="1:6">
      <c r="A465" s="5" t="s">
        <v>4</v>
      </c>
      <c r="B465" s="5">
        <v>3</v>
      </c>
      <c r="C465" s="5" t="s">
        <v>0</v>
      </c>
      <c r="D465" s="5" t="s">
        <v>11</v>
      </c>
      <c r="E465" s="7">
        <v>168.4</v>
      </c>
      <c r="F465" s="7">
        <v>68.400000000000006</v>
      </c>
    </row>
    <row r="466" spans="1:6">
      <c r="A466" s="5" t="s">
        <v>2</v>
      </c>
      <c r="B466" s="5">
        <v>4</v>
      </c>
      <c r="C466" s="5" t="s">
        <v>0</v>
      </c>
      <c r="D466" s="5" t="s">
        <v>11</v>
      </c>
      <c r="E466" s="7">
        <v>162.80000000000001</v>
      </c>
      <c r="F466" s="7">
        <v>53.9</v>
      </c>
    </row>
    <row r="467" spans="1:6">
      <c r="A467" s="5" t="s">
        <v>4</v>
      </c>
      <c r="B467" s="5">
        <v>2</v>
      </c>
      <c r="C467" s="5" t="s">
        <v>1</v>
      </c>
      <c r="D467" s="5" t="s">
        <v>12</v>
      </c>
      <c r="E467" s="7">
        <v>169.8</v>
      </c>
      <c r="F467" s="7">
        <v>84</v>
      </c>
    </row>
    <row r="468" spans="1:6">
      <c r="A468" s="5" t="s">
        <v>2</v>
      </c>
      <c r="B468" s="5">
        <v>4</v>
      </c>
      <c r="C468" s="5" t="s">
        <v>3</v>
      </c>
      <c r="D468" s="5" t="s">
        <v>12</v>
      </c>
      <c r="E468" s="7">
        <v>168.4</v>
      </c>
      <c r="F468" s="7">
        <v>62</v>
      </c>
    </row>
    <row r="469" spans="1:6">
      <c r="A469" s="5" t="s">
        <v>2</v>
      </c>
      <c r="B469" s="5">
        <v>4</v>
      </c>
      <c r="C469" s="5" t="s">
        <v>3</v>
      </c>
      <c r="D469" s="5" t="s">
        <v>9</v>
      </c>
      <c r="E469" s="7">
        <v>168.3</v>
      </c>
      <c r="F469" s="7">
        <v>71</v>
      </c>
    </row>
    <row r="470" spans="1:6">
      <c r="A470" s="5" t="s">
        <v>2</v>
      </c>
      <c r="B470" s="5">
        <v>3</v>
      </c>
      <c r="C470" s="5" t="s">
        <v>5</v>
      </c>
      <c r="D470" s="5" t="s">
        <v>10</v>
      </c>
      <c r="E470" s="7">
        <v>170</v>
      </c>
      <c r="F470" s="7">
        <v>73.599999999999994</v>
      </c>
    </row>
    <row r="471" spans="1:6">
      <c r="A471" s="5" t="s">
        <v>2</v>
      </c>
      <c r="B471" s="5">
        <v>2</v>
      </c>
      <c r="C471" s="5" t="s">
        <v>3</v>
      </c>
      <c r="D471" s="5" t="s">
        <v>10</v>
      </c>
      <c r="E471" s="7">
        <v>167.7</v>
      </c>
      <c r="F471" s="7">
        <v>65.7</v>
      </c>
    </row>
    <row r="472" spans="1:6">
      <c r="A472" s="5" t="s">
        <v>4</v>
      </c>
      <c r="B472" s="5">
        <v>3</v>
      </c>
      <c r="C472" s="5" t="s">
        <v>5</v>
      </c>
      <c r="D472" s="5" t="s">
        <v>9</v>
      </c>
      <c r="E472" s="7">
        <v>170.9</v>
      </c>
      <c r="F472" s="7">
        <v>79.5</v>
      </c>
    </row>
    <row r="473" spans="1:6">
      <c r="A473" s="5" t="s">
        <v>4</v>
      </c>
      <c r="B473" s="5">
        <v>1</v>
      </c>
      <c r="C473" s="5" t="s">
        <v>0</v>
      </c>
      <c r="D473" s="5" t="s">
        <v>10</v>
      </c>
      <c r="E473" s="7">
        <v>175.1</v>
      </c>
      <c r="F473" s="7">
        <v>72.3</v>
      </c>
    </row>
    <row r="474" spans="1:6">
      <c r="A474" s="5" t="s">
        <v>2</v>
      </c>
      <c r="B474" s="5">
        <v>2</v>
      </c>
      <c r="C474" s="5" t="s">
        <v>0</v>
      </c>
      <c r="D474" s="5" t="s">
        <v>9</v>
      </c>
      <c r="E474" s="7">
        <v>168</v>
      </c>
      <c r="F474" s="7">
        <v>73.8</v>
      </c>
    </row>
    <row r="475" spans="1:6">
      <c r="A475" s="5" t="s">
        <v>2</v>
      </c>
      <c r="B475" s="5">
        <v>2</v>
      </c>
      <c r="C475" s="5" t="s">
        <v>3</v>
      </c>
      <c r="D475" s="5" t="s">
        <v>12</v>
      </c>
      <c r="E475" s="7">
        <v>169.1</v>
      </c>
      <c r="F475" s="7">
        <v>58.2</v>
      </c>
    </row>
    <row r="476" spans="1:6">
      <c r="A476" s="5" t="s">
        <v>4</v>
      </c>
      <c r="B476" s="5">
        <v>1</v>
      </c>
      <c r="C476" s="5" t="s">
        <v>0</v>
      </c>
      <c r="D476" s="5" t="s">
        <v>12</v>
      </c>
      <c r="E476" s="7">
        <v>171.4</v>
      </c>
      <c r="F476" s="7">
        <v>81.7</v>
      </c>
    </row>
    <row r="477" spans="1:6">
      <c r="A477" s="5" t="s">
        <v>4</v>
      </c>
      <c r="B477" s="5">
        <v>3</v>
      </c>
      <c r="C477" s="5" t="s">
        <v>0</v>
      </c>
      <c r="D477" s="5" t="s">
        <v>11</v>
      </c>
      <c r="E477" s="7">
        <v>168.1</v>
      </c>
      <c r="F477" s="7">
        <v>79.3</v>
      </c>
    </row>
    <row r="478" spans="1:6">
      <c r="A478" s="5" t="s">
        <v>2</v>
      </c>
      <c r="B478" s="5">
        <v>2</v>
      </c>
      <c r="C478" s="5" t="s">
        <v>5</v>
      </c>
      <c r="D478" s="5" t="s">
        <v>11</v>
      </c>
      <c r="E478" s="7">
        <v>172.1</v>
      </c>
      <c r="F478" s="7">
        <v>59.4</v>
      </c>
    </row>
    <row r="479" spans="1:6">
      <c r="A479" s="5" t="s">
        <v>4</v>
      </c>
      <c r="B479" s="5">
        <v>4</v>
      </c>
      <c r="C479" s="5" t="s">
        <v>5</v>
      </c>
      <c r="D479" s="5" t="s">
        <v>11</v>
      </c>
      <c r="E479" s="7">
        <v>165.7</v>
      </c>
      <c r="F479" s="7">
        <v>77.3</v>
      </c>
    </row>
    <row r="480" spans="1:6">
      <c r="A480" s="5" t="s">
        <v>2</v>
      </c>
      <c r="B480" s="5">
        <v>1</v>
      </c>
      <c r="C480" s="5" t="s">
        <v>3</v>
      </c>
      <c r="D480" s="5" t="s">
        <v>12</v>
      </c>
      <c r="E480" s="7">
        <v>180</v>
      </c>
      <c r="F480" s="7">
        <v>61.4</v>
      </c>
    </row>
    <row r="481" spans="1:6">
      <c r="A481" s="5" t="s">
        <v>2</v>
      </c>
      <c r="B481" s="5">
        <v>3</v>
      </c>
      <c r="C481" s="5" t="s">
        <v>5</v>
      </c>
      <c r="D481" s="5" t="s">
        <v>9</v>
      </c>
      <c r="E481" s="7">
        <v>170.9</v>
      </c>
      <c r="F481" s="7">
        <v>66.900000000000006</v>
      </c>
    </row>
    <row r="482" spans="1:6">
      <c r="A482" s="5" t="s">
        <v>4</v>
      </c>
      <c r="B482" s="5">
        <v>2</v>
      </c>
      <c r="C482" s="5" t="s">
        <v>1</v>
      </c>
      <c r="D482" s="5" t="s">
        <v>11</v>
      </c>
      <c r="E482" s="7">
        <v>173.2</v>
      </c>
      <c r="F482" s="7">
        <v>78.5</v>
      </c>
    </row>
    <row r="483" spans="1:6">
      <c r="A483" s="5" t="s">
        <v>2</v>
      </c>
      <c r="B483" s="5">
        <v>3</v>
      </c>
      <c r="C483" s="5" t="s">
        <v>3</v>
      </c>
      <c r="D483" s="5" t="s">
        <v>10</v>
      </c>
      <c r="E483" s="7">
        <v>169.9</v>
      </c>
      <c r="F483" s="7">
        <v>67.599999999999994</v>
      </c>
    </row>
    <row r="484" spans="1:6">
      <c r="A484" s="5" t="s">
        <v>2</v>
      </c>
      <c r="B484" s="5">
        <v>1</v>
      </c>
      <c r="C484" s="5" t="s">
        <v>0</v>
      </c>
      <c r="D484" s="5" t="s">
        <v>12</v>
      </c>
      <c r="E484" s="7">
        <v>166.9</v>
      </c>
      <c r="F484" s="7">
        <v>61.4</v>
      </c>
    </row>
    <row r="485" spans="1:6">
      <c r="A485" s="5" t="s">
        <v>2</v>
      </c>
      <c r="B485" s="5">
        <v>1</v>
      </c>
      <c r="C485" s="5" t="s">
        <v>3</v>
      </c>
      <c r="D485" s="5" t="s">
        <v>11</v>
      </c>
      <c r="E485" s="7">
        <v>173.4</v>
      </c>
      <c r="F485" s="7">
        <v>60.9</v>
      </c>
    </row>
    <row r="486" spans="1:6">
      <c r="A486" s="5" t="s">
        <v>2</v>
      </c>
      <c r="B486" s="5">
        <v>4</v>
      </c>
      <c r="C486" s="5" t="s">
        <v>3</v>
      </c>
      <c r="D486" s="5" t="s">
        <v>12</v>
      </c>
      <c r="E486" s="7">
        <v>168.8</v>
      </c>
      <c r="F486" s="7">
        <v>62.2</v>
      </c>
    </row>
    <row r="487" spans="1:6">
      <c r="A487" s="5" t="s">
        <v>2</v>
      </c>
      <c r="B487" s="5">
        <v>2</v>
      </c>
      <c r="C487" s="5" t="s">
        <v>3</v>
      </c>
      <c r="D487" s="5" t="s">
        <v>8</v>
      </c>
      <c r="E487" s="7">
        <v>166.6</v>
      </c>
      <c r="F487" s="7">
        <v>62.3</v>
      </c>
    </row>
    <row r="488" spans="1:6">
      <c r="A488" s="5" t="s">
        <v>2</v>
      </c>
      <c r="B488" s="5">
        <v>4</v>
      </c>
      <c r="C488" s="5" t="s">
        <v>3</v>
      </c>
      <c r="D488" s="5" t="s">
        <v>12</v>
      </c>
      <c r="E488" s="7">
        <v>177.5</v>
      </c>
      <c r="F488" s="7">
        <v>70.5</v>
      </c>
    </row>
    <row r="489" spans="1:6">
      <c r="A489" s="5" t="s">
        <v>4</v>
      </c>
      <c r="B489" s="5">
        <v>1</v>
      </c>
      <c r="C489" s="5" t="s">
        <v>1</v>
      </c>
      <c r="D489" s="5" t="s">
        <v>10</v>
      </c>
      <c r="E489" s="7">
        <v>172.9</v>
      </c>
      <c r="F489" s="7">
        <v>89.4</v>
      </c>
    </row>
    <row r="490" spans="1:6">
      <c r="A490" s="5" t="s">
        <v>4</v>
      </c>
      <c r="B490" s="5">
        <v>2</v>
      </c>
      <c r="C490" s="5" t="s">
        <v>1</v>
      </c>
      <c r="D490" s="5" t="s">
        <v>11</v>
      </c>
      <c r="E490" s="7">
        <v>168.2</v>
      </c>
      <c r="F490" s="7">
        <v>72.3</v>
      </c>
    </row>
    <row r="491" spans="1:6">
      <c r="A491" s="5" t="s">
        <v>2</v>
      </c>
      <c r="B491" s="5">
        <v>2</v>
      </c>
      <c r="C491" s="5" t="s">
        <v>3</v>
      </c>
      <c r="D491" s="5" t="s">
        <v>12</v>
      </c>
      <c r="E491" s="7">
        <v>169.7</v>
      </c>
      <c r="F491" s="7">
        <v>70.5</v>
      </c>
    </row>
    <row r="492" spans="1:6">
      <c r="A492" s="5" t="s">
        <v>2</v>
      </c>
      <c r="B492" s="5">
        <v>2</v>
      </c>
      <c r="C492" s="5" t="s">
        <v>0</v>
      </c>
      <c r="D492" s="5" t="s">
        <v>12</v>
      </c>
      <c r="E492" s="7">
        <v>163.80000000000001</v>
      </c>
      <c r="F492" s="7">
        <v>65.3</v>
      </c>
    </row>
    <row r="493" spans="1:6">
      <c r="A493" s="5" t="s">
        <v>2</v>
      </c>
      <c r="B493" s="5">
        <v>2</v>
      </c>
      <c r="C493" s="5" t="s">
        <v>0</v>
      </c>
      <c r="D493" s="5" t="s">
        <v>11</v>
      </c>
      <c r="E493" s="7">
        <v>168.2</v>
      </c>
      <c r="F493" s="7">
        <v>54.9</v>
      </c>
    </row>
    <row r="494" spans="1:6">
      <c r="A494" s="5" t="s">
        <v>4</v>
      </c>
      <c r="B494" s="5">
        <v>5</v>
      </c>
      <c r="C494" s="5" t="s">
        <v>0</v>
      </c>
      <c r="D494" s="5" t="s">
        <v>9</v>
      </c>
      <c r="E494" s="7">
        <v>171.6</v>
      </c>
      <c r="F494" s="7">
        <v>87.8</v>
      </c>
    </row>
    <row r="495" spans="1:6">
      <c r="A495" s="5" t="s">
        <v>4</v>
      </c>
      <c r="B495" s="5">
        <v>1</v>
      </c>
      <c r="C495" s="5" t="s">
        <v>1</v>
      </c>
      <c r="D495" s="5" t="s">
        <v>12</v>
      </c>
      <c r="E495" s="7">
        <v>183.3</v>
      </c>
      <c r="F495" s="7">
        <v>79.8</v>
      </c>
    </row>
    <row r="496" spans="1:6">
      <c r="A496" s="5" t="s">
        <v>2</v>
      </c>
      <c r="B496" s="5">
        <v>1</v>
      </c>
      <c r="C496" s="5" t="s">
        <v>5</v>
      </c>
      <c r="D496" s="5" t="s">
        <v>12</v>
      </c>
      <c r="E496" s="7">
        <v>168.5</v>
      </c>
      <c r="F496" s="7">
        <v>56</v>
      </c>
    </row>
    <row r="497" spans="1:6">
      <c r="A497" s="5" t="s">
        <v>2</v>
      </c>
      <c r="B497" s="5">
        <v>2</v>
      </c>
      <c r="C497" s="5" t="s">
        <v>1</v>
      </c>
      <c r="D497" s="5" t="s">
        <v>10</v>
      </c>
      <c r="E497" s="7">
        <v>169</v>
      </c>
      <c r="F497" s="7">
        <v>59.2</v>
      </c>
    </row>
    <row r="498" spans="1:6">
      <c r="A498" s="5" t="s">
        <v>2</v>
      </c>
      <c r="B498" s="5">
        <v>2</v>
      </c>
      <c r="C498" s="5" t="s">
        <v>0</v>
      </c>
      <c r="D498" s="5" t="s">
        <v>10</v>
      </c>
      <c r="E498" s="7">
        <v>170.6</v>
      </c>
      <c r="F498" s="7">
        <v>65.8</v>
      </c>
    </row>
    <row r="499" spans="1:6">
      <c r="A499" s="5" t="s">
        <v>2</v>
      </c>
      <c r="B499" s="5">
        <v>4</v>
      </c>
      <c r="C499" s="5" t="s">
        <v>5</v>
      </c>
      <c r="D499" s="5" t="s">
        <v>12</v>
      </c>
      <c r="E499" s="7">
        <v>173.7</v>
      </c>
      <c r="F499" s="7">
        <v>57</v>
      </c>
    </row>
    <row r="500" spans="1:6">
      <c r="A500" s="5" t="s">
        <v>2</v>
      </c>
      <c r="B500" s="5">
        <v>2</v>
      </c>
      <c r="C500" s="5" t="s">
        <v>3</v>
      </c>
      <c r="D500" s="5" t="s">
        <v>12</v>
      </c>
      <c r="E500" s="7">
        <v>170.2</v>
      </c>
      <c r="F500" s="7">
        <v>62.7</v>
      </c>
    </row>
    <row r="501" spans="1:6">
      <c r="A501" s="5" t="s">
        <v>2</v>
      </c>
      <c r="B501" s="5">
        <v>1</v>
      </c>
      <c r="C501" s="5" t="s">
        <v>5</v>
      </c>
      <c r="D501" s="5" t="s">
        <v>12</v>
      </c>
      <c r="E501" s="7">
        <v>168.4</v>
      </c>
      <c r="F501" s="7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F5CD-FEFC-4559-B995-451140EB3D90}">
  <dimension ref="A1:O501"/>
  <sheetViews>
    <sheetView workbookViewId="0">
      <selection activeCell="N13" sqref="N13"/>
    </sheetView>
  </sheetViews>
  <sheetFormatPr baseColWidth="10" defaultRowHeight="15.75"/>
  <cols>
    <col min="1" max="4" width="16.42578125" style="9" customWidth="1"/>
    <col min="6" max="6" width="16.42578125" style="9" customWidth="1"/>
    <col min="7" max="7" width="16" customWidth="1"/>
    <col min="9" max="9" width="16.7109375" style="9" customWidth="1"/>
    <col min="10" max="10" width="16.42578125" style="9" customWidth="1"/>
    <col min="11" max="11" width="14.42578125" customWidth="1"/>
    <col min="13" max="13" width="14.140625" customWidth="1"/>
    <col min="15" max="15" width="16.42578125" style="9" customWidth="1"/>
    <col min="16" max="16" width="14" customWidth="1"/>
    <col min="19" max="19" width="15.28515625" customWidth="1"/>
  </cols>
  <sheetData>
    <row r="1" spans="1:15">
      <c r="A1" s="10" t="s">
        <v>15</v>
      </c>
      <c r="B1" s="10" t="s">
        <v>6</v>
      </c>
      <c r="C1" s="10" t="s">
        <v>16</v>
      </c>
      <c r="D1" s="10" t="s">
        <v>13</v>
      </c>
      <c r="F1" s="10" t="s">
        <v>6</v>
      </c>
      <c r="G1" s="11" t="s">
        <v>18</v>
      </c>
      <c r="I1" s="10" t="s">
        <v>15</v>
      </c>
      <c r="J1" s="10" t="s">
        <v>6</v>
      </c>
      <c r="K1" s="10" t="s">
        <v>19</v>
      </c>
      <c r="O1"/>
    </row>
    <row r="2" spans="1:15">
      <c r="A2" s="8" t="s">
        <v>2</v>
      </c>
      <c r="B2" s="8">
        <v>2</v>
      </c>
      <c r="C2" s="8" t="s">
        <v>3</v>
      </c>
      <c r="D2" s="8" t="s">
        <v>11</v>
      </c>
      <c r="F2" s="8">
        <v>2</v>
      </c>
      <c r="G2" s="12">
        <f>COUNTIF(B:B,2)</f>
        <v>137</v>
      </c>
      <c r="I2" s="8" t="s">
        <v>4</v>
      </c>
      <c r="J2" s="8">
        <v>1</v>
      </c>
      <c r="K2" s="12">
        <f>COUNTIFS(A:A,I2,B:B,J2)</f>
        <v>27</v>
      </c>
      <c r="O2"/>
    </row>
    <row r="3" spans="1:15">
      <c r="A3" s="8" t="s">
        <v>4</v>
      </c>
      <c r="B3" s="8">
        <v>2</v>
      </c>
      <c r="C3" s="8" t="s">
        <v>3</v>
      </c>
      <c r="D3" s="8" t="s">
        <v>8</v>
      </c>
      <c r="F3" s="8">
        <v>6</v>
      </c>
      <c r="G3" s="12">
        <f>COUNTIF(B:B,6)</f>
        <v>28</v>
      </c>
      <c r="I3" s="8" t="s">
        <v>4</v>
      </c>
      <c r="J3" s="8">
        <v>2</v>
      </c>
      <c r="K3" s="12">
        <f t="shared" ref="K3:K13" si="0">COUNTIFS(A:A,I3,B:B,J3)</f>
        <v>49</v>
      </c>
      <c r="O3"/>
    </row>
    <row r="4" spans="1:15">
      <c r="A4" s="8" t="s">
        <v>2</v>
      </c>
      <c r="B4" s="8">
        <v>6</v>
      </c>
      <c r="C4" s="8" t="s">
        <v>0</v>
      </c>
      <c r="D4" s="8" t="s">
        <v>11</v>
      </c>
      <c r="F4" s="8">
        <v>1</v>
      </c>
      <c r="G4" s="12">
        <f>COUNTIF(B:B,1)</f>
        <v>111</v>
      </c>
      <c r="I4" s="8" t="s">
        <v>4</v>
      </c>
      <c r="J4" s="8">
        <v>3</v>
      </c>
      <c r="K4" s="12">
        <f t="shared" si="0"/>
        <v>43</v>
      </c>
      <c r="O4"/>
    </row>
    <row r="5" spans="1:15">
      <c r="A5" s="8" t="s">
        <v>2</v>
      </c>
      <c r="B5" s="8">
        <v>2</v>
      </c>
      <c r="C5" s="8" t="s">
        <v>5</v>
      </c>
      <c r="D5" s="8" t="s">
        <v>11</v>
      </c>
      <c r="F5" s="8">
        <v>4</v>
      </c>
      <c r="G5" s="12">
        <f>COUNTIF(B:B,4)</f>
        <v>73</v>
      </c>
      <c r="I5" s="8" t="s">
        <v>4</v>
      </c>
      <c r="J5" s="8">
        <v>4</v>
      </c>
      <c r="K5" s="12">
        <f t="shared" si="0"/>
        <v>22</v>
      </c>
      <c r="O5"/>
    </row>
    <row r="6" spans="1:15">
      <c r="A6" s="8" t="s">
        <v>2</v>
      </c>
      <c r="B6" s="8">
        <v>1</v>
      </c>
      <c r="C6" s="8" t="s">
        <v>0</v>
      </c>
      <c r="D6" s="8" t="s">
        <v>10</v>
      </c>
      <c r="F6" s="8">
        <v>3</v>
      </c>
      <c r="G6" s="12">
        <f>COUNTIF(B:B,3)</f>
        <v>122</v>
      </c>
      <c r="I6" s="8" t="s">
        <v>4</v>
      </c>
      <c r="J6" s="8">
        <v>5</v>
      </c>
      <c r="K6" s="12">
        <f t="shared" si="0"/>
        <v>10</v>
      </c>
      <c r="O6"/>
    </row>
    <row r="7" spans="1:15">
      <c r="A7" s="8" t="s">
        <v>4</v>
      </c>
      <c r="B7" s="8">
        <v>2</v>
      </c>
      <c r="C7" s="8" t="s">
        <v>3</v>
      </c>
      <c r="D7" s="8" t="s">
        <v>10</v>
      </c>
      <c r="F7" s="8">
        <v>5</v>
      </c>
      <c r="G7" s="12">
        <f>COUNTIF(B:B,5)</f>
        <v>29</v>
      </c>
      <c r="I7" s="8" t="s">
        <v>4</v>
      </c>
      <c r="J7" s="8">
        <v>6</v>
      </c>
      <c r="K7" s="12">
        <f t="shared" si="0"/>
        <v>7</v>
      </c>
      <c r="O7"/>
    </row>
    <row r="8" spans="1:15">
      <c r="A8" s="8" t="s">
        <v>2</v>
      </c>
      <c r="B8" s="8">
        <v>2</v>
      </c>
      <c r="C8" s="8" t="s">
        <v>3</v>
      </c>
      <c r="D8" s="8" t="s">
        <v>11</v>
      </c>
      <c r="F8"/>
      <c r="I8" s="8" t="s">
        <v>2</v>
      </c>
      <c r="J8" s="8">
        <v>1</v>
      </c>
      <c r="K8" s="12">
        <f t="shared" si="0"/>
        <v>84</v>
      </c>
      <c r="O8"/>
    </row>
    <row r="9" spans="1:15">
      <c r="A9" s="8" t="s">
        <v>4</v>
      </c>
      <c r="B9" s="8">
        <v>4</v>
      </c>
      <c r="C9" s="8" t="s">
        <v>3</v>
      </c>
      <c r="D9" s="8" t="s">
        <v>10</v>
      </c>
      <c r="F9"/>
      <c r="I9" s="8" t="s">
        <v>2</v>
      </c>
      <c r="J9" s="8">
        <v>2</v>
      </c>
      <c r="K9" s="12">
        <f t="shared" si="0"/>
        <v>88</v>
      </c>
      <c r="O9"/>
    </row>
    <row r="10" spans="1:15">
      <c r="A10" s="8" t="s">
        <v>4</v>
      </c>
      <c r="B10" s="8">
        <v>4</v>
      </c>
      <c r="C10" s="8" t="s">
        <v>3</v>
      </c>
      <c r="D10" s="8" t="s">
        <v>12</v>
      </c>
      <c r="F10"/>
      <c r="I10" s="8" t="s">
        <v>2</v>
      </c>
      <c r="J10" s="8">
        <v>3</v>
      </c>
      <c r="K10" s="12">
        <f t="shared" si="0"/>
        <v>79</v>
      </c>
      <c r="O10"/>
    </row>
    <row r="11" spans="1:15">
      <c r="A11" s="8" t="s">
        <v>2</v>
      </c>
      <c r="B11" s="8">
        <v>2</v>
      </c>
      <c r="C11" s="8" t="s">
        <v>3</v>
      </c>
      <c r="D11" s="8" t="s">
        <v>12</v>
      </c>
      <c r="F11"/>
      <c r="I11" s="8" t="s">
        <v>2</v>
      </c>
      <c r="J11" s="8">
        <v>4</v>
      </c>
      <c r="K11" s="12">
        <f t="shared" si="0"/>
        <v>51</v>
      </c>
      <c r="O11"/>
    </row>
    <row r="12" spans="1:15">
      <c r="A12" s="8" t="s">
        <v>4</v>
      </c>
      <c r="B12" s="8">
        <v>4</v>
      </c>
      <c r="C12" s="8" t="s">
        <v>0</v>
      </c>
      <c r="D12" s="8" t="s">
        <v>11</v>
      </c>
      <c r="F12"/>
      <c r="I12" s="8" t="s">
        <v>2</v>
      </c>
      <c r="J12" s="8">
        <v>5</v>
      </c>
      <c r="K12" s="12">
        <f t="shared" si="0"/>
        <v>19</v>
      </c>
      <c r="O12"/>
    </row>
    <row r="13" spans="1:15">
      <c r="A13" s="8" t="s">
        <v>4</v>
      </c>
      <c r="B13" s="8">
        <v>1</v>
      </c>
      <c r="C13" s="8" t="s">
        <v>3</v>
      </c>
      <c r="D13" s="8" t="s">
        <v>12</v>
      </c>
      <c r="F13"/>
      <c r="I13" s="8" t="s">
        <v>2</v>
      </c>
      <c r="J13" s="8">
        <v>6</v>
      </c>
      <c r="K13" s="12">
        <f t="shared" si="0"/>
        <v>21</v>
      </c>
      <c r="O13"/>
    </row>
    <row r="14" spans="1:15">
      <c r="A14" s="8" t="s">
        <v>2</v>
      </c>
      <c r="B14" s="8">
        <v>3</v>
      </c>
      <c r="C14" s="8" t="s">
        <v>0</v>
      </c>
      <c r="D14" s="8" t="s">
        <v>12</v>
      </c>
      <c r="F14"/>
      <c r="I14"/>
      <c r="J14"/>
      <c r="O14"/>
    </row>
    <row r="15" spans="1:15">
      <c r="A15" s="8" t="s">
        <v>2</v>
      </c>
      <c r="B15" s="8">
        <v>1</v>
      </c>
      <c r="C15" s="8" t="s">
        <v>3</v>
      </c>
      <c r="D15" s="8" t="s">
        <v>11</v>
      </c>
      <c r="F15"/>
      <c r="I15"/>
      <c r="J15"/>
      <c r="O15"/>
    </row>
    <row r="16" spans="1:15">
      <c r="A16" s="8" t="s">
        <v>4</v>
      </c>
      <c r="B16" s="8">
        <v>4</v>
      </c>
      <c r="C16" s="8" t="s">
        <v>0</v>
      </c>
      <c r="D16" s="8" t="s">
        <v>12</v>
      </c>
      <c r="F16"/>
      <c r="I16"/>
      <c r="J16"/>
      <c r="O16"/>
    </row>
    <row r="17" spans="1:15">
      <c r="A17" s="8" t="s">
        <v>4</v>
      </c>
      <c r="B17" s="8">
        <v>3</v>
      </c>
      <c r="C17" s="8" t="s">
        <v>3</v>
      </c>
      <c r="D17" s="8" t="s">
        <v>12</v>
      </c>
      <c r="F17"/>
      <c r="I17"/>
      <c r="J17"/>
      <c r="O17"/>
    </row>
    <row r="18" spans="1:15">
      <c r="A18" s="8" t="s">
        <v>2</v>
      </c>
      <c r="B18" s="8">
        <v>3</v>
      </c>
      <c r="C18" s="8" t="s">
        <v>3</v>
      </c>
      <c r="D18" s="8" t="s">
        <v>9</v>
      </c>
      <c r="F18"/>
      <c r="I18"/>
      <c r="J18"/>
      <c r="O18"/>
    </row>
    <row r="19" spans="1:15">
      <c r="A19" s="8" t="s">
        <v>2</v>
      </c>
      <c r="B19" s="8">
        <v>2</v>
      </c>
      <c r="C19" s="8" t="s">
        <v>1</v>
      </c>
      <c r="D19" s="8" t="s">
        <v>11</v>
      </c>
      <c r="F19"/>
      <c r="I19"/>
      <c r="J19"/>
      <c r="O19"/>
    </row>
    <row r="20" spans="1:15">
      <c r="A20" s="8" t="s">
        <v>4</v>
      </c>
      <c r="B20" s="8">
        <v>6</v>
      </c>
      <c r="C20" s="8" t="s">
        <v>3</v>
      </c>
      <c r="D20" s="8" t="s">
        <v>12</v>
      </c>
      <c r="F20"/>
      <c r="I20"/>
      <c r="J20"/>
      <c r="O20"/>
    </row>
    <row r="21" spans="1:15">
      <c r="A21" s="8" t="s">
        <v>4</v>
      </c>
      <c r="B21" s="8">
        <v>2</v>
      </c>
      <c r="C21" s="8" t="s">
        <v>3</v>
      </c>
      <c r="D21" s="8" t="s">
        <v>11</v>
      </c>
      <c r="F21"/>
      <c r="I21"/>
      <c r="J21"/>
      <c r="O21"/>
    </row>
    <row r="22" spans="1:15">
      <c r="A22" s="8" t="s">
        <v>2</v>
      </c>
      <c r="B22" s="8">
        <v>3</v>
      </c>
      <c r="C22" s="8" t="s">
        <v>5</v>
      </c>
      <c r="D22" s="8" t="s">
        <v>12</v>
      </c>
      <c r="F22"/>
      <c r="I22"/>
      <c r="J22"/>
      <c r="O22"/>
    </row>
    <row r="23" spans="1:15">
      <c r="A23" s="8" t="s">
        <v>2</v>
      </c>
      <c r="B23" s="8">
        <v>4</v>
      </c>
      <c r="C23" s="8" t="s">
        <v>5</v>
      </c>
      <c r="D23" s="8" t="s">
        <v>12</v>
      </c>
      <c r="F23"/>
      <c r="I23"/>
      <c r="J23"/>
      <c r="O23"/>
    </row>
    <row r="24" spans="1:15">
      <c r="A24" s="8" t="s">
        <v>4</v>
      </c>
      <c r="B24" s="8">
        <v>2</v>
      </c>
      <c r="C24" s="8" t="s">
        <v>0</v>
      </c>
      <c r="D24" s="8" t="s">
        <v>12</v>
      </c>
      <c r="F24"/>
      <c r="I24"/>
      <c r="J24"/>
      <c r="O24"/>
    </row>
    <row r="25" spans="1:15">
      <c r="A25" s="8" t="s">
        <v>2</v>
      </c>
      <c r="B25" s="8">
        <v>1</v>
      </c>
      <c r="C25" s="8" t="s">
        <v>3</v>
      </c>
      <c r="D25" s="8" t="s">
        <v>9</v>
      </c>
      <c r="F25"/>
      <c r="I25"/>
      <c r="J25"/>
      <c r="O25"/>
    </row>
    <row r="26" spans="1:15">
      <c r="A26" s="8" t="s">
        <v>2</v>
      </c>
      <c r="B26" s="8">
        <v>2</v>
      </c>
      <c r="C26" s="8" t="s">
        <v>0</v>
      </c>
      <c r="D26" s="8" t="s">
        <v>12</v>
      </c>
      <c r="F26"/>
      <c r="I26"/>
      <c r="J26"/>
      <c r="O26"/>
    </row>
    <row r="27" spans="1:15">
      <c r="A27" s="8" t="s">
        <v>4</v>
      </c>
      <c r="B27" s="8">
        <v>5</v>
      </c>
      <c r="C27" s="8" t="s">
        <v>1</v>
      </c>
      <c r="D27" s="8" t="s">
        <v>10</v>
      </c>
      <c r="F27"/>
      <c r="I27"/>
      <c r="J27"/>
      <c r="O27"/>
    </row>
    <row r="28" spans="1:15">
      <c r="A28" s="8" t="s">
        <v>2</v>
      </c>
      <c r="B28" s="8">
        <v>1</v>
      </c>
      <c r="C28" s="8" t="s">
        <v>0</v>
      </c>
      <c r="D28" s="8" t="s">
        <v>11</v>
      </c>
      <c r="F28"/>
      <c r="I28"/>
      <c r="J28"/>
      <c r="O28"/>
    </row>
    <row r="29" spans="1:15">
      <c r="A29" s="8" t="s">
        <v>2</v>
      </c>
      <c r="B29" s="8">
        <v>1</v>
      </c>
      <c r="C29" s="8" t="s">
        <v>3</v>
      </c>
      <c r="D29" s="8" t="s">
        <v>12</v>
      </c>
      <c r="F29"/>
      <c r="I29"/>
      <c r="J29"/>
      <c r="O29"/>
    </row>
    <row r="30" spans="1:15">
      <c r="A30" s="8" t="s">
        <v>2</v>
      </c>
      <c r="B30" s="8">
        <v>1</v>
      </c>
      <c r="C30" s="8" t="s">
        <v>5</v>
      </c>
      <c r="D30" s="8" t="s">
        <v>12</v>
      </c>
      <c r="F30"/>
      <c r="I30"/>
      <c r="J30"/>
      <c r="O30"/>
    </row>
    <row r="31" spans="1:15">
      <c r="A31" s="8" t="s">
        <v>2</v>
      </c>
      <c r="B31" s="8">
        <v>4</v>
      </c>
      <c r="C31" s="8" t="s">
        <v>1</v>
      </c>
      <c r="D31" s="8" t="s">
        <v>12</v>
      </c>
      <c r="F31"/>
      <c r="I31"/>
      <c r="J31"/>
      <c r="O31"/>
    </row>
    <row r="32" spans="1:15">
      <c r="A32" s="8" t="s">
        <v>4</v>
      </c>
      <c r="B32" s="8">
        <v>6</v>
      </c>
      <c r="C32" s="8" t="s">
        <v>0</v>
      </c>
      <c r="D32" s="8" t="s">
        <v>11</v>
      </c>
      <c r="F32"/>
      <c r="I32"/>
      <c r="J32"/>
      <c r="O32"/>
    </row>
    <row r="33" spans="1:15">
      <c r="A33" s="8" t="s">
        <v>4</v>
      </c>
      <c r="B33" s="8">
        <v>3</v>
      </c>
      <c r="C33" s="8" t="s">
        <v>5</v>
      </c>
      <c r="D33" s="8" t="s">
        <v>11</v>
      </c>
      <c r="F33"/>
      <c r="I33"/>
      <c r="J33"/>
      <c r="O33"/>
    </row>
    <row r="34" spans="1:15">
      <c r="A34" s="8" t="s">
        <v>2</v>
      </c>
      <c r="B34" s="8">
        <v>4</v>
      </c>
      <c r="C34" s="8" t="s">
        <v>0</v>
      </c>
      <c r="D34" s="8" t="s">
        <v>12</v>
      </c>
      <c r="F34"/>
      <c r="I34"/>
      <c r="J34"/>
      <c r="O34"/>
    </row>
    <row r="35" spans="1:15">
      <c r="A35" s="8" t="s">
        <v>2</v>
      </c>
      <c r="B35" s="8">
        <v>1</v>
      </c>
      <c r="C35" s="8" t="s">
        <v>5</v>
      </c>
      <c r="D35" s="8" t="s">
        <v>11</v>
      </c>
      <c r="F35"/>
      <c r="I35"/>
      <c r="J35"/>
      <c r="O35"/>
    </row>
    <row r="36" spans="1:15">
      <c r="A36" s="8" t="s">
        <v>4</v>
      </c>
      <c r="B36" s="8">
        <v>2</v>
      </c>
      <c r="C36" s="8" t="s">
        <v>3</v>
      </c>
      <c r="D36" s="8" t="s">
        <v>11</v>
      </c>
      <c r="F36"/>
      <c r="I36"/>
      <c r="J36"/>
      <c r="O36"/>
    </row>
    <row r="37" spans="1:15">
      <c r="A37" s="8" t="s">
        <v>2</v>
      </c>
      <c r="B37" s="8">
        <v>4</v>
      </c>
      <c r="C37" s="8" t="s">
        <v>1</v>
      </c>
      <c r="D37" s="8" t="s">
        <v>9</v>
      </c>
      <c r="F37"/>
      <c r="I37"/>
      <c r="J37"/>
      <c r="O37"/>
    </row>
    <row r="38" spans="1:15">
      <c r="A38" s="8" t="s">
        <v>2</v>
      </c>
      <c r="B38" s="8">
        <v>4</v>
      </c>
      <c r="C38" s="8" t="s">
        <v>3</v>
      </c>
      <c r="D38" s="8" t="s">
        <v>10</v>
      </c>
      <c r="F38"/>
      <c r="I38"/>
      <c r="J38"/>
      <c r="O38"/>
    </row>
    <row r="39" spans="1:15">
      <c r="A39" s="8" t="s">
        <v>2</v>
      </c>
      <c r="B39" s="8">
        <v>1</v>
      </c>
      <c r="C39" s="8" t="s">
        <v>3</v>
      </c>
      <c r="D39" s="8" t="s">
        <v>8</v>
      </c>
      <c r="F39"/>
      <c r="I39"/>
      <c r="J39"/>
      <c r="O39"/>
    </row>
    <row r="40" spans="1:15">
      <c r="A40" s="8" t="s">
        <v>4</v>
      </c>
      <c r="B40" s="8">
        <v>3</v>
      </c>
      <c r="C40" s="8" t="s">
        <v>5</v>
      </c>
      <c r="D40" s="8" t="s">
        <v>10</v>
      </c>
      <c r="F40"/>
      <c r="I40"/>
      <c r="J40"/>
      <c r="O40"/>
    </row>
    <row r="41" spans="1:15">
      <c r="A41" s="8" t="s">
        <v>2</v>
      </c>
      <c r="B41" s="8">
        <v>3</v>
      </c>
      <c r="C41" s="8" t="s">
        <v>0</v>
      </c>
      <c r="D41" s="8" t="s">
        <v>11</v>
      </c>
      <c r="F41"/>
      <c r="I41"/>
      <c r="J41"/>
      <c r="O41"/>
    </row>
    <row r="42" spans="1:15">
      <c r="A42" s="8" t="s">
        <v>2</v>
      </c>
      <c r="B42" s="8">
        <v>1</v>
      </c>
      <c r="C42" s="8" t="s">
        <v>0</v>
      </c>
      <c r="D42" s="8" t="s">
        <v>9</v>
      </c>
      <c r="F42"/>
      <c r="I42"/>
      <c r="J42"/>
      <c r="O42"/>
    </row>
    <row r="43" spans="1:15">
      <c r="A43" s="8" t="s">
        <v>2</v>
      </c>
      <c r="B43" s="8">
        <v>2</v>
      </c>
      <c r="C43" s="8" t="s">
        <v>3</v>
      </c>
      <c r="D43" s="8" t="s">
        <v>11</v>
      </c>
      <c r="F43"/>
      <c r="I43"/>
      <c r="J43"/>
      <c r="O43"/>
    </row>
    <row r="44" spans="1:15">
      <c r="A44" s="8" t="s">
        <v>2</v>
      </c>
      <c r="B44" s="8">
        <v>6</v>
      </c>
      <c r="C44" s="8" t="s">
        <v>3</v>
      </c>
      <c r="D44" s="8" t="s">
        <v>9</v>
      </c>
      <c r="F44"/>
      <c r="I44"/>
      <c r="J44"/>
      <c r="O44"/>
    </row>
    <row r="45" spans="1:15">
      <c r="A45" s="8" t="s">
        <v>4</v>
      </c>
      <c r="B45" s="8">
        <v>3</v>
      </c>
      <c r="C45" s="8" t="s">
        <v>3</v>
      </c>
      <c r="D45" s="8" t="s">
        <v>10</v>
      </c>
      <c r="F45"/>
      <c r="I45"/>
      <c r="J45"/>
      <c r="O45"/>
    </row>
    <row r="46" spans="1:15">
      <c r="A46" s="8" t="s">
        <v>2</v>
      </c>
      <c r="B46" s="8">
        <v>1</v>
      </c>
      <c r="C46" s="8" t="s">
        <v>3</v>
      </c>
      <c r="D46" s="8" t="s">
        <v>12</v>
      </c>
      <c r="F46"/>
      <c r="I46"/>
      <c r="J46"/>
      <c r="O46"/>
    </row>
    <row r="47" spans="1:15">
      <c r="A47" s="8" t="s">
        <v>4</v>
      </c>
      <c r="B47" s="8">
        <v>3</v>
      </c>
      <c r="C47" s="8" t="s">
        <v>3</v>
      </c>
      <c r="D47" s="8" t="s">
        <v>11</v>
      </c>
      <c r="F47"/>
      <c r="I47"/>
      <c r="J47"/>
      <c r="O47"/>
    </row>
    <row r="48" spans="1:15">
      <c r="A48" s="8" t="s">
        <v>4</v>
      </c>
      <c r="B48" s="8">
        <v>3</v>
      </c>
      <c r="C48" s="8" t="s">
        <v>3</v>
      </c>
      <c r="D48" s="8" t="s">
        <v>12</v>
      </c>
      <c r="F48"/>
      <c r="I48"/>
      <c r="J48"/>
      <c r="O48"/>
    </row>
    <row r="49" spans="1:15">
      <c r="A49" s="8" t="s">
        <v>2</v>
      </c>
      <c r="B49" s="8">
        <v>6</v>
      </c>
      <c r="C49" s="8" t="s">
        <v>5</v>
      </c>
      <c r="D49" s="8" t="s">
        <v>9</v>
      </c>
      <c r="F49"/>
      <c r="I49"/>
      <c r="J49"/>
      <c r="O49"/>
    </row>
    <row r="50" spans="1:15">
      <c r="A50" s="8" t="s">
        <v>2</v>
      </c>
      <c r="B50" s="8">
        <v>4</v>
      </c>
      <c r="C50" s="8" t="s">
        <v>0</v>
      </c>
      <c r="D50" s="8" t="s">
        <v>12</v>
      </c>
      <c r="F50"/>
      <c r="I50"/>
      <c r="J50"/>
      <c r="O50"/>
    </row>
    <row r="51" spans="1:15">
      <c r="A51" s="8" t="s">
        <v>4</v>
      </c>
      <c r="B51" s="8">
        <v>1</v>
      </c>
      <c r="C51" s="8" t="s">
        <v>5</v>
      </c>
      <c r="D51" s="8" t="s">
        <v>9</v>
      </c>
      <c r="F51"/>
      <c r="I51"/>
      <c r="J51"/>
      <c r="O51"/>
    </row>
    <row r="52" spans="1:15">
      <c r="A52" s="8" t="s">
        <v>4</v>
      </c>
      <c r="B52" s="8">
        <v>2</v>
      </c>
      <c r="C52" s="8" t="s">
        <v>0</v>
      </c>
      <c r="D52" s="8" t="s">
        <v>12</v>
      </c>
      <c r="F52"/>
      <c r="I52"/>
      <c r="J52"/>
      <c r="O52"/>
    </row>
    <row r="53" spans="1:15">
      <c r="A53" s="8" t="s">
        <v>2</v>
      </c>
      <c r="B53" s="8">
        <v>4</v>
      </c>
      <c r="C53" s="8" t="s">
        <v>3</v>
      </c>
      <c r="D53" s="8" t="s">
        <v>12</v>
      </c>
      <c r="F53"/>
      <c r="I53"/>
      <c r="J53"/>
      <c r="O53"/>
    </row>
    <row r="54" spans="1:15">
      <c r="A54" s="8" t="s">
        <v>4</v>
      </c>
      <c r="B54" s="8">
        <v>4</v>
      </c>
      <c r="C54" s="8" t="s">
        <v>3</v>
      </c>
      <c r="D54" s="8" t="s">
        <v>11</v>
      </c>
      <c r="F54"/>
      <c r="I54"/>
      <c r="J54"/>
      <c r="O54"/>
    </row>
    <row r="55" spans="1:15">
      <c r="A55" s="8" t="s">
        <v>4</v>
      </c>
      <c r="B55" s="8">
        <v>5</v>
      </c>
      <c r="C55" s="8" t="s">
        <v>3</v>
      </c>
      <c r="D55" s="8" t="s">
        <v>12</v>
      </c>
      <c r="F55"/>
      <c r="I55"/>
      <c r="J55"/>
      <c r="O55"/>
    </row>
    <row r="56" spans="1:15">
      <c r="A56" s="8" t="s">
        <v>2</v>
      </c>
      <c r="B56" s="8">
        <v>3</v>
      </c>
      <c r="C56" s="8" t="s">
        <v>3</v>
      </c>
      <c r="D56" s="8" t="s">
        <v>9</v>
      </c>
      <c r="F56"/>
      <c r="I56"/>
      <c r="J56"/>
      <c r="O56"/>
    </row>
    <row r="57" spans="1:15">
      <c r="A57" s="8" t="s">
        <v>2</v>
      </c>
      <c r="B57" s="8">
        <v>3</v>
      </c>
      <c r="C57" s="8" t="s">
        <v>3</v>
      </c>
      <c r="D57" s="8" t="s">
        <v>11</v>
      </c>
      <c r="F57"/>
      <c r="I57"/>
      <c r="J57"/>
      <c r="O57"/>
    </row>
    <row r="58" spans="1:15">
      <c r="A58" s="8" t="s">
        <v>2</v>
      </c>
      <c r="B58" s="8">
        <v>1</v>
      </c>
      <c r="C58" s="8" t="s">
        <v>0</v>
      </c>
      <c r="D58" s="8" t="s">
        <v>11</v>
      </c>
      <c r="F58"/>
      <c r="I58"/>
      <c r="J58"/>
      <c r="O58"/>
    </row>
    <row r="59" spans="1:15">
      <c r="A59" s="8" t="s">
        <v>4</v>
      </c>
      <c r="B59" s="8">
        <v>3</v>
      </c>
      <c r="C59" s="8" t="s">
        <v>0</v>
      </c>
      <c r="D59" s="8" t="s">
        <v>12</v>
      </c>
      <c r="F59"/>
      <c r="I59"/>
      <c r="J59"/>
      <c r="O59"/>
    </row>
    <row r="60" spans="1:15">
      <c r="A60" s="8" t="s">
        <v>2</v>
      </c>
      <c r="B60" s="8">
        <v>2</v>
      </c>
      <c r="C60" s="8" t="s">
        <v>5</v>
      </c>
      <c r="D60" s="8" t="s">
        <v>10</v>
      </c>
      <c r="F60"/>
      <c r="I60"/>
      <c r="J60"/>
      <c r="O60"/>
    </row>
    <row r="61" spans="1:15">
      <c r="A61" s="8" t="s">
        <v>4</v>
      </c>
      <c r="B61" s="8">
        <v>1</v>
      </c>
      <c r="C61" s="8" t="s">
        <v>5</v>
      </c>
      <c r="D61" s="8" t="s">
        <v>9</v>
      </c>
      <c r="F61"/>
      <c r="I61"/>
      <c r="J61"/>
      <c r="O61"/>
    </row>
    <row r="62" spans="1:15">
      <c r="A62" s="8" t="s">
        <v>2</v>
      </c>
      <c r="B62" s="8">
        <v>3</v>
      </c>
      <c r="C62" s="8" t="s">
        <v>1</v>
      </c>
      <c r="D62" s="8" t="s">
        <v>9</v>
      </c>
      <c r="F62"/>
      <c r="I62"/>
      <c r="J62"/>
      <c r="O62"/>
    </row>
    <row r="63" spans="1:15">
      <c r="A63" s="8" t="s">
        <v>2</v>
      </c>
      <c r="B63" s="8">
        <v>6</v>
      </c>
      <c r="C63" s="8" t="s">
        <v>3</v>
      </c>
      <c r="D63" s="8" t="s">
        <v>10</v>
      </c>
      <c r="F63"/>
      <c r="I63"/>
      <c r="J63"/>
      <c r="O63"/>
    </row>
    <row r="64" spans="1:15">
      <c r="A64" s="8" t="s">
        <v>4</v>
      </c>
      <c r="B64" s="8">
        <v>5</v>
      </c>
      <c r="C64" s="8" t="s">
        <v>3</v>
      </c>
      <c r="D64" s="8" t="s">
        <v>9</v>
      </c>
      <c r="F64"/>
      <c r="I64"/>
      <c r="J64"/>
      <c r="O64"/>
    </row>
    <row r="65" spans="1:15">
      <c r="A65" s="8" t="s">
        <v>2</v>
      </c>
      <c r="B65" s="8">
        <v>1</v>
      </c>
      <c r="C65" s="8" t="s">
        <v>5</v>
      </c>
      <c r="D65" s="8" t="s">
        <v>12</v>
      </c>
      <c r="F65"/>
      <c r="I65"/>
      <c r="J65"/>
      <c r="O65"/>
    </row>
    <row r="66" spans="1:15">
      <c r="A66" s="8" t="s">
        <v>2</v>
      </c>
      <c r="B66" s="8">
        <v>2</v>
      </c>
      <c r="C66" s="8" t="s">
        <v>0</v>
      </c>
      <c r="D66" s="8" t="s">
        <v>10</v>
      </c>
      <c r="F66"/>
      <c r="I66"/>
      <c r="J66"/>
      <c r="O66"/>
    </row>
    <row r="67" spans="1:15">
      <c r="A67" s="8" t="s">
        <v>2</v>
      </c>
      <c r="B67" s="8">
        <v>4</v>
      </c>
      <c r="C67" s="8" t="s">
        <v>0</v>
      </c>
      <c r="D67" s="8" t="s">
        <v>10</v>
      </c>
      <c r="F67"/>
      <c r="I67"/>
      <c r="J67"/>
      <c r="O67"/>
    </row>
    <row r="68" spans="1:15">
      <c r="A68" s="8" t="s">
        <v>2</v>
      </c>
      <c r="B68" s="8">
        <v>3</v>
      </c>
      <c r="C68" s="8" t="s">
        <v>3</v>
      </c>
      <c r="D68" s="8" t="s">
        <v>9</v>
      </c>
      <c r="F68"/>
      <c r="I68"/>
      <c r="J68"/>
      <c r="O68"/>
    </row>
    <row r="69" spans="1:15">
      <c r="A69" s="8" t="s">
        <v>2</v>
      </c>
      <c r="B69" s="8">
        <v>3</v>
      </c>
      <c r="C69" s="8" t="s">
        <v>3</v>
      </c>
      <c r="D69" s="8" t="s">
        <v>10</v>
      </c>
      <c r="F69"/>
      <c r="I69"/>
      <c r="J69"/>
      <c r="O69"/>
    </row>
    <row r="70" spans="1:15">
      <c r="A70" s="8" t="s">
        <v>2</v>
      </c>
      <c r="B70" s="8">
        <v>3</v>
      </c>
      <c r="C70" s="8" t="s">
        <v>3</v>
      </c>
      <c r="D70" s="8" t="s">
        <v>11</v>
      </c>
      <c r="F70"/>
      <c r="I70"/>
      <c r="J70"/>
      <c r="O70"/>
    </row>
    <row r="71" spans="1:15">
      <c r="A71" s="8" t="s">
        <v>2</v>
      </c>
      <c r="B71" s="8">
        <v>1</v>
      </c>
      <c r="C71" s="8" t="s">
        <v>3</v>
      </c>
      <c r="D71" s="8" t="s">
        <v>12</v>
      </c>
      <c r="F71"/>
      <c r="I71"/>
      <c r="J71"/>
      <c r="O71"/>
    </row>
    <row r="72" spans="1:15">
      <c r="A72" s="8" t="s">
        <v>2</v>
      </c>
      <c r="B72" s="8">
        <v>3</v>
      </c>
      <c r="C72" s="8" t="s">
        <v>3</v>
      </c>
      <c r="D72" s="8" t="s">
        <v>11</v>
      </c>
      <c r="F72"/>
      <c r="I72"/>
      <c r="J72"/>
      <c r="O72"/>
    </row>
    <row r="73" spans="1:15">
      <c r="A73" s="8" t="s">
        <v>2</v>
      </c>
      <c r="B73" s="8">
        <v>1</v>
      </c>
      <c r="C73" s="8" t="s">
        <v>0</v>
      </c>
      <c r="D73" s="8" t="s">
        <v>8</v>
      </c>
      <c r="F73"/>
      <c r="I73"/>
      <c r="J73"/>
      <c r="O73"/>
    </row>
    <row r="74" spans="1:15">
      <c r="A74" s="8" t="s">
        <v>4</v>
      </c>
      <c r="B74" s="8">
        <v>3</v>
      </c>
      <c r="C74" s="8" t="s">
        <v>0</v>
      </c>
      <c r="D74" s="8" t="s">
        <v>12</v>
      </c>
      <c r="F74"/>
      <c r="I74"/>
      <c r="J74"/>
      <c r="O74"/>
    </row>
    <row r="75" spans="1:15">
      <c r="A75" s="8" t="s">
        <v>4</v>
      </c>
      <c r="B75" s="8">
        <v>3</v>
      </c>
      <c r="C75" s="8" t="s">
        <v>3</v>
      </c>
      <c r="D75" s="8" t="s">
        <v>12</v>
      </c>
      <c r="F75"/>
      <c r="I75"/>
      <c r="J75"/>
      <c r="O75"/>
    </row>
    <row r="76" spans="1:15">
      <c r="A76" s="8" t="s">
        <v>2</v>
      </c>
      <c r="B76" s="8">
        <v>4</v>
      </c>
      <c r="C76" s="8" t="s">
        <v>1</v>
      </c>
      <c r="D76" s="8" t="s">
        <v>10</v>
      </c>
      <c r="F76"/>
      <c r="I76"/>
      <c r="J76"/>
      <c r="O76"/>
    </row>
    <row r="77" spans="1:15">
      <c r="A77" s="8" t="s">
        <v>2</v>
      </c>
      <c r="B77" s="8">
        <v>4</v>
      </c>
      <c r="C77" s="8" t="s">
        <v>0</v>
      </c>
      <c r="D77" s="8" t="s">
        <v>11</v>
      </c>
      <c r="F77"/>
      <c r="I77"/>
      <c r="J77"/>
      <c r="O77"/>
    </row>
    <row r="78" spans="1:15">
      <c r="A78" s="8" t="s">
        <v>2</v>
      </c>
      <c r="B78" s="8">
        <v>2</v>
      </c>
      <c r="C78" s="8" t="s">
        <v>3</v>
      </c>
      <c r="D78" s="8" t="s">
        <v>11</v>
      </c>
      <c r="F78"/>
      <c r="I78"/>
      <c r="J78"/>
      <c r="O78"/>
    </row>
    <row r="79" spans="1:15">
      <c r="A79" s="8" t="s">
        <v>2</v>
      </c>
      <c r="B79" s="8">
        <v>3</v>
      </c>
      <c r="C79" s="8" t="s">
        <v>5</v>
      </c>
      <c r="D79" s="8" t="s">
        <v>12</v>
      </c>
      <c r="F79"/>
      <c r="I79"/>
      <c r="J79"/>
      <c r="O79"/>
    </row>
    <row r="80" spans="1:15">
      <c r="A80" s="8" t="s">
        <v>2</v>
      </c>
      <c r="B80" s="8">
        <v>2</v>
      </c>
      <c r="C80" s="8" t="s">
        <v>5</v>
      </c>
      <c r="D80" s="8" t="s">
        <v>12</v>
      </c>
      <c r="F80"/>
      <c r="I80"/>
      <c r="J80"/>
      <c r="O80"/>
    </row>
    <row r="81" spans="1:15">
      <c r="A81" s="8" t="s">
        <v>2</v>
      </c>
      <c r="B81" s="8">
        <v>3</v>
      </c>
      <c r="C81" s="8" t="s">
        <v>5</v>
      </c>
      <c r="D81" s="8" t="s">
        <v>12</v>
      </c>
      <c r="F81"/>
      <c r="I81"/>
      <c r="J81"/>
      <c r="O81"/>
    </row>
    <row r="82" spans="1:15">
      <c r="A82" s="8" t="s">
        <v>2</v>
      </c>
      <c r="B82" s="8">
        <v>4</v>
      </c>
      <c r="C82" s="8" t="s">
        <v>3</v>
      </c>
      <c r="D82" s="8" t="s">
        <v>10</v>
      </c>
      <c r="F82"/>
      <c r="I82"/>
      <c r="J82"/>
      <c r="O82"/>
    </row>
    <row r="83" spans="1:15">
      <c r="A83" s="8" t="s">
        <v>2</v>
      </c>
      <c r="B83" s="8">
        <v>4</v>
      </c>
      <c r="C83" s="8" t="s">
        <v>0</v>
      </c>
      <c r="D83" s="8" t="s">
        <v>12</v>
      </c>
      <c r="F83"/>
      <c r="I83"/>
      <c r="J83"/>
      <c r="O83"/>
    </row>
    <row r="84" spans="1:15">
      <c r="A84" s="8" t="s">
        <v>2</v>
      </c>
      <c r="B84" s="8">
        <v>1</v>
      </c>
      <c r="C84" s="8" t="s">
        <v>0</v>
      </c>
      <c r="D84" s="8" t="s">
        <v>12</v>
      </c>
      <c r="F84"/>
      <c r="I84"/>
      <c r="J84"/>
      <c r="O84"/>
    </row>
    <row r="85" spans="1:15">
      <c r="A85" s="8" t="s">
        <v>4</v>
      </c>
      <c r="B85" s="8">
        <v>3</v>
      </c>
      <c r="C85" s="8" t="s">
        <v>0</v>
      </c>
      <c r="D85" s="8" t="s">
        <v>12</v>
      </c>
      <c r="F85"/>
      <c r="I85"/>
      <c r="J85"/>
      <c r="O85"/>
    </row>
    <row r="86" spans="1:15">
      <c r="A86" s="8" t="s">
        <v>2</v>
      </c>
      <c r="B86" s="8">
        <v>1</v>
      </c>
      <c r="C86" s="8" t="s">
        <v>3</v>
      </c>
      <c r="D86" s="8" t="s">
        <v>11</v>
      </c>
      <c r="F86"/>
      <c r="I86"/>
      <c r="J86"/>
      <c r="O86"/>
    </row>
    <row r="87" spans="1:15">
      <c r="A87" s="8" t="s">
        <v>2</v>
      </c>
      <c r="B87" s="8">
        <v>5</v>
      </c>
      <c r="C87" s="8" t="s">
        <v>1</v>
      </c>
      <c r="D87" s="8" t="s">
        <v>11</v>
      </c>
      <c r="F87"/>
      <c r="I87"/>
      <c r="J87"/>
      <c r="O87"/>
    </row>
    <row r="88" spans="1:15">
      <c r="A88" s="8" t="s">
        <v>4</v>
      </c>
      <c r="B88" s="8">
        <v>2</v>
      </c>
      <c r="C88" s="8" t="s">
        <v>5</v>
      </c>
      <c r="D88" s="8" t="s">
        <v>8</v>
      </c>
      <c r="F88"/>
      <c r="I88"/>
      <c r="J88"/>
      <c r="O88"/>
    </row>
    <row r="89" spans="1:15">
      <c r="A89" s="8" t="s">
        <v>4</v>
      </c>
      <c r="B89" s="8">
        <v>3</v>
      </c>
      <c r="C89" s="8" t="s">
        <v>5</v>
      </c>
      <c r="D89" s="8" t="s">
        <v>9</v>
      </c>
      <c r="F89"/>
      <c r="I89"/>
      <c r="J89"/>
      <c r="O89"/>
    </row>
    <row r="90" spans="1:15">
      <c r="A90" s="8" t="s">
        <v>2</v>
      </c>
      <c r="B90" s="8">
        <v>2</v>
      </c>
      <c r="C90" s="8" t="s">
        <v>0</v>
      </c>
      <c r="D90" s="8" t="s">
        <v>12</v>
      </c>
      <c r="F90"/>
      <c r="I90"/>
      <c r="J90"/>
      <c r="O90"/>
    </row>
    <row r="91" spans="1:15">
      <c r="A91" s="8" t="s">
        <v>2</v>
      </c>
      <c r="B91" s="8">
        <v>2</v>
      </c>
      <c r="C91" s="8" t="s">
        <v>0</v>
      </c>
      <c r="D91" s="8" t="s">
        <v>12</v>
      </c>
      <c r="F91"/>
      <c r="I91"/>
      <c r="J91"/>
      <c r="O91"/>
    </row>
    <row r="92" spans="1:15">
      <c r="A92" s="8" t="s">
        <v>2</v>
      </c>
      <c r="B92" s="8">
        <v>2</v>
      </c>
      <c r="C92" s="8" t="s">
        <v>5</v>
      </c>
      <c r="D92" s="8" t="s">
        <v>12</v>
      </c>
      <c r="F92"/>
      <c r="I92"/>
      <c r="J92"/>
      <c r="O92"/>
    </row>
    <row r="93" spans="1:15">
      <c r="A93" s="8" t="s">
        <v>4</v>
      </c>
      <c r="B93" s="8">
        <v>5</v>
      </c>
      <c r="C93" s="8" t="s">
        <v>1</v>
      </c>
      <c r="D93" s="8" t="s">
        <v>12</v>
      </c>
      <c r="F93"/>
      <c r="I93"/>
      <c r="J93"/>
      <c r="O93"/>
    </row>
    <row r="94" spans="1:15">
      <c r="A94" s="8" t="s">
        <v>2</v>
      </c>
      <c r="B94" s="8">
        <v>1</v>
      </c>
      <c r="C94" s="8" t="s">
        <v>5</v>
      </c>
      <c r="D94" s="8" t="s">
        <v>12</v>
      </c>
      <c r="F94"/>
      <c r="I94"/>
      <c r="J94"/>
      <c r="O94"/>
    </row>
    <row r="95" spans="1:15">
      <c r="A95" s="8" t="s">
        <v>2</v>
      </c>
      <c r="B95" s="8">
        <v>1</v>
      </c>
      <c r="C95" s="8" t="s">
        <v>0</v>
      </c>
      <c r="D95" s="8" t="s">
        <v>10</v>
      </c>
      <c r="F95"/>
      <c r="I95"/>
      <c r="J95"/>
      <c r="O95"/>
    </row>
    <row r="96" spans="1:15">
      <c r="A96" s="8" t="s">
        <v>2</v>
      </c>
      <c r="B96" s="8">
        <v>4</v>
      </c>
      <c r="C96" s="8" t="s">
        <v>3</v>
      </c>
      <c r="D96" s="8" t="s">
        <v>10</v>
      </c>
      <c r="F96"/>
      <c r="I96"/>
      <c r="J96"/>
      <c r="O96"/>
    </row>
    <row r="97" spans="1:15">
      <c r="A97" s="8" t="s">
        <v>2</v>
      </c>
      <c r="B97" s="8">
        <v>3</v>
      </c>
      <c r="C97" s="8" t="s">
        <v>5</v>
      </c>
      <c r="D97" s="8" t="s">
        <v>10</v>
      </c>
      <c r="F97"/>
      <c r="I97"/>
      <c r="J97"/>
      <c r="O97"/>
    </row>
    <row r="98" spans="1:15">
      <c r="A98" s="8" t="s">
        <v>4</v>
      </c>
      <c r="B98" s="8">
        <v>1</v>
      </c>
      <c r="C98" s="8" t="s">
        <v>0</v>
      </c>
      <c r="D98" s="8" t="s">
        <v>10</v>
      </c>
      <c r="F98"/>
      <c r="I98"/>
      <c r="J98"/>
      <c r="O98"/>
    </row>
    <row r="99" spans="1:15">
      <c r="A99" s="8" t="s">
        <v>2</v>
      </c>
      <c r="B99" s="8">
        <v>3</v>
      </c>
      <c r="C99" s="8" t="s">
        <v>0</v>
      </c>
      <c r="D99" s="8" t="s">
        <v>10</v>
      </c>
      <c r="F99"/>
      <c r="I99"/>
      <c r="J99"/>
      <c r="O99"/>
    </row>
    <row r="100" spans="1:15">
      <c r="A100" s="8" t="s">
        <v>4</v>
      </c>
      <c r="B100" s="8">
        <v>2</v>
      </c>
      <c r="C100" s="8" t="s">
        <v>3</v>
      </c>
      <c r="D100" s="8" t="s">
        <v>9</v>
      </c>
      <c r="F100"/>
      <c r="I100"/>
      <c r="J100"/>
      <c r="O100"/>
    </row>
    <row r="101" spans="1:15">
      <c r="A101" s="8" t="s">
        <v>4</v>
      </c>
      <c r="B101" s="8">
        <v>3</v>
      </c>
      <c r="C101" s="8" t="s">
        <v>3</v>
      </c>
      <c r="D101" s="8" t="s">
        <v>9</v>
      </c>
      <c r="F101"/>
      <c r="I101"/>
      <c r="J101"/>
      <c r="O101"/>
    </row>
    <row r="102" spans="1:15">
      <c r="A102" s="8" t="s">
        <v>2</v>
      </c>
      <c r="B102" s="8">
        <v>1</v>
      </c>
      <c r="C102" s="8" t="s">
        <v>0</v>
      </c>
      <c r="D102" s="8" t="s">
        <v>10</v>
      </c>
      <c r="F102"/>
      <c r="I102"/>
      <c r="J102"/>
      <c r="O102"/>
    </row>
    <row r="103" spans="1:15">
      <c r="A103" s="8" t="s">
        <v>2</v>
      </c>
      <c r="B103" s="8">
        <v>1</v>
      </c>
      <c r="C103" s="8" t="s">
        <v>0</v>
      </c>
      <c r="D103" s="8" t="s">
        <v>12</v>
      </c>
      <c r="F103"/>
      <c r="I103"/>
      <c r="J103"/>
      <c r="O103"/>
    </row>
    <row r="104" spans="1:15">
      <c r="A104" s="8" t="s">
        <v>2</v>
      </c>
      <c r="B104" s="8">
        <v>3</v>
      </c>
      <c r="C104" s="8" t="s">
        <v>0</v>
      </c>
      <c r="D104" s="8" t="s">
        <v>8</v>
      </c>
      <c r="F104"/>
      <c r="I104"/>
      <c r="J104"/>
      <c r="O104"/>
    </row>
    <row r="105" spans="1:15">
      <c r="A105" s="8" t="s">
        <v>2</v>
      </c>
      <c r="B105" s="8">
        <v>2</v>
      </c>
      <c r="C105" s="8" t="s">
        <v>3</v>
      </c>
      <c r="D105" s="8" t="s">
        <v>9</v>
      </c>
      <c r="F105"/>
      <c r="I105"/>
      <c r="J105"/>
      <c r="O105"/>
    </row>
    <row r="106" spans="1:15">
      <c r="A106" s="8" t="s">
        <v>2</v>
      </c>
      <c r="B106" s="8">
        <v>1</v>
      </c>
      <c r="C106" s="8" t="s">
        <v>3</v>
      </c>
      <c r="D106" s="8" t="s">
        <v>9</v>
      </c>
      <c r="F106"/>
      <c r="I106"/>
      <c r="J106"/>
      <c r="O106"/>
    </row>
    <row r="107" spans="1:15">
      <c r="A107" s="8" t="s">
        <v>2</v>
      </c>
      <c r="B107" s="8">
        <v>3</v>
      </c>
      <c r="C107" s="8" t="s">
        <v>0</v>
      </c>
      <c r="D107" s="8" t="s">
        <v>8</v>
      </c>
      <c r="F107"/>
      <c r="I107"/>
      <c r="J107"/>
      <c r="O107"/>
    </row>
    <row r="108" spans="1:15">
      <c r="A108" s="8" t="s">
        <v>2</v>
      </c>
      <c r="B108" s="8">
        <v>4</v>
      </c>
      <c r="C108" s="8" t="s">
        <v>0</v>
      </c>
      <c r="D108" s="8" t="s">
        <v>9</v>
      </c>
      <c r="F108"/>
      <c r="I108"/>
      <c r="J108"/>
      <c r="O108"/>
    </row>
    <row r="109" spans="1:15">
      <c r="A109" s="8" t="s">
        <v>2</v>
      </c>
      <c r="B109" s="8">
        <v>1</v>
      </c>
      <c r="C109" s="8" t="s">
        <v>3</v>
      </c>
      <c r="D109" s="8" t="s">
        <v>10</v>
      </c>
      <c r="F109"/>
      <c r="I109"/>
      <c r="J109"/>
      <c r="O109"/>
    </row>
    <row r="110" spans="1:15">
      <c r="A110" s="8" t="s">
        <v>2</v>
      </c>
      <c r="B110" s="8">
        <v>4</v>
      </c>
      <c r="C110" s="8" t="s">
        <v>3</v>
      </c>
      <c r="D110" s="8" t="s">
        <v>9</v>
      </c>
      <c r="F110"/>
      <c r="I110"/>
      <c r="J110"/>
      <c r="O110"/>
    </row>
    <row r="111" spans="1:15">
      <c r="A111" s="8" t="s">
        <v>2</v>
      </c>
      <c r="B111" s="8">
        <v>1</v>
      </c>
      <c r="C111" s="8" t="s">
        <v>3</v>
      </c>
      <c r="D111" s="8" t="s">
        <v>9</v>
      </c>
      <c r="F111"/>
      <c r="I111"/>
      <c r="J111"/>
      <c r="O111"/>
    </row>
    <row r="112" spans="1:15">
      <c r="A112" s="8" t="s">
        <v>2</v>
      </c>
      <c r="B112" s="8">
        <v>3</v>
      </c>
      <c r="C112" s="8" t="s">
        <v>3</v>
      </c>
      <c r="D112" s="8" t="s">
        <v>9</v>
      </c>
      <c r="F112"/>
      <c r="I112"/>
      <c r="J112"/>
      <c r="O112"/>
    </row>
    <row r="113" spans="1:15">
      <c r="A113" s="8" t="s">
        <v>2</v>
      </c>
      <c r="B113" s="8">
        <v>2</v>
      </c>
      <c r="C113" s="8" t="s">
        <v>0</v>
      </c>
      <c r="D113" s="8" t="s">
        <v>11</v>
      </c>
      <c r="F113"/>
      <c r="I113"/>
      <c r="J113"/>
      <c r="O113"/>
    </row>
    <row r="114" spans="1:15">
      <c r="A114" s="8" t="s">
        <v>2</v>
      </c>
      <c r="B114" s="8">
        <v>4</v>
      </c>
      <c r="C114" s="8" t="s">
        <v>1</v>
      </c>
      <c r="D114" s="8" t="s">
        <v>12</v>
      </c>
      <c r="F114"/>
      <c r="I114"/>
      <c r="J114"/>
      <c r="O114"/>
    </row>
    <row r="115" spans="1:15">
      <c r="A115" s="8" t="s">
        <v>4</v>
      </c>
      <c r="B115" s="8">
        <v>4</v>
      </c>
      <c r="C115" s="8" t="s">
        <v>3</v>
      </c>
      <c r="D115" s="8" t="s">
        <v>11</v>
      </c>
      <c r="F115"/>
      <c r="I115"/>
      <c r="J115"/>
      <c r="O115"/>
    </row>
    <row r="116" spans="1:15">
      <c r="A116" s="8" t="s">
        <v>2</v>
      </c>
      <c r="B116" s="8">
        <v>4</v>
      </c>
      <c r="C116" s="8" t="s">
        <v>5</v>
      </c>
      <c r="D116" s="8" t="s">
        <v>9</v>
      </c>
      <c r="F116"/>
      <c r="I116"/>
      <c r="J116"/>
      <c r="O116"/>
    </row>
    <row r="117" spans="1:15">
      <c r="A117" s="8" t="s">
        <v>2</v>
      </c>
      <c r="B117" s="8">
        <v>3</v>
      </c>
      <c r="C117" s="8" t="s">
        <v>1</v>
      </c>
      <c r="D117" s="8" t="s">
        <v>12</v>
      </c>
      <c r="F117"/>
      <c r="I117"/>
      <c r="J117"/>
      <c r="O117"/>
    </row>
    <row r="118" spans="1:15">
      <c r="A118" s="8" t="s">
        <v>2</v>
      </c>
      <c r="B118" s="8">
        <v>1</v>
      </c>
      <c r="C118" s="8" t="s">
        <v>5</v>
      </c>
      <c r="D118" s="8" t="s">
        <v>10</v>
      </c>
      <c r="F118"/>
      <c r="I118"/>
      <c r="J118"/>
      <c r="O118"/>
    </row>
    <row r="119" spans="1:15">
      <c r="A119" s="8" t="s">
        <v>4</v>
      </c>
      <c r="B119" s="8">
        <v>2</v>
      </c>
      <c r="C119" s="8" t="s">
        <v>1</v>
      </c>
      <c r="D119" s="8" t="s">
        <v>10</v>
      </c>
      <c r="F119"/>
      <c r="I119"/>
      <c r="J119"/>
      <c r="O119"/>
    </row>
    <row r="120" spans="1:15">
      <c r="A120" s="8" t="s">
        <v>2</v>
      </c>
      <c r="B120" s="8">
        <v>6</v>
      </c>
      <c r="C120" s="8" t="s">
        <v>5</v>
      </c>
      <c r="D120" s="8" t="s">
        <v>11</v>
      </c>
      <c r="F120"/>
      <c r="I120"/>
      <c r="J120"/>
      <c r="O120"/>
    </row>
    <row r="121" spans="1:15">
      <c r="A121" s="8" t="s">
        <v>4</v>
      </c>
      <c r="B121" s="8">
        <v>2</v>
      </c>
      <c r="C121" s="8" t="s">
        <v>1</v>
      </c>
      <c r="D121" s="8" t="s">
        <v>8</v>
      </c>
      <c r="F121"/>
      <c r="I121"/>
      <c r="J121"/>
      <c r="O121"/>
    </row>
    <row r="122" spans="1:15">
      <c r="A122" s="8" t="s">
        <v>2</v>
      </c>
      <c r="B122" s="8">
        <v>1</v>
      </c>
      <c r="C122" s="8" t="s">
        <v>1</v>
      </c>
      <c r="D122" s="8" t="s">
        <v>12</v>
      </c>
      <c r="F122"/>
      <c r="I122"/>
      <c r="J122"/>
      <c r="O122"/>
    </row>
    <row r="123" spans="1:15">
      <c r="A123" s="8" t="s">
        <v>2</v>
      </c>
      <c r="B123" s="8">
        <v>6</v>
      </c>
      <c r="C123" s="8" t="s">
        <v>0</v>
      </c>
      <c r="D123" s="8" t="s">
        <v>11</v>
      </c>
      <c r="F123"/>
      <c r="I123"/>
      <c r="J123"/>
      <c r="O123"/>
    </row>
    <row r="124" spans="1:15">
      <c r="A124" s="8" t="s">
        <v>2</v>
      </c>
      <c r="B124" s="8">
        <v>4</v>
      </c>
      <c r="C124" s="8" t="s">
        <v>3</v>
      </c>
      <c r="D124" s="8" t="s">
        <v>10</v>
      </c>
      <c r="F124"/>
      <c r="I124"/>
      <c r="J124"/>
      <c r="O124"/>
    </row>
    <row r="125" spans="1:15">
      <c r="A125" s="8" t="s">
        <v>2</v>
      </c>
      <c r="B125" s="8">
        <v>4</v>
      </c>
      <c r="C125" s="8" t="s">
        <v>3</v>
      </c>
      <c r="D125" s="8" t="s">
        <v>9</v>
      </c>
      <c r="F125"/>
      <c r="I125"/>
      <c r="J125"/>
      <c r="O125"/>
    </row>
    <row r="126" spans="1:15">
      <c r="A126" s="8" t="s">
        <v>2</v>
      </c>
      <c r="B126" s="8">
        <v>2</v>
      </c>
      <c r="C126" s="8" t="s">
        <v>0</v>
      </c>
      <c r="D126" s="8" t="s">
        <v>12</v>
      </c>
      <c r="F126"/>
      <c r="I126"/>
      <c r="J126"/>
      <c r="O126"/>
    </row>
    <row r="127" spans="1:15">
      <c r="A127" s="8" t="s">
        <v>2</v>
      </c>
      <c r="B127" s="8">
        <v>6</v>
      </c>
      <c r="C127" s="8" t="s">
        <v>3</v>
      </c>
      <c r="D127" s="8" t="s">
        <v>12</v>
      </c>
      <c r="F127"/>
      <c r="I127"/>
      <c r="J127"/>
      <c r="O127"/>
    </row>
    <row r="128" spans="1:15">
      <c r="A128" s="8" t="s">
        <v>2</v>
      </c>
      <c r="B128" s="8">
        <v>1</v>
      </c>
      <c r="C128" s="8" t="s">
        <v>3</v>
      </c>
      <c r="D128" s="8" t="s">
        <v>9</v>
      </c>
      <c r="F128"/>
      <c r="I128"/>
      <c r="J128"/>
      <c r="O128"/>
    </row>
    <row r="129" spans="1:15">
      <c r="A129" s="8" t="s">
        <v>2</v>
      </c>
      <c r="B129" s="8">
        <v>1</v>
      </c>
      <c r="C129" s="8" t="s">
        <v>3</v>
      </c>
      <c r="D129" s="8" t="s">
        <v>9</v>
      </c>
      <c r="F129"/>
      <c r="I129"/>
      <c r="J129"/>
      <c r="O129"/>
    </row>
    <row r="130" spans="1:15">
      <c r="A130" s="8" t="s">
        <v>2</v>
      </c>
      <c r="B130" s="8">
        <v>3</v>
      </c>
      <c r="C130" s="8" t="s">
        <v>3</v>
      </c>
      <c r="D130" s="8" t="s">
        <v>12</v>
      </c>
      <c r="F130"/>
      <c r="I130"/>
      <c r="J130"/>
      <c r="O130"/>
    </row>
    <row r="131" spans="1:15">
      <c r="A131" s="8" t="s">
        <v>2</v>
      </c>
      <c r="B131" s="8">
        <v>3</v>
      </c>
      <c r="C131" s="8" t="s">
        <v>3</v>
      </c>
      <c r="D131" s="8" t="s">
        <v>11</v>
      </c>
      <c r="F131"/>
      <c r="I131"/>
      <c r="J131"/>
      <c r="O131"/>
    </row>
    <row r="132" spans="1:15">
      <c r="A132" s="8" t="s">
        <v>2</v>
      </c>
      <c r="B132" s="8">
        <v>3</v>
      </c>
      <c r="C132" s="8" t="s">
        <v>0</v>
      </c>
      <c r="D132" s="8" t="s">
        <v>12</v>
      </c>
      <c r="F132"/>
      <c r="I132"/>
      <c r="J132"/>
      <c r="O132"/>
    </row>
    <row r="133" spans="1:15">
      <c r="A133" s="8" t="s">
        <v>4</v>
      </c>
      <c r="B133" s="8">
        <v>3</v>
      </c>
      <c r="C133" s="8" t="s">
        <v>1</v>
      </c>
      <c r="D133" s="8" t="s">
        <v>9</v>
      </c>
      <c r="F133"/>
      <c r="I133"/>
      <c r="J133"/>
      <c r="O133"/>
    </row>
    <row r="134" spans="1:15">
      <c r="A134" s="8" t="s">
        <v>2</v>
      </c>
      <c r="B134" s="8">
        <v>2</v>
      </c>
      <c r="C134" s="8" t="s">
        <v>0</v>
      </c>
      <c r="D134" s="8" t="s">
        <v>8</v>
      </c>
      <c r="F134"/>
      <c r="I134"/>
      <c r="J134"/>
      <c r="O134"/>
    </row>
    <row r="135" spans="1:15">
      <c r="A135" s="8" t="s">
        <v>2</v>
      </c>
      <c r="B135" s="8">
        <v>2</v>
      </c>
      <c r="C135" s="8" t="s">
        <v>3</v>
      </c>
      <c r="D135" s="8" t="s">
        <v>10</v>
      </c>
      <c r="F135"/>
      <c r="I135"/>
      <c r="J135"/>
      <c r="O135"/>
    </row>
    <row r="136" spans="1:15">
      <c r="A136" s="8" t="s">
        <v>2</v>
      </c>
      <c r="B136" s="8">
        <v>2</v>
      </c>
      <c r="C136" s="8" t="s">
        <v>0</v>
      </c>
      <c r="D136" s="8" t="s">
        <v>12</v>
      </c>
      <c r="F136"/>
      <c r="I136"/>
      <c r="J136"/>
      <c r="O136"/>
    </row>
    <row r="137" spans="1:15">
      <c r="A137" s="8" t="s">
        <v>4</v>
      </c>
      <c r="B137" s="8">
        <v>3</v>
      </c>
      <c r="C137" s="8" t="s">
        <v>0</v>
      </c>
      <c r="D137" s="8" t="s">
        <v>9</v>
      </c>
      <c r="F137"/>
      <c r="I137"/>
      <c r="J137"/>
      <c r="O137"/>
    </row>
    <row r="138" spans="1:15">
      <c r="A138" s="8" t="s">
        <v>2</v>
      </c>
      <c r="B138" s="8">
        <v>2</v>
      </c>
      <c r="C138" s="8" t="s">
        <v>3</v>
      </c>
      <c r="D138" s="8" t="s">
        <v>11</v>
      </c>
      <c r="F138"/>
      <c r="I138"/>
      <c r="J138"/>
      <c r="O138"/>
    </row>
    <row r="139" spans="1:15">
      <c r="A139" s="8" t="s">
        <v>2</v>
      </c>
      <c r="B139" s="8">
        <v>1</v>
      </c>
      <c r="C139" s="8" t="s">
        <v>0</v>
      </c>
      <c r="D139" s="8" t="s">
        <v>9</v>
      </c>
      <c r="F139"/>
      <c r="I139"/>
      <c r="J139"/>
      <c r="O139"/>
    </row>
    <row r="140" spans="1:15">
      <c r="A140" s="8" t="s">
        <v>2</v>
      </c>
      <c r="B140" s="8">
        <v>4</v>
      </c>
      <c r="C140" s="8" t="s">
        <v>3</v>
      </c>
      <c r="D140" s="8" t="s">
        <v>8</v>
      </c>
      <c r="F140"/>
      <c r="I140"/>
      <c r="J140"/>
      <c r="O140"/>
    </row>
    <row r="141" spans="1:15">
      <c r="A141" s="8" t="s">
        <v>2</v>
      </c>
      <c r="B141" s="8">
        <v>1</v>
      </c>
      <c r="C141" s="8" t="s">
        <v>0</v>
      </c>
      <c r="D141" s="8" t="s">
        <v>10</v>
      </c>
      <c r="F141"/>
      <c r="I141"/>
      <c r="J141"/>
      <c r="O141"/>
    </row>
    <row r="142" spans="1:15">
      <c r="A142" s="8" t="s">
        <v>2</v>
      </c>
      <c r="B142" s="8">
        <v>4</v>
      </c>
      <c r="C142" s="8" t="s">
        <v>0</v>
      </c>
      <c r="D142" s="8" t="s">
        <v>10</v>
      </c>
      <c r="F142"/>
      <c r="I142"/>
      <c r="J142"/>
      <c r="O142"/>
    </row>
    <row r="143" spans="1:15">
      <c r="A143" s="8" t="s">
        <v>2</v>
      </c>
      <c r="B143" s="8">
        <v>2</v>
      </c>
      <c r="C143" s="8" t="s">
        <v>3</v>
      </c>
      <c r="D143" s="8" t="s">
        <v>9</v>
      </c>
      <c r="F143"/>
      <c r="I143"/>
      <c r="J143"/>
      <c r="O143"/>
    </row>
    <row r="144" spans="1:15">
      <c r="A144" s="8" t="s">
        <v>4</v>
      </c>
      <c r="B144" s="8">
        <v>3</v>
      </c>
      <c r="C144" s="8" t="s">
        <v>3</v>
      </c>
      <c r="D144" s="8" t="s">
        <v>9</v>
      </c>
      <c r="F144"/>
      <c r="I144"/>
      <c r="J144"/>
      <c r="O144"/>
    </row>
    <row r="145" spans="1:15">
      <c r="A145" s="8" t="s">
        <v>2</v>
      </c>
      <c r="B145" s="8">
        <v>3</v>
      </c>
      <c r="C145" s="8" t="s">
        <v>3</v>
      </c>
      <c r="D145" s="8" t="s">
        <v>12</v>
      </c>
      <c r="F145"/>
      <c r="I145"/>
      <c r="J145"/>
      <c r="O145"/>
    </row>
    <row r="146" spans="1:15">
      <c r="A146" s="8" t="s">
        <v>2</v>
      </c>
      <c r="B146" s="8">
        <v>2</v>
      </c>
      <c r="C146" s="8" t="s">
        <v>3</v>
      </c>
      <c r="D146" s="8" t="s">
        <v>11</v>
      </c>
      <c r="F146"/>
      <c r="I146"/>
      <c r="J146"/>
      <c r="O146"/>
    </row>
    <row r="147" spans="1:15">
      <c r="A147" s="8" t="s">
        <v>2</v>
      </c>
      <c r="B147" s="8">
        <v>2</v>
      </c>
      <c r="C147" s="8" t="s">
        <v>5</v>
      </c>
      <c r="D147" s="8" t="s">
        <v>12</v>
      </c>
      <c r="F147"/>
      <c r="I147"/>
      <c r="J147"/>
      <c r="O147"/>
    </row>
    <row r="148" spans="1:15">
      <c r="A148" s="8" t="s">
        <v>4</v>
      </c>
      <c r="B148" s="8">
        <v>2</v>
      </c>
      <c r="C148" s="8" t="s">
        <v>3</v>
      </c>
      <c r="D148" s="8" t="s">
        <v>10</v>
      </c>
      <c r="F148"/>
      <c r="I148"/>
      <c r="J148"/>
      <c r="O148"/>
    </row>
    <row r="149" spans="1:15">
      <c r="A149" s="8" t="s">
        <v>4</v>
      </c>
      <c r="B149" s="8">
        <v>2</v>
      </c>
      <c r="C149" s="8" t="s">
        <v>0</v>
      </c>
      <c r="D149" s="8" t="s">
        <v>10</v>
      </c>
      <c r="F149"/>
      <c r="I149"/>
      <c r="J149"/>
      <c r="O149"/>
    </row>
    <row r="150" spans="1:15">
      <c r="A150" s="8" t="s">
        <v>2</v>
      </c>
      <c r="B150" s="8">
        <v>2</v>
      </c>
      <c r="C150" s="8" t="s">
        <v>3</v>
      </c>
      <c r="D150" s="8" t="s">
        <v>9</v>
      </c>
      <c r="F150"/>
      <c r="I150"/>
      <c r="J150"/>
      <c r="O150"/>
    </row>
    <row r="151" spans="1:15">
      <c r="A151" s="8" t="s">
        <v>4</v>
      </c>
      <c r="B151" s="8">
        <v>3</v>
      </c>
      <c r="C151" s="8" t="s">
        <v>3</v>
      </c>
      <c r="D151" s="8" t="s">
        <v>9</v>
      </c>
      <c r="F151"/>
      <c r="I151"/>
      <c r="J151"/>
      <c r="O151"/>
    </row>
    <row r="152" spans="1:15">
      <c r="A152" s="8" t="s">
        <v>2</v>
      </c>
      <c r="B152" s="8">
        <v>3</v>
      </c>
      <c r="C152" s="8" t="s">
        <v>0</v>
      </c>
      <c r="D152" s="8" t="s">
        <v>10</v>
      </c>
      <c r="F152"/>
      <c r="I152"/>
      <c r="J152"/>
      <c r="O152"/>
    </row>
    <row r="153" spans="1:15">
      <c r="A153" s="8" t="s">
        <v>4</v>
      </c>
      <c r="B153" s="8">
        <v>6</v>
      </c>
      <c r="C153" s="8" t="s">
        <v>0</v>
      </c>
      <c r="D153" s="8" t="s">
        <v>12</v>
      </c>
      <c r="F153"/>
      <c r="I153"/>
      <c r="J153"/>
      <c r="O153"/>
    </row>
    <row r="154" spans="1:15">
      <c r="A154" s="8" t="s">
        <v>4</v>
      </c>
      <c r="B154" s="8">
        <v>3</v>
      </c>
      <c r="C154" s="8" t="s">
        <v>5</v>
      </c>
      <c r="D154" s="8" t="s">
        <v>11</v>
      </c>
      <c r="F154"/>
      <c r="I154"/>
      <c r="J154"/>
      <c r="O154"/>
    </row>
    <row r="155" spans="1:15">
      <c r="A155" s="8" t="s">
        <v>2</v>
      </c>
      <c r="B155" s="8">
        <v>2</v>
      </c>
      <c r="C155" s="8" t="s">
        <v>5</v>
      </c>
      <c r="D155" s="8" t="s">
        <v>11</v>
      </c>
      <c r="F155"/>
      <c r="I155"/>
      <c r="J155"/>
      <c r="O155"/>
    </row>
    <row r="156" spans="1:15">
      <c r="A156" s="8" t="s">
        <v>2</v>
      </c>
      <c r="B156" s="8">
        <v>3</v>
      </c>
      <c r="C156" s="8" t="s">
        <v>3</v>
      </c>
      <c r="D156" s="8" t="s">
        <v>11</v>
      </c>
      <c r="F156"/>
      <c r="I156"/>
      <c r="J156"/>
      <c r="O156"/>
    </row>
    <row r="157" spans="1:15">
      <c r="A157" s="8" t="s">
        <v>2</v>
      </c>
      <c r="B157" s="8">
        <v>3</v>
      </c>
      <c r="C157" s="8" t="s">
        <v>3</v>
      </c>
      <c r="D157" s="8" t="s">
        <v>11</v>
      </c>
      <c r="F157"/>
      <c r="I157"/>
      <c r="J157"/>
      <c r="O157"/>
    </row>
    <row r="158" spans="1:15">
      <c r="A158" s="8" t="s">
        <v>2</v>
      </c>
      <c r="B158" s="8">
        <v>2</v>
      </c>
      <c r="C158" s="8" t="s">
        <v>1</v>
      </c>
      <c r="D158" s="8" t="s">
        <v>11</v>
      </c>
      <c r="F158"/>
      <c r="I158"/>
      <c r="J158"/>
      <c r="O158"/>
    </row>
    <row r="159" spans="1:15">
      <c r="A159" s="8" t="s">
        <v>2</v>
      </c>
      <c r="B159" s="8">
        <v>2</v>
      </c>
      <c r="C159" s="8" t="s">
        <v>3</v>
      </c>
      <c r="D159" s="8" t="s">
        <v>10</v>
      </c>
      <c r="F159"/>
      <c r="I159"/>
      <c r="J159"/>
      <c r="O159"/>
    </row>
    <row r="160" spans="1:15">
      <c r="A160" s="8" t="s">
        <v>2</v>
      </c>
      <c r="B160" s="8">
        <v>3</v>
      </c>
      <c r="C160" s="8" t="s">
        <v>5</v>
      </c>
      <c r="D160" s="8" t="s">
        <v>11</v>
      </c>
      <c r="F160"/>
      <c r="I160"/>
      <c r="J160"/>
      <c r="O160"/>
    </row>
    <row r="161" spans="1:15">
      <c r="A161" s="8" t="s">
        <v>2</v>
      </c>
      <c r="B161" s="8">
        <v>3</v>
      </c>
      <c r="C161" s="8" t="s">
        <v>5</v>
      </c>
      <c r="D161" s="8" t="s">
        <v>12</v>
      </c>
      <c r="F161"/>
      <c r="I161"/>
      <c r="J161"/>
      <c r="O161"/>
    </row>
    <row r="162" spans="1:15">
      <c r="A162" s="8" t="s">
        <v>2</v>
      </c>
      <c r="B162" s="8">
        <v>3</v>
      </c>
      <c r="C162" s="8" t="s">
        <v>3</v>
      </c>
      <c r="D162" s="8" t="s">
        <v>11</v>
      </c>
      <c r="F162"/>
      <c r="I162"/>
      <c r="J162"/>
      <c r="O162"/>
    </row>
    <row r="163" spans="1:15">
      <c r="A163" s="8" t="s">
        <v>4</v>
      </c>
      <c r="B163" s="8">
        <v>6</v>
      </c>
      <c r="C163" s="8" t="s">
        <v>3</v>
      </c>
      <c r="D163" s="8" t="s">
        <v>9</v>
      </c>
      <c r="F163"/>
      <c r="I163"/>
      <c r="J163"/>
      <c r="O163"/>
    </row>
    <row r="164" spans="1:15">
      <c r="A164" s="8" t="s">
        <v>2</v>
      </c>
      <c r="B164" s="8">
        <v>5</v>
      </c>
      <c r="C164" s="8" t="s">
        <v>1</v>
      </c>
      <c r="D164" s="8" t="s">
        <v>12</v>
      </c>
      <c r="F164"/>
      <c r="I164"/>
      <c r="J164"/>
      <c r="O164"/>
    </row>
    <row r="165" spans="1:15">
      <c r="A165" s="8" t="s">
        <v>2</v>
      </c>
      <c r="B165" s="8">
        <v>2</v>
      </c>
      <c r="C165" s="8" t="s">
        <v>3</v>
      </c>
      <c r="D165" s="8" t="s">
        <v>11</v>
      </c>
      <c r="F165"/>
      <c r="I165"/>
      <c r="J165"/>
      <c r="O165"/>
    </row>
    <row r="166" spans="1:15">
      <c r="A166" s="8" t="s">
        <v>4</v>
      </c>
      <c r="B166" s="8">
        <v>1</v>
      </c>
      <c r="C166" s="8" t="s">
        <v>3</v>
      </c>
      <c r="D166" s="8" t="s">
        <v>10</v>
      </c>
      <c r="F166"/>
      <c r="I166"/>
      <c r="J166"/>
      <c r="O166"/>
    </row>
    <row r="167" spans="1:15">
      <c r="A167" s="8" t="s">
        <v>2</v>
      </c>
      <c r="B167" s="8">
        <v>5</v>
      </c>
      <c r="C167" s="8" t="s">
        <v>0</v>
      </c>
      <c r="D167" s="8" t="s">
        <v>8</v>
      </c>
      <c r="F167"/>
      <c r="I167"/>
      <c r="J167"/>
      <c r="O167"/>
    </row>
    <row r="168" spans="1:15">
      <c r="A168" s="8" t="s">
        <v>2</v>
      </c>
      <c r="B168" s="8">
        <v>1</v>
      </c>
      <c r="C168" s="8" t="s">
        <v>3</v>
      </c>
      <c r="D168" s="8" t="s">
        <v>11</v>
      </c>
      <c r="F168"/>
      <c r="I168"/>
      <c r="J168"/>
      <c r="O168"/>
    </row>
    <row r="169" spans="1:15">
      <c r="A169" s="8" t="s">
        <v>2</v>
      </c>
      <c r="B169" s="8">
        <v>2</v>
      </c>
      <c r="C169" s="8" t="s">
        <v>0</v>
      </c>
      <c r="D169" s="8" t="s">
        <v>9</v>
      </c>
      <c r="F169"/>
      <c r="I169"/>
      <c r="J169"/>
      <c r="O169"/>
    </row>
    <row r="170" spans="1:15">
      <c r="A170" s="8" t="s">
        <v>2</v>
      </c>
      <c r="B170" s="8">
        <v>5</v>
      </c>
      <c r="C170" s="8" t="s">
        <v>5</v>
      </c>
      <c r="D170" s="8" t="s">
        <v>12</v>
      </c>
      <c r="F170"/>
      <c r="I170"/>
      <c r="J170"/>
      <c r="O170"/>
    </row>
    <row r="171" spans="1:15">
      <c r="A171" s="8" t="s">
        <v>4</v>
      </c>
      <c r="B171" s="8">
        <v>3</v>
      </c>
      <c r="C171" s="8" t="s">
        <v>0</v>
      </c>
      <c r="D171" s="8" t="s">
        <v>11</v>
      </c>
      <c r="F171"/>
      <c r="I171"/>
      <c r="J171"/>
      <c r="O171"/>
    </row>
    <row r="172" spans="1:15">
      <c r="A172" s="8" t="s">
        <v>4</v>
      </c>
      <c r="B172" s="8">
        <v>2</v>
      </c>
      <c r="C172" s="8" t="s">
        <v>0</v>
      </c>
      <c r="D172" s="8" t="s">
        <v>9</v>
      </c>
      <c r="F172"/>
      <c r="I172"/>
      <c r="J172"/>
      <c r="O172"/>
    </row>
    <row r="173" spans="1:15">
      <c r="A173" s="8" t="s">
        <v>4</v>
      </c>
      <c r="B173" s="8">
        <v>2</v>
      </c>
      <c r="C173" s="8" t="s">
        <v>3</v>
      </c>
      <c r="D173" s="8" t="s">
        <v>11</v>
      </c>
      <c r="F173"/>
      <c r="I173"/>
      <c r="J173"/>
      <c r="O173"/>
    </row>
    <row r="174" spans="1:15">
      <c r="A174" s="8" t="s">
        <v>2</v>
      </c>
      <c r="B174" s="8">
        <v>1</v>
      </c>
      <c r="C174" s="8" t="s">
        <v>5</v>
      </c>
      <c r="D174" s="8" t="s">
        <v>12</v>
      </c>
      <c r="F174"/>
      <c r="I174"/>
      <c r="J174"/>
      <c r="O174"/>
    </row>
    <row r="175" spans="1:15">
      <c r="A175" s="8" t="s">
        <v>2</v>
      </c>
      <c r="B175" s="8">
        <v>2</v>
      </c>
      <c r="C175" s="8" t="s">
        <v>0</v>
      </c>
      <c r="D175" s="8" t="s">
        <v>12</v>
      </c>
      <c r="F175"/>
      <c r="I175"/>
      <c r="J175"/>
      <c r="O175"/>
    </row>
    <row r="176" spans="1:15">
      <c r="A176" s="8" t="s">
        <v>2</v>
      </c>
      <c r="B176" s="8">
        <v>1</v>
      </c>
      <c r="C176" s="8" t="s">
        <v>3</v>
      </c>
      <c r="D176" s="8" t="s">
        <v>9</v>
      </c>
      <c r="F176"/>
      <c r="I176"/>
      <c r="J176"/>
      <c r="O176"/>
    </row>
    <row r="177" spans="1:15">
      <c r="A177" s="8" t="s">
        <v>2</v>
      </c>
      <c r="B177" s="8">
        <v>3</v>
      </c>
      <c r="C177" s="8" t="s">
        <v>0</v>
      </c>
      <c r="D177" s="8" t="s">
        <v>12</v>
      </c>
      <c r="F177"/>
      <c r="I177"/>
      <c r="J177"/>
      <c r="O177"/>
    </row>
    <row r="178" spans="1:15">
      <c r="A178" s="8" t="s">
        <v>2</v>
      </c>
      <c r="B178" s="8">
        <v>3</v>
      </c>
      <c r="C178" s="8" t="s">
        <v>5</v>
      </c>
      <c r="D178" s="8" t="s">
        <v>10</v>
      </c>
      <c r="F178"/>
      <c r="I178"/>
      <c r="J178"/>
      <c r="O178"/>
    </row>
    <row r="179" spans="1:15">
      <c r="A179" s="8" t="s">
        <v>4</v>
      </c>
      <c r="B179" s="8">
        <v>1</v>
      </c>
      <c r="C179" s="8" t="s">
        <v>0</v>
      </c>
      <c r="D179" s="8" t="s">
        <v>11</v>
      </c>
      <c r="F179"/>
      <c r="I179"/>
      <c r="J179"/>
      <c r="O179"/>
    </row>
    <row r="180" spans="1:15">
      <c r="A180" s="8" t="s">
        <v>2</v>
      </c>
      <c r="B180" s="8">
        <v>5</v>
      </c>
      <c r="C180" s="8" t="s">
        <v>3</v>
      </c>
      <c r="D180" s="8" t="s">
        <v>12</v>
      </c>
      <c r="F180"/>
      <c r="I180"/>
      <c r="J180"/>
      <c r="O180"/>
    </row>
    <row r="181" spans="1:15">
      <c r="A181" s="8" t="s">
        <v>2</v>
      </c>
      <c r="B181" s="8">
        <v>4</v>
      </c>
      <c r="C181" s="8" t="s">
        <v>5</v>
      </c>
      <c r="D181" s="8" t="s">
        <v>8</v>
      </c>
      <c r="F181"/>
      <c r="I181"/>
      <c r="J181"/>
      <c r="O181"/>
    </row>
    <row r="182" spans="1:15">
      <c r="A182" s="8" t="s">
        <v>2</v>
      </c>
      <c r="B182" s="8">
        <v>1</v>
      </c>
      <c r="C182" s="8" t="s">
        <v>5</v>
      </c>
      <c r="D182" s="8" t="s">
        <v>11</v>
      </c>
      <c r="F182"/>
      <c r="I182"/>
      <c r="J182"/>
      <c r="O182"/>
    </row>
    <row r="183" spans="1:15">
      <c r="A183" s="8" t="s">
        <v>2</v>
      </c>
      <c r="B183" s="8">
        <v>3</v>
      </c>
      <c r="C183" s="8" t="s">
        <v>0</v>
      </c>
      <c r="D183" s="8" t="s">
        <v>10</v>
      </c>
      <c r="F183"/>
      <c r="I183"/>
      <c r="J183"/>
      <c r="O183"/>
    </row>
    <row r="184" spans="1:15">
      <c r="A184" s="8" t="s">
        <v>2</v>
      </c>
      <c r="B184" s="8">
        <v>1</v>
      </c>
      <c r="C184" s="8" t="s">
        <v>5</v>
      </c>
      <c r="D184" s="8" t="s">
        <v>12</v>
      </c>
      <c r="F184"/>
      <c r="I184"/>
      <c r="J184"/>
      <c r="O184"/>
    </row>
    <row r="185" spans="1:15">
      <c r="A185" s="8" t="s">
        <v>4</v>
      </c>
      <c r="B185" s="8">
        <v>1</v>
      </c>
      <c r="C185" s="8" t="s">
        <v>3</v>
      </c>
      <c r="D185" s="8" t="s">
        <v>12</v>
      </c>
      <c r="F185"/>
      <c r="I185"/>
      <c r="J185"/>
      <c r="O185"/>
    </row>
    <row r="186" spans="1:15">
      <c r="A186" s="8" t="s">
        <v>2</v>
      </c>
      <c r="B186" s="8">
        <v>3</v>
      </c>
      <c r="C186" s="8" t="s">
        <v>1</v>
      </c>
      <c r="D186" s="8" t="s">
        <v>12</v>
      </c>
      <c r="F186"/>
      <c r="I186"/>
      <c r="J186"/>
      <c r="O186"/>
    </row>
    <row r="187" spans="1:15">
      <c r="A187" s="8" t="s">
        <v>2</v>
      </c>
      <c r="B187" s="8">
        <v>3</v>
      </c>
      <c r="C187" s="8" t="s">
        <v>0</v>
      </c>
      <c r="D187" s="8" t="s">
        <v>12</v>
      </c>
      <c r="F187"/>
      <c r="I187"/>
      <c r="J187"/>
      <c r="O187"/>
    </row>
    <row r="188" spans="1:15">
      <c r="A188" s="8" t="s">
        <v>4</v>
      </c>
      <c r="B188" s="8">
        <v>3</v>
      </c>
      <c r="C188" s="8" t="s">
        <v>3</v>
      </c>
      <c r="D188" s="8" t="s">
        <v>9</v>
      </c>
      <c r="F188"/>
      <c r="I188"/>
      <c r="J188"/>
      <c r="O188"/>
    </row>
    <row r="189" spans="1:15">
      <c r="A189" s="8" t="s">
        <v>4</v>
      </c>
      <c r="B189" s="8">
        <v>2</v>
      </c>
      <c r="C189" s="8" t="s">
        <v>3</v>
      </c>
      <c r="D189" s="8" t="s">
        <v>9</v>
      </c>
      <c r="F189"/>
      <c r="I189"/>
      <c r="J189"/>
      <c r="O189"/>
    </row>
    <row r="190" spans="1:15">
      <c r="A190" s="8" t="s">
        <v>2</v>
      </c>
      <c r="B190" s="8">
        <v>4</v>
      </c>
      <c r="C190" s="8" t="s">
        <v>0</v>
      </c>
      <c r="D190" s="8" t="s">
        <v>9</v>
      </c>
      <c r="F190"/>
      <c r="I190"/>
      <c r="J190"/>
      <c r="O190"/>
    </row>
    <row r="191" spans="1:15">
      <c r="A191" s="8" t="s">
        <v>2</v>
      </c>
      <c r="B191" s="8">
        <v>4</v>
      </c>
      <c r="C191" s="8" t="s">
        <v>0</v>
      </c>
      <c r="D191" s="8" t="s">
        <v>9</v>
      </c>
      <c r="F191"/>
      <c r="I191"/>
      <c r="J191"/>
      <c r="O191"/>
    </row>
    <row r="192" spans="1:15">
      <c r="A192" s="8" t="s">
        <v>2</v>
      </c>
      <c r="B192" s="8">
        <v>3</v>
      </c>
      <c r="C192" s="8" t="s">
        <v>3</v>
      </c>
      <c r="D192" s="8" t="s">
        <v>12</v>
      </c>
      <c r="F192"/>
      <c r="I192"/>
      <c r="J192"/>
      <c r="O192"/>
    </row>
    <row r="193" spans="1:15">
      <c r="A193" s="8" t="s">
        <v>2</v>
      </c>
      <c r="B193" s="8">
        <v>3</v>
      </c>
      <c r="C193" s="8" t="s">
        <v>0</v>
      </c>
      <c r="D193" s="8" t="s">
        <v>9</v>
      </c>
      <c r="F193"/>
      <c r="I193"/>
      <c r="J193"/>
      <c r="O193"/>
    </row>
    <row r="194" spans="1:15">
      <c r="A194" s="8" t="s">
        <v>4</v>
      </c>
      <c r="B194" s="8">
        <v>2</v>
      </c>
      <c r="C194" s="8" t="s">
        <v>3</v>
      </c>
      <c r="D194" s="8" t="s">
        <v>12</v>
      </c>
      <c r="F194"/>
      <c r="I194"/>
      <c r="J194"/>
      <c r="O194"/>
    </row>
    <row r="195" spans="1:15">
      <c r="A195" s="8" t="s">
        <v>4</v>
      </c>
      <c r="B195" s="8">
        <v>4</v>
      </c>
      <c r="C195" s="8" t="s">
        <v>3</v>
      </c>
      <c r="D195" s="8" t="s">
        <v>12</v>
      </c>
      <c r="F195"/>
      <c r="I195"/>
      <c r="J195"/>
      <c r="O195"/>
    </row>
    <row r="196" spans="1:15">
      <c r="A196" s="8" t="s">
        <v>2</v>
      </c>
      <c r="B196" s="8">
        <v>2</v>
      </c>
      <c r="C196" s="8" t="s">
        <v>3</v>
      </c>
      <c r="D196" s="8" t="s">
        <v>10</v>
      </c>
      <c r="F196"/>
      <c r="I196"/>
      <c r="J196"/>
      <c r="O196"/>
    </row>
    <row r="197" spans="1:15">
      <c r="A197" s="8" t="s">
        <v>2</v>
      </c>
      <c r="B197" s="8">
        <v>1</v>
      </c>
      <c r="C197" s="8" t="s">
        <v>3</v>
      </c>
      <c r="D197" s="8" t="s">
        <v>10</v>
      </c>
      <c r="F197"/>
      <c r="I197"/>
      <c r="J197"/>
      <c r="O197"/>
    </row>
    <row r="198" spans="1:15">
      <c r="A198" s="8" t="s">
        <v>2</v>
      </c>
      <c r="B198" s="8">
        <v>3</v>
      </c>
      <c r="C198" s="8" t="s">
        <v>3</v>
      </c>
      <c r="D198" s="8" t="s">
        <v>10</v>
      </c>
      <c r="F198"/>
      <c r="I198"/>
      <c r="J198"/>
      <c r="O198"/>
    </row>
    <row r="199" spans="1:15">
      <c r="A199" s="8" t="s">
        <v>2</v>
      </c>
      <c r="B199" s="8">
        <v>1</v>
      </c>
      <c r="C199" s="8" t="s">
        <v>3</v>
      </c>
      <c r="D199" s="8" t="s">
        <v>10</v>
      </c>
      <c r="F199"/>
      <c r="I199"/>
      <c r="J199"/>
      <c r="O199"/>
    </row>
    <row r="200" spans="1:15">
      <c r="A200" s="8" t="s">
        <v>2</v>
      </c>
      <c r="B200" s="8">
        <v>6</v>
      </c>
      <c r="C200" s="8" t="s">
        <v>3</v>
      </c>
      <c r="D200" s="8" t="s">
        <v>12</v>
      </c>
      <c r="F200"/>
      <c r="I200"/>
      <c r="J200"/>
      <c r="O200"/>
    </row>
    <row r="201" spans="1:15">
      <c r="A201" s="8" t="s">
        <v>2</v>
      </c>
      <c r="B201" s="8">
        <v>3</v>
      </c>
      <c r="C201" s="8" t="s">
        <v>0</v>
      </c>
      <c r="D201" s="8" t="s">
        <v>11</v>
      </c>
      <c r="F201"/>
      <c r="I201"/>
      <c r="J201"/>
      <c r="O201"/>
    </row>
    <row r="202" spans="1:15">
      <c r="A202" s="8" t="s">
        <v>2</v>
      </c>
      <c r="B202" s="8">
        <v>3</v>
      </c>
      <c r="C202" s="8" t="s">
        <v>5</v>
      </c>
      <c r="D202" s="8" t="s">
        <v>12</v>
      </c>
      <c r="F202"/>
      <c r="I202"/>
      <c r="J202"/>
      <c r="O202"/>
    </row>
    <row r="203" spans="1:15">
      <c r="A203" s="8" t="s">
        <v>2</v>
      </c>
      <c r="B203" s="8">
        <v>5</v>
      </c>
      <c r="C203" s="8" t="s">
        <v>0</v>
      </c>
      <c r="D203" s="8" t="s">
        <v>9</v>
      </c>
      <c r="F203"/>
      <c r="I203"/>
      <c r="J203"/>
      <c r="O203"/>
    </row>
    <row r="204" spans="1:15">
      <c r="A204" s="8" t="s">
        <v>2</v>
      </c>
      <c r="B204" s="8">
        <v>4</v>
      </c>
      <c r="C204" s="8" t="s">
        <v>3</v>
      </c>
      <c r="D204" s="8" t="s">
        <v>10</v>
      </c>
      <c r="F204"/>
      <c r="I204"/>
      <c r="J204"/>
      <c r="O204"/>
    </row>
    <row r="205" spans="1:15">
      <c r="A205" s="8" t="s">
        <v>2</v>
      </c>
      <c r="B205" s="8">
        <v>2</v>
      </c>
      <c r="C205" s="8" t="s">
        <v>0</v>
      </c>
      <c r="D205" s="8" t="s">
        <v>12</v>
      </c>
      <c r="F205"/>
      <c r="I205"/>
      <c r="J205"/>
      <c r="O205"/>
    </row>
    <row r="206" spans="1:15">
      <c r="A206" s="8" t="s">
        <v>2</v>
      </c>
      <c r="B206" s="8">
        <v>4</v>
      </c>
      <c r="C206" s="8" t="s">
        <v>3</v>
      </c>
      <c r="D206" s="8" t="s">
        <v>10</v>
      </c>
      <c r="F206"/>
      <c r="I206"/>
      <c r="J206"/>
      <c r="O206"/>
    </row>
    <row r="207" spans="1:15">
      <c r="A207" s="8" t="s">
        <v>4</v>
      </c>
      <c r="B207" s="8">
        <v>1</v>
      </c>
      <c r="C207" s="8" t="s">
        <v>3</v>
      </c>
      <c r="D207" s="8" t="s">
        <v>10</v>
      </c>
      <c r="F207"/>
      <c r="I207"/>
      <c r="J207"/>
      <c r="O207"/>
    </row>
    <row r="208" spans="1:15">
      <c r="A208" s="8" t="s">
        <v>2</v>
      </c>
      <c r="B208" s="8">
        <v>1</v>
      </c>
      <c r="C208" s="8" t="s">
        <v>3</v>
      </c>
      <c r="D208" s="8" t="s">
        <v>11</v>
      </c>
      <c r="F208"/>
      <c r="I208"/>
      <c r="J208"/>
      <c r="O208"/>
    </row>
    <row r="209" spans="1:15">
      <c r="A209" s="8" t="s">
        <v>2</v>
      </c>
      <c r="B209" s="8">
        <v>3</v>
      </c>
      <c r="C209" s="8" t="s">
        <v>3</v>
      </c>
      <c r="D209" s="8" t="s">
        <v>9</v>
      </c>
      <c r="F209"/>
      <c r="I209"/>
      <c r="J209"/>
      <c r="O209"/>
    </row>
    <row r="210" spans="1:15">
      <c r="A210" s="8" t="s">
        <v>2</v>
      </c>
      <c r="B210" s="8">
        <v>3</v>
      </c>
      <c r="C210" s="8" t="s">
        <v>3</v>
      </c>
      <c r="D210" s="8" t="s">
        <v>10</v>
      </c>
      <c r="F210"/>
      <c r="I210"/>
      <c r="J210"/>
      <c r="O210"/>
    </row>
    <row r="211" spans="1:15">
      <c r="A211" s="8" t="s">
        <v>2</v>
      </c>
      <c r="B211" s="8">
        <v>4</v>
      </c>
      <c r="C211" s="8" t="s">
        <v>5</v>
      </c>
      <c r="D211" s="8" t="s">
        <v>10</v>
      </c>
      <c r="F211"/>
      <c r="I211"/>
      <c r="J211"/>
      <c r="O211"/>
    </row>
    <row r="212" spans="1:15">
      <c r="A212" s="8" t="s">
        <v>4</v>
      </c>
      <c r="B212" s="8">
        <v>1</v>
      </c>
      <c r="C212" s="8" t="s">
        <v>1</v>
      </c>
      <c r="D212" s="8" t="s">
        <v>12</v>
      </c>
      <c r="F212"/>
      <c r="I212"/>
      <c r="J212"/>
      <c r="O212"/>
    </row>
    <row r="213" spans="1:15">
      <c r="A213" s="8" t="s">
        <v>2</v>
      </c>
      <c r="B213" s="8">
        <v>2</v>
      </c>
      <c r="C213" s="8" t="s">
        <v>0</v>
      </c>
      <c r="D213" s="8" t="s">
        <v>12</v>
      </c>
      <c r="F213"/>
      <c r="I213"/>
      <c r="J213"/>
      <c r="O213"/>
    </row>
    <row r="214" spans="1:15">
      <c r="A214" s="8" t="s">
        <v>2</v>
      </c>
      <c r="B214" s="8">
        <v>2</v>
      </c>
      <c r="C214" s="8" t="s">
        <v>3</v>
      </c>
      <c r="D214" s="8" t="s">
        <v>11</v>
      </c>
      <c r="F214"/>
      <c r="I214"/>
      <c r="J214"/>
      <c r="O214"/>
    </row>
    <row r="215" spans="1:15">
      <c r="A215" s="8" t="s">
        <v>4</v>
      </c>
      <c r="B215" s="8">
        <v>2</v>
      </c>
      <c r="C215" s="8" t="s">
        <v>5</v>
      </c>
      <c r="D215" s="8" t="s">
        <v>10</v>
      </c>
      <c r="F215"/>
      <c r="I215"/>
      <c r="J215"/>
      <c r="O215"/>
    </row>
    <row r="216" spans="1:15">
      <c r="A216" s="8" t="s">
        <v>4</v>
      </c>
      <c r="B216" s="8">
        <v>1</v>
      </c>
      <c r="C216" s="8" t="s">
        <v>5</v>
      </c>
      <c r="D216" s="8" t="s">
        <v>8</v>
      </c>
      <c r="F216"/>
      <c r="I216"/>
      <c r="J216"/>
      <c r="O216"/>
    </row>
    <row r="217" spans="1:15">
      <c r="A217" s="8" t="s">
        <v>2</v>
      </c>
      <c r="B217" s="8">
        <v>3</v>
      </c>
      <c r="C217" s="8" t="s">
        <v>1</v>
      </c>
      <c r="D217" s="8" t="s">
        <v>9</v>
      </c>
      <c r="F217"/>
      <c r="I217"/>
      <c r="J217"/>
      <c r="O217"/>
    </row>
    <row r="218" spans="1:15">
      <c r="A218" s="8" t="s">
        <v>2</v>
      </c>
      <c r="B218" s="8">
        <v>4</v>
      </c>
      <c r="C218" s="8" t="s">
        <v>0</v>
      </c>
      <c r="D218" s="8" t="s">
        <v>12</v>
      </c>
      <c r="F218"/>
      <c r="I218"/>
      <c r="J218"/>
      <c r="O218"/>
    </row>
    <row r="219" spans="1:15">
      <c r="A219" s="8" t="s">
        <v>4</v>
      </c>
      <c r="B219" s="8">
        <v>6</v>
      </c>
      <c r="C219" s="8" t="s">
        <v>3</v>
      </c>
      <c r="D219" s="8" t="s">
        <v>12</v>
      </c>
      <c r="F219"/>
      <c r="I219"/>
      <c r="J219"/>
      <c r="O219"/>
    </row>
    <row r="220" spans="1:15">
      <c r="A220" s="8" t="s">
        <v>2</v>
      </c>
      <c r="B220" s="8">
        <v>3</v>
      </c>
      <c r="C220" s="8" t="s">
        <v>5</v>
      </c>
      <c r="D220" s="8" t="s">
        <v>12</v>
      </c>
      <c r="F220"/>
      <c r="I220"/>
      <c r="J220"/>
      <c r="O220"/>
    </row>
    <row r="221" spans="1:15">
      <c r="A221" s="8" t="s">
        <v>2</v>
      </c>
      <c r="B221" s="8">
        <v>1</v>
      </c>
      <c r="C221" s="8" t="s">
        <v>5</v>
      </c>
      <c r="D221" s="8" t="s">
        <v>11</v>
      </c>
      <c r="F221"/>
      <c r="I221"/>
      <c r="J221"/>
      <c r="O221"/>
    </row>
    <row r="222" spans="1:15">
      <c r="A222" s="8" t="s">
        <v>4</v>
      </c>
      <c r="B222" s="8">
        <v>2</v>
      </c>
      <c r="C222" s="8" t="s">
        <v>0</v>
      </c>
      <c r="D222" s="8" t="s">
        <v>8</v>
      </c>
      <c r="F222"/>
      <c r="I222"/>
      <c r="J222"/>
      <c r="O222"/>
    </row>
    <row r="223" spans="1:15">
      <c r="A223" s="8" t="s">
        <v>2</v>
      </c>
      <c r="B223" s="8">
        <v>6</v>
      </c>
      <c r="C223" s="8" t="s">
        <v>3</v>
      </c>
      <c r="D223" s="8" t="s">
        <v>11</v>
      </c>
      <c r="F223"/>
      <c r="I223"/>
      <c r="J223"/>
      <c r="O223"/>
    </row>
    <row r="224" spans="1:15">
      <c r="A224" s="8" t="s">
        <v>2</v>
      </c>
      <c r="B224" s="8">
        <v>2</v>
      </c>
      <c r="C224" s="8" t="s">
        <v>5</v>
      </c>
      <c r="D224" s="8" t="s">
        <v>12</v>
      </c>
      <c r="F224"/>
      <c r="I224"/>
      <c r="J224"/>
      <c r="O224"/>
    </row>
    <row r="225" spans="1:15">
      <c r="A225" s="8" t="s">
        <v>4</v>
      </c>
      <c r="B225" s="8">
        <v>4</v>
      </c>
      <c r="C225" s="8" t="s">
        <v>5</v>
      </c>
      <c r="D225" s="8" t="s">
        <v>10</v>
      </c>
      <c r="F225"/>
      <c r="I225"/>
      <c r="J225"/>
      <c r="O225"/>
    </row>
    <row r="226" spans="1:15">
      <c r="A226" s="8" t="s">
        <v>4</v>
      </c>
      <c r="B226" s="8">
        <v>2</v>
      </c>
      <c r="C226" s="8" t="s">
        <v>5</v>
      </c>
      <c r="D226" s="8" t="s">
        <v>10</v>
      </c>
      <c r="F226"/>
      <c r="I226"/>
      <c r="J226"/>
      <c r="O226"/>
    </row>
    <row r="227" spans="1:15">
      <c r="A227" s="8" t="s">
        <v>4</v>
      </c>
      <c r="B227" s="8">
        <v>1</v>
      </c>
      <c r="C227" s="8" t="s">
        <v>3</v>
      </c>
      <c r="D227" s="8" t="s">
        <v>10</v>
      </c>
      <c r="F227"/>
      <c r="I227"/>
      <c r="J227"/>
      <c r="O227"/>
    </row>
    <row r="228" spans="1:15">
      <c r="A228" s="8" t="s">
        <v>4</v>
      </c>
      <c r="B228" s="8">
        <v>1</v>
      </c>
      <c r="C228" s="8" t="s">
        <v>0</v>
      </c>
      <c r="D228" s="8" t="s">
        <v>12</v>
      </c>
      <c r="F228"/>
      <c r="I228"/>
      <c r="J228"/>
      <c r="O228"/>
    </row>
    <row r="229" spans="1:15">
      <c r="A229" s="8" t="s">
        <v>4</v>
      </c>
      <c r="B229" s="8">
        <v>3</v>
      </c>
      <c r="C229" s="8" t="s">
        <v>3</v>
      </c>
      <c r="D229" s="8" t="s">
        <v>10</v>
      </c>
      <c r="F229"/>
      <c r="I229"/>
      <c r="J229"/>
      <c r="O229"/>
    </row>
    <row r="230" spans="1:15">
      <c r="A230" s="8" t="s">
        <v>2</v>
      </c>
      <c r="B230" s="8">
        <v>3</v>
      </c>
      <c r="C230" s="8" t="s">
        <v>3</v>
      </c>
      <c r="D230" s="8" t="s">
        <v>9</v>
      </c>
      <c r="F230"/>
      <c r="I230"/>
      <c r="J230"/>
      <c r="O230"/>
    </row>
    <row r="231" spans="1:15">
      <c r="A231" s="8" t="s">
        <v>2</v>
      </c>
      <c r="B231" s="8">
        <v>3</v>
      </c>
      <c r="C231" s="8" t="s">
        <v>0</v>
      </c>
      <c r="D231" s="8" t="s">
        <v>12</v>
      </c>
      <c r="F231"/>
      <c r="I231"/>
      <c r="J231"/>
      <c r="O231"/>
    </row>
    <row r="232" spans="1:15">
      <c r="A232" s="8" t="s">
        <v>2</v>
      </c>
      <c r="B232" s="8">
        <v>5</v>
      </c>
      <c r="C232" s="8" t="s">
        <v>5</v>
      </c>
      <c r="D232" s="8" t="s">
        <v>10</v>
      </c>
      <c r="F232"/>
      <c r="I232"/>
      <c r="J232"/>
      <c r="O232"/>
    </row>
    <row r="233" spans="1:15">
      <c r="A233" s="8" t="s">
        <v>2</v>
      </c>
      <c r="B233" s="8">
        <v>1</v>
      </c>
      <c r="C233" s="8" t="s">
        <v>0</v>
      </c>
      <c r="D233" s="8" t="s">
        <v>10</v>
      </c>
      <c r="F233"/>
      <c r="I233"/>
      <c r="J233"/>
      <c r="O233"/>
    </row>
    <row r="234" spans="1:15">
      <c r="A234" s="8" t="s">
        <v>4</v>
      </c>
      <c r="B234" s="8">
        <v>4</v>
      </c>
      <c r="C234" s="8" t="s">
        <v>3</v>
      </c>
      <c r="D234" s="8" t="s">
        <v>12</v>
      </c>
      <c r="F234"/>
      <c r="I234"/>
      <c r="J234"/>
      <c r="O234"/>
    </row>
    <row r="235" spans="1:15">
      <c r="A235" s="8" t="s">
        <v>2</v>
      </c>
      <c r="B235" s="8">
        <v>2</v>
      </c>
      <c r="C235" s="8" t="s">
        <v>0</v>
      </c>
      <c r="D235" s="8" t="s">
        <v>9</v>
      </c>
      <c r="F235"/>
      <c r="I235"/>
      <c r="J235"/>
      <c r="O235"/>
    </row>
    <row r="236" spans="1:15">
      <c r="A236" s="8" t="s">
        <v>4</v>
      </c>
      <c r="B236" s="8">
        <v>1</v>
      </c>
      <c r="C236" s="8" t="s">
        <v>3</v>
      </c>
      <c r="D236" s="8" t="s">
        <v>12</v>
      </c>
      <c r="F236"/>
      <c r="I236"/>
      <c r="J236"/>
      <c r="O236"/>
    </row>
    <row r="237" spans="1:15">
      <c r="A237" s="8" t="s">
        <v>2</v>
      </c>
      <c r="B237" s="8">
        <v>2</v>
      </c>
      <c r="C237" s="8" t="s">
        <v>3</v>
      </c>
      <c r="D237" s="8" t="s">
        <v>12</v>
      </c>
      <c r="F237"/>
      <c r="I237"/>
      <c r="J237"/>
      <c r="O237"/>
    </row>
    <row r="238" spans="1:15">
      <c r="A238" s="8" t="s">
        <v>4</v>
      </c>
      <c r="B238" s="8">
        <v>2</v>
      </c>
      <c r="C238" s="8" t="s">
        <v>3</v>
      </c>
      <c r="D238" s="8" t="s">
        <v>11</v>
      </c>
      <c r="F238"/>
      <c r="I238"/>
      <c r="J238"/>
      <c r="O238"/>
    </row>
    <row r="239" spans="1:15">
      <c r="A239" s="8" t="s">
        <v>2</v>
      </c>
      <c r="B239" s="8">
        <v>3</v>
      </c>
      <c r="C239" s="8" t="s">
        <v>5</v>
      </c>
      <c r="D239" s="8" t="s">
        <v>11</v>
      </c>
      <c r="F239"/>
      <c r="I239"/>
      <c r="J239"/>
      <c r="O239"/>
    </row>
    <row r="240" spans="1:15">
      <c r="A240" s="8" t="s">
        <v>2</v>
      </c>
      <c r="B240" s="8">
        <v>2</v>
      </c>
      <c r="C240" s="8" t="s">
        <v>5</v>
      </c>
      <c r="D240" s="8" t="s">
        <v>12</v>
      </c>
      <c r="F240"/>
      <c r="I240"/>
      <c r="J240"/>
      <c r="O240"/>
    </row>
    <row r="241" spans="1:15">
      <c r="A241" s="8" t="s">
        <v>2</v>
      </c>
      <c r="B241" s="8">
        <v>6</v>
      </c>
      <c r="C241" s="8" t="s">
        <v>3</v>
      </c>
      <c r="D241" s="8" t="s">
        <v>11</v>
      </c>
      <c r="F241"/>
      <c r="I241"/>
      <c r="J241"/>
      <c r="O241"/>
    </row>
    <row r="242" spans="1:15">
      <c r="A242" s="8" t="s">
        <v>4</v>
      </c>
      <c r="B242" s="8">
        <v>4</v>
      </c>
      <c r="C242" s="8" t="s">
        <v>3</v>
      </c>
      <c r="D242" s="8" t="s">
        <v>9</v>
      </c>
      <c r="F242"/>
      <c r="I242"/>
      <c r="J242"/>
      <c r="O242"/>
    </row>
    <row r="243" spans="1:15">
      <c r="A243" s="8" t="s">
        <v>2</v>
      </c>
      <c r="B243" s="8">
        <v>1</v>
      </c>
      <c r="C243" s="8" t="s">
        <v>1</v>
      </c>
      <c r="D243" s="8" t="s">
        <v>12</v>
      </c>
      <c r="F243"/>
      <c r="I243"/>
      <c r="J243"/>
      <c r="O243"/>
    </row>
    <row r="244" spans="1:15">
      <c r="A244" s="8" t="s">
        <v>4</v>
      </c>
      <c r="B244" s="8">
        <v>1</v>
      </c>
      <c r="C244" s="8" t="s">
        <v>5</v>
      </c>
      <c r="D244" s="8" t="s">
        <v>12</v>
      </c>
      <c r="F244"/>
      <c r="I244"/>
      <c r="J244"/>
      <c r="O244"/>
    </row>
    <row r="245" spans="1:15">
      <c r="A245" s="8" t="s">
        <v>2</v>
      </c>
      <c r="B245" s="8">
        <v>1</v>
      </c>
      <c r="C245" s="8" t="s">
        <v>3</v>
      </c>
      <c r="D245" s="8" t="s">
        <v>12</v>
      </c>
      <c r="F245"/>
      <c r="I245"/>
      <c r="J245"/>
      <c r="O245"/>
    </row>
    <row r="246" spans="1:15">
      <c r="A246" s="8" t="s">
        <v>2</v>
      </c>
      <c r="B246" s="8">
        <v>6</v>
      </c>
      <c r="C246" s="8" t="s">
        <v>5</v>
      </c>
      <c r="D246" s="8" t="s">
        <v>11</v>
      </c>
      <c r="F246"/>
      <c r="I246"/>
      <c r="J246"/>
      <c r="O246"/>
    </row>
    <row r="247" spans="1:15">
      <c r="A247" s="8" t="s">
        <v>2</v>
      </c>
      <c r="B247" s="8">
        <v>5</v>
      </c>
      <c r="C247" s="8" t="s">
        <v>3</v>
      </c>
      <c r="D247" s="8" t="s">
        <v>12</v>
      </c>
      <c r="F247"/>
      <c r="I247"/>
      <c r="J247"/>
      <c r="O247"/>
    </row>
    <row r="248" spans="1:15">
      <c r="A248" s="8" t="s">
        <v>2</v>
      </c>
      <c r="B248" s="8">
        <v>2</v>
      </c>
      <c r="C248" s="8" t="s">
        <v>0</v>
      </c>
      <c r="D248" s="8" t="s">
        <v>12</v>
      </c>
      <c r="F248"/>
      <c r="I248"/>
      <c r="J248"/>
      <c r="O248"/>
    </row>
    <row r="249" spans="1:15">
      <c r="A249" s="8" t="s">
        <v>4</v>
      </c>
      <c r="B249" s="8">
        <v>4</v>
      </c>
      <c r="C249" s="8" t="s">
        <v>3</v>
      </c>
      <c r="D249" s="8" t="s">
        <v>11</v>
      </c>
      <c r="F249"/>
      <c r="I249"/>
      <c r="J249"/>
      <c r="O249"/>
    </row>
    <row r="250" spans="1:15">
      <c r="A250" s="8" t="s">
        <v>2</v>
      </c>
      <c r="B250" s="8">
        <v>3</v>
      </c>
      <c r="C250" s="8" t="s">
        <v>3</v>
      </c>
      <c r="D250" s="8" t="s">
        <v>11</v>
      </c>
      <c r="F250"/>
      <c r="I250"/>
      <c r="J250"/>
      <c r="O250"/>
    </row>
    <row r="251" spans="1:15">
      <c r="A251" s="8" t="s">
        <v>2</v>
      </c>
      <c r="B251" s="8">
        <v>3</v>
      </c>
      <c r="C251" s="8" t="s">
        <v>0</v>
      </c>
      <c r="D251" s="8" t="s">
        <v>10</v>
      </c>
      <c r="F251"/>
      <c r="I251"/>
      <c r="J251"/>
      <c r="O251"/>
    </row>
    <row r="252" spans="1:15">
      <c r="A252" s="8" t="s">
        <v>2</v>
      </c>
      <c r="B252" s="8">
        <v>2</v>
      </c>
      <c r="C252" s="8" t="s">
        <v>1</v>
      </c>
      <c r="D252" s="8" t="s">
        <v>9</v>
      </c>
      <c r="F252"/>
      <c r="I252"/>
      <c r="J252"/>
      <c r="O252"/>
    </row>
    <row r="253" spans="1:15">
      <c r="A253" s="8" t="s">
        <v>2</v>
      </c>
      <c r="B253" s="8">
        <v>1</v>
      </c>
      <c r="C253" s="8" t="s">
        <v>5</v>
      </c>
      <c r="D253" s="8" t="s">
        <v>8</v>
      </c>
      <c r="F253"/>
      <c r="I253"/>
      <c r="J253"/>
      <c r="O253"/>
    </row>
    <row r="254" spans="1:15">
      <c r="A254" s="8" t="s">
        <v>2</v>
      </c>
      <c r="B254" s="8">
        <v>4</v>
      </c>
      <c r="C254" s="8" t="s">
        <v>0</v>
      </c>
      <c r="D254" s="8" t="s">
        <v>11</v>
      </c>
      <c r="F254"/>
      <c r="I254"/>
      <c r="J254"/>
      <c r="O254"/>
    </row>
    <row r="255" spans="1:15">
      <c r="A255" s="8" t="s">
        <v>2</v>
      </c>
      <c r="B255" s="8">
        <v>4</v>
      </c>
      <c r="C255" s="8" t="s">
        <v>1</v>
      </c>
      <c r="D255" s="8" t="s">
        <v>10</v>
      </c>
      <c r="F255"/>
      <c r="I255"/>
      <c r="J255"/>
      <c r="O255"/>
    </row>
    <row r="256" spans="1:15">
      <c r="A256" s="8" t="s">
        <v>2</v>
      </c>
      <c r="B256" s="8">
        <v>2</v>
      </c>
      <c r="C256" s="8" t="s">
        <v>0</v>
      </c>
      <c r="D256" s="8" t="s">
        <v>8</v>
      </c>
      <c r="F256"/>
      <c r="I256"/>
      <c r="J256"/>
      <c r="O256"/>
    </row>
    <row r="257" spans="1:15">
      <c r="A257" s="8" t="s">
        <v>2</v>
      </c>
      <c r="B257" s="8">
        <v>4</v>
      </c>
      <c r="C257" s="8" t="s">
        <v>3</v>
      </c>
      <c r="D257" s="8" t="s">
        <v>9</v>
      </c>
      <c r="F257"/>
      <c r="I257"/>
      <c r="J257"/>
      <c r="O257"/>
    </row>
    <row r="258" spans="1:15">
      <c r="A258" s="8" t="s">
        <v>4</v>
      </c>
      <c r="B258" s="8">
        <v>5</v>
      </c>
      <c r="C258" s="8" t="s">
        <v>0</v>
      </c>
      <c r="D258" s="8" t="s">
        <v>11</v>
      </c>
      <c r="F258"/>
      <c r="I258"/>
      <c r="J258"/>
      <c r="O258"/>
    </row>
    <row r="259" spans="1:15">
      <c r="A259" s="8" t="s">
        <v>2</v>
      </c>
      <c r="B259" s="8">
        <v>1</v>
      </c>
      <c r="C259" s="8" t="s">
        <v>3</v>
      </c>
      <c r="D259" s="8" t="s">
        <v>12</v>
      </c>
      <c r="F259"/>
      <c r="I259"/>
      <c r="J259"/>
      <c r="O259"/>
    </row>
    <row r="260" spans="1:15">
      <c r="A260" s="8" t="s">
        <v>4</v>
      </c>
      <c r="B260" s="8">
        <v>3</v>
      </c>
      <c r="C260" s="8" t="s">
        <v>3</v>
      </c>
      <c r="D260" s="8" t="s">
        <v>11</v>
      </c>
      <c r="F260"/>
      <c r="I260"/>
      <c r="J260"/>
      <c r="O260"/>
    </row>
    <row r="261" spans="1:15">
      <c r="A261" s="8" t="s">
        <v>4</v>
      </c>
      <c r="B261" s="8">
        <v>4</v>
      </c>
      <c r="C261" s="8" t="s">
        <v>5</v>
      </c>
      <c r="D261" s="8" t="s">
        <v>12</v>
      </c>
      <c r="F261"/>
      <c r="I261"/>
      <c r="J261"/>
      <c r="O261"/>
    </row>
    <row r="262" spans="1:15">
      <c r="A262" s="8" t="s">
        <v>2</v>
      </c>
      <c r="B262" s="8">
        <v>4</v>
      </c>
      <c r="C262" s="8" t="s">
        <v>1</v>
      </c>
      <c r="D262" s="8" t="s">
        <v>9</v>
      </c>
      <c r="F262"/>
      <c r="I262"/>
      <c r="J262"/>
      <c r="O262"/>
    </row>
    <row r="263" spans="1:15">
      <c r="A263" s="8" t="s">
        <v>2</v>
      </c>
      <c r="B263" s="8">
        <v>6</v>
      </c>
      <c r="C263" s="8" t="s">
        <v>3</v>
      </c>
      <c r="D263" s="8" t="s">
        <v>11</v>
      </c>
      <c r="F263"/>
      <c r="I263"/>
      <c r="J263"/>
      <c r="O263"/>
    </row>
    <row r="264" spans="1:15">
      <c r="A264" s="8" t="s">
        <v>2</v>
      </c>
      <c r="B264" s="8">
        <v>1</v>
      </c>
      <c r="C264" s="8" t="s">
        <v>3</v>
      </c>
      <c r="D264" s="8" t="s">
        <v>12</v>
      </c>
      <c r="F264"/>
      <c r="I264"/>
      <c r="J264"/>
      <c r="O264"/>
    </row>
    <row r="265" spans="1:15">
      <c r="A265" s="8" t="s">
        <v>2</v>
      </c>
      <c r="B265" s="8">
        <v>2</v>
      </c>
      <c r="C265" s="8" t="s">
        <v>3</v>
      </c>
      <c r="D265" s="8" t="s">
        <v>10</v>
      </c>
      <c r="F265"/>
      <c r="I265"/>
      <c r="J265"/>
      <c r="O265"/>
    </row>
    <row r="266" spans="1:15">
      <c r="A266" s="8" t="s">
        <v>2</v>
      </c>
      <c r="B266" s="8">
        <v>5</v>
      </c>
      <c r="C266" s="8" t="s">
        <v>3</v>
      </c>
      <c r="D266" s="8" t="s">
        <v>10</v>
      </c>
      <c r="F266"/>
      <c r="I266"/>
      <c r="J266"/>
      <c r="O266"/>
    </row>
    <row r="267" spans="1:15">
      <c r="A267" s="8" t="s">
        <v>2</v>
      </c>
      <c r="B267" s="8">
        <v>1</v>
      </c>
      <c r="C267" s="8" t="s">
        <v>3</v>
      </c>
      <c r="D267" s="8" t="s">
        <v>12</v>
      </c>
      <c r="F267"/>
      <c r="I267"/>
      <c r="J267"/>
      <c r="O267"/>
    </row>
    <row r="268" spans="1:15">
      <c r="A268" s="8" t="s">
        <v>2</v>
      </c>
      <c r="B268" s="8">
        <v>6</v>
      </c>
      <c r="C268" s="8" t="s">
        <v>5</v>
      </c>
      <c r="D268" s="8" t="s">
        <v>12</v>
      </c>
      <c r="F268"/>
      <c r="I268"/>
      <c r="J268"/>
      <c r="O268"/>
    </row>
    <row r="269" spans="1:15">
      <c r="A269" s="8" t="s">
        <v>2</v>
      </c>
      <c r="B269" s="8">
        <v>2</v>
      </c>
      <c r="C269" s="8" t="s">
        <v>3</v>
      </c>
      <c r="D269" s="8" t="s">
        <v>11</v>
      </c>
      <c r="F269"/>
      <c r="I269"/>
      <c r="J269"/>
      <c r="O269"/>
    </row>
    <row r="270" spans="1:15">
      <c r="A270" s="8" t="s">
        <v>2</v>
      </c>
      <c r="B270" s="8">
        <v>1</v>
      </c>
      <c r="C270" s="8" t="s">
        <v>1</v>
      </c>
      <c r="D270" s="8" t="s">
        <v>11</v>
      </c>
      <c r="F270"/>
      <c r="I270"/>
      <c r="J270"/>
      <c r="O270"/>
    </row>
    <row r="271" spans="1:15">
      <c r="A271" s="8" t="s">
        <v>4</v>
      </c>
      <c r="B271" s="8">
        <v>3</v>
      </c>
      <c r="C271" s="8" t="s">
        <v>0</v>
      </c>
      <c r="D271" s="8" t="s">
        <v>12</v>
      </c>
      <c r="F271"/>
      <c r="I271"/>
      <c r="J271"/>
      <c r="O271"/>
    </row>
    <row r="272" spans="1:15">
      <c r="A272" s="8" t="s">
        <v>4</v>
      </c>
      <c r="B272" s="8">
        <v>2</v>
      </c>
      <c r="C272" s="8" t="s">
        <v>0</v>
      </c>
      <c r="D272" s="8" t="s">
        <v>12</v>
      </c>
      <c r="F272"/>
      <c r="I272"/>
      <c r="J272"/>
      <c r="O272"/>
    </row>
    <row r="273" spans="1:15">
      <c r="A273" s="8" t="s">
        <v>4</v>
      </c>
      <c r="B273" s="8">
        <v>3</v>
      </c>
      <c r="C273" s="8" t="s">
        <v>3</v>
      </c>
      <c r="D273" s="8" t="s">
        <v>12</v>
      </c>
      <c r="F273"/>
      <c r="I273"/>
      <c r="J273"/>
      <c r="O273"/>
    </row>
    <row r="274" spans="1:15">
      <c r="A274" s="8" t="s">
        <v>2</v>
      </c>
      <c r="B274" s="8">
        <v>1</v>
      </c>
      <c r="C274" s="8" t="s">
        <v>0</v>
      </c>
      <c r="D274" s="8" t="s">
        <v>11</v>
      </c>
      <c r="F274"/>
      <c r="I274"/>
      <c r="J274"/>
      <c r="O274"/>
    </row>
    <row r="275" spans="1:15">
      <c r="A275" s="8" t="s">
        <v>2</v>
      </c>
      <c r="B275" s="8">
        <v>1</v>
      </c>
      <c r="C275" s="8" t="s">
        <v>3</v>
      </c>
      <c r="D275" s="8" t="s">
        <v>9</v>
      </c>
      <c r="F275"/>
      <c r="I275"/>
      <c r="J275"/>
      <c r="O275"/>
    </row>
    <row r="276" spans="1:15">
      <c r="A276" s="8" t="s">
        <v>2</v>
      </c>
      <c r="B276" s="8">
        <v>3</v>
      </c>
      <c r="C276" s="8" t="s">
        <v>0</v>
      </c>
      <c r="D276" s="8" t="s">
        <v>12</v>
      </c>
      <c r="F276"/>
      <c r="I276"/>
      <c r="J276"/>
      <c r="O276"/>
    </row>
    <row r="277" spans="1:15">
      <c r="A277" s="8" t="s">
        <v>2</v>
      </c>
      <c r="B277" s="8">
        <v>3</v>
      </c>
      <c r="C277" s="8" t="s">
        <v>3</v>
      </c>
      <c r="D277" s="8" t="s">
        <v>9</v>
      </c>
      <c r="F277"/>
      <c r="I277"/>
      <c r="J277"/>
      <c r="O277"/>
    </row>
    <row r="278" spans="1:15">
      <c r="A278" s="8" t="s">
        <v>4</v>
      </c>
      <c r="B278" s="8">
        <v>2</v>
      </c>
      <c r="C278" s="8" t="s">
        <v>5</v>
      </c>
      <c r="D278" s="8" t="s">
        <v>11</v>
      </c>
      <c r="F278"/>
      <c r="I278"/>
      <c r="J278"/>
      <c r="O278"/>
    </row>
    <row r="279" spans="1:15">
      <c r="A279" s="8" t="s">
        <v>4</v>
      </c>
      <c r="B279" s="8">
        <v>2</v>
      </c>
      <c r="C279" s="8" t="s">
        <v>3</v>
      </c>
      <c r="D279" s="8" t="s">
        <v>12</v>
      </c>
      <c r="F279"/>
      <c r="I279"/>
      <c r="J279"/>
      <c r="O279"/>
    </row>
    <row r="280" spans="1:15">
      <c r="A280" s="8" t="s">
        <v>4</v>
      </c>
      <c r="B280" s="8">
        <v>3</v>
      </c>
      <c r="C280" s="8" t="s">
        <v>3</v>
      </c>
      <c r="D280" s="8" t="s">
        <v>12</v>
      </c>
      <c r="F280"/>
      <c r="I280"/>
      <c r="J280"/>
      <c r="O280"/>
    </row>
    <row r="281" spans="1:15">
      <c r="A281" s="8" t="s">
        <v>4</v>
      </c>
      <c r="B281" s="8">
        <v>2</v>
      </c>
      <c r="C281" s="8" t="s">
        <v>0</v>
      </c>
      <c r="D281" s="8" t="s">
        <v>10</v>
      </c>
      <c r="F281"/>
      <c r="I281"/>
      <c r="J281"/>
      <c r="O281"/>
    </row>
    <row r="282" spans="1:15">
      <c r="A282" s="8" t="s">
        <v>2</v>
      </c>
      <c r="B282" s="8">
        <v>4</v>
      </c>
      <c r="C282" s="8" t="s">
        <v>5</v>
      </c>
      <c r="D282" s="8" t="s">
        <v>9</v>
      </c>
      <c r="F282"/>
      <c r="I282"/>
      <c r="J282"/>
      <c r="O282"/>
    </row>
    <row r="283" spans="1:15">
      <c r="A283" s="8" t="s">
        <v>2</v>
      </c>
      <c r="B283" s="8">
        <v>2</v>
      </c>
      <c r="C283" s="8" t="s">
        <v>1</v>
      </c>
      <c r="D283" s="8" t="s">
        <v>12</v>
      </c>
      <c r="F283"/>
      <c r="I283"/>
      <c r="J283"/>
      <c r="O283"/>
    </row>
    <row r="284" spans="1:15">
      <c r="A284" s="8" t="s">
        <v>2</v>
      </c>
      <c r="B284" s="8">
        <v>2</v>
      </c>
      <c r="C284" s="8" t="s">
        <v>0</v>
      </c>
      <c r="D284" s="8" t="s">
        <v>12</v>
      </c>
      <c r="F284"/>
      <c r="I284"/>
      <c r="J284"/>
      <c r="O284"/>
    </row>
    <row r="285" spans="1:15">
      <c r="A285" s="8" t="s">
        <v>2</v>
      </c>
      <c r="B285" s="8">
        <v>2</v>
      </c>
      <c r="C285" s="8" t="s">
        <v>1</v>
      </c>
      <c r="D285" s="8" t="s">
        <v>8</v>
      </c>
      <c r="F285"/>
      <c r="I285"/>
      <c r="J285"/>
      <c r="O285"/>
    </row>
    <row r="286" spans="1:15">
      <c r="A286" s="8" t="s">
        <v>2</v>
      </c>
      <c r="B286" s="8">
        <v>3</v>
      </c>
      <c r="C286" s="8" t="s">
        <v>5</v>
      </c>
      <c r="D286" s="8" t="s">
        <v>11</v>
      </c>
      <c r="F286"/>
      <c r="I286"/>
      <c r="J286"/>
      <c r="O286"/>
    </row>
    <row r="287" spans="1:15">
      <c r="A287" s="8" t="s">
        <v>2</v>
      </c>
      <c r="B287" s="8">
        <v>4</v>
      </c>
      <c r="C287" s="8" t="s">
        <v>0</v>
      </c>
      <c r="D287" s="8" t="s">
        <v>11</v>
      </c>
      <c r="F287"/>
      <c r="I287"/>
      <c r="J287"/>
      <c r="O287"/>
    </row>
    <row r="288" spans="1:15">
      <c r="A288" s="8" t="s">
        <v>4</v>
      </c>
      <c r="B288" s="8">
        <v>2</v>
      </c>
      <c r="C288" s="8" t="s">
        <v>5</v>
      </c>
      <c r="D288" s="8" t="s">
        <v>9</v>
      </c>
      <c r="F288"/>
      <c r="I288"/>
      <c r="J288"/>
      <c r="O288"/>
    </row>
    <row r="289" spans="1:15">
      <c r="A289" s="8" t="s">
        <v>2</v>
      </c>
      <c r="B289" s="8">
        <v>4</v>
      </c>
      <c r="C289" s="8" t="s">
        <v>3</v>
      </c>
      <c r="D289" s="8" t="s">
        <v>9</v>
      </c>
      <c r="F289"/>
      <c r="I289"/>
      <c r="J289"/>
      <c r="O289"/>
    </row>
    <row r="290" spans="1:15">
      <c r="A290" s="8" t="s">
        <v>2</v>
      </c>
      <c r="B290" s="8">
        <v>2</v>
      </c>
      <c r="C290" s="8" t="s">
        <v>3</v>
      </c>
      <c r="D290" s="8" t="s">
        <v>10</v>
      </c>
      <c r="F290"/>
      <c r="I290"/>
      <c r="J290"/>
      <c r="O290"/>
    </row>
    <row r="291" spans="1:15">
      <c r="A291" s="8" t="s">
        <v>4</v>
      </c>
      <c r="B291" s="8">
        <v>4</v>
      </c>
      <c r="C291" s="8" t="s">
        <v>3</v>
      </c>
      <c r="D291" s="8" t="s">
        <v>12</v>
      </c>
      <c r="F291"/>
      <c r="I291"/>
      <c r="J291"/>
      <c r="O291"/>
    </row>
    <row r="292" spans="1:15">
      <c r="A292" s="8" t="s">
        <v>2</v>
      </c>
      <c r="B292" s="8">
        <v>2</v>
      </c>
      <c r="C292" s="8" t="s">
        <v>0</v>
      </c>
      <c r="D292" s="8" t="s">
        <v>10</v>
      </c>
      <c r="F292"/>
      <c r="I292"/>
      <c r="J292"/>
      <c r="O292"/>
    </row>
    <row r="293" spans="1:15">
      <c r="A293" s="8" t="s">
        <v>4</v>
      </c>
      <c r="B293" s="8">
        <v>2</v>
      </c>
      <c r="C293" s="8" t="s">
        <v>3</v>
      </c>
      <c r="D293" s="8" t="s">
        <v>12</v>
      </c>
      <c r="F293"/>
      <c r="I293"/>
      <c r="J293"/>
      <c r="O293"/>
    </row>
    <row r="294" spans="1:15">
      <c r="A294" s="8" t="s">
        <v>4</v>
      </c>
      <c r="B294" s="8">
        <v>2</v>
      </c>
      <c r="C294" s="8" t="s">
        <v>3</v>
      </c>
      <c r="D294" s="8" t="s">
        <v>10</v>
      </c>
      <c r="F294"/>
      <c r="I294"/>
      <c r="J294"/>
      <c r="O294"/>
    </row>
    <row r="295" spans="1:15">
      <c r="A295" s="8" t="s">
        <v>4</v>
      </c>
      <c r="B295" s="8">
        <v>1</v>
      </c>
      <c r="C295" s="8" t="s">
        <v>3</v>
      </c>
      <c r="D295" s="8" t="s">
        <v>11</v>
      </c>
      <c r="F295"/>
      <c r="I295"/>
      <c r="J295"/>
      <c r="O295"/>
    </row>
    <row r="296" spans="1:15">
      <c r="A296" s="8" t="s">
        <v>4</v>
      </c>
      <c r="B296" s="8">
        <v>1</v>
      </c>
      <c r="C296" s="8" t="s">
        <v>5</v>
      </c>
      <c r="D296" s="8" t="s">
        <v>12</v>
      </c>
      <c r="F296"/>
      <c r="I296"/>
      <c r="J296"/>
      <c r="O296"/>
    </row>
    <row r="297" spans="1:15">
      <c r="A297" s="8" t="s">
        <v>4</v>
      </c>
      <c r="B297" s="8">
        <v>2</v>
      </c>
      <c r="C297" s="8" t="s">
        <v>5</v>
      </c>
      <c r="D297" s="8" t="s">
        <v>11</v>
      </c>
      <c r="F297"/>
      <c r="I297"/>
      <c r="J297"/>
      <c r="O297"/>
    </row>
    <row r="298" spans="1:15">
      <c r="A298" s="8" t="s">
        <v>2</v>
      </c>
      <c r="B298" s="8">
        <v>3</v>
      </c>
      <c r="C298" s="8" t="s">
        <v>3</v>
      </c>
      <c r="D298" s="8" t="s">
        <v>8</v>
      </c>
      <c r="F298"/>
      <c r="I298"/>
      <c r="J298"/>
      <c r="O298"/>
    </row>
    <row r="299" spans="1:15">
      <c r="A299" s="8" t="s">
        <v>4</v>
      </c>
      <c r="B299" s="8">
        <v>3</v>
      </c>
      <c r="C299" s="8" t="s">
        <v>0</v>
      </c>
      <c r="D299" s="8" t="s">
        <v>10</v>
      </c>
      <c r="F299"/>
      <c r="I299"/>
      <c r="J299"/>
      <c r="O299"/>
    </row>
    <row r="300" spans="1:15">
      <c r="A300" s="8" t="s">
        <v>4</v>
      </c>
      <c r="B300" s="8">
        <v>3</v>
      </c>
      <c r="C300" s="8" t="s">
        <v>3</v>
      </c>
      <c r="D300" s="8" t="s">
        <v>10</v>
      </c>
      <c r="F300"/>
      <c r="I300"/>
      <c r="J300"/>
      <c r="O300"/>
    </row>
    <row r="301" spans="1:15">
      <c r="A301" s="8" t="s">
        <v>2</v>
      </c>
      <c r="B301" s="8">
        <v>3</v>
      </c>
      <c r="C301" s="8" t="s">
        <v>3</v>
      </c>
      <c r="D301" s="8" t="s">
        <v>10</v>
      </c>
      <c r="F301"/>
      <c r="I301"/>
      <c r="J301"/>
      <c r="O301"/>
    </row>
    <row r="302" spans="1:15">
      <c r="A302" s="8" t="s">
        <v>2</v>
      </c>
      <c r="B302" s="8">
        <v>2</v>
      </c>
      <c r="C302" s="8" t="s">
        <v>3</v>
      </c>
      <c r="D302" s="8" t="s">
        <v>9</v>
      </c>
      <c r="F302"/>
      <c r="I302"/>
      <c r="J302"/>
      <c r="O302"/>
    </row>
    <row r="303" spans="1:15">
      <c r="A303" s="8" t="s">
        <v>4</v>
      </c>
      <c r="B303" s="8">
        <v>2</v>
      </c>
      <c r="C303" s="8" t="s">
        <v>3</v>
      </c>
      <c r="D303" s="8" t="s">
        <v>11</v>
      </c>
      <c r="F303"/>
      <c r="I303"/>
      <c r="J303"/>
      <c r="O303"/>
    </row>
    <row r="304" spans="1:15">
      <c r="A304" s="8" t="s">
        <v>4</v>
      </c>
      <c r="B304" s="8">
        <v>2</v>
      </c>
      <c r="C304" s="8" t="s">
        <v>5</v>
      </c>
      <c r="D304" s="8" t="s">
        <v>11</v>
      </c>
      <c r="F304"/>
      <c r="I304"/>
      <c r="J304"/>
      <c r="O304"/>
    </row>
    <row r="305" spans="1:15">
      <c r="A305" s="8" t="s">
        <v>4</v>
      </c>
      <c r="B305" s="8">
        <v>1</v>
      </c>
      <c r="C305" s="8" t="s">
        <v>3</v>
      </c>
      <c r="D305" s="8" t="s">
        <v>12</v>
      </c>
      <c r="F305"/>
      <c r="I305"/>
      <c r="J305"/>
      <c r="O305"/>
    </row>
    <row r="306" spans="1:15">
      <c r="A306" s="8" t="s">
        <v>2</v>
      </c>
      <c r="B306" s="8">
        <v>2</v>
      </c>
      <c r="C306" s="8" t="s">
        <v>5</v>
      </c>
      <c r="D306" s="8" t="s">
        <v>10</v>
      </c>
      <c r="F306"/>
      <c r="I306"/>
      <c r="J306"/>
      <c r="O306"/>
    </row>
    <row r="307" spans="1:15">
      <c r="A307" s="8" t="s">
        <v>4</v>
      </c>
      <c r="B307" s="8">
        <v>1</v>
      </c>
      <c r="C307" s="8" t="s">
        <v>3</v>
      </c>
      <c r="D307" s="8" t="s">
        <v>11</v>
      </c>
      <c r="F307"/>
      <c r="I307"/>
      <c r="J307"/>
      <c r="O307"/>
    </row>
    <row r="308" spans="1:15">
      <c r="A308" s="8" t="s">
        <v>2</v>
      </c>
      <c r="B308" s="8">
        <v>4</v>
      </c>
      <c r="C308" s="8" t="s">
        <v>3</v>
      </c>
      <c r="D308" s="8" t="s">
        <v>9</v>
      </c>
      <c r="F308"/>
      <c r="I308"/>
      <c r="J308"/>
      <c r="O308"/>
    </row>
    <row r="309" spans="1:15">
      <c r="A309" s="8" t="s">
        <v>2</v>
      </c>
      <c r="B309" s="8">
        <v>1</v>
      </c>
      <c r="C309" s="8" t="s">
        <v>3</v>
      </c>
      <c r="D309" s="8" t="s">
        <v>12</v>
      </c>
      <c r="F309"/>
      <c r="I309"/>
      <c r="J309"/>
      <c r="O309"/>
    </row>
    <row r="310" spans="1:15">
      <c r="A310" s="8" t="s">
        <v>4</v>
      </c>
      <c r="B310" s="8">
        <v>2</v>
      </c>
      <c r="C310" s="8" t="s">
        <v>3</v>
      </c>
      <c r="D310" s="8" t="s">
        <v>11</v>
      </c>
      <c r="F310"/>
      <c r="I310"/>
      <c r="J310"/>
      <c r="O310"/>
    </row>
    <row r="311" spans="1:15">
      <c r="A311" s="8" t="s">
        <v>2</v>
      </c>
      <c r="B311" s="8">
        <v>2</v>
      </c>
      <c r="C311" s="8" t="s">
        <v>3</v>
      </c>
      <c r="D311" s="8" t="s">
        <v>12</v>
      </c>
      <c r="F311"/>
      <c r="I311"/>
      <c r="J311"/>
      <c r="O311"/>
    </row>
    <row r="312" spans="1:15">
      <c r="A312" s="8" t="s">
        <v>2</v>
      </c>
      <c r="B312" s="8">
        <v>5</v>
      </c>
      <c r="C312" s="8" t="s">
        <v>0</v>
      </c>
      <c r="D312" s="8" t="s">
        <v>11</v>
      </c>
      <c r="F312"/>
      <c r="I312"/>
      <c r="J312"/>
      <c r="O312"/>
    </row>
    <row r="313" spans="1:15">
      <c r="A313" s="8" t="s">
        <v>2</v>
      </c>
      <c r="B313" s="8">
        <v>2</v>
      </c>
      <c r="C313" s="8" t="s">
        <v>0</v>
      </c>
      <c r="D313" s="8" t="s">
        <v>11</v>
      </c>
      <c r="F313"/>
      <c r="I313"/>
      <c r="J313"/>
      <c r="O313"/>
    </row>
    <row r="314" spans="1:15">
      <c r="A314" s="8" t="s">
        <v>4</v>
      </c>
      <c r="B314" s="8">
        <v>3</v>
      </c>
      <c r="C314" s="8" t="s">
        <v>1</v>
      </c>
      <c r="D314" s="8" t="s">
        <v>11</v>
      </c>
      <c r="F314"/>
      <c r="I314"/>
      <c r="J314"/>
      <c r="O314"/>
    </row>
    <row r="315" spans="1:15">
      <c r="A315" s="8" t="s">
        <v>2</v>
      </c>
      <c r="B315" s="8">
        <v>4</v>
      </c>
      <c r="C315" s="8" t="s">
        <v>3</v>
      </c>
      <c r="D315" s="8" t="s">
        <v>11</v>
      </c>
      <c r="F315"/>
      <c r="I315"/>
      <c r="J315"/>
      <c r="O315"/>
    </row>
    <row r="316" spans="1:15">
      <c r="A316" s="8" t="s">
        <v>2</v>
      </c>
      <c r="B316" s="8">
        <v>2</v>
      </c>
      <c r="C316" s="8" t="s">
        <v>3</v>
      </c>
      <c r="D316" s="8" t="s">
        <v>10</v>
      </c>
      <c r="F316"/>
      <c r="I316"/>
      <c r="J316"/>
      <c r="O316"/>
    </row>
    <row r="317" spans="1:15">
      <c r="A317" s="8" t="s">
        <v>4</v>
      </c>
      <c r="B317" s="8">
        <v>3</v>
      </c>
      <c r="C317" s="8" t="s">
        <v>0</v>
      </c>
      <c r="D317" s="8" t="s">
        <v>9</v>
      </c>
      <c r="F317"/>
      <c r="I317"/>
      <c r="J317"/>
      <c r="O317"/>
    </row>
    <row r="318" spans="1:15">
      <c r="A318" s="8" t="s">
        <v>2</v>
      </c>
      <c r="B318" s="8">
        <v>3</v>
      </c>
      <c r="C318" s="8" t="s">
        <v>3</v>
      </c>
      <c r="D318" s="8" t="s">
        <v>12</v>
      </c>
      <c r="F318"/>
      <c r="I318"/>
      <c r="J318"/>
      <c r="O318"/>
    </row>
    <row r="319" spans="1:15">
      <c r="A319" s="8" t="s">
        <v>4</v>
      </c>
      <c r="B319" s="8">
        <v>2</v>
      </c>
      <c r="C319" s="8" t="s">
        <v>1</v>
      </c>
      <c r="D319" s="8" t="s">
        <v>10</v>
      </c>
      <c r="F319"/>
      <c r="I319"/>
      <c r="J319"/>
      <c r="O319"/>
    </row>
    <row r="320" spans="1:15">
      <c r="A320" s="8" t="s">
        <v>4</v>
      </c>
      <c r="B320" s="8">
        <v>4</v>
      </c>
      <c r="C320" s="8" t="s">
        <v>5</v>
      </c>
      <c r="D320" s="8" t="s">
        <v>8</v>
      </c>
      <c r="F320"/>
      <c r="I320"/>
      <c r="J320"/>
      <c r="O320"/>
    </row>
    <row r="321" spans="1:15">
      <c r="A321" s="8" t="s">
        <v>2</v>
      </c>
      <c r="B321" s="8">
        <v>3</v>
      </c>
      <c r="C321" s="8" t="s">
        <v>0</v>
      </c>
      <c r="D321" s="8" t="s">
        <v>12</v>
      </c>
      <c r="F321"/>
      <c r="I321"/>
      <c r="J321"/>
      <c r="O321"/>
    </row>
    <row r="322" spans="1:15">
      <c r="A322" s="8" t="s">
        <v>2</v>
      </c>
      <c r="B322" s="8">
        <v>5</v>
      </c>
      <c r="C322" s="8" t="s">
        <v>3</v>
      </c>
      <c r="D322" s="8" t="s">
        <v>12</v>
      </c>
      <c r="F322"/>
      <c r="I322"/>
      <c r="J322"/>
      <c r="O322"/>
    </row>
    <row r="323" spans="1:15">
      <c r="A323" s="8" t="s">
        <v>2</v>
      </c>
      <c r="B323" s="8">
        <v>1</v>
      </c>
      <c r="C323" s="8" t="s">
        <v>5</v>
      </c>
      <c r="D323" s="8" t="s">
        <v>9</v>
      </c>
      <c r="F323"/>
      <c r="I323"/>
      <c r="J323"/>
      <c r="O323"/>
    </row>
    <row r="324" spans="1:15">
      <c r="A324" s="8" t="s">
        <v>4</v>
      </c>
      <c r="B324" s="8">
        <v>1</v>
      </c>
      <c r="C324" s="8" t="s">
        <v>3</v>
      </c>
      <c r="D324" s="8" t="s">
        <v>10</v>
      </c>
      <c r="F324"/>
      <c r="I324"/>
      <c r="J324"/>
      <c r="O324"/>
    </row>
    <row r="325" spans="1:15">
      <c r="A325" s="8" t="s">
        <v>2</v>
      </c>
      <c r="B325" s="8">
        <v>1</v>
      </c>
      <c r="C325" s="8" t="s">
        <v>1</v>
      </c>
      <c r="D325" s="8" t="s">
        <v>9</v>
      </c>
      <c r="F325"/>
      <c r="I325"/>
      <c r="J325"/>
      <c r="O325"/>
    </row>
    <row r="326" spans="1:15">
      <c r="A326" s="8" t="s">
        <v>2</v>
      </c>
      <c r="B326" s="8">
        <v>1</v>
      </c>
      <c r="C326" s="8" t="s">
        <v>0</v>
      </c>
      <c r="D326" s="8" t="s">
        <v>11</v>
      </c>
      <c r="F326"/>
      <c r="I326"/>
      <c r="J326"/>
      <c r="O326"/>
    </row>
    <row r="327" spans="1:15">
      <c r="A327" s="8" t="s">
        <v>2</v>
      </c>
      <c r="B327" s="8">
        <v>3</v>
      </c>
      <c r="C327" s="8" t="s">
        <v>0</v>
      </c>
      <c r="D327" s="8" t="s">
        <v>9</v>
      </c>
      <c r="F327"/>
      <c r="I327"/>
      <c r="J327"/>
      <c r="O327"/>
    </row>
    <row r="328" spans="1:15">
      <c r="A328" s="8" t="s">
        <v>2</v>
      </c>
      <c r="B328" s="8">
        <v>3</v>
      </c>
      <c r="C328" s="8" t="s">
        <v>5</v>
      </c>
      <c r="D328" s="8" t="s">
        <v>12</v>
      </c>
      <c r="F328"/>
      <c r="I328"/>
      <c r="J328"/>
      <c r="O328"/>
    </row>
    <row r="329" spans="1:15">
      <c r="A329" s="8" t="s">
        <v>2</v>
      </c>
      <c r="B329" s="8">
        <v>2</v>
      </c>
      <c r="C329" s="8" t="s">
        <v>5</v>
      </c>
      <c r="D329" s="8" t="s">
        <v>11</v>
      </c>
      <c r="F329"/>
      <c r="I329"/>
      <c r="J329"/>
      <c r="O329"/>
    </row>
    <row r="330" spans="1:15">
      <c r="A330" s="8" t="s">
        <v>4</v>
      </c>
      <c r="B330" s="8">
        <v>2</v>
      </c>
      <c r="C330" s="8" t="s">
        <v>3</v>
      </c>
      <c r="D330" s="8" t="s">
        <v>10</v>
      </c>
      <c r="F330"/>
      <c r="I330"/>
      <c r="J330"/>
      <c r="O330"/>
    </row>
    <row r="331" spans="1:15">
      <c r="A331" s="8" t="s">
        <v>2</v>
      </c>
      <c r="B331" s="8">
        <v>2</v>
      </c>
      <c r="C331" s="8" t="s">
        <v>3</v>
      </c>
      <c r="D331" s="8" t="s">
        <v>11</v>
      </c>
      <c r="F331"/>
      <c r="I331"/>
      <c r="J331"/>
      <c r="O331"/>
    </row>
    <row r="332" spans="1:15">
      <c r="A332" s="8" t="s">
        <v>2</v>
      </c>
      <c r="B332" s="8">
        <v>2</v>
      </c>
      <c r="C332" s="8" t="s">
        <v>5</v>
      </c>
      <c r="D332" s="8" t="s">
        <v>10</v>
      </c>
      <c r="F332"/>
      <c r="I332"/>
      <c r="J332"/>
      <c r="O332"/>
    </row>
    <row r="333" spans="1:15">
      <c r="A333" s="8" t="s">
        <v>4</v>
      </c>
      <c r="B333" s="8">
        <v>1</v>
      </c>
      <c r="C333" s="8" t="s">
        <v>3</v>
      </c>
      <c r="D333" s="8" t="s">
        <v>12</v>
      </c>
      <c r="F333"/>
      <c r="I333"/>
      <c r="J333"/>
      <c r="O333"/>
    </row>
    <row r="334" spans="1:15">
      <c r="A334" s="8" t="s">
        <v>2</v>
      </c>
      <c r="B334" s="8">
        <v>1</v>
      </c>
      <c r="C334" s="8" t="s">
        <v>3</v>
      </c>
      <c r="D334" s="8" t="s">
        <v>10</v>
      </c>
      <c r="F334"/>
      <c r="I334"/>
      <c r="J334"/>
      <c r="O334"/>
    </row>
    <row r="335" spans="1:15">
      <c r="A335" s="8" t="s">
        <v>2</v>
      </c>
      <c r="B335" s="8">
        <v>3</v>
      </c>
      <c r="C335" s="8" t="s">
        <v>1</v>
      </c>
      <c r="D335" s="8" t="s">
        <v>10</v>
      </c>
      <c r="F335"/>
      <c r="I335"/>
      <c r="J335"/>
      <c r="O335"/>
    </row>
    <row r="336" spans="1:15">
      <c r="A336" s="8" t="s">
        <v>4</v>
      </c>
      <c r="B336" s="8">
        <v>2</v>
      </c>
      <c r="C336" s="8" t="s">
        <v>1</v>
      </c>
      <c r="D336" s="8" t="s">
        <v>11</v>
      </c>
      <c r="F336"/>
      <c r="I336"/>
      <c r="J336"/>
      <c r="O336"/>
    </row>
    <row r="337" spans="1:15">
      <c r="A337" s="8" t="s">
        <v>2</v>
      </c>
      <c r="B337" s="8">
        <v>1</v>
      </c>
      <c r="C337" s="8" t="s">
        <v>3</v>
      </c>
      <c r="D337" s="8" t="s">
        <v>11</v>
      </c>
      <c r="F337"/>
      <c r="I337"/>
      <c r="J337"/>
      <c r="O337"/>
    </row>
    <row r="338" spans="1:15">
      <c r="A338" s="8" t="s">
        <v>4</v>
      </c>
      <c r="B338" s="8">
        <v>4</v>
      </c>
      <c r="C338" s="8" t="s">
        <v>0</v>
      </c>
      <c r="D338" s="8" t="s">
        <v>8</v>
      </c>
      <c r="F338"/>
      <c r="I338"/>
      <c r="J338"/>
      <c r="O338"/>
    </row>
    <row r="339" spans="1:15">
      <c r="A339" s="8" t="s">
        <v>2</v>
      </c>
      <c r="B339" s="8">
        <v>1</v>
      </c>
      <c r="C339" s="8" t="s">
        <v>0</v>
      </c>
      <c r="D339" s="8" t="s">
        <v>11</v>
      </c>
      <c r="F339"/>
      <c r="I339"/>
      <c r="J339"/>
      <c r="O339"/>
    </row>
    <row r="340" spans="1:15">
      <c r="A340" s="8" t="s">
        <v>4</v>
      </c>
      <c r="B340" s="8">
        <v>4</v>
      </c>
      <c r="C340" s="8" t="s">
        <v>0</v>
      </c>
      <c r="D340" s="8" t="s">
        <v>12</v>
      </c>
      <c r="F340"/>
      <c r="I340"/>
      <c r="J340"/>
      <c r="O340"/>
    </row>
    <row r="341" spans="1:15">
      <c r="A341" s="8" t="s">
        <v>2</v>
      </c>
      <c r="B341" s="8">
        <v>3</v>
      </c>
      <c r="C341" s="8" t="s">
        <v>3</v>
      </c>
      <c r="D341" s="8" t="s">
        <v>12</v>
      </c>
      <c r="F341"/>
      <c r="I341"/>
      <c r="J341"/>
      <c r="O341"/>
    </row>
    <row r="342" spans="1:15">
      <c r="A342" s="8" t="s">
        <v>2</v>
      </c>
      <c r="B342" s="8">
        <v>2</v>
      </c>
      <c r="C342" s="8" t="s">
        <v>5</v>
      </c>
      <c r="D342" s="8" t="s">
        <v>10</v>
      </c>
      <c r="F342"/>
      <c r="I342"/>
      <c r="J342"/>
      <c r="O342"/>
    </row>
    <row r="343" spans="1:15">
      <c r="A343" s="8" t="s">
        <v>2</v>
      </c>
      <c r="B343" s="8">
        <v>2</v>
      </c>
      <c r="C343" s="8" t="s">
        <v>5</v>
      </c>
      <c r="D343" s="8" t="s">
        <v>9</v>
      </c>
      <c r="F343"/>
      <c r="I343"/>
      <c r="J343"/>
      <c r="O343"/>
    </row>
    <row r="344" spans="1:15">
      <c r="A344" s="8" t="s">
        <v>2</v>
      </c>
      <c r="B344" s="8">
        <v>3</v>
      </c>
      <c r="C344" s="8" t="s">
        <v>5</v>
      </c>
      <c r="D344" s="8" t="s">
        <v>12</v>
      </c>
      <c r="F344"/>
      <c r="I344"/>
      <c r="J344"/>
      <c r="O344"/>
    </row>
    <row r="345" spans="1:15">
      <c r="A345" s="8" t="s">
        <v>2</v>
      </c>
      <c r="B345" s="8">
        <v>2</v>
      </c>
      <c r="C345" s="8" t="s">
        <v>5</v>
      </c>
      <c r="D345" s="8" t="s">
        <v>9</v>
      </c>
      <c r="F345"/>
      <c r="I345"/>
      <c r="J345"/>
      <c r="O345"/>
    </row>
    <row r="346" spans="1:15">
      <c r="A346" s="8" t="s">
        <v>2</v>
      </c>
      <c r="B346" s="8">
        <v>3</v>
      </c>
      <c r="C346" s="8" t="s">
        <v>3</v>
      </c>
      <c r="D346" s="8" t="s">
        <v>10</v>
      </c>
      <c r="F346"/>
      <c r="I346"/>
      <c r="J346"/>
      <c r="O346"/>
    </row>
    <row r="347" spans="1:15">
      <c r="A347" s="8" t="s">
        <v>4</v>
      </c>
      <c r="B347" s="8">
        <v>6</v>
      </c>
      <c r="C347" s="8" t="s">
        <v>3</v>
      </c>
      <c r="D347" s="8" t="s">
        <v>9</v>
      </c>
      <c r="F347"/>
      <c r="I347"/>
      <c r="J347"/>
      <c r="O347"/>
    </row>
    <row r="348" spans="1:15">
      <c r="A348" s="8" t="s">
        <v>2</v>
      </c>
      <c r="B348" s="8">
        <v>2</v>
      </c>
      <c r="C348" s="8" t="s">
        <v>5</v>
      </c>
      <c r="D348" s="8" t="s">
        <v>12</v>
      </c>
      <c r="F348"/>
      <c r="I348"/>
      <c r="J348"/>
      <c r="O348"/>
    </row>
    <row r="349" spans="1:15">
      <c r="A349" s="8" t="s">
        <v>4</v>
      </c>
      <c r="B349" s="8">
        <v>5</v>
      </c>
      <c r="C349" s="8" t="s">
        <v>1</v>
      </c>
      <c r="D349" s="8" t="s">
        <v>11</v>
      </c>
      <c r="F349"/>
      <c r="I349"/>
      <c r="J349"/>
      <c r="O349"/>
    </row>
    <row r="350" spans="1:15">
      <c r="A350" s="8" t="s">
        <v>2</v>
      </c>
      <c r="B350" s="8">
        <v>1</v>
      </c>
      <c r="C350" s="8" t="s">
        <v>0</v>
      </c>
      <c r="D350" s="8" t="s">
        <v>10</v>
      </c>
      <c r="F350"/>
      <c r="I350"/>
      <c r="J350"/>
      <c r="O350"/>
    </row>
    <row r="351" spans="1:15">
      <c r="A351" s="8" t="s">
        <v>2</v>
      </c>
      <c r="B351" s="8">
        <v>3</v>
      </c>
      <c r="C351" s="8" t="s">
        <v>3</v>
      </c>
      <c r="D351" s="8" t="s">
        <v>9</v>
      </c>
      <c r="F351"/>
      <c r="I351"/>
      <c r="J351"/>
      <c r="O351"/>
    </row>
    <row r="352" spans="1:15">
      <c r="A352" s="8" t="s">
        <v>2</v>
      </c>
      <c r="B352" s="8">
        <v>2</v>
      </c>
      <c r="C352" s="8" t="s">
        <v>5</v>
      </c>
      <c r="D352" s="8" t="s">
        <v>8</v>
      </c>
      <c r="F352"/>
      <c r="I352"/>
      <c r="J352"/>
      <c r="O352"/>
    </row>
    <row r="353" spans="1:15">
      <c r="A353" s="8" t="s">
        <v>4</v>
      </c>
      <c r="B353" s="8">
        <v>4</v>
      </c>
      <c r="C353" s="8" t="s">
        <v>3</v>
      </c>
      <c r="D353" s="8" t="s">
        <v>9</v>
      </c>
      <c r="F353"/>
      <c r="I353"/>
      <c r="J353"/>
      <c r="O353"/>
    </row>
    <row r="354" spans="1:15">
      <c r="A354" s="8" t="s">
        <v>4</v>
      </c>
      <c r="B354" s="8">
        <v>5</v>
      </c>
      <c r="C354" s="8" t="s">
        <v>5</v>
      </c>
      <c r="D354" s="8" t="s">
        <v>12</v>
      </c>
      <c r="F354"/>
      <c r="I354"/>
      <c r="J354"/>
      <c r="O354"/>
    </row>
    <row r="355" spans="1:15">
      <c r="A355" s="8" t="s">
        <v>4</v>
      </c>
      <c r="B355" s="8">
        <v>3</v>
      </c>
      <c r="C355" s="8" t="s">
        <v>3</v>
      </c>
      <c r="D355" s="8" t="s">
        <v>11</v>
      </c>
      <c r="F355"/>
      <c r="I355"/>
      <c r="J355"/>
      <c r="O355"/>
    </row>
    <row r="356" spans="1:15">
      <c r="A356" s="8" t="s">
        <v>2</v>
      </c>
      <c r="B356" s="8">
        <v>6</v>
      </c>
      <c r="C356" s="8" t="s">
        <v>5</v>
      </c>
      <c r="D356" s="8" t="s">
        <v>11</v>
      </c>
      <c r="F356"/>
      <c r="I356"/>
      <c r="J356"/>
      <c r="O356"/>
    </row>
    <row r="357" spans="1:15">
      <c r="A357" s="8" t="s">
        <v>2</v>
      </c>
      <c r="B357" s="8">
        <v>2</v>
      </c>
      <c r="C357" s="8" t="s">
        <v>0</v>
      </c>
      <c r="D357" s="8" t="s">
        <v>10</v>
      </c>
      <c r="F357"/>
      <c r="I357"/>
      <c r="J357"/>
      <c r="O357"/>
    </row>
    <row r="358" spans="1:15">
      <c r="A358" s="8" t="s">
        <v>2</v>
      </c>
      <c r="B358" s="8">
        <v>1</v>
      </c>
      <c r="C358" s="8" t="s">
        <v>3</v>
      </c>
      <c r="D358" s="8" t="s">
        <v>11</v>
      </c>
      <c r="F358"/>
      <c r="I358"/>
      <c r="J358"/>
      <c r="O358"/>
    </row>
    <row r="359" spans="1:15">
      <c r="A359" s="8" t="s">
        <v>2</v>
      </c>
      <c r="B359" s="8">
        <v>2</v>
      </c>
      <c r="C359" s="8" t="s">
        <v>1</v>
      </c>
      <c r="D359" s="8" t="s">
        <v>10</v>
      </c>
      <c r="F359"/>
      <c r="I359"/>
      <c r="J359"/>
      <c r="O359"/>
    </row>
    <row r="360" spans="1:15">
      <c r="A360" s="8" t="s">
        <v>4</v>
      </c>
      <c r="B360" s="8">
        <v>2</v>
      </c>
      <c r="C360" s="8" t="s">
        <v>3</v>
      </c>
      <c r="D360" s="8" t="s">
        <v>12</v>
      </c>
      <c r="F360"/>
      <c r="I360"/>
      <c r="J360"/>
      <c r="O360"/>
    </row>
    <row r="361" spans="1:15">
      <c r="A361" s="8" t="s">
        <v>2</v>
      </c>
      <c r="B361" s="8">
        <v>1</v>
      </c>
      <c r="C361" s="8" t="s">
        <v>3</v>
      </c>
      <c r="D361" s="8" t="s">
        <v>10</v>
      </c>
      <c r="F361"/>
      <c r="I361"/>
      <c r="J361"/>
      <c r="O361"/>
    </row>
    <row r="362" spans="1:15">
      <c r="A362" s="8" t="s">
        <v>2</v>
      </c>
      <c r="B362" s="8">
        <v>2</v>
      </c>
      <c r="C362" s="8" t="s">
        <v>0</v>
      </c>
      <c r="D362" s="8" t="s">
        <v>9</v>
      </c>
      <c r="F362"/>
      <c r="I362"/>
      <c r="J362"/>
      <c r="O362"/>
    </row>
    <row r="363" spans="1:15">
      <c r="A363" s="8" t="s">
        <v>2</v>
      </c>
      <c r="B363" s="8">
        <v>3</v>
      </c>
      <c r="C363" s="8" t="s">
        <v>0</v>
      </c>
      <c r="D363" s="8" t="s">
        <v>11</v>
      </c>
      <c r="F363"/>
      <c r="I363"/>
      <c r="J363"/>
      <c r="O363"/>
    </row>
    <row r="364" spans="1:15">
      <c r="A364" s="8" t="s">
        <v>2</v>
      </c>
      <c r="B364" s="8">
        <v>4</v>
      </c>
      <c r="C364" s="8" t="s">
        <v>3</v>
      </c>
      <c r="D364" s="8" t="s">
        <v>10</v>
      </c>
      <c r="F364"/>
      <c r="I364"/>
      <c r="J364"/>
      <c r="O364"/>
    </row>
    <row r="365" spans="1:15">
      <c r="A365" s="8" t="s">
        <v>4</v>
      </c>
      <c r="B365" s="8">
        <v>3</v>
      </c>
      <c r="C365" s="8" t="s">
        <v>3</v>
      </c>
      <c r="D365" s="8" t="s">
        <v>8</v>
      </c>
      <c r="F365"/>
      <c r="I365"/>
      <c r="J365"/>
      <c r="O365"/>
    </row>
    <row r="366" spans="1:15">
      <c r="A366" s="8" t="s">
        <v>2</v>
      </c>
      <c r="B366" s="8">
        <v>6</v>
      </c>
      <c r="C366" s="8" t="s">
        <v>5</v>
      </c>
      <c r="D366" s="8" t="s">
        <v>11</v>
      </c>
      <c r="F366"/>
      <c r="I366"/>
      <c r="J366"/>
      <c r="O366"/>
    </row>
    <row r="367" spans="1:15">
      <c r="A367" s="8" t="s">
        <v>2</v>
      </c>
      <c r="B367" s="8">
        <v>1</v>
      </c>
      <c r="C367" s="8" t="s">
        <v>3</v>
      </c>
      <c r="D367" s="8" t="s">
        <v>11</v>
      </c>
      <c r="F367"/>
      <c r="I367"/>
      <c r="J367"/>
      <c r="O367"/>
    </row>
    <row r="368" spans="1:15">
      <c r="A368" s="8" t="s">
        <v>4</v>
      </c>
      <c r="B368" s="8">
        <v>3</v>
      </c>
      <c r="C368" s="8" t="s">
        <v>0</v>
      </c>
      <c r="D368" s="8" t="s">
        <v>11</v>
      </c>
      <c r="F368"/>
      <c r="I368"/>
      <c r="J368"/>
      <c r="O368"/>
    </row>
    <row r="369" spans="1:15">
      <c r="A369" s="8" t="s">
        <v>2</v>
      </c>
      <c r="B369" s="8">
        <v>5</v>
      </c>
      <c r="C369" s="8" t="s">
        <v>1</v>
      </c>
      <c r="D369" s="8" t="s">
        <v>12</v>
      </c>
      <c r="F369"/>
      <c r="I369"/>
      <c r="J369"/>
      <c r="O369"/>
    </row>
    <row r="370" spans="1:15">
      <c r="A370" s="8" t="s">
        <v>4</v>
      </c>
      <c r="B370" s="8">
        <v>3</v>
      </c>
      <c r="C370" s="8" t="s">
        <v>3</v>
      </c>
      <c r="D370" s="8" t="s">
        <v>12</v>
      </c>
      <c r="F370"/>
      <c r="I370"/>
      <c r="J370"/>
      <c r="O370"/>
    </row>
    <row r="371" spans="1:15">
      <c r="A371" s="8" t="s">
        <v>4</v>
      </c>
      <c r="B371" s="8">
        <v>1</v>
      </c>
      <c r="C371" s="8" t="s">
        <v>3</v>
      </c>
      <c r="D371" s="8" t="s">
        <v>10</v>
      </c>
      <c r="F371"/>
      <c r="I371"/>
      <c r="J371"/>
      <c r="O371"/>
    </row>
    <row r="372" spans="1:15">
      <c r="A372" s="8" t="s">
        <v>2</v>
      </c>
      <c r="B372" s="8">
        <v>3</v>
      </c>
      <c r="C372" s="8" t="s">
        <v>0</v>
      </c>
      <c r="D372" s="8" t="s">
        <v>10</v>
      </c>
      <c r="F372"/>
      <c r="I372"/>
      <c r="J372"/>
      <c r="O372"/>
    </row>
    <row r="373" spans="1:15">
      <c r="A373" s="8" t="s">
        <v>2</v>
      </c>
      <c r="B373" s="8">
        <v>1</v>
      </c>
      <c r="C373" s="8" t="s">
        <v>0</v>
      </c>
      <c r="D373" s="8" t="s">
        <v>12</v>
      </c>
      <c r="F373"/>
      <c r="I373"/>
      <c r="J373"/>
      <c r="O373"/>
    </row>
    <row r="374" spans="1:15">
      <c r="A374" s="8" t="s">
        <v>2</v>
      </c>
      <c r="B374" s="8">
        <v>5</v>
      </c>
      <c r="C374" s="8" t="s">
        <v>1</v>
      </c>
      <c r="D374" s="8" t="s">
        <v>12</v>
      </c>
      <c r="F374"/>
      <c r="I374"/>
      <c r="J374"/>
      <c r="O374"/>
    </row>
    <row r="375" spans="1:15">
      <c r="A375" s="8" t="s">
        <v>4</v>
      </c>
      <c r="B375" s="8">
        <v>5</v>
      </c>
      <c r="C375" s="8" t="s">
        <v>0</v>
      </c>
      <c r="D375" s="8" t="s">
        <v>12</v>
      </c>
      <c r="F375"/>
      <c r="I375"/>
      <c r="J375"/>
      <c r="O375"/>
    </row>
    <row r="376" spans="1:15">
      <c r="A376" s="8" t="s">
        <v>2</v>
      </c>
      <c r="B376" s="8">
        <v>1</v>
      </c>
      <c r="C376" s="8" t="s">
        <v>1</v>
      </c>
      <c r="D376" s="8" t="s">
        <v>10</v>
      </c>
      <c r="F376"/>
      <c r="I376"/>
      <c r="J376"/>
      <c r="O376"/>
    </row>
    <row r="377" spans="1:15">
      <c r="A377" s="8" t="s">
        <v>2</v>
      </c>
      <c r="B377" s="8">
        <v>1</v>
      </c>
      <c r="C377" s="8" t="s">
        <v>0</v>
      </c>
      <c r="D377" s="8" t="s">
        <v>12</v>
      </c>
      <c r="F377"/>
      <c r="I377"/>
      <c r="J377"/>
      <c r="O377"/>
    </row>
    <row r="378" spans="1:15">
      <c r="A378" s="8" t="s">
        <v>2</v>
      </c>
      <c r="B378" s="8">
        <v>3</v>
      </c>
      <c r="C378" s="8" t="s">
        <v>5</v>
      </c>
      <c r="D378" s="8" t="s">
        <v>10</v>
      </c>
      <c r="F378"/>
      <c r="I378"/>
      <c r="J378"/>
      <c r="O378"/>
    </row>
    <row r="379" spans="1:15">
      <c r="A379" s="8" t="s">
        <v>2</v>
      </c>
      <c r="B379" s="8">
        <v>3</v>
      </c>
      <c r="C379" s="8" t="s">
        <v>0</v>
      </c>
      <c r="D379" s="8" t="s">
        <v>12</v>
      </c>
      <c r="F379"/>
      <c r="I379"/>
      <c r="J379"/>
      <c r="O379"/>
    </row>
    <row r="380" spans="1:15">
      <c r="A380" s="8" t="s">
        <v>2</v>
      </c>
      <c r="B380" s="8">
        <v>6</v>
      </c>
      <c r="C380" s="8" t="s">
        <v>3</v>
      </c>
      <c r="D380" s="8" t="s">
        <v>12</v>
      </c>
      <c r="F380"/>
      <c r="I380"/>
      <c r="J380"/>
      <c r="O380"/>
    </row>
    <row r="381" spans="1:15">
      <c r="A381" s="8" t="s">
        <v>2</v>
      </c>
      <c r="B381" s="8">
        <v>4</v>
      </c>
      <c r="C381" s="8" t="s">
        <v>1</v>
      </c>
      <c r="D381" s="8" t="s">
        <v>10</v>
      </c>
      <c r="F381"/>
      <c r="I381"/>
      <c r="J381"/>
      <c r="O381"/>
    </row>
    <row r="382" spans="1:15">
      <c r="A382" s="8" t="s">
        <v>4</v>
      </c>
      <c r="B382" s="8">
        <v>3</v>
      </c>
      <c r="C382" s="8" t="s">
        <v>1</v>
      </c>
      <c r="D382" s="8" t="s">
        <v>10</v>
      </c>
      <c r="F382"/>
      <c r="I382"/>
      <c r="J382"/>
      <c r="O382"/>
    </row>
    <row r="383" spans="1:15">
      <c r="A383" s="8" t="s">
        <v>4</v>
      </c>
      <c r="B383" s="8">
        <v>4</v>
      </c>
      <c r="C383" s="8" t="s">
        <v>3</v>
      </c>
      <c r="D383" s="8" t="s">
        <v>10</v>
      </c>
      <c r="F383"/>
      <c r="I383"/>
      <c r="J383"/>
      <c r="O383"/>
    </row>
    <row r="384" spans="1:15">
      <c r="A384" s="8" t="s">
        <v>2</v>
      </c>
      <c r="B384" s="8">
        <v>1</v>
      </c>
      <c r="C384" s="8" t="s">
        <v>3</v>
      </c>
      <c r="D384" s="8" t="s">
        <v>10</v>
      </c>
      <c r="F384"/>
      <c r="I384"/>
      <c r="J384"/>
      <c r="O384"/>
    </row>
    <row r="385" spans="1:15">
      <c r="A385" s="8" t="s">
        <v>2</v>
      </c>
      <c r="B385" s="8">
        <v>1</v>
      </c>
      <c r="C385" s="8" t="s">
        <v>3</v>
      </c>
      <c r="D385" s="8" t="s">
        <v>11</v>
      </c>
      <c r="F385"/>
      <c r="I385"/>
      <c r="J385"/>
      <c r="O385"/>
    </row>
    <row r="386" spans="1:15">
      <c r="A386" s="8" t="s">
        <v>2</v>
      </c>
      <c r="B386" s="8">
        <v>2</v>
      </c>
      <c r="C386" s="8" t="s">
        <v>5</v>
      </c>
      <c r="D386" s="8" t="s">
        <v>8</v>
      </c>
      <c r="F386"/>
      <c r="I386"/>
      <c r="J386"/>
      <c r="O386"/>
    </row>
    <row r="387" spans="1:15">
      <c r="A387" s="8" t="s">
        <v>2</v>
      </c>
      <c r="B387" s="8">
        <v>5</v>
      </c>
      <c r="C387" s="8" t="s">
        <v>3</v>
      </c>
      <c r="D387" s="8" t="s">
        <v>11</v>
      </c>
      <c r="F387"/>
      <c r="I387"/>
      <c r="J387"/>
      <c r="O387"/>
    </row>
    <row r="388" spans="1:15">
      <c r="A388" s="8" t="s">
        <v>2</v>
      </c>
      <c r="B388" s="8">
        <v>1</v>
      </c>
      <c r="C388" s="8" t="s">
        <v>5</v>
      </c>
      <c r="D388" s="8" t="s">
        <v>12</v>
      </c>
      <c r="F388"/>
      <c r="I388"/>
      <c r="J388"/>
      <c r="O388"/>
    </row>
    <row r="389" spans="1:15">
      <c r="A389" s="8" t="s">
        <v>2</v>
      </c>
      <c r="B389" s="8">
        <v>1</v>
      </c>
      <c r="C389" s="8" t="s">
        <v>0</v>
      </c>
      <c r="D389" s="8" t="s">
        <v>10</v>
      </c>
      <c r="F389"/>
      <c r="I389"/>
      <c r="J389"/>
      <c r="O389"/>
    </row>
    <row r="390" spans="1:15">
      <c r="A390" s="8" t="s">
        <v>2</v>
      </c>
      <c r="B390" s="8">
        <v>3</v>
      </c>
      <c r="C390" s="8" t="s">
        <v>5</v>
      </c>
      <c r="D390" s="8" t="s">
        <v>10</v>
      </c>
      <c r="F390"/>
      <c r="I390"/>
      <c r="J390"/>
      <c r="O390"/>
    </row>
    <row r="391" spans="1:15">
      <c r="A391" s="8" t="s">
        <v>2</v>
      </c>
      <c r="B391" s="8">
        <v>4</v>
      </c>
      <c r="C391" s="8" t="s">
        <v>3</v>
      </c>
      <c r="D391" s="8" t="s">
        <v>9</v>
      </c>
      <c r="F391"/>
      <c r="I391"/>
      <c r="J391"/>
      <c r="O391"/>
    </row>
    <row r="392" spans="1:15">
      <c r="A392" s="8" t="s">
        <v>2</v>
      </c>
      <c r="B392" s="8">
        <v>2</v>
      </c>
      <c r="C392" s="8" t="s">
        <v>1</v>
      </c>
      <c r="D392" s="8" t="s">
        <v>10</v>
      </c>
      <c r="F392"/>
      <c r="I392"/>
      <c r="J392"/>
      <c r="O392"/>
    </row>
    <row r="393" spans="1:15">
      <c r="A393" s="8" t="s">
        <v>2</v>
      </c>
      <c r="B393" s="8">
        <v>3</v>
      </c>
      <c r="C393" s="8" t="s">
        <v>0</v>
      </c>
      <c r="D393" s="8" t="s">
        <v>8</v>
      </c>
      <c r="F393"/>
      <c r="I393"/>
      <c r="J393"/>
      <c r="O393"/>
    </row>
    <row r="394" spans="1:15">
      <c r="A394" s="8" t="s">
        <v>2</v>
      </c>
      <c r="B394" s="8">
        <v>5</v>
      </c>
      <c r="C394" s="8" t="s">
        <v>0</v>
      </c>
      <c r="D394" s="8" t="s">
        <v>10</v>
      </c>
      <c r="F394"/>
      <c r="I394"/>
      <c r="J394"/>
      <c r="O394"/>
    </row>
    <row r="395" spans="1:15">
      <c r="A395" s="8" t="s">
        <v>2</v>
      </c>
      <c r="B395" s="8">
        <v>4</v>
      </c>
      <c r="C395" s="8" t="s">
        <v>0</v>
      </c>
      <c r="D395" s="8" t="s">
        <v>9</v>
      </c>
      <c r="F395"/>
      <c r="I395"/>
      <c r="J395"/>
      <c r="O395"/>
    </row>
    <row r="396" spans="1:15">
      <c r="A396" s="8" t="s">
        <v>2</v>
      </c>
      <c r="B396" s="8">
        <v>2</v>
      </c>
      <c r="C396" s="8" t="s">
        <v>5</v>
      </c>
      <c r="D396" s="8" t="s">
        <v>12</v>
      </c>
      <c r="F396"/>
      <c r="I396"/>
      <c r="J396"/>
      <c r="O396"/>
    </row>
    <row r="397" spans="1:15">
      <c r="A397" s="8" t="s">
        <v>2</v>
      </c>
      <c r="B397" s="8">
        <v>2</v>
      </c>
      <c r="C397" s="8" t="s">
        <v>3</v>
      </c>
      <c r="D397" s="8" t="s">
        <v>9</v>
      </c>
      <c r="F397"/>
      <c r="I397"/>
      <c r="J397"/>
      <c r="O397"/>
    </row>
    <row r="398" spans="1:15">
      <c r="A398" s="8" t="s">
        <v>2</v>
      </c>
      <c r="B398" s="8">
        <v>3</v>
      </c>
      <c r="C398" s="8" t="s">
        <v>1</v>
      </c>
      <c r="D398" s="8" t="s">
        <v>11</v>
      </c>
      <c r="F398"/>
      <c r="I398"/>
      <c r="J398"/>
      <c r="O398"/>
    </row>
    <row r="399" spans="1:15">
      <c r="A399" s="8" t="s">
        <v>2</v>
      </c>
      <c r="B399" s="8">
        <v>3</v>
      </c>
      <c r="C399" s="8" t="s">
        <v>0</v>
      </c>
      <c r="D399" s="8" t="s">
        <v>10</v>
      </c>
      <c r="F399"/>
      <c r="I399"/>
      <c r="J399"/>
      <c r="O399"/>
    </row>
    <row r="400" spans="1:15">
      <c r="A400" s="8" t="s">
        <v>2</v>
      </c>
      <c r="B400" s="8">
        <v>6</v>
      </c>
      <c r="C400" s="8" t="s">
        <v>3</v>
      </c>
      <c r="D400" s="8" t="s">
        <v>11</v>
      </c>
      <c r="F400"/>
      <c r="I400"/>
      <c r="J400"/>
      <c r="O400"/>
    </row>
    <row r="401" spans="1:15">
      <c r="A401" s="8" t="s">
        <v>2</v>
      </c>
      <c r="B401" s="8">
        <v>5</v>
      </c>
      <c r="C401" s="8" t="s">
        <v>0</v>
      </c>
      <c r="D401" s="8" t="s">
        <v>12</v>
      </c>
      <c r="F401"/>
      <c r="I401"/>
      <c r="J401"/>
      <c r="O401"/>
    </row>
    <row r="402" spans="1:15">
      <c r="A402" s="8" t="s">
        <v>2</v>
      </c>
      <c r="B402" s="8">
        <v>4</v>
      </c>
      <c r="C402" s="8" t="s">
        <v>3</v>
      </c>
      <c r="D402" s="8" t="s">
        <v>11</v>
      </c>
      <c r="F402"/>
      <c r="I402"/>
      <c r="J402"/>
      <c r="O402"/>
    </row>
    <row r="403" spans="1:15">
      <c r="A403" s="8" t="s">
        <v>4</v>
      </c>
      <c r="B403" s="8">
        <v>1</v>
      </c>
      <c r="C403" s="8" t="s">
        <v>5</v>
      </c>
      <c r="D403" s="8" t="s">
        <v>12</v>
      </c>
      <c r="F403"/>
      <c r="I403"/>
      <c r="J403"/>
      <c r="O403"/>
    </row>
    <row r="404" spans="1:15">
      <c r="A404" s="8" t="s">
        <v>4</v>
      </c>
      <c r="B404" s="8">
        <v>2</v>
      </c>
      <c r="C404" s="8" t="s">
        <v>3</v>
      </c>
      <c r="D404" s="8" t="s">
        <v>11</v>
      </c>
      <c r="F404"/>
      <c r="I404"/>
      <c r="J404"/>
      <c r="O404"/>
    </row>
    <row r="405" spans="1:15">
      <c r="A405" s="8" t="s">
        <v>2</v>
      </c>
      <c r="B405" s="8">
        <v>3</v>
      </c>
      <c r="C405" s="8" t="s">
        <v>3</v>
      </c>
      <c r="D405" s="8" t="s">
        <v>11</v>
      </c>
      <c r="F405"/>
      <c r="I405"/>
      <c r="J405"/>
      <c r="O405"/>
    </row>
    <row r="406" spans="1:15">
      <c r="A406" s="8" t="s">
        <v>4</v>
      </c>
      <c r="B406" s="8">
        <v>2</v>
      </c>
      <c r="C406" s="8" t="s">
        <v>0</v>
      </c>
      <c r="D406" s="8" t="s">
        <v>11</v>
      </c>
      <c r="F406"/>
      <c r="I406"/>
      <c r="J406"/>
      <c r="O406"/>
    </row>
    <row r="407" spans="1:15">
      <c r="A407" s="8" t="s">
        <v>2</v>
      </c>
      <c r="B407" s="8">
        <v>1</v>
      </c>
      <c r="C407" s="8" t="s">
        <v>3</v>
      </c>
      <c r="D407" s="8" t="s">
        <v>9</v>
      </c>
      <c r="F407"/>
      <c r="I407"/>
      <c r="J407"/>
      <c r="O407"/>
    </row>
    <row r="408" spans="1:15">
      <c r="A408" s="8" t="s">
        <v>2</v>
      </c>
      <c r="B408" s="8">
        <v>5</v>
      </c>
      <c r="C408" s="8" t="s">
        <v>3</v>
      </c>
      <c r="D408" s="8" t="s">
        <v>12</v>
      </c>
      <c r="F408"/>
      <c r="I408"/>
      <c r="J408"/>
      <c r="O408"/>
    </row>
    <row r="409" spans="1:15">
      <c r="A409" s="8" t="s">
        <v>2</v>
      </c>
      <c r="B409" s="8">
        <v>1</v>
      </c>
      <c r="C409" s="8" t="s">
        <v>0</v>
      </c>
      <c r="D409" s="8" t="s">
        <v>10</v>
      </c>
      <c r="F409"/>
      <c r="I409"/>
      <c r="J409"/>
      <c r="O409"/>
    </row>
    <row r="410" spans="1:15">
      <c r="A410" s="8" t="s">
        <v>2</v>
      </c>
      <c r="B410" s="8">
        <v>2</v>
      </c>
      <c r="C410" s="8" t="s">
        <v>1</v>
      </c>
      <c r="D410" s="8" t="s">
        <v>12</v>
      </c>
      <c r="F410"/>
      <c r="I410"/>
      <c r="J410"/>
      <c r="O410"/>
    </row>
    <row r="411" spans="1:15">
      <c r="A411" s="8" t="s">
        <v>4</v>
      </c>
      <c r="B411" s="8">
        <v>5</v>
      </c>
      <c r="C411" s="8" t="s">
        <v>3</v>
      </c>
      <c r="D411" s="8" t="s">
        <v>9</v>
      </c>
      <c r="F411"/>
      <c r="I411"/>
      <c r="J411"/>
      <c r="O411"/>
    </row>
    <row r="412" spans="1:15">
      <c r="A412" s="8" t="s">
        <v>2</v>
      </c>
      <c r="B412" s="8">
        <v>5</v>
      </c>
      <c r="C412" s="8" t="s">
        <v>3</v>
      </c>
      <c r="D412" s="8" t="s">
        <v>10</v>
      </c>
      <c r="F412"/>
      <c r="I412"/>
      <c r="J412"/>
      <c r="O412"/>
    </row>
    <row r="413" spans="1:15">
      <c r="A413" s="8" t="s">
        <v>2</v>
      </c>
      <c r="B413" s="8">
        <v>3</v>
      </c>
      <c r="C413" s="8" t="s">
        <v>3</v>
      </c>
      <c r="D413" s="8" t="s">
        <v>11</v>
      </c>
      <c r="F413"/>
      <c r="I413"/>
      <c r="J413"/>
      <c r="O413"/>
    </row>
    <row r="414" spans="1:15">
      <c r="A414" s="8" t="s">
        <v>2</v>
      </c>
      <c r="B414" s="8">
        <v>2</v>
      </c>
      <c r="C414" s="8" t="s">
        <v>3</v>
      </c>
      <c r="D414" s="8" t="s">
        <v>11</v>
      </c>
      <c r="F414"/>
      <c r="I414"/>
      <c r="J414"/>
      <c r="O414"/>
    </row>
    <row r="415" spans="1:15">
      <c r="A415" s="8" t="s">
        <v>4</v>
      </c>
      <c r="B415" s="8">
        <v>3</v>
      </c>
      <c r="C415" s="8" t="s">
        <v>3</v>
      </c>
      <c r="D415" s="8" t="s">
        <v>10</v>
      </c>
      <c r="F415"/>
      <c r="I415"/>
      <c r="J415"/>
      <c r="O415"/>
    </row>
    <row r="416" spans="1:15">
      <c r="A416" s="8" t="s">
        <v>2</v>
      </c>
      <c r="B416" s="8">
        <v>3</v>
      </c>
      <c r="C416" s="8" t="s">
        <v>3</v>
      </c>
      <c r="D416" s="8" t="s">
        <v>10</v>
      </c>
      <c r="F416"/>
      <c r="I416"/>
      <c r="J416"/>
      <c r="O416"/>
    </row>
    <row r="417" spans="1:15">
      <c r="A417" s="8" t="s">
        <v>2</v>
      </c>
      <c r="B417" s="8">
        <v>1</v>
      </c>
      <c r="C417" s="8" t="s">
        <v>5</v>
      </c>
      <c r="D417" s="8" t="s">
        <v>12</v>
      </c>
      <c r="F417"/>
      <c r="I417"/>
      <c r="J417"/>
      <c r="O417"/>
    </row>
    <row r="418" spans="1:15">
      <c r="A418" s="8" t="s">
        <v>4</v>
      </c>
      <c r="B418" s="8">
        <v>2</v>
      </c>
      <c r="C418" s="8" t="s">
        <v>5</v>
      </c>
      <c r="D418" s="8" t="s">
        <v>11</v>
      </c>
      <c r="F418"/>
      <c r="I418"/>
      <c r="J418"/>
      <c r="O418"/>
    </row>
    <row r="419" spans="1:15">
      <c r="A419" s="8" t="s">
        <v>2</v>
      </c>
      <c r="B419" s="8">
        <v>1</v>
      </c>
      <c r="C419" s="8" t="s">
        <v>5</v>
      </c>
      <c r="D419" s="8" t="s">
        <v>9</v>
      </c>
      <c r="F419"/>
      <c r="I419"/>
      <c r="J419"/>
      <c r="O419"/>
    </row>
    <row r="420" spans="1:15">
      <c r="A420" s="8" t="s">
        <v>4</v>
      </c>
      <c r="B420" s="8">
        <v>3</v>
      </c>
      <c r="C420" s="8" t="s">
        <v>0</v>
      </c>
      <c r="D420" s="8" t="s">
        <v>12</v>
      </c>
      <c r="F420"/>
      <c r="I420"/>
      <c r="J420"/>
      <c r="O420"/>
    </row>
    <row r="421" spans="1:15">
      <c r="A421" s="8" t="s">
        <v>2</v>
      </c>
      <c r="B421" s="8">
        <v>1</v>
      </c>
      <c r="C421" s="8" t="s">
        <v>0</v>
      </c>
      <c r="D421" s="8" t="s">
        <v>10</v>
      </c>
      <c r="F421"/>
      <c r="I421"/>
      <c r="J421"/>
      <c r="O421"/>
    </row>
    <row r="422" spans="1:15">
      <c r="A422" s="8" t="s">
        <v>4</v>
      </c>
      <c r="B422" s="8">
        <v>2</v>
      </c>
      <c r="C422" s="8" t="s">
        <v>5</v>
      </c>
      <c r="D422" s="8" t="s">
        <v>9</v>
      </c>
      <c r="F422"/>
      <c r="I422"/>
      <c r="J422"/>
      <c r="O422"/>
    </row>
    <row r="423" spans="1:15">
      <c r="A423" s="8" t="s">
        <v>4</v>
      </c>
      <c r="B423" s="8">
        <v>6</v>
      </c>
      <c r="C423" s="8" t="s">
        <v>5</v>
      </c>
      <c r="D423" s="8" t="s">
        <v>12</v>
      </c>
      <c r="F423"/>
      <c r="I423"/>
      <c r="J423"/>
      <c r="O423"/>
    </row>
    <row r="424" spans="1:15">
      <c r="A424" s="8" t="s">
        <v>2</v>
      </c>
      <c r="B424" s="8">
        <v>6</v>
      </c>
      <c r="C424" s="8" t="s">
        <v>5</v>
      </c>
      <c r="D424" s="8" t="s">
        <v>9</v>
      </c>
      <c r="F424"/>
      <c r="I424"/>
      <c r="J424"/>
      <c r="O424"/>
    </row>
    <row r="425" spans="1:15">
      <c r="A425" s="8" t="s">
        <v>2</v>
      </c>
      <c r="B425" s="8">
        <v>4</v>
      </c>
      <c r="C425" s="8" t="s">
        <v>0</v>
      </c>
      <c r="D425" s="8" t="s">
        <v>11</v>
      </c>
      <c r="F425"/>
      <c r="I425"/>
      <c r="J425"/>
      <c r="O425"/>
    </row>
    <row r="426" spans="1:15">
      <c r="A426" s="8" t="s">
        <v>2</v>
      </c>
      <c r="B426" s="8">
        <v>2</v>
      </c>
      <c r="C426" s="8" t="s">
        <v>3</v>
      </c>
      <c r="D426" s="8" t="s">
        <v>11</v>
      </c>
      <c r="F426"/>
      <c r="I426"/>
      <c r="J426"/>
      <c r="O426"/>
    </row>
    <row r="427" spans="1:15">
      <c r="A427" s="8" t="s">
        <v>2</v>
      </c>
      <c r="B427" s="8">
        <v>4</v>
      </c>
      <c r="C427" s="8" t="s">
        <v>3</v>
      </c>
      <c r="D427" s="8" t="s">
        <v>12</v>
      </c>
      <c r="F427"/>
      <c r="I427"/>
      <c r="J427"/>
      <c r="O427"/>
    </row>
    <row r="428" spans="1:15">
      <c r="A428" s="8" t="s">
        <v>2</v>
      </c>
      <c r="B428" s="8">
        <v>3</v>
      </c>
      <c r="C428" s="8" t="s">
        <v>0</v>
      </c>
      <c r="D428" s="8" t="s">
        <v>10</v>
      </c>
      <c r="F428"/>
      <c r="I428"/>
      <c r="J428"/>
      <c r="O428"/>
    </row>
    <row r="429" spans="1:15">
      <c r="A429" s="8" t="s">
        <v>2</v>
      </c>
      <c r="B429" s="8">
        <v>4</v>
      </c>
      <c r="C429" s="8" t="s">
        <v>5</v>
      </c>
      <c r="D429" s="8" t="s">
        <v>9</v>
      </c>
      <c r="F429"/>
      <c r="I429"/>
      <c r="J429"/>
      <c r="O429"/>
    </row>
    <row r="430" spans="1:15">
      <c r="A430" s="8" t="s">
        <v>2</v>
      </c>
      <c r="B430" s="8">
        <v>1</v>
      </c>
      <c r="C430" s="8" t="s">
        <v>1</v>
      </c>
      <c r="D430" s="8" t="s">
        <v>11</v>
      </c>
      <c r="F430"/>
      <c r="I430"/>
      <c r="J430"/>
      <c r="O430"/>
    </row>
    <row r="431" spans="1:15">
      <c r="A431" s="8" t="s">
        <v>4</v>
      </c>
      <c r="B431" s="8">
        <v>2</v>
      </c>
      <c r="C431" s="8" t="s">
        <v>3</v>
      </c>
      <c r="D431" s="8" t="s">
        <v>12</v>
      </c>
      <c r="F431"/>
      <c r="I431"/>
      <c r="J431"/>
      <c r="O431"/>
    </row>
    <row r="432" spans="1:15">
      <c r="A432" s="8" t="s">
        <v>2</v>
      </c>
      <c r="B432" s="8">
        <v>1</v>
      </c>
      <c r="C432" s="8" t="s">
        <v>3</v>
      </c>
      <c r="D432" s="8" t="s">
        <v>8</v>
      </c>
      <c r="F432"/>
      <c r="I432"/>
      <c r="J432"/>
      <c r="O432"/>
    </row>
    <row r="433" spans="1:15">
      <c r="A433" s="8" t="s">
        <v>2</v>
      </c>
      <c r="B433" s="8">
        <v>2</v>
      </c>
      <c r="C433" s="8" t="s">
        <v>0</v>
      </c>
      <c r="D433" s="8" t="s">
        <v>10</v>
      </c>
      <c r="F433"/>
      <c r="I433"/>
      <c r="J433"/>
      <c r="O433"/>
    </row>
    <row r="434" spans="1:15">
      <c r="A434" s="8" t="s">
        <v>2</v>
      </c>
      <c r="B434" s="8">
        <v>6</v>
      </c>
      <c r="C434" s="8" t="s">
        <v>0</v>
      </c>
      <c r="D434" s="8" t="s">
        <v>12</v>
      </c>
      <c r="F434"/>
      <c r="I434"/>
      <c r="J434"/>
      <c r="O434"/>
    </row>
    <row r="435" spans="1:15">
      <c r="A435" s="8" t="s">
        <v>2</v>
      </c>
      <c r="B435" s="8">
        <v>2</v>
      </c>
      <c r="C435" s="8" t="s">
        <v>0</v>
      </c>
      <c r="D435" s="8" t="s">
        <v>9</v>
      </c>
      <c r="F435"/>
      <c r="I435"/>
      <c r="J435"/>
      <c r="O435"/>
    </row>
    <row r="436" spans="1:15">
      <c r="A436" s="8" t="s">
        <v>2</v>
      </c>
      <c r="B436" s="8">
        <v>6</v>
      </c>
      <c r="C436" s="8" t="s">
        <v>3</v>
      </c>
      <c r="D436" s="8" t="s">
        <v>10</v>
      </c>
      <c r="F436"/>
      <c r="I436"/>
      <c r="J436"/>
      <c r="O436"/>
    </row>
    <row r="437" spans="1:15">
      <c r="A437" s="8" t="s">
        <v>2</v>
      </c>
      <c r="B437" s="8">
        <v>6</v>
      </c>
      <c r="C437" s="8" t="s">
        <v>3</v>
      </c>
      <c r="D437" s="8" t="s">
        <v>9</v>
      </c>
      <c r="F437"/>
      <c r="I437"/>
      <c r="J437"/>
      <c r="O437"/>
    </row>
    <row r="438" spans="1:15">
      <c r="A438" s="8" t="s">
        <v>2</v>
      </c>
      <c r="B438" s="8">
        <v>3</v>
      </c>
      <c r="C438" s="8" t="s">
        <v>0</v>
      </c>
      <c r="D438" s="8" t="s">
        <v>9</v>
      </c>
      <c r="F438"/>
      <c r="I438"/>
      <c r="J438"/>
      <c r="O438"/>
    </row>
    <row r="439" spans="1:15">
      <c r="A439" s="8" t="s">
        <v>4</v>
      </c>
      <c r="B439" s="8">
        <v>4</v>
      </c>
      <c r="C439" s="8" t="s">
        <v>0</v>
      </c>
      <c r="D439" s="8" t="s">
        <v>11</v>
      </c>
      <c r="F439"/>
      <c r="I439"/>
      <c r="J439"/>
      <c r="O439"/>
    </row>
    <row r="440" spans="1:15">
      <c r="A440" s="8" t="s">
        <v>2</v>
      </c>
      <c r="B440" s="8">
        <v>1</v>
      </c>
      <c r="C440" s="8" t="s">
        <v>3</v>
      </c>
      <c r="D440" s="8" t="s">
        <v>12</v>
      </c>
      <c r="F440"/>
      <c r="I440"/>
      <c r="J440"/>
      <c r="O440"/>
    </row>
    <row r="441" spans="1:15">
      <c r="A441" s="8" t="s">
        <v>2</v>
      </c>
      <c r="B441" s="8">
        <v>1</v>
      </c>
      <c r="C441" s="8" t="s">
        <v>3</v>
      </c>
      <c r="D441" s="8" t="s">
        <v>9</v>
      </c>
      <c r="F441"/>
      <c r="I441"/>
      <c r="J441"/>
      <c r="O441"/>
    </row>
    <row r="442" spans="1:15">
      <c r="A442" s="8" t="s">
        <v>4</v>
      </c>
      <c r="B442" s="8">
        <v>2</v>
      </c>
      <c r="C442" s="8" t="s">
        <v>5</v>
      </c>
      <c r="D442" s="8" t="s">
        <v>12</v>
      </c>
      <c r="F442"/>
      <c r="I442"/>
      <c r="J442"/>
      <c r="O442"/>
    </row>
    <row r="443" spans="1:15">
      <c r="A443" s="8" t="s">
        <v>2</v>
      </c>
      <c r="B443" s="8">
        <v>2</v>
      </c>
      <c r="C443" s="8" t="s">
        <v>0</v>
      </c>
      <c r="D443" s="8" t="s">
        <v>12</v>
      </c>
      <c r="F443"/>
      <c r="I443"/>
      <c r="J443"/>
      <c r="O443"/>
    </row>
    <row r="444" spans="1:15">
      <c r="A444" s="8" t="s">
        <v>2</v>
      </c>
      <c r="B444" s="8">
        <v>2</v>
      </c>
      <c r="C444" s="8" t="s">
        <v>3</v>
      </c>
      <c r="D444" s="8" t="s">
        <v>11</v>
      </c>
      <c r="F444"/>
      <c r="I444"/>
      <c r="J444"/>
      <c r="O444"/>
    </row>
    <row r="445" spans="1:15">
      <c r="A445" s="8" t="s">
        <v>2</v>
      </c>
      <c r="B445" s="8">
        <v>3</v>
      </c>
      <c r="C445" s="8" t="s">
        <v>5</v>
      </c>
      <c r="D445" s="8" t="s">
        <v>9</v>
      </c>
      <c r="F445"/>
      <c r="I445"/>
      <c r="J445"/>
      <c r="O445"/>
    </row>
    <row r="446" spans="1:15">
      <c r="A446" s="8" t="s">
        <v>4</v>
      </c>
      <c r="B446" s="8">
        <v>4</v>
      </c>
      <c r="C446" s="8" t="s">
        <v>3</v>
      </c>
      <c r="D446" s="8" t="s">
        <v>11</v>
      </c>
      <c r="F446"/>
      <c r="I446"/>
      <c r="J446"/>
      <c r="O446"/>
    </row>
    <row r="447" spans="1:15">
      <c r="A447" s="8" t="s">
        <v>4</v>
      </c>
      <c r="B447" s="8">
        <v>4</v>
      </c>
      <c r="C447" s="8" t="s">
        <v>0</v>
      </c>
      <c r="D447" s="8" t="s">
        <v>12</v>
      </c>
      <c r="F447"/>
      <c r="I447"/>
      <c r="J447"/>
      <c r="O447"/>
    </row>
    <row r="448" spans="1:15">
      <c r="A448" s="8" t="s">
        <v>2</v>
      </c>
      <c r="B448" s="8">
        <v>1</v>
      </c>
      <c r="C448" s="8" t="s">
        <v>0</v>
      </c>
      <c r="D448" s="8" t="s">
        <v>11</v>
      </c>
      <c r="F448"/>
      <c r="I448"/>
      <c r="J448"/>
      <c r="O448"/>
    </row>
    <row r="449" spans="1:15">
      <c r="A449" s="8" t="s">
        <v>2</v>
      </c>
      <c r="B449" s="8">
        <v>1</v>
      </c>
      <c r="C449" s="8" t="s">
        <v>5</v>
      </c>
      <c r="D449" s="8" t="s">
        <v>11</v>
      </c>
      <c r="F449"/>
      <c r="I449"/>
      <c r="J449"/>
      <c r="O449"/>
    </row>
    <row r="450" spans="1:15">
      <c r="A450" s="8" t="s">
        <v>4</v>
      </c>
      <c r="B450" s="8">
        <v>1</v>
      </c>
      <c r="C450" s="8" t="s">
        <v>3</v>
      </c>
      <c r="D450" s="8" t="s">
        <v>11</v>
      </c>
      <c r="F450"/>
      <c r="I450"/>
      <c r="J450"/>
      <c r="O450"/>
    </row>
    <row r="451" spans="1:15">
      <c r="A451" s="8" t="s">
        <v>4</v>
      </c>
      <c r="B451" s="8">
        <v>2</v>
      </c>
      <c r="C451" s="8" t="s">
        <v>5</v>
      </c>
      <c r="D451" s="8" t="s">
        <v>12</v>
      </c>
      <c r="F451"/>
      <c r="I451"/>
      <c r="J451"/>
      <c r="O451"/>
    </row>
    <row r="452" spans="1:15">
      <c r="A452" s="8" t="s">
        <v>4</v>
      </c>
      <c r="B452" s="8">
        <v>3</v>
      </c>
      <c r="C452" s="8" t="s">
        <v>3</v>
      </c>
      <c r="D452" s="8" t="s">
        <v>12</v>
      </c>
      <c r="F452"/>
      <c r="I452"/>
      <c r="J452"/>
      <c r="O452"/>
    </row>
    <row r="453" spans="1:15">
      <c r="A453" s="8" t="s">
        <v>2</v>
      </c>
      <c r="B453" s="8">
        <v>2</v>
      </c>
      <c r="C453" s="8" t="s">
        <v>5</v>
      </c>
      <c r="D453" s="8" t="s">
        <v>11</v>
      </c>
      <c r="F453"/>
      <c r="I453"/>
      <c r="J453"/>
      <c r="O453"/>
    </row>
    <row r="454" spans="1:15">
      <c r="A454" s="8" t="s">
        <v>2</v>
      </c>
      <c r="B454" s="8">
        <v>5</v>
      </c>
      <c r="C454" s="8" t="s">
        <v>0</v>
      </c>
      <c r="D454" s="8" t="s">
        <v>12</v>
      </c>
      <c r="F454"/>
      <c r="I454"/>
      <c r="J454"/>
      <c r="O454"/>
    </row>
    <row r="455" spans="1:15">
      <c r="A455" s="8" t="s">
        <v>4</v>
      </c>
      <c r="B455" s="8">
        <v>2</v>
      </c>
      <c r="C455" s="8" t="s">
        <v>3</v>
      </c>
      <c r="D455" s="8" t="s">
        <v>12</v>
      </c>
      <c r="F455"/>
      <c r="I455"/>
      <c r="J455"/>
      <c r="O455"/>
    </row>
    <row r="456" spans="1:15">
      <c r="A456" s="8" t="s">
        <v>4</v>
      </c>
      <c r="B456" s="8">
        <v>2</v>
      </c>
      <c r="C456" s="8" t="s">
        <v>3</v>
      </c>
      <c r="D456" s="8" t="s">
        <v>9</v>
      </c>
      <c r="F456"/>
      <c r="I456"/>
      <c r="J456"/>
      <c r="O456"/>
    </row>
    <row r="457" spans="1:15">
      <c r="A457" s="8" t="s">
        <v>2</v>
      </c>
      <c r="B457" s="8">
        <v>1</v>
      </c>
      <c r="C457" s="8" t="s">
        <v>3</v>
      </c>
      <c r="D457" s="8" t="s">
        <v>12</v>
      </c>
      <c r="F457"/>
      <c r="I457"/>
      <c r="J457"/>
      <c r="O457"/>
    </row>
    <row r="458" spans="1:15">
      <c r="A458" s="8" t="s">
        <v>4</v>
      </c>
      <c r="B458" s="8">
        <v>3</v>
      </c>
      <c r="C458" s="8" t="s">
        <v>0</v>
      </c>
      <c r="D458" s="8" t="s">
        <v>12</v>
      </c>
      <c r="F458"/>
      <c r="I458"/>
      <c r="J458"/>
      <c r="O458"/>
    </row>
    <row r="459" spans="1:15">
      <c r="A459" s="8" t="s">
        <v>4</v>
      </c>
      <c r="B459" s="8">
        <v>2</v>
      </c>
      <c r="C459" s="8" t="s">
        <v>5</v>
      </c>
      <c r="D459" s="8" t="s">
        <v>11</v>
      </c>
      <c r="F459"/>
      <c r="I459"/>
      <c r="J459"/>
      <c r="O459"/>
    </row>
    <row r="460" spans="1:15">
      <c r="A460" s="8" t="s">
        <v>2</v>
      </c>
      <c r="B460" s="8">
        <v>1</v>
      </c>
      <c r="C460" s="8" t="s">
        <v>0</v>
      </c>
      <c r="D460" s="8" t="s">
        <v>12</v>
      </c>
      <c r="F460"/>
      <c r="I460"/>
      <c r="J460"/>
      <c r="O460"/>
    </row>
    <row r="461" spans="1:15">
      <c r="A461" s="8" t="s">
        <v>4</v>
      </c>
      <c r="B461" s="8">
        <v>3</v>
      </c>
      <c r="C461" s="8" t="s">
        <v>3</v>
      </c>
      <c r="D461" s="8" t="s">
        <v>10</v>
      </c>
      <c r="F461"/>
      <c r="I461"/>
      <c r="J461"/>
      <c r="O461"/>
    </row>
    <row r="462" spans="1:15">
      <c r="A462" s="8" t="s">
        <v>4</v>
      </c>
      <c r="B462" s="8">
        <v>3</v>
      </c>
      <c r="C462" s="8" t="s">
        <v>3</v>
      </c>
      <c r="D462" s="8" t="s">
        <v>11</v>
      </c>
      <c r="F462"/>
      <c r="I462"/>
      <c r="J462"/>
      <c r="O462"/>
    </row>
    <row r="463" spans="1:15">
      <c r="A463" s="8" t="s">
        <v>4</v>
      </c>
      <c r="B463" s="8">
        <v>3</v>
      </c>
      <c r="C463" s="8" t="s">
        <v>3</v>
      </c>
      <c r="D463" s="8" t="s">
        <v>12</v>
      </c>
      <c r="F463"/>
      <c r="I463"/>
      <c r="J463"/>
      <c r="O463"/>
    </row>
    <row r="464" spans="1:15">
      <c r="A464" s="8" t="s">
        <v>4</v>
      </c>
      <c r="B464" s="8">
        <v>2</v>
      </c>
      <c r="C464" s="8" t="s">
        <v>3</v>
      </c>
      <c r="D464" s="8" t="s">
        <v>12</v>
      </c>
      <c r="F464"/>
      <c r="I464"/>
      <c r="J464"/>
      <c r="O464"/>
    </row>
    <row r="465" spans="1:15">
      <c r="A465" s="8" t="s">
        <v>4</v>
      </c>
      <c r="B465" s="8">
        <v>3</v>
      </c>
      <c r="C465" s="8" t="s">
        <v>0</v>
      </c>
      <c r="D465" s="8" t="s">
        <v>11</v>
      </c>
      <c r="F465"/>
      <c r="I465"/>
      <c r="J465"/>
      <c r="O465"/>
    </row>
    <row r="466" spans="1:15">
      <c r="A466" s="8" t="s">
        <v>2</v>
      </c>
      <c r="B466" s="8">
        <v>4</v>
      </c>
      <c r="C466" s="8" t="s">
        <v>0</v>
      </c>
      <c r="D466" s="8" t="s">
        <v>11</v>
      </c>
      <c r="F466"/>
      <c r="I466"/>
      <c r="J466"/>
      <c r="O466"/>
    </row>
    <row r="467" spans="1:15">
      <c r="A467" s="8" t="s">
        <v>4</v>
      </c>
      <c r="B467" s="8">
        <v>2</v>
      </c>
      <c r="C467" s="8" t="s">
        <v>1</v>
      </c>
      <c r="D467" s="8" t="s">
        <v>12</v>
      </c>
      <c r="F467"/>
      <c r="I467"/>
      <c r="J467"/>
      <c r="O467"/>
    </row>
    <row r="468" spans="1:15">
      <c r="A468" s="8" t="s">
        <v>2</v>
      </c>
      <c r="B468" s="8">
        <v>4</v>
      </c>
      <c r="C468" s="8" t="s">
        <v>3</v>
      </c>
      <c r="D468" s="8" t="s">
        <v>12</v>
      </c>
      <c r="F468"/>
      <c r="I468"/>
      <c r="J468"/>
      <c r="O468"/>
    </row>
    <row r="469" spans="1:15">
      <c r="A469" s="8" t="s">
        <v>2</v>
      </c>
      <c r="B469" s="8">
        <v>4</v>
      </c>
      <c r="C469" s="8" t="s">
        <v>3</v>
      </c>
      <c r="D469" s="8" t="s">
        <v>9</v>
      </c>
      <c r="F469"/>
      <c r="I469"/>
      <c r="J469"/>
      <c r="O469"/>
    </row>
    <row r="470" spans="1:15">
      <c r="A470" s="8" t="s">
        <v>2</v>
      </c>
      <c r="B470" s="8">
        <v>3</v>
      </c>
      <c r="C470" s="8" t="s">
        <v>5</v>
      </c>
      <c r="D470" s="8" t="s">
        <v>10</v>
      </c>
      <c r="F470"/>
      <c r="I470"/>
      <c r="J470"/>
      <c r="O470"/>
    </row>
    <row r="471" spans="1:15">
      <c r="A471" s="8" t="s">
        <v>2</v>
      </c>
      <c r="B471" s="8">
        <v>2</v>
      </c>
      <c r="C471" s="8" t="s">
        <v>3</v>
      </c>
      <c r="D471" s="8" t="s">
        <v>10</v>
      </c>
      <c r="F471"/>
      <c r="I471"/>
      <c r="J471"/>
      <c r="O471"/>
    </row>
    <row r="472" spans="1:15">
      <c r="A472" s="8" t="s">
        <v>4</v>
      </c>
      <c r="B472" s="8">
        <v>3</v>
      </c>
      <c r="C472" s="8" t="s">
        <v>5</v>
      </c>
      <c r="D472" s="8" t="s">
        <v>9</v>
      </c>
      <c r="F472"/>
      <c r="I472"/>
      <c r="J472"/>
      <c r="O472"/>
    </row>
    <row r="473" spans="1:15">
      <c r="A473" s="8" t="s">
        <v>4</v>
      </c>
      <c r="B473" s="8">
        <v>1</v>
      </c>
      <c r="C473" s="8" t="s">
        <v>0</v>
      </c>
      <c r="D473" s="8" t="s">
        <v>10</v>
      </c>
      <c r="F473"/>
      <c r="I473"/>
      <c r="J473"/>
      <c r="O473"/>
    </row>
    <row r="474" spans="1:15">
      <c r="A474" s="8" t="s">
        <v>2</v>
      </c>
      <c r="B474" s="8">
        <v>2</v>
      </c>
      <c r="C474" s="8" t="s">
        <v>0</v>
      </c>
      <c r="D474" s="8" t="s">
        <v>9</v>
      </c>
      <c r="F474"/>
      <c r="I474"/>
      <c r="J474"/>
      <c r="O474"/>
    </row>
    <row r="475" spans="1:15">
      <c r="A475" s="8" t="s">
        <v>2</v>
      </c>
      <c r="B475" s="8">
        <v>2</v>
      </c>
      <c r="C475" s="8" t="s">
        <v>3</v>
      </c>
      <c r="D475" s="8" t="s">
        <v>12</v>
      </c>
      <c r="F475"/>
      <c r="I475"/>
      <c r="J475"/>
      <c r="O475"/>
    </row>
    <row r="476" spans="1:15">
      <c r="A476" s="8" t="s">
        <v>4</v>
      </c>
      <c r="B476" s="8">
        <v>1</v>
      </c>
      <c r="C476" s="8" t="s">
        <v>0</v>
      </c>
      <c r="D476" s="8" t="s">
        <v>12</v>
      </c>
      <c r="F476"/>
      <c r="I476"/>
      <c r="J476"/>
      <c r="O476"/>
    </row>
    <row r="477" spans="1:15">
      <c r="A477" s="8" t="s">
        <v>4</v>
      </c>
      <c r="B477" s="8">
        <v>3</v>
      </c>
      <c r="C477" s="8" t="s">
        <v>0</v>
      </c>
      <c r="D477" s="8" t="s">
        <v>11</v>
      </c>
      <c r="F477"/>
      <c r="I477"/>
      <c r="J477"/>
      <c r="O477"/>
    </row>
    <row r="478" spans="1:15">
      <c r="A478" s="8" t="s">
        <v>2</v>
      </c>
      <c r="B478" s="8">
        <v>2</v>
      </c>
      <c r="C478" s="8" t="s">
        <v>5</v>
      </c>
      <c r="D478" s="8" t="s">
        <v>11</v>
      </c>
      <c r="F478"/>
      <c r="I478"/>
      <c r="J478"/>
      <c r="O478"/>
    </row>
    <row r="479" spans="1:15">
      <c r="A479" s="8" t="s">
        <v>4</v>
      </c>
      <c r="B479" s="8">
        <v>4</v>
      </c>
      <c r="C479" s="8" t="s">
        <v>5</v>
      </c>
      <c r="D479" s="8" t="s">
        <v>11</v>
      </c>
      <c r="F479"/>
      <c r="I479"/>
      <c r="J479"/>
      <c r="O479"/>
    </row>
    <row r="480" spans="1:15">
      <c r="A480" s="8" t="s">
        <v>2</v>
      </c>
      <c r="B480" s="8">
        <v>1</v>
      </c>
      <c r="C480" s="8" t="s">
        <v>3</v>
      </c>
      <c r="D480" s="8" t="s">
        <v>12</v>
      </c>
      <c r="F480"/>
      <c r="I480"/>
      <c r="J480"/>
      <c r="O480"/>
    </row>
    <row r="481" spans="1:15">
      <c r="A481" s="8" t="s">
        <v>2</v>
      </c>
      <c r="B481" s="8">
        <v>3</v>
      </c>
      <c r="C481" s="8" t="s">
        <v>5</v>
      </c>
      <c r="D481" s="8" t="s">
        <v>9</v>
      </c>
      <c r="F481"/>
      <c r="I481"/>
      <c r="J481"/>
      <c r="O481"/>
    </row>
    <row r="482" spans="1:15">
      <c r="A482" s="8" t="s">
        <v>4</v>
      </c>
      <c r="B482" s="8">
        <v>2</v>
      </c>
      <c r="C482" s="8" t="s">
        <v>1</v>
      </c>
      <c r="D482" s="8" t="s">
        <v>11</v>
      </c>
      <c r="F482"/>
      <c r="I482"/>
      <c r="J482"/>
      <c r="O482"/>
    </row>
    <row r="483" spans="1:15">
      <c r="A483" s="8" t="s">
        <v>2</v>
      </c>
      <c r="B483" s="8">
        <v>3</v>
      </c>
      <c r="C483" s="8" t="s">
        <v>3</v>
      </c>
      <c r="D483" s="8" t="s">
        <v>10</v>
      </c>
      <c r="F483"/>
      <c r="I483"/>
      <c r="J483"/>
      <c r="O483"/>
    </row>
    <row r="484" spans="1:15">
      <c r="A484" s="8" t="s">
        <v>2</v>
      </c>
      <c r="B484" s="8">
        <v>1</v>
      </c>
      <c r="C484" s="8" t="s">
        <v>0</v>
      </c>
      <c r="D484" s="8" t="s">
        <v>12</v>
      </c>
      <c r="F484"/>
      <c r="I484"/>
      <c r="J484"/>
      <c r="O484"/>
    </row>
    <row r="485" spans="1:15">
      <c r="A485" s="8" t="s">
        <v>2</v>
      </c>
      <c r="B485" s="8">
        <v>1</v>
      </c>
      <c r="C485" s="8" t="s">
        <v>3</v>
      </c>
      <c r="D485" s="8" t="s">
        <v>11</v>
      </c>
      <c r="F485"/>
      <c r="I485"/>
      <c r="J485"/>
      <c r="O485"/>
    </row>
    <row r="486" spans="1:15">
      <c r="A486" s="8" t="s">
        <v>2</v>
      </c>
      <c r="B486" s="8">
        <v>4</v>
      </c>
      <c r="C486" s="8" t="s">
        <v>3</v>
      </c>
      <c r="D486" s="8" t="s">
        <v>12</v>
      </c>
      <c r="F486"/>
      <c r="I486"/>
      <c r="J486"/>
      <c r="O486"/>
    </row>
    <row r="487" spans="1:15">
      <c r="A487" s="8" t="s">
        <v>2</v>
      </c>
      <c r="B487" s="8">
        <v>2</v>
      </c>
      <c r="C487" s="8" t="s">
        <v>3</v>
      </c>
      <c r="D487" s="8" t="s">
        <v>8</v>
      </c>
      <c r="F487"/>
      <c r="I487"/>
      <c r="J487"/>
      <c r="O487"/>
    </row>
    <row r="488" spans="1:15">
      <c r="A488" s="8" t="s">
        <v>2</v>
      </c>
      <c r="B488" s="8">
        <v>4</v>
      </c>
      <c r="C488" s="8" t="s">
        <v>3</v>
      </c>
      <c r="D488" s="8" t="s">
        <v>12</v>
      </c>
      <c r="F488"/>
      <c r="I488"/>
      <c r="J488"/>
      <c r="O488"/>
    </row>
    <row r="489" spans="1:15">
      <c r="A489" s="8" t="s">
        <v>4</v>
      </c>
      <c r="B489" s="8">
        <v>1</v>
      </c>
      <c r="C489" s="8" t="s">
        <v>1</v>
      </c>
      <c r="D489" s="8" t="s">
        <v>10</v>
      </c>
      <c r="F489"/>
      <c r="I489"/>
      <c r="J489"/>
      <c r="O489"/>
    </row>
    <row r="490" spans="1:15">
      <c r="A490" s="8" t="s">
        <v>4</v>
      </c>
      <c r="B490" s="8">
        <v>2</v>
      </c>
      <c r="C490" s="8" t="s">
        <v>1</v>
      </c>
      <c r="D490" s="8" t="s">
        <v>11</v>
      </c>
      <c r="F490"/>
      <c r="I490"/>
      <c r="J490"/>
      <c r="O490"/>
    </row>
    <row r="491" spans="1:15">
      <c r="A491" s="8" t="s">
        <v>2</v>
      </c>
      <c r="B491" s="8">
        <v>2</v>
      </c>
      <c r="C491" s="8" t="s">
        <v>3</v>
      </c>
      <c r="D491" s="8" t="s">
        <v>12</v>
      </c>
      <c r="F491"/>
      <c r="I491"/>
      <c r="J491"/>
      <c r="O491"/>
    </row>
    <row r="492" spans="1:15">
      <c r="A492" s="8" t="s">
        <v>2</v>
      </c>
      <c r="B492" s="8">
        <v>2</v>
      </c>
      <c r="C492" s="8" t="s">
        <v>0</v>
      </c>
      <c r="D492" s="8" t="s">
        <v>12</v>
      </c>
      <c r="F492"/>
      <c r="I492"/>
      <c r="J492"/>
      <c r="O492"/>
    </row>
    <row r="493" spans="1:15">
      <c r="A493" s="8" t="s">
        <v>2</v>
      </c>
      <c r="B493" s="8">
        <v>2</v>
      </c>
      <c r="C493" s="8" t="s">
        <v>0</v>
      </c>
      <c r="D493" s="8" t="s">
        <v>11</v>
      </c>
      <c r="F493"/>
      <c r="I493"/>
      <c r="J493"/>
      <c r="O493"/>
    </row>
    <row r="494" spans="1:15">
      <c r="A494" s="8" t="s">
        <v>4</v>
      </c>
      <c r="B494" s="8">
        <v>5</v>
      </c>
      <c r="C494" s="8" t="s">
        <v>0</v>
      </c>
      <c r="D494" s="8" t="s">
        <v>9</v>
      </c>
      <c r="F494"/>
      <c r="I494"/>
      <c r="J494"/>
      <c r="O494"/>
    </row>
    <row r="495" spans="1:15">
      <c r="A495" s="8" t="s">
        <v>4</v>
      </c>
      <c r="B495" s="8">
        <v>1</v>
      </c>
      <c r="C495" s="8" t="s">
        <v>1</v>
      </c>
      <c r="D495" s="8" t="s">
        <v>12</v>
      </c>
      <c r="F495"/>
      <c r="I495"/>
      <c r="J495"/>
      <c r="O495"/>
    </row>
    <row r="496" spans="1:15">
      <c r="A496" s="8" t="s">
        <v>2</v>
      </c>
      <c r="B496" s="8">
        <v>1</v>
      </c>
      <c r="C496" s="8" t="s">
        <v>5</v>
      </c>
      <c r="D496" s="8" t="s">
        <v>12</v>
      </c>
      <c r="F496"/>
      <c r="I496"/>
      <c r="J496"/>
      <c r="O496"/>
    </row>
    <row r="497" spans="1:15">
      <c r="A497" s="8" t="s">
        <v>2</v>
      </c>
      <c r="B497" s="8">
        <v>2</v>
      </c>
      <c r="C497" s="8" t="s">
        <v>1</v>
      </c>
      <c r="D497" s="8" t="s">
        <v>10</v>
      </c>
      <c r="F497"/>
      <c r="I497"/>
      <c r="J497"/>
      <c r="O497"/>
    </row>
    <row r="498" spans="1:15">
      <c r="A498" s="8" t="s">
        <v>2</v>
      </c>
      <c r="B498" s="8">
        <v>2</v>
      </c>
      <c r="C498" s="8" t="s">
        <v>0</v>
      </c>
      <c r="D498" s="8" t="s">
        <v>10</v>
      </c>
      <c r="F498"/>
      <c r="I498"/>
      <c r="J498"/>
      <c r="O498"/>
    </row>
    <row r="499" spans="1:15">
      <c r="A499" s="8" t="s">
        <v>2</v>
      </c>
      <c r="B499" s="8">
        <v>4</v>
      </c>
      <c r="C499" s="8" t="s">
        <v>5</v>
      </c>
      <c r="D499" s="8" t="s">
        <v>12</v>
      </c>
      <c r="F499"/>
      <c r="I499"/>
      <c r="J499"/>
      <c r="O499"/>
    </row>
    <row r="500" spans="1:15">
      <c r="A500" s="8" t="s">
        <v>2</v>
      </c>
      <c r="B500" s="8">
        <v>2</v>
      </c>
      <c r="C500" s="8" t="s">
        <v>3</v>
      </c>
      <c r="D500" s="8" t="s">
        <v>12</v>
      </c>
      <c r="F500"/>
      <c r="I500"/>
      <c r="J500"/>
      <c r="O500"/>
    </row>
    <row r="501" spans="1:15">
      <c r="A501" s="8" t="s">
        <v>2</v>
      </c>
      <c r="B501" s="8">
        <v>1</v>
      </c>
      <c r="C501" s="8" t="s">
        <v>5</v>
      </c>
      <c r="D501" s="8" t="s">
        <v>12</v>
      </c>
      <c r="F501"/>
      <c r="I501"/>
      <c r="J501"/>
      <c r="O501"/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3D1E-DE88-4612-8433-B68BB5B6DB24}">
  <dimension ref="A1:AB504"/>
  <sheetViews>
    <sheetView workbookViewId="0">
      <selection activeCell="J16" sqref="J16"/>
    </sheetView>
  </sheetViews>
  <sheetFormatPr baseColWidth="10" defaultRowHeight="15.75"/>
  <cols>
    <col min="1" max="4" width="16.42578125" style="9" customWidth="1"/>
    <col min="8" max="8" width="14" customWidth="1"/>
    <col min="10" max="11" width="16.42578125" style="9" customWidth="1"/>
    <col min="12" max="12" width="12.42578125" customWidth="1"/>
    <col min="14" max="15" width="16.42578125" style="9" customWidth="1"/>
    <col min="18" max="20" width="16.42578125" style="9" customWidth="1"/>
    <col min="26" max="27" width="15.140625" customWidth="1"/>
  </cols>
  <sheetData>
    <row r="1" spans="1:28">
      <c r="A1" s="10" t="s">
        <v>15</v>
      </c>
      <c r="B1" s="10" t="s">
        <v>6</v>
      </c>
      <c r="C1" s="10" t="s">
        <v>16</v>
      </c>
      <c r="D1" s="10" t="s">
        <v>13</v>
      </c>
      <c r="F1" s="10" t="s">
        <v>15</v>
      </c>
      <c r="G1" s="10" t="s">
        <v>6</v>
      </c>
      <c r="H1" s="10" t="s">
        <v>19</v>
      </c>
      <c r="J1" s="10" t="s">
        <v>15</v>
      </c>
      <c r="K1" s="10" t="s">
        <v>16</v>
      </c>
      <c r="L1" s="10" t="s">
        <v>17</v>
      </c>
      <c r="N1" s="10" t="s">
        <v>15</v>
      </c>
      <c r="O1" s="10" t="s">
        <v>13</v>
      </c>
      <c r="P1" s="11" t="s">
        <v>17</v>
      </c>
      <c r="R1" s="10" t="s">
        <v>6</v>
      </c>
      <c r="S1" s="10" t="s">
        <v>16</v>
      </c>
      <c r="T1" s="13" t="s">
        <v>19</v>
      </c>
      <c r="V1" s="10" t="s">
        <v>6</v>
      </c>
      <c r="W1" s="10" t="s">
        <v>13</v>
      </c>
      <c r="X1" s="13" t="s">
        <v>17</v>
      </c>
      <c r="Z1" s="10" t="s">
        <v>16</v>
      </c>
      <c r="AA1" s="10" t="s">
        <v>13</v>
      </c>
      <c r="AB1" s="13" t="s">
        <v>19</v>
      </c>
    </row>
    <row r="2" spans="1:28">
      <c r="A2" s="8" t="s">
        <v>2</v>
      </c>
      <c r="B2" s="8">
        <v>2</v>
      </c>
      <c r="C2" s="8" t="s">
        <v>3</v>
      </c>
      <c r="D2" s="8" t="s">
        <v>11</v>
      </c>
      <c r="F2" s="8" t="s">
        <v>4</v>
      </c>
      <c r="G2" s="8">
        <v>1</v>
      </c>
      <c r="H2" s="12">
        <f>COUNTIFS(A:A,F2,B:B,G2)</f>
        <v>27</v>
      </c>
      <c r="J2" s="8" t="s">
        <v>4</v>
      </c>
      <c r="K2" s="8" t="s">
        <v>3</v>
      </c>
      <c r="L2" s="12">
        <f>COUNTIFS(A:A,J2,C:C,K2)</f>
        <v>76</v>
      </c>
      <c r="N2" s="8" t="s">
        <v>4</v>
      </c>
      <c r="O2" s="8" t="s">
        <v>11</v>
      </c>
      <c r="P2" s="12">
        <f>COUNTIFS(A:A,N2,D:D,O2)</f>
        <v>41</v>
      </c>
      <c r="R2" s="8">
        <v>1</v>
      </c>
      <c r="S2" s="8" t="s">
        <v>3</v>
      </c>
      <c r="T2" s="12">
        <f>COUNTIFS($B:$B,R2,$C:$C,S2)</f>
        <v>50</v>
      </c>
      <c r="V2" s="8">
        <v>1</v>
      </c>
      <c r="W2" s="8" t="s">
        <v>11</v>
      </c>
      <c r="X2" s="12">
        <f>COUNTIFS($B:$B,V2,$D:$D,W2)</f>
        <v>25</v>
      </c>
      <c r="Z2" s="8" t="s">
        <v>3</v>
      </c>
      <c r="AA2" s="8" t="s">
        <v>11</v>
      </c>
      <c r="AB2" s="12">
        <f>COUNTIFS($C:$C,Z2,$D:$D,AA2)</f>
        <v>57</v>
      </c>
    </row>
    <row r="3" spans="1:28">
      <c r="A3" s="8" t="s">
        <v>4</v>
      </c>
      <c r="B3" s="8">
        <v>2</v>
      </c>
      <c r="C3" s="8" t="s">
        <v>3</v>
      </c>
      <c r="D3" s="8" t="s">
        <v>8</v>
      </c>
      <c r="F3" s="8" t="s">
        <v>4</v>
      </c>
      <c r="G3" s="8">
        <v>2</v>
      </c>
      <c r="H3" s="12">
        <f t="shared" ref="H3:H13" si="0">COUNTIFS(A:A,F3,B:B,G3)</f>
        <v>49</v>
      </c>
      <c r="J3" s="8" t="s">
        <v>4</v>
      </c>
      <c r="K3" s="8" t="s">
        <v>0</v>
      </c>
      <c r="L3" s="12">
        <f t="shared" ref="L3:L9" si="1">COUNTIFS(A:A,J3,C:C,K3)</f>
        <v>37</v>
      </c>
      <c r="N3" s="8" t="s">
        <v>4</v>
      </c>
      <c r="O3" s="8" t="s">
        <v>9</v>
      </c>
      <c r="P3" s="12">
        <f t="shared" ref="P3:P11" si="2">COUNTIFS(A:A,N3,D:D,O3)</f>
        <v>24</v>
      </c>
      <c r="R3" s="8">
        <v>1</v>
      </c>
      <c r="S3" s="8" t="s">
        <v>0</v>
      </c>
      <c r="T3" s="12">
        <f t="shared" ref="T3:T24" si="3">COUNTIFS($B:$B,R3,$C:$C,S3)</f>
        <v>29</v>
      </c>
      <c r="V3" s="8">
        <v>1</v>
      </c>
      <c r="W3" s="8" t="s">
        <v>9</v>
      </c>
      <c r="X3" s="12">
        <f t="shared" ref="X3:X30" si="4">COUNTIFS($B:$B,V3,$D:$D,W3)</f>
        <v>16</v>
      </c>
      <c r="Z3" s="8" t="s">
        <v>3</v>
      </c>
      <c r="AA3" s="8" t="s">
        <v>9</v>
      </c>
      <c r="AB3" s="12">
        <f t="shared" ref="AB3:AB21" si="5">COUNTIFS($C:$C,Z3,$D:$D,AA3)</f>
        <v>44</v>
      </c>
    </row>
    <row r="4" spans="1:28">
      <c r="A4" s="8" t="s">
        <v>2</v>
      </c>
      <c r="B4" s="8">
        <v>6</v>
      </c>
      <c r="C4" s="8" t="s">
        <v>0</v>
      </c>
      <c r="D4" s="8" t="s">
        <v>11</v>
      </c>
      <c r="F4" s="8" t="s">
        <v>4</v>
      </c>
      <c r="G4" s="8">
        <v>3</v>
      </c>
      <c r="H4" s="12">
        <f t="shared" si="0"/>
        <v>43</v>
      </c>
      <c r="J4" s="8" t="s">
        <v>4</v>
      </c>
      <c r="K4" s="8" t="s">
        <v>5</v>
      </c>
      <c r="L4" s="12">
        <f t="shared" si="1"/>
        <v>29</v>
      </c>
      <c r="N4" s="8" t="s">
        <v>4</v>
      </c>
      <c r="O4" s="8" t="s">
        <v>12</v>
      </c>
      <c r="P4" s="12">
        <f t="shared" si="2"/>
        <v>55</v>
      </c>
      <c r="R4" s="8">
        <v>1</v>
      </c>
      <c r="S4" s="8" t="s">
        <v>5</v>
      </c>
      <c r="T4" s="12">
        <f t="shared" si="3"/>
        <v>23</v>
      </c>
      <c r="V4" s="8">
        <v>1</v>
      </c>
      <c r="W4" s="8" t="s">
        <v>12</v>
      </c>
      <c r="X4" s="12">
        <f t="shared" si="4"/>
        <v>40</v>
      </c>
      <c r="Z4" s="8" t="s">
        <v>3</v>
      </c>
      <c r="AA4" s="8" t="s">
        <v>12</v>
      </c>
      <c r="AB4" s="12">
        <f t="shared" si="5"/>
        <v>61</v>
      </c>
    </row>
    <row r="5" spans="1:28">
      <c r="A5" s="8" t="s">
        <v>2</v>
      </c>
      <c r="B5" s="8">
        <v>2</v>
      </c>
      <c r="C5" s="8" t="s">
        <v>5</v>
      </c>
      <c r="D5" s="8" t="s">
        <v>11</v>
      </c>
      <c r="F5" s="8" t="s">
        <v>4</v>
      </c>
      <c r="G5" s="8">
        <v>4</v>
      </c>
      <c r="H5" s="12">
        <f t="shared" si="0"/>
        <v>22</v>
      </c>
      <c r="J5" s="8" t="s">
        <v>4</v>
      </c>
      <c r="K5" s="8" t="s">
        <v>1</v>
      </c>
      <c r="L5" s="12">
        <f t="shared" si="1"/>
        <v>16</v>
      </c>
      <c r="N5" s="8" t="s">
        <v>4</v>
      </c>
      <c r="O5" s="8" t="s">
        <v>10</v>
      </c>
      <c r="P5" s="12">
        <f t="shared" si="2"/>
        <v>30</v>
      </c>
      <c r="R5" s="8">
        <v>1</v>
      </c>
      <c r="S5" s="8" t="s">
        <v>1</v>
      </c>
      <c r="T5" s="12">
        <f t="shared" si="3"/>
        <v>9</v>
      </c>
      <c r="V5" s="8">
        <v>1</v>
      </c>
      <c r="W5" s="8" t="s">
        <v>10</v>
      </c>
      <c r="X5" s="12">
        <f t="shared" si="4"/>
        <v>25</v>
      </c>
      <c r="Z5" s="8" t="s">
        <v>3</v>
      </c>
      <c r="AA5" s="8" t="s">
        <v>10</v>
      </c>
      <c r="AB5" s="12">
        <f t="shared" si="5"/>
        <v>47</v>
      </c>
    </row>
    <row r="6" spans="1:28">
      <c r="A6" s="8" t="s">
        <v>2</v>
      </c>
      <c r="B6" s="8">
        <v>1</v>
      </c>
      <c r="C6" s="8" t="s">
        <v>0</v>
      </c>
      <c r="D6" s="8" t="s">
        <v>10</v>
      </c>
      <c r="F6" s="8" t="s">
        <v>4</v>
      </c>
      <c r="G6" s="8">
        <v>5</v>
      </c>
      <c r="H6" s="12">
        <f t="shared" si="0"/>
        <v>10</v>
      </c>
      <c r="J6" s="8" t="s">
        <v>2</v>
      </c>
      <c r="K6" s="8" t="s">
        <v>3</v>
      </c>
      <c r="L6" s="12">
        <f t="shared" si="1"/>
        <v>140</v>
      </c>
      <c r="N6" s="8" t="s">
        <v>4</v>
      </c>
      <c r="O6" s="8" t="s">
        <v>8</v>
      </c>
      <c r="P6" s="12">
        <f t="shared" si="2"/>
        <v>8</v>
      </c>
      <c r="R6" s="8">
        <v>2</v>
      </c>
      <c r="S6" s="8" t="s">
        <v>3</v>
      </c>
      <c r="T6" s="12">
        <f t="shared" si="3"/>
        <v>54</v>
      </c>
      <c r="V6" s="8">
        <v>1</v>
      </c>
      <c r="W6" s="8" t="s">
        <v>8</v>
      </c>
      <c r="X6" s="12">
        <f t="shared" si="4"/>
        <v>5</v>
      </c>
      <c r="Z6" s="8" t="s">
        <v>3</v>
      </c>
      <c r="AA6" s="8" t="s">
        <v>8</v>
      </c>
      <c r="AB6" s="12">
        <f t="shared" si="5"/>
        <v>7</v>
      </c>
    </row>
    <row r="7" spans="1:28">
      <c r="A7" s="8" t="s">
        <v>4</v>
      </c>
      <c r="B7" s="8">
        <v>2</v>
      </c>
      <c r="C7" s="8" t="s">
        <v>3</v>
      </c>
      <c r="D7" s="8" t="s">
        <v>10</v>
      </c>
      <c r="F7" s="8" t="s">
        <v>4</v>
      </c>
      <c r="G7" s="8">
        <v>6</v>
      </c>
      <c r="H7" s="12">
        <f t="shared" si="0"/>
        <v>7</v>
      </c>
      <c r="J7" s="8" t="s">
        <v>2</v>
      </c>
      <c r="K7" s="8" t="s">
        <v>0</v>
      </c>
      <c r="L7" s="12">
        <f t="shared" si="1"/>
        <v>99</v>
      </c>
      <c r="N7" s="8" t="s">
        <v>2</v>
      </c>
      <c r="O7" s="8" t="s">
        <v>11</v>
      </c>
      <c r="P7" s="12">
        <f t="shared" si="2"/>
        <v>81</v>
      </c>
      <c r="R7" s="8">
        <v>2</v>
      </c>
      <c r="S7" s="8" t="s">
        <v>0</v>
      </c>
      <c r="T7" s="12">
        <f t="shared" si="3"/>
        <v>35</v>
      </c>
      <c r="V7" s="8">
        <v>2</v>
      </c>
      <c r="W7" s="8" t="s">
        <v>11</v>
      </c>
      <c r="X7" s="12">
        <f t="shared" si="4"/>
        <v>39</v>
      </c>
      <c r="Z7" s="8" t="s">
        <v>0</v>
      </c>
      <c r="AA7" s="8" t="s">
        <v>11</v>
      </c>
      <c r="AB7" s="12">
        <f t="shared" si="5"/>
        <v>30</v>
      </c>
    </row>
    <row r="8" spans="1:28">
      <c r="A8" s="8" t="s">
        <v>2</v>
      </c>
      <c r="B8" s="8">
        <v>2</v>
      </c>
      <c r="C8" s="8" t="s">
        <v>3</v>
      </c>
      <c r="D8" s="8" t="s">
        <v>11</v>
      </c>
      <c r="F8" s="8" t="s">
        <v>2</v>
      </c>
      <c r="G8" s="8">
        <v>1</v>
      </c>
      <c r="H8" s="12">
        <f t="shared" si="0"/>
        <v>84</v>
      </c>
      <c r="J8" s="8" t="s">
        <v>2</v>
      </c>
      <c r="K8" s="8" t="s">
        <v>5</v>
      </c>
      <c r="L8" s="12">
        <f t="shared" si="1"/>
        <v>71</v>
      </c>
      <c r="N8" s="8" t="s">
        <v>2</v>
      </c>
      <c r="O8" s="8" t="s">
        <v>9</v>
      </c>
      <c r="P8" s="12">
        <f t="shared" si="2"/>
        <v>63</v>
      </c>
      <c r="R8" s="8">
        <v>2</v>
      </c>
      <c r="S8" s="8" t="s">
        <v>5</v>
      </c>
      <c r="T8" s="12">
        <f t="shared" si="3"/>
        <v>32</v>
      </c>
      <c r="V8" s="8">
        <v>2</v>
      </c>
      <c r="W8" s="8" t="s">
        <v>9</v>
      </c>
      <c r="X8" s="12">
        <f t="shared" si="4"/>
        <v>19</v>
      </c>
      <c r="Z8" s="8" t="s">
        <v>0</v>
      </c>
      <c r="AA8" s="8" t="s">
        <v>9</v>
      </c>
      <c r="AB8" s="12">
        <f t="shared" si="5"/>
        <v>19</v>
      </c>
    </row>
    <row r="9" spans="1:28">
      <c r="A9" s="8" t="s">
        <v>4</v>
      </c>
      <c r="B9" s="8">
        <v>4</v>
      </c>
      <c r="C9" s="8" t="s">
        <v>3</v>
      </c>
      <c r="D9" s="8" t="s">
        <v>10</v>
      </c>
      <c r="F9" s="8" t="s">
        <v>2</v>
      </c>
      <c r="G9" s="8">
        <v>2</v>
      </c>
      <c r="H9" s="12">
        <f t="shared" si="0"/>
        <v>88</v>
      </c>
      <c r="J9" s="8" t="s">
        <v>2</v>
      </c>
      <c r="K9" s="8" t="s">
        <v>1</v>
      </c>
      <c r="L9" s="12">
        <f t="shared" si="1"/>
        <v>32</v>
      </c>
      <c r="N9" s="8" t="s">
        <v>2</v>
      </c>
      <c r="O9" s="8" t="s">
        <v>12</v>
      </c>
      <c r="P9" s="12">
        <f t="shared" si="2"/>
        <v>106</v>
      </c>
      <c r="R9" s="8">
        <v>2</v>
      </c>
      <c r="S9" s="8" t="s">
        <v>1</v>
      </c>
      <c r="T9" s="12">
        <f t="shared" si="3"/>
        <v>16</v>
      </c>
      <c r="V9" s="8">
        <v>2</v>
      </c>
      <c r="W9" s="8" t="s">
        <v>12</v>
      </c>
      <c r="X9" s="12">
        <f t="shared" si="4"/>
        <v>40</v>
      </c>
      <c r="Z9" s="8" t="s">
        <v>0</v>
      </c>
      <c r="AA9" s="8" t="s">
        <v>12</v>
      </c>
      <c r="AB9" s="12">
        <f t="shared" si="5"/>
        <v>49</v>
      </c>
    </row>
    <row r="10" spans="1:28">
      <c r="A10" s="8" t="s">
        <v>4</v>
      </c>
      <c r="B10" s="8">
        <v>4</v>
      </c>
      <c r="C10" s="8" t="s">
        <v>3</v>
      </c>
      <c r="D10" s="8" t="s">
        <v>12</v>
      </c>
      <c r="F10" s="8" t="s">
        <v>2</v>
      </c>
      <c r="G10" s="8">
        <v>3</v>
      </c>
      <c r="H10" s="12">
        <f t="shared" si="0"/>
        <v>79</v>
      </c>
      <c r="J10"/>
      <c r="K10"/>
      <c r="N10" s="8" t="s">
        <v>2</v>
      </c>
      <c r="O10" s="8" t="s">
        <v>10</v>
      </c>
      <c r="P10" s="12">
        <f t="shared" si="2"/>
        <v>75</v>
      </c>
      <c r="R10" s="8">
        <v>3</v>
      </c>
      <c r="S10" s="8" t="s">
        <v>3</v>
      </c>
      <c r="T10" s="12">
        <f t="shared" si="3"/>
        <v>53</v>
      </c>
      <c r="V10" s="8">
        <v>2</v>
      </c>
      <c r="W10" s="8" t="s">
        <v>10</v>
      </c>
      <c r="X10" s="12">
        <f t="shared" si="4"/>
        <v>29</v>
      </c>
      <c r="Z10" s="8" t="s">
        <v>0</v>
      </c>
      <c r="AA10" s="8" t="s">
        <v>10</v>
      </c>
      <c r="AB10" s="12">
        <f t="shared" si="5"/>
        <v>29</v>
      </c>
    </row>
    <row r="11" spans="1:28">
      <c r="A11" s="8" t="s">
        <v>2</v>
      </c>
      <c r="B11" s="8">
        <v>2</v>
      </c>
      <c r="C11" s="8" t="s">
        <v>3</v>
      </c>
      <c r="D11" s="8" t="s">
        <v>12</v>
      </c>
      <c r="F11" s="8" t="s">
        <v>2</v>
      </c>
      <c r="G11" s="8">
        <v>4</v>
      </c>
      <c r="H11" s="12">
        <f t="shared" si="0"/>
        <v>51</v>
      </c>
      <c r="J11"/>
      <c r="K11"/>
      <c r="N11" s="8" t="s">
        <v>2</v>
      </c>
      <c r="O11" s="8" t="s">
        <v>8</v>
      </c>
      <c r="P11" s="12">
        <f t="shared" si="2"/>
        <v>17</v>
      </c>
      <c r="R11" s="8">
        <v>3</v>
      </c>
      <c r="S11" s="8" t="s">
        <v>0</v>
      </c>
      <c r="T11" s="12">
        <f t="shared" si="3"/>
        <v>37</v>
      </c>
      <c r="V11" s="8">
        <v>2</v>
      </c>
      <c r="W11" s="8" t="s">
        <v>8</v>
      </c>
      <c r="X11" s="12">
        <f t="shared" si="4"/>
        <v>10</v>
      </c>
      <c r="Z11" s="8" t="s">
        <v>0</v>
      </c>
      <c r="AA11" s="8" t="s">
        <v>8</v>
      </c>
      <c r="AB11" s="12">
        <f t="shared" si="5"/>
        <v>9</v>
      </c>
    </row>
    <row r="12" spans="1:28">
      <c r="A12" s="8" t="s">
        <v>4</v>
      </c>
      <c r="B12" s="8">
        <v>4</v>
      </c>
      <c r="C12" s="8" t="s">
        <v>0</v>
      </c>
      <c r="D12" s="8" t="s">
        <v>11</v>
      </c>
      <c r="F12" s="8" t="s">
        <v>2</v>
      </c>
      <c r="G12" s="8">
        <v>5</v>
      </c>
      <c r="H12" s="12">
        <f t="shared" si="0"/>
        <v>19</v>
      </c>
      <c r="J12"/>
      <c r="K12"/>
      <c r="N12"/>
      <c r="O12"/>
      <c r="R12" s="8">
        <v>3</v>
      </c>
      <c r="S12" s="8" t="s">
        <v>5</v>
      </c>
      <c r="T12" s="12">
        <f t="shared" si="3"/>
        <v>23</v>
      </c>
      <c r="V12" s="8">
        <v>3</v>
      </c>
      <c r="W12" s="8" t="s">
        <v>11</v>
      </c>
      <c r="X12" s="12">
        <f t="shared" si="4"/>
        <v>28</v>
      </c>
      <c r="Z12" s="8" t="s">
        <v>5</v>
      </c>
      <c r="AA12" s="8" t="s">
        <v>11</v>
      </c>
      <c r="AB12" s="12">
        <f t="shared" si="5"/>
        <v>24</v>
      </c>
    </row>
    <row r="13" spans="1:28">
      <c r="A13" s="8" t="s">
        <v>4</v>
      </c>
      <c r="B13" s="8">
        <v>1</v>
      </c>
      <c r="C13" s="8" t="s">
        <v>3</v>
      </c>
      <c r="D13" s="8" t="s">
        <v>12</v>
      </c>
      <c r="F13" s="8" t="s">
        <v>2</v>
      </c>
      <c r="G13" s="8">
        <v>6</v>
      </c>
      <c r="H13" s="12">
        <f t="shared" si="0"/>
        <v>21</v>
      </c>
      <c r="J13"/>
      <c r="K13"/>
      <c r="N13"/>
      <c r="O13"/>
      <c r="R13" s="8">
        <v>3</v>
      </c>
      <c r="S13" s="8" t="s">
        <v>1</v>
      </c>
      <c r="T13" s="12">
        <f t="shared" si="3"/>
        <v>9</v>
      </c>
      <c r="V13" s="8">
        <v>3</v>
      </c>
      <c r="W13" s="8" t="s">
        <v>9</v>
      </c>
      <c r="X13" s="12">
        <f t="shared" si="4"/>
        <v>24</v>
      </c>
      <c r="Z13" s="8" t="s">
        <v>5</v>
      </c>
      <c r="AA13" s="8" t="s">
        <v>9</v>
      </c>
      <c r="AB13" s="12">
        <f t="shared" si="5"/>
        <v>17</v>
      </c>
    </row>
    <row r="14" spans="1:28">
      <c r="A14" s="8" t="s">
        <v>2</v>
      </c>
      <c r="B14" s="8">
        <v>3</v>
      </c>
      <c r="C14" s="8" t="s">
        <v>0</v>
      </c>
      <c r="D14" s="8" t="s">
        <v>12</v>
      </c>
      <c r="J14"/>
      <c r="K14"/>
      <c r="N14"/>
      <c r="O14"/>
      <c r="R14" s="8">
        <v>4</v>
      </c>
      <c r="S14" s="8" t="s">
        <v>3</v>
      </c>
      <c r="T14" s="12">
        <f t="shared" si="3"/>
        <v>34</v>
      </c>
      <c r="V14" s="8">
        <v>3</v>
      </c>
      <c r="W14" s="8" t="s">
        <v>12</v>
      </c>
      <c r="X14" s="12">
        <f t="shared" si="4"/>
        <v>37</v>
      </c>
      <c r="Z14" s="8" t="s">
        <v>5</v>
      </c>
      <c r="AA14" s="8" t="s">
        <v>12</v>
      </c>
      <c r="AB14" s="12">
        <f t="shared" si="5"/>
        <v>36</v>
      </c>
    </row>
    <row r="15" spans="1:28">
      <c r="A15" s="8" t="s">
        <v>2</v>
      </c>
      <c r="B15" s="8">
        <v>1</v>
      </c>
      <c r="C15" s="8" t="s">
        <v>3</v>
      </c>
      <c r="D15" s="8" t="s">
        <v>11</v>
      </c>
      <c r="J15"/>
      <c r="K15"/>
      <c r="N15"/>
      <c r="O15"/>
      <c r="R15" s="8">
        <v>4</v>
      </c>
      <c r="S15" s="8" t="s">
        <v>0</v>
      </c>
      <c r="T15" s="12">
        <f t="shared" si="3"/>
        <v>21</v>
      </c>
      <c r="V15" s="8">
        <v>3</v>
      </c>
      <c r="W15" s="8" t="s">
        <v>10</v>
      </c>
      <c r="X15" s="12">
        <f t="shared" si="4"/>
        <v>28</v>
      </c>
      <c r="Z15" s="8" t="s">
        <v>5</v>
      </c>
      <c r="AA15" s="8" t="s">
        <v>10</v>
      </c>
      <c r="AB15" s="12">
        <f t="shared" si="5"/>
        <v>16</v>
      </c>
    </row>
    <row r="16" spans="1:28">
      <c r="A16" s="8" t="s">
        <v>4</v>
      </c>
      <c r="B16" s="8">
        <v>4</v>
      </c>
      <c r="C16" s="8" t="s">
        <v>0</v>
      </c>
      <c r="D16" s="8" t="s">
        <v>12</v>
      </c>
      <c r="J16"/>
      <c r="K16"/>
      <c r="N16"/>
      <c r="O16"/>
      <c r="R16" s="8">
        <v>4</v>
      </c>
      <c r="S16" s="8" t="s">
        <v>5</v>
      </c>
      <c r="T16" s="12">
        <f t="shared" si="3"/>
        <v>11</v>
      </c>
      <c r="V16" s="8">
        <v>3</v>
      </c>
      <c r="W16" s="8" t="s">
        <v>8</v>
      </c>
      <c r="X16" s="12">
        <f t="shared" si="4"/>
        <v>5</v>
      </c>
      <c r="Z16" s="8" t="s">
        <v>5</v>
      </c>
      <c r="AA16" s="8" t="s">
        <v>8</v>
      </c>
      <c r="AB16" s="12">
        <f t="shared" si="5"/>
        <v>7</v>
      </c>
    </row>
    <row r="17" spans="1:28">
      <c r="A17" s="8" t="s">
        <v>4</v>
      </c>
      <c r="B17" s="8">
        <v>3</v>
      </c>
      <c r="C17" s="8" t="s">
        <v>3</v>
      </c>
      <c r="D17" s="8" t="s">
        <v>12</v>
      </c>
      <c r="J17"/>
      <c r="K17"/>
      <c r="N17"/>
      <c r="O17"/>
      <c r="R17" s="8">
        <v>4</v>
      </c>
      <c r="S17" s="8" t="s">
        <v>1</v>
      </c>
      <c r="T17" s="12">
        <f t="shared" si="3"/>
        <v>7</v>
      </c>
      <c r="V17" s="8">
        <v>4</v>
      </c>
      <c r="W17" s="8" t="s">
        <v>11</v>
      </c>
      <c r="X17" s="12">
        <f t="shared" si="4"/>
        <v>14</v>
      </c>
      <c r="Z17" s="8" t="s">
        <v>1</v>
      </c>
      <c r="AA17" s="8" t="s">
        <v>11</v>
      </c>
      <c r="AB17" s="12">
        <f t="shared" si="5"/>
        <v>11</v>
      </c>
    </row>
    <row r="18" spans="1:28">
      <c r="A18" s="8" t="s">
        <v>2</v>
      </c>
      <c r="B18" s="8">
        <v>3</v>
      </c>
      <c r="C18" s="8" t="s">
        <v>3</v>
      </c>
      <c r="D18" s="8" t="s">
        <v>9</v>
      </c>
      <c r="J18"/>
      <c r="K18"/>
      <c r="N18"/>
      <c r="O18"/>
      <c r="R18" s="8">
        <v>5</v>
      </c>
      <c r="S18" s="8" t="s">
        <v>3</v>
      </c>
      <c r="T18" s="12">
        <f t="shared" si="3"/>
        <v>10</v>
      </c>
      <c r="V18" s="8">
        <v>4</v>
      </c>
      <c r="W18" s="8" t="s">
        <v>9</v>
      </c>
      <c r="X18" s="12">
        <f t="shared" si="4"/>
        <v>18</v>
      </c>
      <c r="Z18" s="8" t="s">
        <v>1</v>
      </c>
      <c r="AA18" s="8" t="s">
        <v>9</v>
      </c>
      <c r="AB18" s="12">
        <f t="shared" si="5"/>
        <v>7</v>
      </c>
    </row>
    <row r="19" spans="1:28">
      <c r="A19" s="8" t="s">
        <v>2</v>
      </c>
      <c r="B19" s="8">
        <v>2</v>
      </c>
      <c r="C19" s="8" t="s">
        <v>1</v>
      </c>
      <c r="D19" s="8" t="s">
        <v>11</v>
      </c>
      <c r="J19"/>
      <c r="K19"/>
      <c r="N19"/>
      <c r="O19"/>
      <c r="R19" s="8">
        <v>5</v>
      </c>
      <c r="S19" s="8" t="s">
        <v>0</v>
      </c>
      <c r="T19" s="12">
        <f t="shared" si="3"/>
        <v>9</v>
      </c>
      <c r="V19" s="8">
        <v>4</v>
      </c>
      <c r="W19" s="8" t="s">
        <v>12</v>
      </c>
      <c r="X19" s="12">
        <f t="shared" si="4"/>
        <v>21</v>
      </c>
      <c r="Z19" s="8" t="s">
        <v>1</v>
      </c>
      <c r="AA19" s="8" t="s">
        <v>12</v>
      </c>
      <c r="AB19" s="12">
        <f t="shared" si="5"/>
        <v>15</v>
      </c>
    </row>
    <row r="20" spans="1:28">
      <c r="A20" s="8" t="s">
        <v>4</v>
      </c>
      <c r="B20" s="8">
        <v>6</v>
      </c>
      <c r="C20" s="8" t="s">
        <v>3</v>
      </c>
      <c r="D20" s="8" t="s">
        <v>12</v>
      </c>
      <c r="J20"/>
      <c r="K20"/>
      <c r="N20"/>
      <c r="O20"/>
      <c r="R20" s="8">
        <v>5</v>
      </c>
      <c r="S20" s="8" t="s">
        <v>5</v>
      </c>
      <c r="T20" s="12">
        <f t="shared" si="3"/>
        <v>3</v>
      </c>
      <c r="V20" s="8">
        <v>4</v>
      </c>
      <c r="W20" s="8" t="s">
        <v>10</v>
      </c>
      <c r="X20" s="12">
        <f t="shared" si="4"/>
        <v>16</v>
      </c>
      <c r="Z20" s="8" t="s">
        <v>1</v>
      </c>
      <c r="AA20" s="8" t="s">
        <v>10</v>
      </c>
      <c r="AB20" s="12">
        <f t="shared" si="5"/>
        <v>13</v>
      </c>
    </row>
    <row r="21" spans="1:28">
      <c r="A21" s="8" t="s">
        <v>4</v>
      </c>
      <c r="B21" s="8">
        <v>2</v>
      </c>
      <c r="C21" s="8" t="s">
        <v>3</v>
      </c>
      <c r="D21" s="8" t="s">
        <v>11</v>
      </c>
      <c r="J21"/>
      <c r="K21"/>
      <c r="N21"/>
      <c r="O21"/>
      <c r="R21" s="8">
        <v>5</v>
      </c>
      <c r="S21" s="8" t="s">
        <v>1</v>
      </c>
      <c r="T21" s="12">
        <f t="shared" si="3"/>
        <v>7</v>
      </c>
      <c r="V21" s="8">
        <v>4</v>
      </c>
      <c r="W21" s="8" t="s">
        <v>8</v>
      </c>
      <c r="X21" s="12">
        <f t="shared" si="4"/>
        <v>4</v>
      </c>
      <c r="Z21" s="8" t="s">
        <v>1</v>
      </c>
      <c r="AA21" s="8" t="s">
        <v>8</v>
      </c>
      <c r="AB21" s="12">
        <f t="shared" si="5"/>
        <v>2</v>
      </c>
    </row>
    <row r="22" spans="1:28">
      <c r="A22" s="8" t="s">
        <v>2</v>
      </c>
      <c r="B22" s="8">
        <v>3</v>
      </c>
      <c r="C22" s="8" t="s">
        <v>5</v>
      </c>
      <c r="D22" s="8" t="s">
        <v>12</v>
      </c>
      <c r="J22"/>
      <c r="K22"/>
      <c r="N22"/>
      <c r="O22"/>
      <c r="R22" s="8">
        <v>6</v>
      </c>
      <c r="S22" s="8" t="s">
        <v>3</v>
      </c>
      <c r="T22" s="12">
        <f t="shared" si="3"/>
        <v>15</v>
      </c>
      <c r="V22" s="8">
        <v>5</v>
      </c>
      <c r="W22" s="8" t="s">
        <v>11</v>
      </c>
      <c r="X22" s="12">
        <f t="shared" si="4"/>
        <v>5</v>
      </c>
    </row>
    <row r="23" spans="1:28">
      <c r="A23" s="8" t="s">
        <v>2</v>
      </c>
      <c r="B23" s="8">
        <v>4</v>
      </c>
      <c r="C23" s="8" t="s">
        <v>5</v>
      </c>
      <c r="D23" s="8" t="s">
        <v>12</v>
      </c>
      <c r="J23"/>
      <c r="K23"/>
      <c r="N23"/>
      <c r="O23"/>
      <c r="R23" s="8">
        <v>6</v>
      </c>
      <c r="S23" s="8" t="s">
        <v>0</v>
      </c>
      <c r="T23" s="12">
        <f t="shared" si="3"/>
        <v>5</v>
      </c>
      <c r="V23" s="8">
        <v>5</v>
      </c>
      <c r="W23" s="8" t="s">
        <v>9</v>
      </c>
      <c r="X23" s="12">
        <f t="shared" si="4"/>
        <v>4</v>
      </c>
    </row>
    <row r="24" spans="1:28">
      <c r="A24" s="8" t="s">
        <v>4</v>
      </c>
      <c r="B24" s="8">
        <v>2</v>
      </c>
      <c r="C24" s="8" t="s">
        <v>0</v>
      </c>
      <c r="D24" s="8" t="s">
        <v>12</v>
      </c>
      <c r="J24"/>
      <c r="K24"/>
      <c r="N24"/>
      <c r="O24"/>
      <c r="R24" s="8">
        <v>6</v>
      </c>
      <c r="S24" s="8" t="s">
        <v>5</v>
      </c>
      <c r="T24" s="12">
        <f t="shared" si="3"/>
        <v>8</v>
      </c>
      <c r="V24" s="8">
        <v>5</v>
      </c>
      <c r="W24" s="8" t="s">
        <v>12</v>
      </c>
      <c r="X24" s="12">
        <f t="shared" si="4"/>
        <v>14</v>
      </c>
    </row>
    <row r="25" spans="1:28">
      <c r="A25" s="8" t="s">
        <v>2</v>
      </c>
      <c r="B25" s="8">
        <v>1</v>
      </c>
      <c r="C25" s="8" t="s">
        <v>3</v>
      </c>
      <c r="D25" s="8" t="s">
        <v>9</v>
      </c>
      <c r="J25"/>
      <c r="K25"/>
      <c r="N25"/>
      <c r="O25"/>
      <c r="R25"/>
      <c r="S25"/>
      <c r="T25"/>
      <c r="V25" s="8">
        <v>5</v>
      </c>
      <c r="W25" s="8" t="s">
        <v>10</v>
      </c>
      <c r="X25" s="12">
        <f t="shared" si="4"/>
        <v>5</v>
      </c>
    </row>
    <row r="26" spans="1:28">
      <c r="A26" s="8" t="s">
        <v>2</v>
      </c>
      <c r="B26" s="8">
        <v>2</v>
      </c>
      <c r="C26" s="8" t="s">
        <v>0</v>
      </c>
      <c r="D26" s="8" t="s">
        <v>12</v>
      </c>
      <c r="J26"/>
      <c r="K26"/>
      <c r="N26"/>
      <c r="O26"/>
      <c r="R26"/>
      <c r="S26"/>
      <c r="T26"/>
      <c r="V26" s="8">
        <v>5</v>
      </c>
      <c r="W26" s="8" t="s">
        <v>8</v>
      </c>
      <c r="X26" s="12">
        <f t="shared" si="4"/>
        <v>1</v>
      </c>
    </row>
    <row r="27" spans="1:28">
      <c r="A27" s="8" t="s">
        <v>4</v>
      </c>
      <c r="B27" s="8">
        <v>5</v>
      </c>
      <c r="C27" s="8" t="s">
        <v>1</v>
      </c>
      <c r="D27" s="8" t="s">
        <v>10</v>
      </c>
      <c r="J27"/>
      <c r="K27"/>
      <c r="N27"/>
      <c r="O27"/>
      <c r="R27"/>
      <c r="S27"/>
      <c r="T27"/>
      <c r="V27" s="8">
        <v>6</v>
      </c>
      <c r="W27" s="8" t="s">
        <v>11</v>
      </c>
      <c r="X27" s="12">
        <f t="shared" si="4"/>
        <v>11</v>
      </c>
    </row>
    <row r="28" spans="1:28">
      <c r="A28" s="8" t="s">
        <v>2</v>
      </c>
      <c r="B28" s="8">
        <v>1</v>
      </c>
      <c r="C28" s="8" t="s">
        <v>0</v>
      </c>
      <c r="D28" s="8" t="s">
        <v>11</v>
      </c>
      <c r="J28"/>
      <c r="K28"/>
      <c r="N28"/>
      <c r="O28"/>
      <c r="R28"/>
      <c r="S28"/>
      <c r="T28"/>
      <c r="V28" s="8">
        <v>6</v>
      </c>
      <c r="W28" s="8" t="s">
        <v>9</v>
      </c>
      <c r="X28" s="12">
        <f t="shared" si="4"/>
        <v>6</v>
      </c>
    </row>
    <row r="29" spans="1:28">
      <c r="A29" s="8" t="s">
        <v>2</v>
      </c>
      <c r="B29" s="8">
        <v>1</v>
      </c>
      <c r="C29" s="8" t="s">
        <v>3</v>
      </c>
      <c r="D29" s="8" t="s">
        <v>12</v>
      </c>
      <c r="J29"/>
      <c r="K29"/>
      <c r="N29"/>
      <c r="O29"/>
      <c r="R29"/>
      <c r="S29"/>
      <c r="T29"/>
      <c r="V29" s="8">
        <v>6</v>
      </c>
      <c r="W29" s="8" t="s">
        <v>12</v>
      </c>
      <c r="X29" s="12">
        <f t="shared" si="4"/>
        <v>9</v>
      </c>
    </row>
    <row r="30" spans="1:28">
      <c r="A30" s="8" t="s">
        <v>2</v>
      </c>
      <c r="B30" s="8">
        <v>1</v>
      </c>
      <c r="C30" s="8" t="s">
        <v>5</v>
      </c>
      <c r="D30" s="8" t="s">
        <v>12</v>
      </c>
      <c r="J30"/>
      <c r="K30"/>
      <c r="N30"/>
      <c r="O30"/>
      <c r="R30"/>
      <c r="S30"/>
      <c r="T30"/>
      <c r="V30" s="8">
        <v>6</v>
      </c>
      <c r="W30" s="8" t="s">
        <v>10</v>
      </c>
      <c r="X30" s="12">
        <f t="shared" si="4"/>
        <v>2</v>
      </c>
    </row>
    <row r="31" spans="1:28">
      <c r="A31" s="8" t="s">
        <v>2</v>
      </c>
      <c r="B31" s="8">
        <v>4</v>
      </c>
      <c r="C31" s="8" t="s">
        <v>1</v>
      </c>
      <c r="D31" s="8" t="s">
        <v>12</v>
      </c>
      <c r="J31"/>
      <c r="K31"/>
      <c r="N31"/>
      <c r="O31"/>
      <c r="R31"/>
      <c r="S31"/>
      <c r="T31"/>
    </row>
    <row r="32" spans="1:28">
      <c r="A32" s="8" t="s">
        <v>4</v>
      </c>
      <c r="B32" s="8">
        <v>6</v>
      </c>
      <c r="C32" s="8" t="s">
        <v>0</v>
      </c>
      <c r="D32" s="8" t="s">
        <v>11</v>
      </c>
      <c r="J32"/>
      <c r="K32"/>
      <c r="N32"/>
      <c r="O32"/>
      <c r="R32"/>
      <c r="S32"/>
      <c r="T32"/>
    </row>
    <row r="33" spans="1:20">
      <c r="A33" s="8" t="s">
        <v>4</v>
      </c>
      <c r="B33" s="8">
        <v>3</v>
      </c>
      <c r="C33" s="8" t="s">
        <v>5</v>
      </c>
      <c r="D33" s="8" t="s">
        <v>11</v>
      </c>
      <c r="J33"/>
      <c r="K33"/>
      <c r="N33"/>
      <c r="O33"/>
      <c r="R33"/>
      <c r="S33"/>
      <c r="T33"/>
    </row>
    <row r="34" spans="1:20">
      <c r="A34" s="8" t="s">
        <v>2</v>
      </c>
      <c r="B34" s="8">
        <v>4</v>
      </c>
      <c r="C34" s="8" t="s">
        <v>0</v>
      </c>
      <c r="D34" s="8" t="s">
        <v>12</v>
      </c>
      <c r="J34"/>
      <c r="K34"/>
      <c r="N34"/>
      <c r="O34"/>
      <c r="R34"/>
      <c r="S34"/>
      <c r="T34"/>
    </row>
    <row r="35" spans="1:20">
      <c r="A35" s="8" t="s">
        <v>2</v>
      </c>
      <c r="B35" s="8">
        <v>1</v>
      </c>
      <c r="C35" s="8" t="s">
        <v>5</v>
      </c>
      <c r="D35" s="8" t="s">
        <v>11</v>
      </c>
      <c r="J35"/>
      <c r="K35"/>
      <c r="N35"/>
      <c r="O35"/>
      <c r="R35"/>
      <c r="S35"/>
      <c r="T35"/>
    </row>
    <row r="36" spans="1:20">
      <c r="A36" s="8" t="s">
        <v>4</v>
      </c>
      <c r="B36" s="8">
        <v>2</v>
      </c>
      <c r="C36" s="8" t="s">
        <v>3</v>
      </c>
      <c r="D36" s="8" t="s">
        <v>11</v>
      </c>
      <c r="J36"/>
      <c r="K36"/>
      <c r="N36"/>
      <c r="O36"/>
      <c r="R36"/>
      <c r="S36"/>
      <c r="T36"/>
    </row>
    <row r="37" spans="1:20">
      <c r="A37" s="8" t="s">
        <v>2</v>
      </c>
      <c r="B37" s="8">
        <v>4</v>
      </c>
      <c r="C37" s="8" t="s">
        <v>1</v>
      </c>
      <c r="D37" s="8" t="s">
        <v>9</v>
      </c>
      <c r="J37"/>
      <c r="K37"/>
      <c r="N37"/>
      <c r="O37"/>
      <c r="R37"/>
      <c r="S37"/>
      <c r="T37"/>
    </row>
    <row r="38" spans="1:20">
      <c r="A38" s="8" t="s">
        <v>2</v>
      </c>
      <c r="B38" s="8">
        <v>4</v>
      </c>
      <c r="C38" s="8" t="s">
        <v>3</v>
      </c>
      <c r="D38" s="8" t="s">
        <v>10</v>
      </c>
      <c r="J38"/>
      <c r="K38"/>
      <c r="N38"/>
      <c r="O38"/>
      <c r="R38"/>
      <c r="S38"/>
      <c r="T38"/>
    </row>
    <row r="39" spans="1:20">
      <c r="A39" s="8" t="s">
        <v>2</v>
      </c>
      <c r="B39" s="8">
        <v>1</v>
      </c>
      <c r="C39" s="8" t="s">
        <v>3</v>
      </c>
      <c r="D39" s="8" t="s">
        <v>8</v>
      </c>
      <c r="J39"/>
      <c r="K39"/>
      <c r="N39"/>
      <c r="O39"/>
      <c r="R39"/>
      <c r="S39"/>
      <c r="T39"/>
    </row>
    <row r="40" spans="1:20">
      <c r="A40" s="8" t="s">
        <v>4</v>
      </c>
      <c r="B40" s="8">
        <v>3</v>
      </c>
      <c r="C40" s="8" t="s">
        <v>5</v>
      </c>
      <c r="D40" s="8" t="s">
        <v>10</v>
      </c>
      <c r="J40"/>
      <c r="K40"/>
      <c r="N40"/>
      <c r="O40"/>
      <c r="R40"/>
      <c r="S40"/>
      <c r="T40"/>
    </row>
    <row r="41" spans="1:20">
      <c r="A41" s="8" t="s">
        <v>2</v>
      </c>
      <c r="B41" s="8">
        <v>3</v>
      </c>
      <c r="C41" s="8" t="s">
        <v>0</v>
      </c>
      <c r="D41" s="8" t="s">
        <v>11</v>
      </c>
      <c r="J41"/>
      <c r="K41"/>
      <c r="N41"/>
      <c r="O41"/>
      <c r="R41"/>
      <c r="S41"/>
      <c r="T41"/>
    </row>
    <row r="42" spans="1:20">
      <c r="A42" s="8" t="s">
        <v>2</v>
      </c>
      <c r="B42" s="8">
        <v>1</v>
      </c>
      <c r="C42" s="8" t="s">
        <v>0</v>
      </c>
      <c r="D42" s="8" t="s">
        <v>9</v>
      </c>
      <c r="J42"/>
      <c r="K42"/>
      <c r="N42"/>
      <c r="O42"/>
      <c r="R42"/>
      <c r="S42"/>
      <c r="T42"/>
    </row>
    <row r="43" spans="1:20">
      <c r="A43" s="8" t="s">
        <v>2</v>
      </c>
      <c r="B43" s="8">
        <v>2</v>
      </c>
      <c r="C43" s="8" t="s">
        <v>3</v>
      </c>
      <c r="D43" s="8" t="s">
        <v>11</v>
      </c>
      <c r="J43"/>
      <c r="K43"/>
      <c r="N43"/>
      <c r="O43"/>
      <c r="R43"/>
      <c r="S43"/>
      <c r="T43"/>
    </row>
    <row r="44" spans="1:20">
      <c r="A44" s="8" t="s">
        <v>2</v>
      </c>
      <c r="B44" s="8">
        <v>6</v>
      </c>
      <c r="C44" s="8" t="s">
        <v>3</v>
      </c>
      <c r="D44" s="8" t="s">
        <v>9</v>
      </c>
      <c r="J44"/>
      <c r="K44"/>
      <c r="N44"/>
      <c r="O44"/>
      <c r="R44"/>
      <c r="S44"/>
      <c r="T44"/>
    </row>
    <row r="45" spans="1:20">
      <c r="A45" s="8" t="s">
        <v>4</v>
      </c>
      <c r="B45" s="8">
        <v>3</v>
      </c>
      <c r="C45" s="8" t="s">
        <v>3</v>
      </c>
      <c r="D45" s="8" t="s">
        <v>10</v>
      </c>
      <c r="J45"/>
      <c r="K45"/>
      <c r="N45"/>
      <c r="O45"/>
      <c r="R45"/>
      <c r="S45"/>
      <c r="T45"/>
    </row>
    <row r="46" spans="1:20">
      <c r="A46" s="8" t="s">
        <v>2</v>
      </c>
      <c r="B46" s="8">
        <v>1</v>
      </c>
      <c r="C46" s="8" t="s">
        <v>3</v>
      </c>
      <c r="D46" s="8" t="s">
        <v>12</v>
      </c>
      <c r="J46"/>
      <c r="K46"/>
      <c r="N46"/>
      <c r="O46"/>
      <c r="R46"/>
      <c r="S46"/>
      <c r="T46"/>
    </row>
    <row r="47" spans="1:20">
      <c r="A47" s="8" t="s">
        <v>4</v>
      </c>
      <c r="B47" s="8">
        <v>3</v>
      </c>
      <c r="C47" s="8" t="s">
        <v>3</v>
      </c>
      <c r="D47" s="8" t="s">
        <v>11</v>
      </c>
      <c r="J47"/>
      <c r="K47"/>
      <c r="N47"/>
      <c r="O47"/>
      <c r="R47"/>
      <c r="S47"/>
      <c r="T47"/>
    </row>
    <row r="48" spans="1:20">
      <c r="A48" s="8" t="s">
        <v>4</v>
      </c>
      <c r="B48" s="8">
        <v>3</v>
      </c>
      <c r="C48" s="8" t="s">
        <v>3</v>
      </c>
      <c r="D48" s="8" t="s">
        <v>12</v>
      </c>
      <c r="J48"/>
      <c r="K48"/>
      <c r="N48"/>
      <c r="O48"/>
      <c r="R48"/>
      <c r="S48"/>
      <c r="T48"/>
    </row>
    <row r="49" spans="1:20">
      <c r="A49" s="8" t="s">
        <v>2</v>
      </c>
      <c r="B49" s="8">
        <v>6</v>
      </c>
      <c r="C49" s="8" t="s">
        <v>5</v>
      </c>
      <c r="D49" s="8" t="s">
        <v>9</v>
      </c>
      <c r="J49"/>
      <c r="K49"/>
      <c r="N49"/>
      <c r="O49"/>
      <c r="R49"/>
      <c r="S49"/>
      <c r="T49"/>
    </row>
    <row r="50" spans="1:20">
      <c r="A50" s="8" t="s">
        <v>2</v>
      </c>
      <c r="B50" s="8">
        <v>4</v>
      </c>
      <c r="C50" s="8" t="s">
        <v>0</v>
      </c>
      <c r="D50" s="8" t="s">
        <v>12</v>
      </c>
      <c r="J50"/>
      <c r="K50"/>
      <c r="N50"/>
      <c r="O50"/>
      <c r="R50"/>
      <c r="S50"/>
      <c r="T50"/>
    </row>
    <row r="51" spans="1:20">
      <c r="A51" s="8" t="s">
        <v>4</v>
      </c>
      <c r="B51" s="8">
        <v>1</v>
      </c>
      <c r="C51" s="8" t="s">
        <v>5</v>
      </c>
      <c r="D51" s="8" t="s">
        <v>9</v>
      </c>
      <c r="J51"/>
      <c r="K51"/>
      <c r="N51"/>
      <c r="O51"/>
      <c r="R51"/>
      <c r="S51"/>
      <c r="T51"/>
    </row>
    <row r="52" spans="1:20">
      <c r="A52" s="8" t="s">
        <v>4</v>
      </c>
      <c r="B52" s="8">
        <v>2</v>
      </c>
      <c r="C52" s="8" t="s">
        <v>0</v>
      </c>
      <c r="D52" s="8" t="s">
        <v>12</v>
      </c>
      <c r="J52"/>
      <c r="K52"/>
      <c r="N52"/>
      <c r="O52"/>
      <c r="R52"/>
      <c r="S52"/>
      <c r="T52"/>
    </row>
    <row r="53" spans="1:20">
      <c r="A53" s="8" t="s">
        <v>2</v>
      </c>
      <c r="B53" s="8">
        <v>4</v>
      </c>
      <c r="C53" s="8" t="s">
        <v>3</v>
      </c>
      <c r="D53" s="8" t="s">
        <v>12</v>
      </c>
      <c r="J53"/>
      <c r="K53"/>
      <c r="N53"/>
      <c r="O53"/>
      <c r="R53"/>
      <c r="S53"/>
      <c r="T53"/>
    </row>
    <row r="54" spans="1:20">
      <c r="A54" s="8" t="s">
        <v>4</v>
      </c>
      <c r="B54" s="8">
        <v>4</v>
      </c>
      <c r="C54" s="8" t="s">
        <v>3</v>
      </c>
      <c r="D54" s="8" t="s">
        <v>11</v>
      </c>
      <c r="J54"/>
      <c r="K54"/>
      <c r="N54"/>
      <c r="O54"/>
      <c r="R54"/>
      <c r="S54"/>
      <c r="T54"/>
    </row>
    <row r="55" spans="1:20">
      <c r="A55" s="8" t="s">
        <v>4</v>
      </c>
      <c r="B55" s="8">
        <v>5</v>
      </c>
      <c r="C55" s="8" t="s">
        <v>3</v>
      </c>
      <c r="D55" s="8" t="s">
        <v>12</v>
      </c>
      <c r="J55"/>
      <c r="K55"/>
      <c r="N55"/>
      <c r="O55"/>
      <c r="R55"/>
      <c r="S55"/>
      <c r="T55"/>
    </row>
    <row r="56" spans="1:20">
      <c r="A56" s="8" t="s">
        <v>2</v>
      </c>
      <c r="B56" s="8">
        <v>3</v>
      </c>
      <c r="C56" s="8" t="s">
        <v>3</v>
      </c>
      <c r="D56" s="8" t="s">
        <v>9</v>
      </c>
      <c r="J56"/>
      <c r="K56"/>
      <c r="N56"/>
      <c r="O56"/>
      <c r="R56"/>
      <c r="S56"/>
      <c r="T56"/>
    </row>
    <row r="57" spans="1:20">
      <c r="A57" s="8" t="s">
        <v>2</v>
      </c>
      <c r="B57" s="8">
        <v>3</v>
      </c>
      <c r="C57" s="8" t="s">
        <v>3</v>
      </c>
      <c r="D57" s="8" t="s">
        <v>11</v>
      </c>
      <c r="J57"/>
      <c r="K57"/>
      <c r="N57"/>
      <c r="O57"/>
      <c r="R57"/>
      <c r="S57"/>
      <c r="T57"/>
    </row>
    <row r="58" spans="1:20">
      <c r="A58" s="8" t="s">
        <v>2</v>
      </c>
      <c r="B58" s="8">
        <v>1</v>
      </c>
      <c r="C58" s="8" t="s">
        <v>0</v>
      </c>
      <c r="D58" s="8" t="s">
        <v>11</v>
      </c>
      <c r="J58"/>
      <c r="K58"/>
      <c r="N58"/>
      <c r="O58"/>
      <c r="R58"/>
      <c r="S58"/>
      <c r="T58"/>
    </row>
    <row r="59" spans="1:20">
      <c r="A59" s="8" t="s">
        <v>4</v>
      </c>
      <c r="B59" s="8">
        <v>3</v>
      </c>
      <c r="C59" s="8" t="s">
        <v>0</v>
      </c>
      <c r="D59" s="8" t="s">
        <v>12</v>
      </c>
      <c r="J59"/>
      <c r="K59"/>
      <c r="N59"/>
      <c r="O59"/>
      <c r="R59"/>
      <c r="S59"/>
      <c r="T59"/>
    </row>
    <row r="60" spans="1:20">
      <c r="A60" s="8" t="s">
        <v>2</v>
      </c>
      <c r="B60" s="8">
        <v>2</v>
      </c>
      <c r="C60" s="8" t="s">
        <v>5</v>
      </c>
      <c r="D60" s="8" t="s">
        <v>10</v>
      </c>
      <c r="J60"/>
      <c r="K60"/>
      <c r="N60"/>
      <c r="O60"/>
      <c r="R60"/>
      <c r="S60"/>
      <c r="T60"/>
    </row>
    <row r="61" spans="1:20">
      <c r="A61" s="8" t="s">
        <v>4</v>
      </c>
      <c r="B61" s="8">
        <v>1</v>
      </c>
      <c r="C61" s="8" t="s">
        <v>5</v>
      </c>
      <c r="D61" s="8" t="s">
        <v>9</v>
      </c>
      <c r="J61"/>
      <c r="K61"/>
      <c r="N61"/>
      <c r="O61"/>
      <c r="R61"/>
      <c r="S61"/>
      <c r="T61"/>
    </row>
    <row r="62" spans="1:20">
      <c r="A62" s="8" t="s">
        <v>2</v>
      </c>
      <c r="B62" s="8">
        <v>3</v>
      </c>
      <c r="C62" s="8" t="s">
        <v>1</v>
      </c>
      <c r="D62" s="8" t="s">
        <v>9</v>
      </c>
      <c r="J62"/>
      <c r="K62"/>
      <c r="N62"/>
      <c r="O62"/>
      <c r="R62"/>
      <c r="S62"/>
      <c r="T62"/>
    </row>
    <row r="63" spans="1:20">
      <c r="A63" s="8" t="s">
        <v>2</v>
      </c>
      <c r="B63" s="8">
        <v>6</v>
      </c>
      <c r="C63" s="8" t="s">
        <v>3</v>
      </c>
      <c r="D63" s="8" t="s">
        <v>10</v>
      </c>
      <c r="J63"/>
      <c r="K63"/>
      <c r="N63"/>
      <c r="O63"/>
      <c r="R63"/>
      <c r="S63"/>
      <c r="T63"/>
    </row>
    <row r="64" spans="1:20">
      <c r="A64" s="8" t="s">
        <v>4</v>
      </c>
      <c r="B64" s="8">
        <v>5</v>
      </c>
      <c r="C64" s="8" t="s">
        <v>3</v>
      </c>
      <c r="D64" s="8" t="s">
        <v>9</v>
      </c>
      <c r="J64"/>
      <c r="K64"/>
      <c r="N64"/>
      <c r="O64"/>
      <c r="R64"/>
      <c r="S64"/>
      <c r="T64"/>
    </row>
    <row r="65" spans="1:20">
      <c r="A65" s="8" t="s">
        <v>2</v>
      </c>
      <c r="B65" s="8">
        <v>1</v>
      </c>
      <c r="C65" s="8" t="s">
        <v>5</v>
      </c>
      <c r="D65" s="8" t="s">
        <v>12</v>
      </c>
      <c r="J65"/>
      <c r="K65"/>
      <c r="N65"/>
      <c r="O65"/>
      <c r="R65"/>
      <c r="S65"/>
      <c r="T65"/>
    </row>
    <row r="66" spans="1:20">
      <c r="A66" s="8" t="s">
        <v>2</v>
      </c>
      <c r="B66" s="8">
        <v>2</v>
      </c>
      <c r="C66" s="8" t="s">
        <v>0</v>
      </c>
      <c r="D66" s="8" t="s">
        <v>10</v>
      </c>
      <c r="J66"/>
      <c r="K66"/>
      <c r="N66"/>
      <c r="O66"/>
      <c r="R66"/>
      <c r="S66"/>
      <c r="T66"/>
    </row>
    <row r="67" spans="1:20">
      <c r="A67" s="8" t="s">
        <v>2</v>
      </c>
      <c r="B67" s="8">
        <v>4</v>
      </c>
      <c r="C67" s="8" t="s">
        <v>0</v>
      </c>
      <c r="D67" s="8" t="s">
        <v>10</v>
      </c>
      <c r="J67"/>
      <c r="K67"/>
      <c r="N67"/>
      <c r="O67"/>
      <c r="R67"/>
      <c r="S67"/>
      <c r="T67"/>
    </row>
    <row r="68" spans="1:20">
      <c r="A68" s="8" t="s">
        <v>2</v>
      </c>
      <c r="B68" s="8">
        <v>3</v>
      </c>
      <c r="C68" s="8" t="s">
        <v>3</v>
      </c>
      <c r="D68" s="8" t="s">
        <v>9</v>
      </c>
      <c r="J68"/>
      <c r="K68"/>
      <c r="N68"/>
      <c r="O68"/>
      <c r="R68"/>
      <c r="S68"/>
      <c r="T68"/>
    </row>
    <row r="69" spans="1:20">
      <c r="A69" s="8" t="s">
        <v>2</v>
      </c>
      <c r="B69" s="8">
        <v>3</v>
      </c>
      <c r="C69" s="8" t="s">
        <v>3</v>
      </c>
      <c r="D69" s="8" t="s">
        <v>10</v>
      </c>
      <c r="J69"/>
      <c r="K69"/>
      <c r="N69"/>
      <c r="O69"/>
      <c r="R69"/>
      <c r="S69"/>
      <c r="T69"/>
    </row>
    <row r="70" spans="1:20">
      <c r="A70" s="8" t="s">
        <v>2</v>
      </c>
      <c r="B70" s="8">
        <v>3</v>
      </c>
      <c r="C70" s="8" t="s">
        <v>3</v>
      </c>
      <c r="D70" s="8" t="s">
        <v>11</v>
      </c>
      <c r="J70"/>
      <c r="K70"/>
      <c r="N70"/>
      <c r="O70"/>
      <c r="R70"/>
      <c r="S70"/>
      <c r="T70"/>
    </row>
    <row r="71" spans="1:20">
      <c r="A71" s="8" t="s">
        <v>2</v>
      </c>
      <c r="B71" s="8">
        <v>1</v>
      </c>
      <c r="C71" s="8" t="s">
        <v>3</v>
      </c>
      <c r="D71" s="8" t="s">
        <v>12</v>
      </c>
      <c r="J71"/>
      <c r="K71"/>
      <c r="N71"/>
      <c r="O71"/>
      <c r="R71"/>
      <c r="S71"/>
      <c r="T71"/>
    </row>
    <row r="72" spans="1:20">
      <c r="A72" s="8" t="s">
        <v>2</v>
      </c>
      <c r="B72" s="8">
        <v>3</v>
      </c>
      <c r="C72" s="8" t="s">
        <v>3</v>
      </c>
      <c r="D72" s="8" t="s">
        <v>11</v>
      </c>
      <c r="J72"/>
      <c r="K72"/>
      <c r="N72"/>
      <c r="O72"/>
      <c r="R72"/>
      <c r="S72"/>
      <c r="T72"/>
    </row>
    <row r="73" spans="1:20">
      <c r="A73" s="8" t="s">
        <v>2</v>
      </c>
      <c r="B73" s="8">
        <v>1</v>
      </c>
      <c r="C73" s="8" t="s">
        <v>0</v>
      </c>
      <c r="D73" s="8" t="s">
        <v>8</v>
      </c>
      <c r="J73"/>
      <c r="K73"/>
      <c r="N73"/>
      <c r="O73"/>
      <c r="R73"/>
      <c r="S73"/>
      <c r="T73"/>
    </row>
    <row r="74" spans="1:20">
      <c r="A74" s="8" t="s">
        <v>4</v>
      </c>
      <c r="B74" s="8">
        <v>3</v>
      </c>
      <c r="C74" s="8" t="s">
        <v>0</v>
      </c>
      <c r="D74" s="8" t="s">
        <v>12</v>
      </c>
      <c r="J74"/>
      <c r="K74"/>
      <c r="N74"/>
      <c r="O74"/>
      <c r="R74"/>
      <c r="S74"/>
      <c r="T74"/>
    </row>
    <row r="75" spans="1:20">
      <c r="A75" s="8" t="s">
        <v>4</v>
      </c>
      <c r="B75" s="8">
        <v>3</v>
      </c>
      <c r="C75" s="8" t="s">
        <v>3</v>
      </c>
      <c r="D75" s="8" t="s">
        <v>12</v>
      </c>
      <c r="J75"/>
      <c r="K75"/>
      <c r="N75"/>
      <c r="O75"/>
      <c r="R75"/>
      <c r="S75"/>
      <c r="T75"/>
    </row>
    <row r="76" spans="1:20">
      <c r="A76" s="8" t="s">
        <v>2</v>
      </c>
      <c r="B76" s="8">
        <v>4</v>
      </c>
      <c r="C76" s="8" t="s">
        <v>1</v>
      </c>
      <c r="D76" s="8" t="s">
        <v>10</v>
      </c>
      <c r="J76"/>
      <c r="K76"/>
      <c r="N76"/>
      <c r="O76"/>
      <c r="R76"/>
      <c r="S76"/>
      <c r="T76"/>
    </row>
    <row r="77" spans="1:20">
      <c r="A77" s="8" t="s">
        <v>2</v>
      </c>
      <c r="B77" s="8">
        <v>4</v>
      </c>
      <c r="C77" s="8" t="s">
        <v>0</v>
      </c>
      <c r="D77" s="8" t="s">
        <v>11</v>
      </c>
      <c r="J77"/>
      <c r="K77"/>
      <c r="N77"/>
      <c r="O77"/>
      <c r="R77"/>
      <c r="S77"/>
      <c r="T77"/>
    </row>
    <row r="78" spans="1:20">
      <c r="A78" s="8" t="s">
        <v>2</v>
      </c>
      <c r="B78" s="8">
        <v>2</v>
      </c>
      <c r="C78" s="8" t="s">
        <v>3</v>
      </c>
      <c r="D78" s="8" t="s">
        <v>11</v>
      </c>
      <c r="J78"/>
      <c r="K78"/>
      <c r="N78"/>
      <c r="O78"/>
      <c r="R78"/>
      <c r="S78"/>
      <c r="T78"/>
    </row>
    <row r="79" spans="1:20">
      <c r="A79" s="8" t="s">
        <v>2</v>
      </c>
      <c r="B79" s="8">
        <v>3</v>
      </c>
      <c r="C79" s="8" t="s">
        <v>5</v>
      </c>
      <c r="D79" s="8" t="s">
        <v>12</v>
      </c>
      <c r="J79"/>
      <c r="K79"/>
      <c r="N79"/>
      <c r="O79"/>
      <c r="R79"/>
      <c r="S79"/>
      <c r="T79"/>
    </row>
    <row r="80" spans="1:20">
      <c r="A80" s="8" t="s">
        <v>2</v>
      </c>
      <c r="B80" s="8">
        <v>2</v>
      </c>
      <c r="C80" s="8" t="s">
        <v>5</v>
      </c>
      <c r="D80" s="8" t="s">
        <v>12</v>
      </c>
      <c r="J80"/>
      <c r="K80"/>
      <c r="N80"/>
      <c r="O80"/>
      <c r="R80"/>
      <c r="S80"/>
      <c r="T80"/>
    </row>
    <row r="81" spans="1:20">
      <c r="A81" s="8" t="s">
        <v>2</v>
      </c>
      <c r="B81" s="8">
        <v>3</v>
      </c>
      <c r="C81" s="8" t="s">
        <v>5</v>
      </c>
      <c r="D81" s="8" t="s">
        <v>12</v>
      </c>
      <c r="J81"/>
      <c r="K81"/>
      <c r="N81"/>
      <c r="O81"/>
      <c r="R81"/>
      <c r="S81"/>
      <c r="T81"/>
    </row>
    <row r="82" spans="1:20">
      <c r="A82" s="8" t="s">
        <v>2</v>
      </c>
      <c r="B82" s="8">
        <v>4</v>
      </c>
      <c r="C82" s="8" t="s">
        <v>3</v>
      </c>
      <c r="D82" s="8" t="s">
        <v>10</v>
      </c>
      <c r="J82"/>
      <c r="K82"/>
      <c r="N82"/>
      <c r="O82"/>
      <c r="R82"/>
      <c r="S82"/>
      <c r="T82"/>
    </row>
    <row r="83" spans="1:20">
      <c r="A83" s="8" t="s">
        <v>2</v>
      </c>
      <c r="B83" s="8">
        <v>4</v>
      </c>
      <c r="C83" s="8" t="s">
        <v>0</v>
      </c>
      <c r="D83" s="8" t="s">
        <v>12</v>
      </c>
      <c r="J83"/>
      <c r="K83"/>
      <c r="N83"/>
      <c r="O83"/>
      <c r="R83"/>
      <c r="S83"/>
      <c r="T83"/>
    </row>
    <row r="84" spans="1:20">
      <c r="A84" s="8" t="s">
        <v>2</v>
      </c>
      <c r="B84" s="8">
        <v>1</v>
      </c>
      <c r="C84" s="8" t="s">
        <v>0</v>
      </c>
      <c r="D84" s="8" t="s">
        <v>12</v>
      </c>
      <c r="J84"/>
      <c r="K84"/>
      <c r="N84"/>
      <c r="O84"/>
      <c r="R84"/>
      <c r="S84"/>
      <c r="T84"/>
    </row>
    <row r="85" spans="1:20">
      <c r="A85" s="8" t="s">
        <v>4</v>
      </c>
      <c r="B85" s="8">
        <v>3</v>
      </c>
      <c r="C85" s="8" t="s">
        <v>0</v>
      </c>
      <c r="D85" s="8" t="s">
        <v>12</v>
      </c>
      <c r="J85"/>
      <c r="K85"/>
      <c r="N85"/>
      <c r="O85"/>
      <c r="R85"/>
      <c r="S85"/>
      <c r="T85"/>
    </row>
    <row r="86" spans="1:20">
      <c r="A86" s="8" t="s">
        <v>2</v>
      </c>
      <c r="B86" s="8">
        <v>1</v>
      </c>
      <c r="C86" s="8" t="s">
        <v>3</v>
      </c>
      <c r="D86" s="8" t="s">
        <v>11</v>
      </c>
      <c r="J86"/>
      <c r="K86"/>
      <c r="N86"/>
      <c r="O86"/>
      <c r="R86"/>
      <c r="S86"/>
      <c r="T86"/>
    </row>
    <row r="87" spans="1:20">
      <c r="A87" s="8" t="s">
        <v>2</v>
      </c>
      <c r="B87" s="8">
        <v>5</v>
      </c>
      <c r="C87" s="8" t="s">
        <v>1</v>
      </c>
      <c r="D87" s="8" t="s">
        <v>11</v>
      </c>
      <c r="J87"/>
      <c r="K87"/>
      <c r="N87"/>
      <c r="O87"/>
      <c r="R87"/>
      <c r="S87"/>
      <c r="T87"/>
    </row>
    <row r="88" spans="1:20">
      <c r="A88" s="8" t="s">
        <v>4</v>
      </c>
      <c r="B88" s="8">
        <v>2</v>
      </c>
      <c r="C88" s="8" t="s">
        <v>5</v>
      </c>
      <c r="D88" s="8" t="s">
        <v>8</v>
      </c>
      <c r="J88"/>
      <c r="K88"/>
      <c r="N88"/>
      <c r="O88"/>
      <c r="R88"/>
      <c r="S88"/>
      <c r="T88"/>
    </row>
    <row r="89" spans="1:20">
      <c r="A89" s="8" t="s">
        <v>4</v>
      </c>
      <c r="B89" s="8">
        <v>3</v>
      </c>
      <c r="C89" s="8" t="s">
        <v>5</v>
      </c>
      <c r="D89" s="8" t="s">
        <v>9</v>
      </c>
      <c r="J89"/>
      <c r="K89"/>
      <c r="N89"/>
      <c r="O89"/>
      <c r="R89"/>
      <c r="S89"/>
      <c r="T89"/>
    </row>
    <row r="90" spans="1:20">
      <c r="A90" s="8" t="s">
        <v>2</v>
      </c>
      <c r="B90" s="8">
        <v>2</v>
      </c>
      <c r="C90" s="8" t="s">
        <v>0</v>
      </c>
      <c r="D90" s="8" t="s">
        <v>12</v>
      </c>
      <c r="J90"/>
      <c r="K90"/>
      <c r="N90"/>
      <c r="O90"/>
      <c r="R90"/>
      <c r="S90"/>
      <c r="T90"/>
    </row>
    <row r="91" spans="1:20">
      <c r="A91" s="8" t="s">
        <v>2</v>
      </c>
      <c r="B91" s="8">
        <v>2</v>
      </c>
      <c r="C91" s="8" t="s">
        <v>0</v>
      </c>
      <c r="D91" s="8" t="s">
        <v>12</v>
      </c>
      <c r="J91"/>
      <c r="K91"/>
      <c r="N91"/>
      <c r="O91"/>
      <c r="R91"/>
      <c r="S91"/>
      <c r="T91"/>
    </row>
    <row r="92" spans="1:20">
      <c r="A92" s="8" t="s">
        <v>2</v>
      </c>
      <c r="B92" s="8">
        <v>2</v>
      </c>
      <c r="C92" s="8" t="s">
        <v>5</v>
      </c>
      <c r="D92" s="8" t="s">
        <v>12</v>
      </c>
      <c r="J92"/>
      <c r="K92"/>
      <c r="N92"/>
      <c r="O92"/>
      <c r="R92"/>
      <c r="S92"/>
      <c r="T92"/>
    </row>
    <row r="93" spans="1:20">
      <c r="A93" s="8" t="s">
        <v>4</v>
      </c>
      <c r="B93" s="8">
        <v>5</v>
      </c>
      <c r="C93" s="8" t="s">
        <v>1</v>
      </c>
      <c r="D93" s="8" t="s">
        <v>12</v>
      </c>
      <c r="J93"/>
      <c r="K93"/>
      <c r="N93"/>
      <c r="O93"/>
      <c r="R93"/>
      <c r="S93"/>
      <c r="T93"/>
    </row>
    <row r="94" spans="1:20">
      <c r="A94" s="8" t="s">
        <v>2</v>
      </c>
      <c r="B94" s="8">
        <v>1</v>
      </c>
      <c r="C94" s="8" t="s">
        <v>5</v>
      </c>
      <c r="D94" s="8" t="s">
        <v>12</v>
      </c>
      <c r="J94"/>
      <c r="K94"/>
      <c r="N94"/>
      <c r="O94"/>
      <c r="R94"/>
      <c r="S94"/>
      <c r="T94"/>
    </row>
    <row r="95" spans="1:20">
      <c r="A95" s="8" t="s">
        <v>2</v>
      </c>
      <c r="B95" s="8">
        <v>1</v>
      </c>
      <c r="C95" s="8" t="s">
        <v>0</v>
      </c>
      <c r="D95" s="8" t="s">
        <v>10</v>
      </c>
      <c r="J95"/>
      <c r="K95"/>
      <c r="N95"/>
      <c r="O95"/>
      <c r="R95"/>
      <c r="S95"/>
      <c r="T95"/>
    </row>
    <row r="96" spans="1:20">
      <c r="A96" s="8" t="s">
        <v>2</v>
      </c>
      <c r="B96" s="8">
        <v>4</v>
      </c>
      <c r="C96" s="8" t="s">
        <v>3</v>
      </c>
      <c r="D96" s="8" t="s">
        <v>10</v>
      </c>
      <c r="J96"/>
      <c r="K96"/>
      <c r="N96"/>
      <c r="O96"/>
      <c r="R96"/>
      <c r="S96"/>
      <c r="T96"/>
    </row>
    <row r="97" spans="1:20">
      <c r="A97" s="8" t="s">
        <v>2</v>
      </c>
      <c r="B97" s="8">
        <v>3</v>
      </c>
      <c r="C97" s="8" t="s">
        <v>5</v>
      </c>
      <c r="D97" s="8" t="s">
        <v>10</v>
      </c>
      <c r="J97"/>
      <c r="K97"/>
      <c r="N97"/>
      <c r="O97"/>
      <c r="R97"/>
      <c r="S97"/>
      <c r="T97"/>
    </row>
    <row r="98" spans="1:20">
      <c r="A98" s="8" t="s">
        <v>4</v>
      </c>
      <c r="B98" s="8">
        <v>1</v>
      </c>
      <c r="C98" s="8" t="s">
        <v>0</v>
      </c>
      <c r="D98" s="8" t="s">
        <v>10</v>
      </c>
      <c r="J98"/>
      <c r="K98"/>
      <c r="N98"/>
      <c r="O98"/>
      <c r="R98"/>
      <c r="S98"/>
      <c r="T98"/>
    </row>
    <row r="99" spans="1:20">
      <c r="A99" s="8" t="s">
        <v>2</v>
      </c>
      <c r="B99" s="8">
        <v>3</v>
      </c>
      <c r="C99" s="8" t="s">
        <v>0</v>
      </c>
      <c r="D99" s="8" t="s">
        <v>10</v>
      </c>
      <c r="J99"/>
      <c r="K99"/>
      <c r="N99"/>
      <c r="O99"/>
      <c r="R99"/>
      <c r="S99"/>
      <c r="T99"/>
    </row>
    <row r="100" spans="1:20">
      <c r="A100" s="8" t="s">
        <v>4</v>
      </c>
      <c r="B100" s="8">
        <v>2</v>
      </c>
      <c r="C100" s="8" t="s">
        <v>3</v>
      </c>
      <c r="D100" s="8" t="s">
        <v>9</v>
      </c>
      <c r="J100"/>
      <c r="K100"/>
      <c r="N100"/>
      <c r="O100"/>
      <c r="R100"/>
      <c r="S100"/>
      <c r="T100"/>
    </row>
    <row r="101" spans="1:20">
      <c r="A101" s="8" t="s">
        <v>4</v>
      </c>
      <c r="B101" s="8">
        <v>3</v>
      </c>
      <c r="C101" s="8" t="s">
        <v>3</v>
      </c>
      <c r="D101" s="8" t="s">
        <v>9</v>
      </c>
      <c r="J101"/>
      <c r="K101"/>
      <c r="N101"/>
      <c r="O101"/>
      <c r="R101"/>
      <c r="S101"/>
      <c r="T101"/>
    </row>
    <row r="102" spans="1:20">
      <c r="A102" s="8" t="s">
        <v>2</v>
      </c>
      <c r="B102" s="8">
        <v>1</v>
      </c>
      <c r="C102" s="8" t="s">
        <v>0</v>
      </c>
      <c r="D102" s="8" t="s">
        <v>10</v>
      </c>
      <c r="J102"/>
      <c r="K102"/>
      <c r="N102"/>
      <c r="O102"/>
      <c r="R102"/>
      <c r="S102"/>
      <c r="T102"/>
    </row>
    <row r="103" spans="1:20">
      <c r="A103" s="8" t="s">
        <v>2</v>
      </c>
      <c r="B103" s="8">
        <v>1</v>
      </c>
      <c r="C103" s="8" t="s">
        <v>0</v>
      </c>
      <c r="D103" s="8" t="s">
        <v>12</v>
      </c>
      <c r="J103"/>
      <c r="K103"/>
      <c r="N103"/>
      <c r="O103"/>
      <c r="R103"/>
      <c r="S103"/>
      <c r="T103"/>
    </row>
    <row r="104" spans="1:20">
      <c r="A104" s="8" t="s">
        <v>2</v>
      </c>
      <c r="B104" s="8">
        <v>3</v>
      </c>
      <c r="C104" s="8" t="s">
        <v>0</v>
      </c>
      <c r="D104" s="8" t="s">
        <v>8</v>
      </c>
      <c r="J104"/>
      <c r="K104"/>
      <c r="N104"/>
      <c r="O104"/>
      <c r="R104"/>
      <c r="S104"/>
      <c r="T104"/>
    </row>
    <row r="105" spans="1:20">
      <c r="A105" s="8" t="s">
        <v>2</v>
      </c>
      <c r="B105" s="8">
        <v>2</v>
      </c>
      <c r="C105" s="8" t="s">
        <v>3</v>
      </c>
      <c r="D105" s="8" t="s">
        <v>9</v>
      </c>
      <c r="J105"/>
      <c r="K105"/>
      <c r="N105"/>
      <c r="O105"/>
      <c r="R105"/>
      <c r="S105"/>
      <c r="T105"/>
    </row>
    <row r="106" spans="1:20">
      <c r="A106" s="8" t="s">
        <v>2</v>
      </c>
      <c r="B106" s="8">
        <v>1</v>
      </c>
      <c r="C106" s="8" t="s">
        <v>3</v>
      </c>
      <c r="D106" s="8" t="s">
        <v>9</v>
      </c>
      <c r="J106"/>
      <c r="K106"/>
      <c r="N106"/>
      <c r="O106"/>
      <c r="R106"/>
      <c r="S106"/>
      <c r="T106"/>
    </row>
    <row r="107" spans="1:20">
      <c r="A107" s="8" t="s">
        <v>2</v>
      </c>
      <c r="B107" s="8">
        <v>3</v>
      </c>
      <c r="C107" s="8" t="s">
        <v>0</v>
      </c>
      <c r="D107" s="8" t="s">
        <v>8</v>
      </c>
      <c r="J107"/>
      <c r="K107"/>
      <c r="N107"/>
      <c r="O107"/>
      <c r="R107"/>
      <c r="S107"/>
      <c r="T107"/>
    </row>
    <row r="108" spans="1:20">
      <c r="A108" s="8" t="s">
        <v>2</v>
      </c>
      <c r="B108" s="8">
        <v>4</v>
      </c>
      <c r="C108" s="8" t="s">
        <v>0</v>
      </c>
      <c r="D108" s="8" t="s">
        <v>9</v>
      </c>
      <c r="J108"/>
      <c r="K108"/>
      <c r="N108"/>
      <c r="O108"/>
      <c r="R108"/>
      <c r="S108"/>
      <c r="T108"/>
    </row>
    <row r="109" spans="1:20">
      <c r="A109" s="8" t="s">
        <v>2</v>
      </c>
      <c r="B109" s="8">
        <v>1</v>
      </c>
      <c r="C109" s="8" t="s">
        <v>3</v>
      </c>
      <c r="D109" s="8" t="s">
        <v>10</v>
      </c>
      <c r="J109"/>
      <c r="K109"/>
      <c r="N109"/>
      <c r="O109"/>
      <c r="R109"/>
      <c r="S109"/>
      <c r="T109"/>
    </row>
    <row r="110" spans="1:20">
      <c r="A110" s="8" t="s">
        <v>2</v>
      </c>
      <c r="B110" s="8">
        <v>4</v>
      </c>
      <c r="C110" s="8" t="s">
        <v>3</v>
      </c>
      <c r="D110" s="8" t="s">
        <v>9</v>
      </c>
      <c r="J110"/>
      <c r="K110"/>
      <c r="N110"/>
      <c r="O110"/>
      <c r="R110"/>
      <c r="S110"/>
      <c r="T110"/>
    </row>
    <row r="111" spans="1:20">
      <c r="A111" s="8" t="s">
        <v>2</v>
      </c>
      <c r="B111" s="8">
        <v>1</v>
      </c>
      <c r="C111" s="8" t="s">
        <v>3</v>
      </c>
      <c r="D111" s="8" t="s">
        <v>9</v>
      </c>
      <c r="J111"/>
      <c r="K111"/>
      <c r="N111"/>
      <c r="O111"/>
      <c r="R111"/>
      <c r="S111"/>
      <c r="T111"/>
    </row>
    <row r="112" spans="1:20">
      <c r="A112" s="8" t="s">
        <v>2</v>
      </c>
      <c r="B112" s="8">
        <v>3</v>
      </c>
      <c r="C112" s="8" t="s">
        <v>3</v>
      </c>
      <c r="D112" s="8" t="s">
        <v>9</v>
      </c>
      <c r="J112"/>
      <c r="K112"/>
      <c r="N112"/>
      <c r="O112"/>
      <c r="R112"/>
      <c r="S112"/>
      <c r="T112"/>
    </row>
    <row r="113" spans="1:20">
      <c r="A113" s="8" t="s">
        <v>2</v>
      </c>
      <c r="B113" s="8">
        <v>2</v>
      </c>
      <c r="C113" s="8" t="s">
        <v>0</v>
      </c>
      <c r="D113" s="8" t="s">
        <v>11</v>
      </c>
      <c r="J113"/>
      <c r="K113"/>
      <c r="N113"/>
      <c r="O113"/>
      <c r="R113"/>
      <c r="S113"/>
      <c r="T113"/>
    </row>
    <row r="114" spans="1:20">
      <c r="A114" s="8" t="s">
        <v>2</v>
      </c>
      <c r="B114" s="8">
        <v>4</v>
      </c>
      <c r="C114" s="8" t="s">
        <v>1</v>
      </c>
      <c r="D114" s="8" t="s">
        <v>12</v>
      </c>
      <c r="J114"/>
      <c r="K114"/>
      <c r="N114"/>
      <c r="O114"/>
      <c r="R114"/>
      <c r="S114"/>
      <c r="T114"/>
    </row>
    <row r="115" spans="1:20">
      <c r="A115" s="8" t="s">
        <v>4</v>
      </c>
      <c r="B115" s="8">
        <v>4</v>
      </c>
      <c r="C115" s="8" t="s">
        <v>3</v>
      </c>
      <c r="D115" s="8" t="s">
        <v>11</v>
      </c>
      <c r="J115"/>
      <c r="K115"/>
      <c r="N115"/>
      <c r="O115"/>
      <c r="R115"/>
      <c r="S115"/>
      <c r="T115"/>
    </row>
    <row r="116" spans="1:20">
      <c r="A116" s="8" t="s">
        <v>2</v>
      </c>
      <c r="B116" s="8">
        <v>4</v>
      </c>
      <c r="C116" s="8" t="s">
        <v>5</v>
      </c>
      <c r="D116" s="8" t="s">
        <v>9</v>
      </c>
      <c r="J116"/>
      <c r="K116"/>
      <c r="N116"/>
      <c r="O116"/>
      <c r="R116"/>
      <c r="S116"/>
      <c r="T116"/>
    </row>
    <row r="117" spans="1:20">
      <c r="A117" s="8" t="s">
        <v>2</v>
      </c>
      <c r="B117" s="8">
        <v>3</v>
      </c>
      <c r="C117" s="8" t="s">
        <v>1</v>
      </c>
      <c r="D117" s="8" t="s">
        <v>12</v>
      </c>
      <c r="J117"/>
      <c r="K117"/>
      <c r="N117"/>
      <c r="O117"/>
      <c r="R117"/>
      <c r="S117"/>
      <c r="T117"/>
    </row>
    <row r="118" spans="1:20">
      <c r="A118" s="8" t="s">
        <v>2</v>
      </c>
      <c r="B118" s="8">
        <v>1</v>
      </c>
      <c r="C118" s="8" t="s">
        <v>5</v>
      </c>
      <c r="D118" s="8" t="s">
        <v>10</v>
      </c>
      <c r="J118"/>
      <c r="K118"/>
      <c r="N118"/>
      <c r="O118"/>
      <c r="R118"/>
      <c r="S118"/>
      <c r="T118"/>
    </row>
    <row r="119" spans="1:20">
      <c r="A119" s="8" t="s">
        <v>4</v>
      </c>
      <c r="B119" s="8">
        <v>2</v>
      </c>
      <c r="C119" s="8" t="s">
        <v>1</v>
      </c>
      <c r="D119" s="8" t="s">
        <v>10</v>
      </c>
      <c r="J119"/>
      <c r="K119"/>
      <c r="N119"/>
      <c r="O119"/>
      <c r="R119"/>
      <c r="S119"/>
      <c r="T119"/>
    </row>
    <row r="120" spans="1:20">
      <c r="A120" s="8" t="s">
        <v>2</v>
      </c>
      <c r="B120" s="8">
        <v>6</v>
      </c>
      <c r="C120" s="8" t="s">
        <v>5</v>
      </c>
      <c r="D120" s="8" t="s">
        <v>11</v>
      </c>
      <c r="J120"/>
      <c r="K120"/>
      <c r="N120"/>
      <c r="O120"/>
      <c r="R120"/>
      <c r="S120"/>
      <c r="T120"/>
    </row>
    <row r="121" spans="1:20">
      <c r="A121" s="8" t="s">
        <v>4</v>
      </c>
      <c r="B121" s="8">
        <v>2</v>
      </c>
      <c r="C121" s="8" t="s">
        <v>1</v>
      </c>
      <c r="D121" s="8" t="s">
        <v>8</v>
      </c>
      <c r="J121"/>
      <c r="K121"/>
      <c r="N121"/>
      <c r="O121"/>
      <c r="R121"/>
      <c r="S121"/>
      <c r="T121"/>
    </row>
    <row r="122" spans="1:20">
      <c r="A122" s="8" t="s">
        <v>2</v>
      </c>
      <c r="B122" s="8">
        <v>1</v>
      </c>
      <c r="C122" s="8" t="s">
        <v>1</v>
      </c>
      <c r="D122" s="8" t="s">
        <v>12</v>
      </c>
      <c r="J122"/>
      <c r="K122"/>
      <c r="N122"/>
      <c r="O122"/>
      <c r="R122"/>
      <c r="S122"/>
      <c r="T122"/>
    </row>
    <row r="123" spans="1:20">
      <c r="A123" s="8" t="s">
        <v>2</v>
      </c>
      <c r="B123" s="8">
        <v>6</v>
      </c>
      <c r="C123" s="8" t="s">
        <v>0</v>
      </c>
      <c r="D123" s="8" t="s">
        <v>11</v>
      </c>
      <c r="J123"/>
      <c r="K123"/>
      <c r="N123"/>
      <c r="O123"/>
      <c r="R123"/>
      <c r="S123"/>
      <c r="T123"/>
    </row>
    <row r="124" spans="1:20">
      <c r="A124" s="8" t="s">
        <v>2</v>
      </c>
      <c r="B124" s="8">
        <v>4</v>
      </c>
      <c r="C124" s="8" t="s">
        <v>3</v>
      </c>
      <c r="D124" s="8" t="s">
        <v>10</v>
      </c>
      <c r="J124"/>
      <c r="K124"/>
      <c r="N124"/>
      <c r="O124"/>
      <c r="R124"/>
      <c r="S124"/>
      <c r="T124"/>
    </row>
    <row r="125" spans="1:20">
      <c r="A125" s="8" t="s">
        <v>2</v>
      </c>
      <c r="B125" s="8">
        <v>4</v>
      </c>
      <c r="C125" s="8" t="s">
        <v>3</v>
      </c>
      <c r="D125" s="8" t="s">
        <v>9</v>
      </c>
      <c r="J125"/>
      <c r="K125"/>
      <c r="N125"/>
      <c r="O125"/>
      <c r="R125"/>
      <c r="S125"/>
      <c r="T125"/>
    </row>
    <row r="126" spans="1:20">
      <c r="A126" s="8" t="s">
        <v>2</v>
      </c>
      <c r="B126" s="8">
        <v>2</v>
      </c>
      <c r="C126" s="8" t="s">
        <v>0</v>
      </c>
      <c r="D126" s="8" t="s">
        <v>12</v>
      </c>
      <c r="J126"/>
      <c r="K126"/>
      <c r="N126"/>
      <c r="O126"/>
      <c r="R126"/>
      <c r="S126"/>
      <c r="T126"/>
    </row>
    <row r="127" spans="1:20">
      <c r="A127" s="8" t="s">
        <v>2</v>
      </c>
      <c r="B127" s="8">
        <v>6</v>
      </c>
      <c r="C127" s="8" t="s">
        <v>3</v>
      </c>
      <c r="D127" s="8" t="s">
        <v>12</v>
      </c>
      <c r="J127"/>
      <c r="K127"/>
      <c r="N127"/>
      <c r="O127"/>
      <c r="R127"/>
      <c r="S127"/>
      <c r="T127"/>
    </row>
    <row r="128" spans="1:20">
      <c r="A128" s="8" t="s">
        <v>2</v>
      </c>
      <c r="B128" s="8">
        <v>1</v>
      </c>
      <c r="C128" s="8" t="s">
        <v>3</v>
      </c>
      <c r="D128" s="8" t="s">
        <v>9</v>
      </c>
      <c r="J128"/>
      <c r="K128"/>
      <c r="N128"/>
      <c r="O128"/>
      <c r="R128"/>
      <c r="S128"/>
      <c r="T128"/>
    </row>
    <row r="129" spans="1:20">
      <c r="A129" s="8" t="s">
        <v>2</v>
      </c>
      <c r="B129" s="8">
        <v>1</v>
      </c>
      <c r="C129" s="8" t="s">
        <v>3</v>
      </c>
      <c r="D129" s="8" t="s">
        <v>9</v>
      </c>
      <c r="J129"/>
      <c r="K129"/>
      <c r="N129"/>
      <c r="O129"/>
      <c r="R129"/>
      <c r="S129"/>
      <c r="T129"/>
    </row>
    <row r="130" spans="1:20">
      <c r="A130" s="8" t="s">
        <v>2</v>
      </c>
      <c r="B130" s="8">
        <v>3</v>
      </c>
      <c r="C130" s="8" t="s">
        <v>3</v>
      </c>
      <c r="D130" s="8" t="s">
        <v>12</v>
      </c>
      <c r="J130"/>
      <c r="K130"/>
      <c r="N130"/>
      <c r="O130"/>
      <c r="R130"/>
      <c r="S130"/>
      <c r="T130"/>
    </row>
    <row r="131" spans="1:20">
      <c r="A131" s="8" t="s">
        <v>2</v>
      </c>
      <c r="B131" s="8">
        <v>3</v>
      </c>
      <c r="C131" s="8" t="s">
        <v>3</v>
      </c>
      <c r="D131" s="8" t="s">
        <v>11</v>
      </c>
      <c r="J131"/>
      <c r="K131"/>
      <c r="N131"/>
      <c r="O131"/>
      <c r="R131"/>
      <c r="S131"/>
      <c r="T131"/>
    </row>
    <row r="132" spans="1:20">
      <c r="A132" s="8" t="s">
        <v>2</v>
      </c>
      <c r="B132" s="8">
        <v>3</v>
      </c>
      <c r="C132" s="8" t="s">
        <v>0</v>
      </c>
      <c r="D132" s="8" t="s">
        <v>12</v>
      </c>
      <c r="J132"/>
      <c r="K132"/>
      <c r="N132"/>
      <c r="O132"/>
      <c r="R132"/>
      <c r="S132"/>
      <c r="T132"/>
    </row>
    <row r="133" spans="1:20">
      <c r="A133" s="8" t="s">
        <v>4</v>
      </c>
      <c r="B133" s="8">
        <v>3</v>
      </c>
      <c r="C133" s="8" t="s">
        <v>1</v>
      </c>
      <c r="D133" s="8" t="s">
        <v>9</v>
      </c>
      <c r="J133"/>
      <c r="K133"/>
      <c r="N133"/>
      <c r="O133"/>
      <c r="R133"/>
      <c r="S133"/>
      <c r="T133"/>
    </row>
    <row r="134" spans="1:20">
      <c r="A134" s="8" t="s">
        <v>2</v>
      </c>
      <c r="B134" s="8">
        <v>2</v>
      </c>
      <c r="C134" s="8" t="s">
        <v>0</v>
      </c>
      <c r="D134" s="8" t="s">
        <v>8</v>
      </c>
      <c r="J134"/>
      <c r="K134"/>
      <c r="N134"/>
      <c r="O134"/>
      <c r="R134"/>
      <c r="S134"/>
      <c r="T134"/>
    </row>
    <row r="135" spans="1:20">
      <c r="A135" s="8" t="s">
        <v>2</v>
      </c>
      <c r="B135" s="8">
        <v>2</v>
      </c>
      <c r="C135" s="8" t="s">
        <v>3</v>
      </c>
      <c r="D135" s="8" t="s">
        <v>10</v>
      </c>
      <c r="J135"/>
      <c r="K135"/>
      <c r="N135"/>
      <c r="O135"/>
      <c r="R135"/>
      <c r="S135"/>
      <c r="T135"/>
    </row>
    <row r="136" spans="1:20">
      <c r="A136" s="8" t="s">
        <v>2</v>
      </c>
      <c r="B136" s="8">
        <v>2</v>
      </c>
      <c r="C136" s="8" t="s">
        <v>0</v>
      </c>
      <c r="D136" s="8" t="s">
        <v>12</v>
      </c>
      <c r="J136"/>
      <c r="K136"/>
      <c r="N136"/>
      <c r="O136"/>
      <c r="R136"/>
      <c r="S136"/>
      <c r="T136"/>
    </row>
    <row r="137" spans="1:20">
      <c r="A137" s="8" t="s">
        <v>4</v>
      </c>
      <c r="B137" s="8">
        <v>3</v>
      </c>
      <c r="C137" s="8" t="s">
        <v>0</v>
      </c>
      <c r="D137" s="8" t="s">
        <v>9</v>
      </c>
      <c r="J137"/>
      <c r="K137"/>
      <c r="N137"/>
      <c r="O137"/>
      <c r="R137"/>
      <c r="S137"/>
      <c r="T137"/>
    </row>
    <row r="138" spans="1:20">
      <c r="A138" s="8" t="s">
        <v>2</v>
      </c>
      <c r="B138" s="8">
        <v>2</v>
      </c>
      <c r="C138" s="8" t="s">
        <v>3</v>
      </c>
      <c r="D138" s="8" t="s">
        <v>11</v>
      </c>
      <c r="J138"/>
      <c r="K138"/>
      <c r="N138"/>
      <c r="O138"/>
      <c r="R138"/>
      <c r="S138"/>
      <c r="T138"/>
    </row>
    <row r="139" spans="1:20">
      <c r="A139" s="8" t="s">
        <v>2</v>
      </c>
      <c r="B139" s="8">
        <v>1</v>
      </c>
      <c r="C139" s="8" t="s">
        <v>0</v>
      </c>
      <c r="D139" s="8" t="s">
        <v>9</v>
      </c>
      <c r="J139"/>
      <c r="K139"/>
      <c r="N139"/>
      <c r="O139"/>
      <c r="R139"/>
      <c r="S139"/>
      <c r="T139"/>
    </row>
    <row r="140" spans="1:20">
      <c r="A140" s="8" t="s">
        <v>2</v>
      </c>
      <c r="B140" s="8">
        <v>4</v>
      </c>
      <c r="C140" s="8" t="s">
        <v>3</v>
      </c>
      <c r="D140" s="8" t="s">
        <v>8</v>
      </c>
      <c r="J140"/>
      <c r="K140"/>
      <c r="N140"/>
      <c r="O140"/>
      <c r="R140"/>
      <c r="S140"/>
      <c r="T140"/>
    </row>
    <row r="141" spans="1:20">
      <c r="A141" s="8" t="s">
        <v>2</v>
      </c>
      <c r="B141" s="8">
        <v>1</v>
      </c>
      <c r="C141" s="8" t="s">
        <v>0</v>
      </c>
      <c r="D141" s="8" t="s">
        <v>10</v>
      </c>
      <c r="J141"/>
      <c r="K141"/>
      <c r="N141"/>
      <c r="O141"/>
      <c r="R141"/>
      <c r="S141"/>
      <c r="T141"/>
    </row>
    <row r="142" spans="1:20">
      <c r="A142" s="8" t="s">
        <v>2</v>
      </c>
      <c r="B142" s="8">
        <v>4</v>
      </c>
      <c r="C142" s="8" t="s">
        <v>0</v>
      </c>
      <c r="D142" s="8" t="s">
        <v>10</v>
      </c>
      <c r="J142"/>
      <c r="K142"/>
      <c r="N142"/>
      <c r="O142"/>
      <c r="R142"/>
      <c r="S142"/>
      <c r="T142"/>
    </row>
    <row r="143" spans="1:20">
      <c r="A143" s="8" t="s">
        <v>2</v>
      </c>
      <c r="B143" s="8">
        <v>2</v>
      </c>
      <c r="C143" s="8" t="s">
        <v>3</v>
      </c>
      <c r="D143" s="8" t="s">
        <v>9</v>
      </c>
      <c r="J143"/>
      <c r="K143"/>
      <c r="N143"/>
      <c r="O143"/>
      <c r="R143"/>
      <c r="S143"/>
      <c r="T143"/>
    </row>
    <row r="144" spans="1:20">
      <c r="A144" s="8" t="s">
        <v>4</v>
      </c>
      <c r="B144" s="8">
        <v>3</v>
      </c>
      <c r="C144" s="8" t="s">
        <v>3</v>
      </c>
      <c r="D144" s="8" t="s">
        <v>9</v>
      </c>
      <c r="J144"/>
      <c r="K144"/>
      <c r="N144"/>
      <c r="O144"/>
      <c r="R144"/>
      <c r="S144"/>
      <c r="T144"/>
    </row>
    <row r="145" spans="1:20">
      <c r="A145" s="8" t="s">
        <v>2</v>
      </c>
      <c r="B145" s="8">
        <v>3</v>
      </c>
      <c r="C145" s="8" t="s">
        <v>3</v>
      </c>
      <c r="D145" s="8" t="s">
        <v>12</v>
      </c>
      <c r="J145"/>
      <c r="K145"/>
      <c r="N145"/>
      <c r="O145"/>
      <c r="R145"/>
      <c r="S145"/>
      <c r="T145"/>
    </row>
    <row r="146" spans="1:20">
      <c r="A146" s="8" t="s">
        <v>2</v>
      </c>
      <c r="B146" s="8">
        <v>2</v>
      </c>
      <c r="C146" s="8" t="s">
        <v>3</v>
      </c>
      <c r="D146" s="8" t="s">
        <v>11</v>
      </c>
      <c r="J146"/>
      <c r="K146"/>
      <c r="N146"/>
      <c r="O146"/>
      <c r="R146"/>
      <c r="S146"/>
      <c r="T146"/>
    </row>
    <row r="147" spans="1:20">
      <c r="A147" s="8" t="s">
        <v>2</v>
      </c>
      <c r="B147" s="8">
        <v>2</v>
      </c>
      <c r="C147" s="8" t="s">
        <v>5</v>
      </c>
      <c r="D147" s="8" t="s">
        <v>12</v>
      </c>
      <c r="J147"/>
      <c r="K147"/>
      <c r="N147"/>
      <c r="O147"/>
      <c r="R147"/>
      <c r="S147"/>
      <c r="T147"/>
    </row>
    <row r="148" spans="1:20">
      <c r="A148" s="8" t="s">
        <v>4</v>
      </c>
      <c r="B148" s="8">
        <v>2</v>
      </c>
      <c r="C148" s="8" t="s">
        <v>3</v>
      </c>
      <c r="D148" s="8" t="s">
        <v>10</v>
      </c>
      <c r="J148"/>
      <c r="K148"/>
      <c r="N148"/>
      <c r="O148"/>
      <c r="R148"/>
      <c r="S148"/>
      <c r="T148"/>
    </row>
    <row r="149" spans="1:20">
      <c r="A149" s="8" t="s">
        <v>4</v>
      </c>
      <c r="B149" s="8">
        <v>2</v>
      </c>
      <c r="C149" s="8" t="s">
        <v>0</v>
      </c>
      <c r="D149" s="8" t="s">
        <v>10</v>
      </c>
      <c r="J149"/>
      <c r="K149"/>
      <c r="N149"/>
      <c r="O149"/>
      <c r="R149"/>
      <c r="S149"/>
      <c r="T149"/>
    </row>
    <row r="150" spans="1:20">
      <c r="A150" s="8" t="s">
        <v>2</v>
      </c>
      <c r="B150" s="8">
        <v>2</v>
      </c>
      <c r="C150" s="8" t="s">
        <v>3</v>
      </c>
      <c r="D150" s="8" t="s">
        <v>9</v>
      </c>
      <c r="J150"/>
      <c r="K150"/>
      <c r="N150"/>
      <c r="O150"/>
      <c r="R150"/>
      <c r="S150"/>
      <c r="T150"/>
    </row>
    <row r="151" spans="1:20">
      <c r="A151" s="8" t="s">
        <v>4</v>
      </c>
      <c r="B151" s="8">
        <v>3</v>
      </c>
      <c r="C151" s="8" t="s">
        <v>3</v>
      </c>
      <c r="D151" s="8" t="s">
        <v>9</v>
      </c>
      <c r="J151"/>
      <c r="K151"/>
      <c r="N151"/>
      <c r="O151"/>
      <c r="R151"/>
      <c r="S151"/>
      <c r="T151"/>
    </row>
    <row r="152" spans="1:20">
      <c r="A152" s="8" t="s">
        <v>2</v>
      </c>
      <c r="B152" s="8">
        <v>3</v>
      </c>
      <c r="C152" s="8" t="s">
        <v>0</v>
      </c>
      <c r="D152" s="8" t="s">
        <v>10</v>
      </c>
      <c r="J152"/>
      <c r="K152"/>
      <c r="N152"/>
      <c r="O152"/>
      <c r="R152"/>
      <c r="S152"/>
      <c r="T152"/>
    </row>
    <row r="153" spans="1:20">
      <c r="A153" s="8" t="s">
        <v>4</v>
      </c>
      <c r="B153" s="8">
        <v>6</v>
      </c>
      <c r="C153" s="8" t="s">
        <v>0</v>
      </c>
      <c r="D153" s="8" t="s">
        <v>12</v>
      </c>
      <c r="J153"/>
      <c r="K153"/>
      <c r="N153"/>
      <c r="O153"/>
      <c r="R153"/>
      <c r="S153"/>
      <c r="T153"/>
    </row>
    <row r="154" spans="1:20">
      <c r="A154" s="8" t="s">
        <v>4</v>
      </c>
      <c r="B154" s="8">
        <v>3</v>
      </c>
      <c r="C154" s="8" t="s">
        <v>5</v>
      </c>
      <c r="D154" s="8" t="s">
        <v>11</v>
      </c>
      <c r="J154"/>
      <c r="K154"/>
      <c r="N154"/>
      <c r="O154"/>
      <c r="R154"/>
      <c r="S154"/>
      <c r="T154"/>
    </row>
    <row r="155" spans="1:20">
      <c r="A155" s="8" t="s">
        <v>2</v>
      </c>
      <c r="B155" s="8">
        <v>2</v>
      </c>
      <c r="C155" s="8" t="s">
        <v>5</v>
      </c>
      <c r="D155" s="8" t="s">
        <v>11</v>
      </c>
      <c r="J155"/>
      <c r="K155"/>
      <c r="N155"/>
      <c r="O155"/>
      <c r="R155"/>
      <c r="S155"/>
      <c r="T155"/>
    </row>
    <row r="156" spans="1:20">
      <c r="A156" s="8" t="s">
        <v>2</v>
      </c>
      <c r="B156" s="8">
        <v>3</v>
      </c>
      <c r="C156" s="8" t="s">
        <v>3</v>
      </c>
      <c r="D156" s="8" t="s">
        <v>11</v>
      </c>
      <c r="J156"/>
      <c r="K156"/>
      <c r="N156"/>
      <c r="O156"/>
      <c r="R156"/>
      <c r="S156"/>
      <c r="T156"/>
    </row>
    <row r="157" spans="1:20">
      <c r="A157" s="8" t="s">
        <v>2</v>
      </c>
      <c r="B157" s="8">
        <v>3</v>
      </c>
      <c r="C157" s="8" t="s">
        <v>3</v>
      </c>
      <c r="D157" s="8" t="s">
        <v>11</v>
      </c>
      <c r="J157"/>
      <c r="K157"/>
      <c r="N157"/>
      <c r="O157"/>
      <c r="R157"/>
      <c r="S157"/>
      <c r="T157"/>
    </row>
    <row r="158" spans="1:20">
      <c r="A158" s="8" t="s">
        <v>2</v>
      </c>
      <c r="B158" s="8">
        <v>2</v>
      </c>
      <c r="C158" s="8" t="s">
        <v>1</v>
      </c>
      <c r="D158" s="8" t="s">
        <v>11</v>
      </c>
      <c r="J158"/>
      <c r="K158"/>
      <c r="N158"/>
      <c r="O158"/>
      <c r="R158"/>
      <c r="S158"/>
      <c r="T158"/>
    </row>
    <row r="159" spans="1:20">
      <c r="A159" s="8" t="s">
        <v>2</v>
      </c>
      <c r="B159" s="8">
        <v>2</v>
      </c>
      <c r="C159" s="8" t="s">
        <v>3</v>
      </c>
      <c r="D159" s="8" t="s">
        <v>10</v>
      </c>
      <c r="J159"/>
      <c r="K159"/>
      <c r="N159"/>
      <c r="O159"/>
      <c r="R159"/>
      <c r="S159"/>
      <c r="T159"/>
    </row>
    <row r="160" spans="1:20">
      <c r="A160" s="8" t="s">
        <v>2</v>
      </c>
      <c r="B160" s="8">
        <v>3</v>
      </c>
      <c r="C160" s="8" t="s">
        <v>5</v>
      </c>
      <c r="D160" s="8" t="s">
        <v>11</v>
      </c>
      <c r="J160"/>
      <c r="K160"/>
      <c r="N160"/>
      <c r="O160"/>
      <c r="R160"/>
      <c r="S160"/>
      <c r="T160"/>
    </row>
    <row r="161" spans="1:20">
      <c r="A161" s="8" t="s">
        <v>2</v>
      </c>
      <c r="B161" s="8">
        <v>3</v>
      </c>
      <c r="C161" s="8" t="s">
        <v>5</v>
      </c>
      <c r="D161" s="8" t="s">
        <v>12</v>
      </c>
      <c r="J161"/>
      <c r="K161"/>
      <c r="N161"/>
      <c r="O161"/>
      <c r="R161"/>
      <c r="S161"/>
      <c r="T161"/>
    </row>
    <row r="162" spans="1:20">
      <c r="A162" s="8" t="s">
        <v>2</v>
      </c>
      <c r="B162" s="8">
        <v>3</v>
      </c>
      <c r="C162" s="8" t="s">
        <v>3</v>
      </c>
      <c r="D162" s="8" t="s">
        <v>11</v>
      </c>
      <c r="J162"/>
      <c r="K162"/>
      <c r="N162"/>
      <c r="O162"/>
      <c r="R162"/>
      <c r="S162"/>
      <c r="T162"/>
    </row>
    <row r="163" spans="1:20">
      <c r="A163" s="8" t="s">
        <v>4</v>
      </c>
      <c r="B163" s="8">
        <v>6</v>
      </c>
      <c r="C163" s="8" t="s">
        <v>3</v>
      </c>
      <c r="D163" s="8" t="s">
        <v>9</v>
      </c>
      <c r="J163"/>
      <c r="K163"/>
      <c r="N163"/>
      <c r="O163"/>
      <c r="R163"/>
      <c r="S163"/>
      <c r="T163"/>
    </row>
    <row r="164" spans="1:20">
      <c r="A164" s="8" t="s">
        <v>2</v>
      </c>
      <c r="B164" s="8">
        <v>5</v>
      </c>
      <c r="C164" s="8" t="s">
        <v>1</v>
      </c>
      <c r="D164" s="8" t="s">
        <v>12</v>
      </c>
      <c r="J164"/>
      <c r="K164"/>
      <c r="N164"/>
      <c r="O164"/>
      <c r="R164"/>
      <c r="S164"/>
      <c r="T164"/>
    </row>
    <row r="165" spans="1:20">
      <c r="A165" s="8" t="s">
        <v>2</v>
      </c>
      <c r="B165" s="8">
        <v>2</v>
      </c>
      <c r="C165" s="8" t="s">
        <v>3</v>
      </c>
      <c r="D165" s="8" t="s">
        <v>11</v>
      </c>
      <c r="J165"/>
      <c r="K165"/>
      <c r="N165"/>
      <c r="O165"/>
      <c r="R165"/>
      <c r="S165"/>
      <c r="T165"/>
    </row>
    <row r="166" spans="1:20">
      <c r="A166" s="8" t="s">
        <v>4</v>
      </c>
      <c r="B166" s="8">
        <v>1</v>
      </c>
      <c r="C166" s="8" t="s">
        <v>3</v>
      </c>
      <c r="D166" s="8" t="s">
        <v>10</v>
      </c>
      <c r="J166"/>
      <c r="K166"/>
      <c r="N166"/>
      <c r="O166"/>
      <c r="R166"/>
      <c r="S166"/>
      <c r="T166"/>
    </row>
    <row r="167" spans="1:20">
      <c r="A167" s="8" t="s">
        <v>2</v>
      </c>
      <c r="B167" s="8">
        <v>5</v>
      </c>
      <c r="C167" s="8" t="s">
        <v>0</v>
      </c>
      <c r="D167" s="8" t="s">
        <v>8</v>
      </c>
      <c r="J167"/>
      <c r="K167"/>
      <c r="N167"/>
      <c r="O167"/>
      <c r="R167"/>
      <c r="S167"/>
      <c r="T167"/>
    </row>
    <row r="168" spans="1:20">
      <c r="A168" s="8" t="s">
        <v>2</v>
      </c>
      <c r="B168" s="8">
        <v>1</v>
      </c>
      <c r="C168" s="8" t="s">
        <v>3</v>
      </c>
      <c r="D168" s="8" t="s">
        <v>11</v>
      </c>
      <c r="J168"/>
      <c r="K168"/>
      <c r="N168"/>
      <c r="O168"/>
      <c r="R168"/>
      <c r="S168"/>
      <c r="T168"/>
    </row>
    <row r="169" spans="1:20">
      <c r="A169" s="8" t="s">
        <v>2</v>
      </c>
      <c r="B169" s="8">
        <v>2</v>
      </c>
      <c r="C169" s="8" t="s">
        <v>0</v>
      </c>
      <c r="D169" s="8" t="s">
        <v>9</v>
      </c>
      <c r="J169"/>
      <c r="K169"/>
      <c r="N169"/>
      <c r="O169"/>
      <c r="R169"/>
      <c r="S169"/>
      <c r="T169"/>
    </row>
    <row r="170" spans="1:20">
      <c r="A170" s="8" t="s">
        <v>2</v>
      </c>
      <c r="B170" s="8">
        <v>5</v>
      </c>
      <c r="C170" s="8" t="s">
        <v>5</v>
      </c>
      <c r="D170" s="8" t="s">
        <v>12</v>
      </c>
      <c r="J170"/>
      <c r="K170"/>
      <c r="N170"/>
      <c r="O170"/>
      <c r="R170"/>
      <c r="S170"/>
      <c r="T170"/>
    </row>
    <row r="171" spans="1:20">
      <c r="A171" s="8" t="s">
        <v>4</v>
      </c>
      <c r="B171" s="8">
        <v>3</v>
      </c>
      <c r="C171" s="8" t="s">
        <v>0</v>
      </c>
      <c r="D171" s="8" t="s">
        <v>11</v>
      </c>
      <c r="J171"/>
      <c r="K171"/>
      <c r="N171"/>
      <c r="O171"/>
      <c r="R171"/>
      <c r="S171"/>
      <c r="T171"/>
    </row>
    <row r="172" spans="1:20">
      <c r="A172" s="8" t="s">
        <v>4</v>
      </c>
      <c r="B172" s="8">
        <v>2</v>
      </c>
      <c r="C172" s="8" t="s">
        <v>0</v>
      </c>
      <c r="D172" s="8" t="s">
        <v>9</v>
      </c>
      <c r="J172"/>
      <c r="K172"/>
      <c r="N172"/>
      <c r="O172"/>
      <c r="R172"/>
      <c r="S172"/>
      <c r="T172"/>
    </row>
    <row r="173" spans="1:20">
      <c r="A173" s="8" t="s">
        <v>4</v>
      </c>
      <c r="B173" s="8">
        <v>2</v>
      </c>
      <c r="C173" s="8" t="s">
        <v>3</v>
      </c>
      <c r="D173" s="8" t="s">
        <v>11</v>
      </c>
      <c r="J173"/>
      <c r="K173"/>
      <c r="N173"/>
      <c r="O173"/>
      <c r="R173"/>
      <c r="S173"/>
      <c r="T173"/>
    </row>
    <row r="174" spans="1:20">
      <c r="A174" s="8" t="s">
        <v>2</v>
      </c>
      <c r="B174" s="8">
        <v>1</v>
      </c>
      <c r="C174" s="8" t="s">
        <v>5</v>
      </c>
      <c r="D174" s="8" t="s">
        <v>12</v>
      </c>
      <c r="J174"/>
      <c r="K174"/>
      <c r="N174"/>
      <c r="O174"/>
      <c r="R174"/>
      <c r="S174"/>
      <c r="T174"/>
    </row>
    <row r="175" spans="1:20">
      <c r="A175" s="8" t="s">
        <v>2</v>
      </c>
      <c r="B175" s="8">
        <v>2</v>
      </c>
      <c r="C175" s="8" t="s">
        <v>0</v>
      </c>
      <c r="D175" s="8" t="s">
        <v>12</v>
      </c>
      <c r="J175"/>
      <c r="K175"/>
      <c r="N175"/>
      <c r="O175"/>
      <c r="R175"/>
      <c r="S175"/>
      <c r="T175"/>
    </row>
    <row r="176" spans="1:20">
      <c r="A176" s="8" t="s">
        <v>2</v>
      </c>
      <c r="B176" s="8">
        <v>1</v>
      </c>
      <c r="C176" s="8" t="s">
        <v>3</v>
      </c>
      <c r="D176" s="8" t="s">
        <v>9</v>
      </c>
      <c r="J176"/>
      <c r="K176"/>
      <c r="N176"/>
      <c r="O176"/>
      <c r="R176"/>
      <c r="S176"/>
      <c r="T176"/>
    </row>
    <row r="177" spans="1:20">
      <c r="A177" s="8" t="s">
        <v>2</v>
      </c>
      <c r="B177" s="8">
        <v>3</v>
      </c>
      <c r="C177" s="8" t="s">
        <v>0</v>
      </c>
      <c r="D177" s="8" t="s">
        <v>12</v>
      </c>
      <c r="J177"/>
      <c r="K177"/>
      <c r="N177"/>
      <c r="O177"/>
      <c r="R177"/>
      <c r="S177"/>
      <c r="T177"/>
    </row>
    <row r="178" spans="1:20">
      <c r="A178" s="8" t="s">
        <v>2</v>
      </c>
      <c r="B178" s="8">
        <v>3</v>
      </c>
      <c r="C178" s="8" t="s">
        <v>5</v>
      </c>
      <c r="D178" s="8" t="s">
        <v>10</v>
      </c>
      <c r="J178"/>
      <c r="K178"/>
      <c r="N178"/>
      <c r="O178"/>
      <c r="R178"/>
      <c r="S178"/>
      <c r="T178"/>
    </row>
    <row r="179" spans="1:20">
      <c r="A179" s="8" t="s">
        <v>4</v>
      </c>
      <c r="B179" s="8">
        <v>1</v>
      </c>
      <c r="C179" s="8" t="s">
        <v>0</v>
      </c>
      <c r="D179" s="8" t="s">
        <v>11</v>
      </c>
      <c r="J179"/>
      <c r="K179"/>
      <c r="N179"/>
      <c r="O179"/>
      <c r="R179"/>
      <c r="S179"/>
      <c r="T179"/>
    </row>
    <row r="180" spans="1:20">
      <c r="A180" s="8" t="s">
        <v>2</v>
      </c>
      <c r="B180" s="8">
        <v>5</v>
      </c>
      <c r="C180" s="8" t="s">
        <v>3</v>
      </c>
      <c r="D180" s="8" t="s">
        <v>12</v>
      </c>
      <c r="J180"/>
      <c r="K180"/>
      <c r="N180"/>
      <c r="O180"/>
      <c r="R180"/>
      <c r="S180"/>
      <c r="T180"/>
    </row>
    <row r="181" spans="1:20">
      <c r="A181" s="8" t="s">
        <v>2</v>
      </c>
      <c r="B181" s="8">
        <v>4</v>
      </c>
      <c r="C181" s="8" t="s">
        <v>5</v>
      </c>
      <c r="D181" s="8" t="s">
        <v>8</v>
      </c>
      <c r="J181"/>
      <c r="K181"/>
      <c r="N181"/>
      <c r="O181"/>
      <c r="R181"/>
      <c r="S181"/>
      <c r="T181"/>
    </row>
    <row r="182" spans="1:20">
      <c r="A182" s="8" t="s">
        <v>2</v>
      </c>
      <c r="B182" s="8">
        <v>1</v>
      </c>
      <c r="C182" s="8" t="s">
        <v>5</v>
      </c>
      <c r="D182" s="8" t="s">
        <v>11</v>
      </c>
      <c r="J182"/>
      <c r="K182"/>
      <c r="N182"/>
      <c r="O182"/>
      <c r="R182"/>
      <c r="S182"/>
      <c r="T182"/>
    </row>
    <row r="183" spans="1:20">
      <c r="A183" s="8" t="s">
        <v>2</v>
      </c>
      <c r="B183" s="8">
        <v>3</v>
      </c>
      <c r="C183" s="8" t="s">
        <v>0</v>
      </c>
      <c r="D183" s="8" t="s">
        <v>10</v>
      </c>
      <c r="J183"/>
      <c r="K183"/>
      <c r="N183"/>
      <c r="O183"/>
      <c r="R183"/>
      <c r="S183"/>
      <c r="T183"/>
    </row>
    <row r="184" spans="1:20">
      <c r="A184" s="8" t="s">
        <v>2</v>
      </c>
      <c r="B184" s="8">
        <v>1</v>
      </c>
      <c r="C184" s="8" t="s">
        <v>5</v>
      </c>
      <c r="D184" s="8" t="s">
        <v>12</v>
      </c>
      <c r="J184"/>
      <c r="K184"/>
      <c r="N184"/>
      <c r="O184"/>
      <c r="R184"/>
      <c r="S184"/>
      <c r="T184"/>
    </row>
    <row r="185" spans="1:20">
      <c r="A185" s="8" t="s">
        <v>4</v>
      </c>
      <c r="B185" s="8">
        <v>1</v>
      </c>
      <c r="C185" s="8" t="s">
        <v>3</v>
      </c>
      <c r="D185" s="8" t="s">
        <v>12</v>
      </c>
      <c r="J185"/>
      <c r="K185"/>
      <c r="N185"/>
      <c r="O185"/>
      <c r="R185"/>
      <c r="S185"/>
      <c r="T185"/>
    </row>
    <row r="186" spans="1:20">
      <c r="A186" s="8" t="s">
        <v>2</v>
      </c>
      <c r="B186" s="8">
        <v>3</v>
      </c>
      <c r="C186" s="8" t="s">
        <v>1</v>
      </c>
      <c r="D186" s="8" t="s">
        <v>12</v>
      </c>
      <c r="J186"/>
      <c r="K186"/>
      <c r="N186"/>
      <c r="O186"/>
      <c r="R186"/>
      <c r="S186"/>
      <c r="T186"/>
    </row>
    <row r="187" spans="1:20">
      <c r="A187" s="8" t="s">
        <v>2</v>
      </c>
      <c r="B187" s="8">
        <v>3</v>
      </c>
      <c r="C187" s="8" t="s">
        <v>0</v>
      </c>
      <c r="D187" s="8" t="s">
        <v>12</v>
      </c>
      <c r="J187"/>
      <c r="K187"/>
      <c r="N187"/>
      <c r="O187"/>
      <c r="R187"/>
      <c r="S187"/>
      <c r="T187"/>
    </row>
    <row r="188" spans="1:20">
      <c r="A188" s="8" t="s">
        <v>4</v>
      </c>
      <c r="B188" s="8">
        <v>3</v>
      </c>
      <c r="C188" s="8" t="s">
        <v>3</v>
      </c>
      <c r="D188" s="8" t="s">
        <v>9</v>
      </c>
      <c r="J188"/>
      <c r="K188"/>
      <c r="N188"/>
      <c r="O188"/>
      <c r="R188"/>
      <c r="S188"/>
      <c r="T188"/>
    </row>
    <row r="189" spans="1:20">
      <c r="A189" s="8" t="s">
        <v>4</v>
      </c>
      <c r="B189" s="8">
        <v>2</v>
      </c>
      <c r="C189" s="8" t="s">
        <v>3</v>
      </c>
      <c r="D189" s="8" t="s">
        <v>9</v>
      </c>
      <c r="J189"/>
      <c r="K189"/>
      <c r="N189"/>
      <c r="O189"/>
      <c r="R189"/>
      <c r="S189"/>
      <c r="T189"/>
    </row>
    <row r="190" spans="1:20">
      <c r="A190" s="8" t="s">
        <v>2</v>
      </c>
      <c r="B190" s="8">
        <v>4</v>
      </c>
      <c r="C190" s="8" t="s">
        <v>0</v>
      </c>
      <c r="D190" s="8" t="s">
        <v>9</v>
      </c>
      <c r="J190"/>
      <c r="K190"/>
      <c r="N190"/>
      <c r="O190"/>
      <c r="R190"/>
      <c r="S190"/>
      <c r="T190"/>
    </row>
    <row r="191" spans="1:20">
      <c r="A191" s="8" t="s">
        <v>2</v>
      </c>
      <c r="B191" s="8">
        <v>4</v>
      </c>
      <c r="C191" s="8" t="s">
        <v>0</v>
      </c>
      <c r="D191" s="8" t="s">
        <v>9</v>
      </c>
      <c r="J191"/>
      <c r="K191"/>
      <c r="N191"/>
      <c r="O191"/>
      <c r="R191"/>
      <c r="S191"/>
      <c r="T191"/>
    </row>
    <row r="192" spans="1:20">
      <c r="A192" s="8" t="s">
        <v>2</v>
      </c>
      <c r="B192" s="8">
        <v>3</v>
      </c>
      <c r="C192" s="8" t="s">
        <v>3</v>
      </c>
      <c r="D192" s="8" t="s">
        <v>12</v>
      </c>
      <c r="J192"/>
      <c r="K192"/>
      <c r="N192"/>
      <c r="O192"/>
      <c r="R192"/>
      <c r="S192"/>
      <c r="T192"/>
    </row>
    <row r="193" spans="1:20">
      <c r="A193" s="8" t="s">
        <v>2</v>
      </c>
      <c r="B193" s="8">
        <v>3</v>
      </c>
      <c r="C193" s="8" t="s">
        <v>0</v>
      </c>
      <c r="D193" s="8" t="s">
        <v>9</v>
      </c>
      <c r="J193"/>
      <c r="K193"/>
      <c r="N193"/>
      <c r="O193"/>
      <c r="R193"/>
      <c r="S193"/>
      <c r="T193"/>
    </row>
    <row r="194" spans="1:20">
      <c r="A194" s="8" t="s">
        <v>4</v>
      </c>
      <c r="B194" s="8">
        <v>2</v>
      </c>
      <c r="C194" s="8" t="s">
        <v>3</v>
      </c>
      <c r="D194" s="8" t="s">
        <v>12</v>
      </c>
      <c r="J194"/>
      <c r="K194"/>
      <c r="N194"/>
      <c r="O194"/>
      <c r="R194"/>
      <c r="S194"/>
      <c r="T194"/>
    </row>
    <row r="195" spans="1:20">
      <c r="A195" s="8" t="s">
        <v>4</v>
      </c>
      <c r="B195" s="8">
        <v>4</v>
      </c>
      <c r="C195" s="8" t="s">
        <v>3</v>
      </c>
      <c r="D195" s="8" t="s">
        <v>12</v>
      </c>
      <c r="J195"/>
      <c r="K195"/>
      <c r="N195"/>
      <c r="O195"/>
      <c r="R195"/>
      <c r="S195"/>
      <c r="T195"/>
    </row>
    <row r="196" spans="1:20">
      <c r="A196" s="8" t="s">
        <v>2</v>
      </c>
      <c r="B196" s="8">
        <v>2</v>
      </c>
      <c r="C196" s="8" t="s">
        <v>3</v>
      </c>
      <c r="D196" s="8" t="s">
        <v>10</v>
      </c>
      <c r="J196"/>
      <c r="K196"/>
      <c r="N196"/>
      <c r="O196"/>
      <c r="R196"/>
      <c r="S196"/>
      <c r="T196"/>
    </row>
    <row r="197" spans="1:20">
      <c r="A197" s="8" t="s">
        <v>2</v>
      </c>
      <c r="B197" s="8">
        <v>1</v>
      </c>
      <c r="C197" s="8" t="s">
        <v>3</v>
      </c>
      <c r="D197" s="8" t="s">
        <v>10</v>
      </c>
      <c r="J197"/>
      <c r="K197"/>
      <c r="N197"/>
      <c r="O197"/>
      <c r="R197"/>
      <c r="S197"/>
      <c r="T197"/>
    </row>
    <row r="198" spans="1:20">
      <c r="A198" s="8" t="s">
        <v>2</v>
      </c>
      <c r="B198" s="8">
        <v>3</v>
      </c>
      <c r="C198" s="8" t="s">
        <v>3</v>
      </c>
      <c r="D198" s="8" t="s">
        <v>10</v>
      </c>
      <c r="J198"/>
      <c r="K198"/>
      <c r="N198"/>
      <c r="O198"/>
      <c r="R198"/>
      <c r="S198"/>
      <c r="T198"/>
    </row>
    <row r="199" spans="1:20">
      <c r="A199" s="8" t="s">
        <v>2</v>
      </c>
      <c r="B199" s="8">
        <v>1</v>
      </c>
      <c r="C199" s="8" t="s">
        <v>3</v>
      </c>
      <c r="D199" s="8" t="s">
        <v>10</v>
      </c>
      <c r="J199"/>
      <c r="K199"/>
      <c r="N199"/>
      <c r="O199"/>
      <c r="R199"/>
      <c r="S199"/>
      <c r="T199"/>
    </row>
    <row r="200" spans="1:20">
      <c r="A200" s="8" t="s">
        <v>2</v>
      </c>
      <c r="B200" s="8">
        <v>6</v>
      </c>
      <c r="C200" s="8" t="s">
        <v>3</v>
      </c>
      <c r="D200" s="8" t="s">
        <v>12</v>
      </c>
      <c r="J200"/>
      <c r="K200"/>
      <c r="N200"/>
      <c r="O200"/>
      <c r="R200"/>
      <c r="S200"/>
      <c r="T200"/>
    </row>
    <row r="201" spans="1:20">
      <c r="A201" s="8" t="s">
        <v>2</v>
      </c>
      <c r="B201" s="8">
        <v>3</v>
      </c>
      <c r="C201" s="8" t="s">
        <v>0</v>
      </c>
      <c r="D201" s="8" t="s">
        <v>11</v>
      </c>
      <c r="J201"/>
      <c r="K201"/>
      <c r="N201"/>
      <c r="O201"/>
      <c r="R201"/>
      <c r="S201"/>
      <c r="T201"/>
    </row>
    <row r="202" spans="1:20">
      <c r="A202" s="8" t="s">
        <v>2</v>
      </c>
      <c r="B202" s="8">
        <v>3</v>
      </c>
      <c r="C202" s="8" t="s">
        <v>5</v>
      </c>
      <c r="D202" s="8" t="s">
        <v>12</v>
      </c>
      <c r="J202"/>
      <c r="K202"/>
      <c r="N202"/>
      <c r="O202"/>
      <c r="R202"/>
      <c r="S202"/>
      <c r="T202"/>
    </row>
    <row r="203" spans="1:20">
      <c r="A203" s="8" t="s">
        <v>2</v>
      </c>
      <c r="B203" s="8">
        <v>5</v>
      </c>
      <c r="C203" s="8" t="s">
        <v>0</v>
      </c>
      <c r="D203" s="8" t="s">
        <v>9</v>
      </c>
      <c r="J203"/>
      <c r="K203"/>
      <c r="N203"/>
      <c r="O203"/>
      <c r="R203"/>
      <c r="S203"/>
      <c r="T203"/>
    </row>
    <row r="204" spans="1:20">
      <c r="A204" s="8" t="s">
        <v>2</v>
      </c>
      <c r="B204" s="8">
        <v>4</v>
      </c>
      <c r="C204" s="8" t="s">
        <v>3</v>
      </c>
      <c r="D204" s="8" t="s">
        <v>10</v>
      </c>
      <c r="J204"/>
      <c r="K204"/>
      <c r="N204"/>
      <c r="O204"/>
      <c r="R204"/>
      <c r="S204"/>
      <c r="T204"/>
    </row>
    <row r="205" spans="1:20">
      <c r="A205" s="8" t="s">
        <v>2</v>
      </c>
      <c r="B205" s="8">
        <v>2</v>
      </c>
      <c r="C205" s="8" t="s">
        <v>0</v>
      </c>
      <c r="D205" s="8" t="s">
        <v>12</v>
      </c>
      <c r="J205"/>
      <c r="K205"/>
      <c r="N205"/>
      <c r="O205"/>
      <c r="R205"/>
      <c r="S205"/>
      <c r="T205"/>
    </row>
    <row r="206" spans="1:20">
      <c r="A206" s="8" t="s">
        <v>2</v>
      </c>
      <c r="B206" s="8">
        <v>4</v>
      </c>
      <c r="C206" s="8" t="s">
        <v>3</v>
      </c>
      <c r="D206" s="8" t="s">
        <v>10</v>
      </c>
      <c r="J206"/>
      <c r="K206"/>
      <c r="N206"/>
      <c r="O206"/>
      <c r="R206"/>
      <c r="S206"/>
      <c r="T206"/>
    </row>
    <row r="207" spans="1:20">
      <c r="A207" s="8" t="s">
        <v>4</v>
      </c>
      <c r="B207" s="8">
        <v>1</v>
      </c>
      <c r="C207" s="8" t="s">
        <v>3</v>
      </c>
      <c r="D207" s="8" t="s">
        <v>10</v>
      </c>
      <c r="J207"/>
      <c r="K207"/>
      <c r="N207"/>
      <c r="O207"/>
      <c r="R207"/>
      <c r="S207"/>
      <c r="T207"/>
    </row>
    <row r="208" spans="1:20">
      <c r="A208" s="8" t="s">
        <v>2</v>
      </c>
      <c r="B208" s="8">
        <v>1</v>
      </c>
      <c r="C208" s="8" t="s">
        <v>3</v>
      </c>
      <c r="D208" s="8" t="s">
        <v>11</v>
      </c>
      <c r="J208"/>
      <c r="K208"/>
      <c r="N208"/>
      <c r="O208"/>
      <c r="R208"/>
      <c r="S208"/>
      <c r="T208"/>
    </row>
    <row r="209" spans="1:20">
      <c r="A209" s="8" t="s">
        <v>2</v>
      </c>
      <c r="B209" s="8">
        <v>3</v>
      </c>
      <c r="C209" s="8" t="s">
        <v>3</v>
      </c>
      <c r="D209" s="8" t="s">
        <v>9</v>
      </c>
      <c r="J209"/>
      <c r="K209"/>
      <c r="N209"/>
      <c r="O209"/>
      <c r="R209"/>
      <c r="S209"/>
      <c r="T209"/>
    </row>
    <row r="210" spans="1:20">
      <c r="A210" s="8" t="s">
        <v>2</v>
      </c>
      <c r="B210" s="8">
        <v>3</v>
      </c>
      <c r="C210" s="8" t="s">
        <v>3</v>
      </c>
      <c r="D210" s="8" t="s">
        <v>10</v>
      </c>
      <c r="J210"/>
      <c r="K210"/>
      <c r="N210"/>
      <c r="O210"/>
      <c r="R210"/>
      <c r="S210"/>
      <c r="T210"/>
    </row>
    <row r="211" spans="1:20">
      <c r="A211" s="8" t="s">
        <v>2</v>
      </c>
      <c r="B211" s="8">
        <v>4</v>
      </c>
      <c r="C211" s="8" t="s">
        <v>5</v>
      </c>
      <c r="D211" s="8" t="s">
        <v>10</v>
      </c>
      <c r="J211"/>
      <c r="K211"/>
      <c r="N211"/>
      <c r="O211"/>
      <c r="R211"/>
      <c r="S211"/>
      <c r="T211"/>
    </row>
    <row r="212" spans="1:20">
      <c r="A212" s="8" t="s">
        <v>4</v>
      </c>
      <c r="B212" s="8">
        <v>1</v>
      </c>
      <c r="C212" s="8" t="s">
        <v>1</v>
      </c>
      <c r="D212" s="8" t="s">
        <v>12</v>
      </c>
      <c r="J212"/>
      <c r="K212"/>
      <c r="N212"/>
      <c r="O212"/>
      <c r="R212"/>
      <c r="S212"/>
      <c r="T212"/>
    </row>
    <row r="213" spans="1:20">
      <c r="A213" s="8" t="s">
        <v>2</v>
      </c>
      <c r="B213" s="8">
        <v>2</v>
      </c>
      <c r="C213" s="8" t="s">
        <v>0</v>
      </c>
      <c r="D213" s="8" t="s">
        <v>12</v>
      </c>
      <c r="J213"/>
      <c r="K213"/>
      <c r="N213"/>
      <c r="O213"/>
      <c r="R213"/>
      <c r="S213"/>
      <c r="T213"/>
    </row>
    <row r="214" spans="1:20">
      <c r="A214" s="8" t="s">
        <v>2</v>
      </c>
      <c r="B214" s="8">
        <v>2</v>
      </c>
      <c r="C214" s="8" t="s">
        <v>3</v>
      </c>
      <c r="D214" s="8" t="s">
        <v>11</v>
      </c>
      <c r="J214"/>
      <c r="K214"/>
      <c r="N214"/>
      <c r="O214"/>
      <c r="R214"/>
      <c r="S214"/>
      <c r="T214"/>
    </row>
    <row r="215" spans="1:20">
      <c r="A215" s="8" t="s">
        <v>4</v>
      </c>
      <c r="B215" s="8">
        <v>2</v>
      </c>
      <c r="C215" s="8" t="s">
        <v>5</v>
      </c>
      <c r="D215" s="8" t="s">
        <v>10</v>
      </c>
      <c r="J215"/>
      <c r="K215"/>
      <c r="N215"/>
      <c r="O215"/>
      <c r="R215"/>
      <c r="S215"/>
      <c r="T215"/>
    </row>
    <row r="216" spans="1:20">
      <c r="A216" s="8" t="s">
        <v>4</v>
      </c>
      <c r="B216" s="8">
        <v>1</v>
      </c>
      <c r="C216" s="8" t="s">
        <v>5</v>
      </c>
      <c r="D216" s="8" t="s">
        <v>8</v>
      </c>
      <c r="J216"/>
      <c r="K216"/>
      <c r="N216"/>
      <c r="O216"/>
      <c r="R216"/>
      <c r="S216"/>
      <c r="T216"/>
    </row>
    <row r="217" spans="1:20">
      <c r="A217" s="8" t="s">
        <v>2</v>
      </c>
      <c r="B217" s="8">
        <v>3</v>
      </c>
      <c r="C217" s="8" t="s">
        <v>1</v>
      </c>
      <c r="D217" s="8" t="s">
        <v>9</v>
      </c>
      <c r="J217"/>
      <c r="K217"/>
      <c r="N217"/>
      <c r="O217"/>
      <c r="R217"/>
      <c r="S217"/>
      <c r="T217"/>
    </row>
    <row r="218" spans="1:20">
      <c r="A218" s="8" t="s">
        <v>2</v>
      </c>
      <c r="B218" s="8">
        <v>4</v>
      </c>
      <c r="C218" s="8" t="s">
        <v>0</v>
      </c>
      <c r="D218" s="8" t="s">
        <v>12</v>
      </c>
      <c r="J218"/>
      <c r="K218"/>
      <c r="N218"/>
      <c r="O218"/>
      <c r="R218"/>
      <c r="S218"/>
      <c r="T218"/>
    </row>
    <row r="219" spans="1:20">
      <c r="A219" s="8" t="s">
        <v>4</v>
      </c>
      <c r="B219" s="8">
        <v>6</v>
      </c>
      <c r="C219" s="8" t="s">
        <v>3</v>
      </c>
      <c r="D219" s="8" t="s">
        <v>12</v>
      </c>
      <c r="J219"/>
      <c r="K219"/>
      <c r="N219"/>
      <c r="O219"/>
      <c r="R219"/>
      <c r="S219"/>
      <c r="T219"/>
    </row>
    <row r="220" spans="1:20">
      <c r="A220" s="8" t="s">
        <v>2</v>
      </c>
      <c r="B220" s="8">
        <v>3</v>
      </c>
      <c r="C220" s="8" t="s">
        <v>5</v>
      </c>
      <c r="D220" s="8" t="s">
        <v>12</v>
      </c>
      <c r="J220"/>
      <c r="K220"/>
      <c r="N220"/>
      <c r="O220"/>
      <c r="R220"/>
      <c r="S220"/>
      <c r="T220"/>
    </row>
    <row r="221" spans="1:20">
      <c r="A221" s="8" t="s">
        <v>2</v>
      </c>
      <c r="B221" s="8">
        <v>1</v>
      </c>
      <c r="C221" s="8" t="s">
        <v>5</v>
      </c>
      <c r="D221" s="8" t="s">
        <v>11</v>
      </c>
      <c r="J221"/>
      <c r="K221"/>
      <c r="N221"/>
      <c r="O221"/>
      <c r="R221"/>
      <c r="S221"/>
      <c r="T221"/>
    </row>
    <row r="222" spans="1:20">
      <c r="A222" s="8" t="s">
        <v>4</v>
      </c>
      <c r="B222" s="8">
        <v>2</v>
      </c>
      <c r="C222" s="8" t="s">
        <v>0</v>
      </c>
      <c r="D222" s="8" t="s">
        <v>8</v>
      </c>
      <c r="J222"/>
      <c r="K222"/>
      <c r="N222"/>
      <c r="O222"/>
      <c r="R222"/>
      <c r="S222"/>
      <c r="T222"/>
    </row>
    <row r="223" spans="1:20">
      <c r="A223" s="8" t="s">
        <v>2</v>
      </c>
      <c r="B223" s="8">
        <v>6</v>
      </c>
      <c r="C223" s="8" t="s">
        <v>3</v>
      </c>
      <c r="D223" s="8" t="s">
        <v>11</v>
      </c>
      <c r="J223"/>
      <c r="K223"/>
      <c r="N223"/>
      <c r="O223"/>
      <c r="R223"/>
      <c r="S223"/>
      <c r="T223"/>
    </row>
    <row r="224" spans="1:20">
      <c r="A224" s="8" t="s">
        <v>2</v>
      </c>
      <c r="B224" s="8">
        <v>2</v>
      </c>
      <c r="C224" s="8" t="s">
        <v>5</v>
      </c>
      <c r="D224" s="8" t="s">
        <v>12</v>
      </c>
      <c r="J224"/>
      <c r="K224"/>
      <c r="N224"/>
      <c r="O224"/>
      <c r="R224"/>
      <c r="S224"/>
      <c r="T224"/>
    </row>
    <row r="225" spans="1:20">
      <c r="A225" s="8" t="s">
        <v>4</v>
      </c>
      <c r="B225" s="8">
        <v>4</v>
      </c>
      <c r="C225" s="8" t="s">
        <v>5</v>
      </c>
      <c r="D225" s="8" t="s">
        <v>10</v>
      </c>
      <c r="J225"/>
      <c r="K225"/>
      <c r="N225"/>
      <c r="O225"/>
      <c r="R225"/>
      <c r="S225"/>
      <c r="T225"/>
    </row>
    <row r="226" spans="1:20">
      <c r="A226" s="8" t="s">
        <v>4</v>
      </c>
      <c r="B226" s="8">
        <v>2</v>
      </c>
      <c r="C226" s="8" t="s">
        <v>5</v>
      </c>
      <c r="D226" s="8" t="s">
        <v>10</v>
      </c>
      <c r="J226"/>
      <c r="K226"/>
      <c r="N226"/>
      <c r="O226"/>
      <c r="R226"/>
      <c r="S226"/>
      <c r="T226"/>
    </row>
    <row r="227" spans="1:20">
      <c r="A227" s="8" t="s">
        <v>4</v>
      </c>
      <c r="B227" s="8">
        <v>1</v>
      </c>
      <c r="C227" s="8" t="s">
        <v>3</v>
      </c>
      <c r="D227" s="8" t="s">
        <v>10</v>
      </c>
      <c r="J227"/>
      <c r="K227"/>
      <c r="N227"/>
      <c r="O227"/>
      <c r="R227"/>
      <c r="S227"/>
      <c r="T227"/>
    </row>
    <row r="228" spans="1:20">
      <c r="A228" s="8" t="s">
        <v>4</v>
      </c>
      <c r="B228" s="8">
        <v>1</v>
      </c>
      <c r="C228" s="8" t="s">
        <v>0</v>
      </c>
      <c r="D228" s="8" t="s">
        <v>12</v>
      </c>
      <c r="J228"/>
      <c r="K228"/>
      <c r="N228"/>
      <c r="O228"/>
      <c r="R228"/>
      <c r="S228"/>
      <c r="T228"/>
    </row>
    <row r="229" spans="1:20">
      <c r="A229" s="8" t="s">
        <v>4</v>
      </c>
      <c r="B229" s="8">
        <v>3</v>
      </c>
      <c r="C229" s="8" t="s">
        <v>3</v>
      </c>
      <c r="D229" s="8" t="s">
        <v>10</v>
      </c>
      <c r="J229"/>
      <c r="K229"/>
      <c r="N229"/>
      <c r="O229"/>
      <c r="R229"/>
      <c r="S229"/>
      <c r="T229"/>
    </row>
    <row r="230" spans="1:20">
      <c r="A230" s="8" t="s">
        <v>2</v>
      </c>
      <c r="B230" s="8">
        <v>3</v>
      </c>
      <c r="C230" s="8" t="s">
        <v>3</v>
      </c>
      <c r="D230" s="8" t="s">
        <v>9</v>
      </c>
      <c r="J230"/>
      <c r="K230"/>
      <c r="N230"/>
      <c r="O230"/>
      <c r="R230"/>
      <c r="S230"/>
      <c r="T230"/>
    </row>
    <row r="231" spans="1:20">
      <c r="A231" s="8" t="s">
        <v>2</v>
      </c>
      <c r="B231" s="8">
        <v>3</v>
      </c>
      <c r="C231" s="8" t="s">
        <v>0</v>
      </c>
      <c r="D231" s="8" t="s">
        <v>12</v>
      </c>
      <c r="J231"/>
      <c r="K231"/>
      <c r="N231"/>
      <c r="O231"/>
      <c r="R231"/>
      <c r="S231"/>
      <c r="T231"/>
    </row>
    <row r="232" spans="1:20">
      <c r="A232" s="8" t="s">
        <v>2</v>
      </c>
      <c r="B232" s="8">
        <v>5</v>
      </c>
      <c r="C232" s="8" t="s">
        <v>5</v>
      </c>
      <c r="D232" s="8" t="s">
        <v>10</v>
      </c>
      <c r="J232"/>
      <c r="K232"/>
      <c r="N232"/>
      <c r="O232"/>
      <c r="R232"/>
      <c r="S232"/>
      <c r="T232"/>
    </row>
    <row r="233" spans="1:20">
      <c r="A233" s="8" t="s">
        <v>2</v>
      </c>
      <c r="B233" s="8">
        <v>1</v>
      </c>
      <c r="C233" s="8" t="s">
        <v>0</v>
      </c>
      <c r="D233" s="8" t="s">
        <v>10</v>
      </c>
      <c r="J233"/>
      <c r="K233"/>
      <c r="N233"/>
      <c r="O233"/>
      <c r="R233"/>
      <c r="S233"/>
      <c r="T233"/>
    </row>
    <row r="234" spans="1:20">
      <c r="A234" s="8" t="s">
        <v>4</v>
      </c>
      <c r="B234" s="8">
        <v>4</v>
      </c>
      <c r="C234" s="8" t="s">
        <v>3</v>
      </c>
      <c r="D234" s="8" t="s">
        <v>12</v>
      </c>
      <c r="J234"/>
      <c r="K234"/>
      <c r="N234"/>
      <c r="O234"/>
      <c r="R234"/>
      <c r="S234"/>
      <c r="T234"/>
    </row>
    <row r="235" spans="1:20">
      <c r="A235" s="8" t="s">
        <v>2</v>
      </c>
      <c r="B235" s="8">
        <v>2</v>
      </c>
      <c r="C235" s="8" t="s">
        <v>0</v>
      </c>
      <c r="D235" s="8" t="s">
        <v>9</v>
      </c>
      <c r="J235"/>
      <c r="K235"/>
      <c r="N235"/>
      <c r="O235"/>
      <c r="R235"/>
      <c r="S235"/>
      <c r="T235"/>
    </row>
    <row r="236" spans="1:20">
      <c r="A236" s="8" t="s">
        <v>4</v>
      </c>
      <c r="B236" s="8">
        <v>1</v>
      </c>
      <c r="C236" s="8" t="s">
        <v>3</v>
      </c>
      <c r="D236" s="8" t="s">
        <v>12</v>
      </c>
      <c r="J236"/>
      <c r="K236"/>
      <c r="N236"/>
      <c r="O236"/>
      <c r="R236"/>
      <c r="S236"/>
      <c r="T236"/>
    </row>
    <row r="237" spans="1:20">
      <c r="A237" s="8" t="s">
        <v>2</v>
      </c>
      <c r="B237" s="8">
        <v>2</v>
      </c>
      <c r="C237" s="8" t="s">
        <v>3</v>
      </c>
      <c r="D237" s="8" t="s">
        <v>12</v>
      </c>
      <c r="J237"/>
      <c r="K237"/>
      <c r="N237"/>
      <c r="O237"/>
      <c r="R237"/>
      <c r="S237"/>
      <c r="T237"/>
    </row>
    <row r="238" spans="1:20">
      <c r="A238" s="8" t="s">
        <v>4</v>
      </c>
      <c r="B238" s="8">
        <v>2</v>
      </c>
      <c r="C238" s="8" t="s">
        <v>3</v>
      </c>
      <c r="D238" s="8" t="s">
        <v>11</v>
      </c>
      <c r="J238"/>
      <c r="K238"/>
      <c r="N238"/>
      <c r="O238"/>
      <c r="R238"/>
      <c r="S238"/>
      <c r="T238"/>
    </row>
    <row r="239" spans="1:20">
      <c r="A239" s="8" t="s">
        <v>2</v>
      </c>
      <c r="B239" s="8">
        <v>3</v>
      </c>
      <c r="C239" s="8" t="s">
        <v>5</v>
      </c>
      <c r="D239" s="8" t="s">
        <v>11</v>
      </c>
      <c r="J239"/>
      <c r="K239"/>
      <c r="N239"/>
      <c r="O239"/>
      <c r="R239"/>
      <c r="S239"/>
      <c r="T239"/>
    </row>
    <row r="240" spans="1:20">
      <c r="A240" s="8" t="s">
        <v>2</v>
      </c>
      <c r="B240" s="8">
        <v>2</v>
      </c>
      <c r="C240" s="8" t="s">
        <v>5</v>
      </c>
      <c r="D240" s="8" t="s">
        <v>12</v>
      </c>
      <c r="J240"/>
      <c r="K240"/>
      <c r="N240"/>
      <c r="O240"/>
      <c r="R240"/>
      <c r="S240"/>
      <c r="T240"/>
    </row>
    <row r="241" spans="1:20">
      <c r="A241" s="8" t="s">
        <v>2</v>
      </c>
      <c r="B241" s="8">
        <v>6</v>
      </c>
      <c r="C241" s="8" t="s">
        <v>3</v>
      </c>
      <c r="D241" s="8" t="s">
        <v>11</v>
      </c>
      <c r="J241"/>
      <c r="K241"/>
      <c r="N241"/>
      <c r="O241"/>
      <c r="R241"/>
      <c r="S241"/>
      <c r="T241"/>
    </row>
    <row r="242" spans="1:20">
      <c r="A242" s="8" t="s">
        <v>4</v>
      </c>
      <c r="B242" s="8">
        <v>4</v>
      </c>
      <c r="C242" s="8" t="s">
        <v>3</v>
      </c>
      <c r="D242" s="8" t="s">
        <v>9</v>
      </c>
      <c r="J242"/>
      <c r="K242"/>
      <c r="N242"/>
      <c r="O242"/>
      <c r="R242"/>
      <c r="S242"/>
      <c r="T242"/>
    </row>
    <row r="243" spans="1:20">
      <c r="A243" s="8" t="s">
        <v>2</v>
      </c>
      <c r="B243" s="8">
        <v>1</v>
      </c>
      <c r="C243" s="8" t="s">
        <v>1</v>
      </c>
      <c r="D243" s="8" t="s">
        <v>12</v>
      </c>
      <c r="J243"/>
      <c r="K243"/>
      <c r="N243"/>
      <c r="O243"/>
      <c r="R243"/>
      <c r="S243"/>
      <c r="T243"/>
    </row>
    <row r="244" spans="1:20">
      <c r="A244" s="8" t="s">
        <v>4</v>
      </c>
      <c r="B244" s="8">
        <v>1</v>
      </c>
      <c r="C244" s="8" t="s">
        <v>5</v>
      </c>
      <c r="D244" s="8" t="s">
        <v>12</v>
      </c>
      <c r="J244"/>
      <c r="K244"/>
      <c r="N244"/>
      <c r="O244"/>
      <c r="R244"/>
      <c r="S244"/>
      <c r="T244"/>
    </row>
    <row r="245" spans="1:20">
      <c r="A245" s="8" t="s">
        <v>2</v>
      </c>
      <c r="B245" s="8">
        <v>1</v>
      </c>
      <c r="C245" s="8" t="s">
        <v>3</v>
      </c>
      <c r="D245" s="8" t="s">
        <v>12</v>
      </c>
      <c r="J245"/>
      <c r="K245"/>
      <c r="N245"/>
      <c r="O245"/>
      <c r="R245"/>
      <c r="S245"/>
      <c r="T245"/>
    </row>
    <row r="246" spans="1:20">
      <c r="A246" s="8" t="s">
        <v>2</v>
      </c>
      <c r="B246" s="8">
        <v>6</v>
      </c>
      <c r="C246" s="8" t="s">
        <v>5</v>
      </c>
      <c r="D246" s="8" t="s">
        <v>11</v>
      </c>
      <c r="J246"/>
      <c r="K246"/>
      <c r="N246"/>
      <c r="O246"/>
      <c r="R246"/>
      <c r="S246"/>
      <c r="T246"/>
    </row>
    <row r="247" spans="1:20">
      <c r="A247" s="8" t="s">
        <v>2</v>
      </c>
      <c r="B247" s="8">
        <v>5</v>
      </c>
      <c r="C247" s="8" t="s">
        <v>3</v>
      </c>
      <c r="D247" s="8" t="s">
        <v>12</v>
      </c>
      <c r="J247"/>
      <c r="K247"/>
      <c r="N247"/>
      <c r="O247"/>
      <c r="R247"/>
      <c r="S247"/>
      <c r="T247"/>
    </row>
    <row r="248" spans="1:20">
      <c r="A248" s="8" t="s">
        <v>2</v>
      </c>
      <c r="B248" s="8">
        <v>2</v>
      </c>
      <c r="C248" s="8" t="s">
        <v>0</v>
      </c>
      <c r="D248" s="8" t="s">
        <v>12</v>
      </c>
      <c r="J248"/>
      <c r="K248"/>
      <c r="N248"/>
      <c r="O248"/>
      <c r="R248"/>
      <c r="S248"/>
      <c r="T248"/>
    </row>
    <row r="249" spans="1:20">
      <c r="A249" s="8" t="s">
        <v>4</v>
      </c>
      <c r="B249" s="8">
        <v>4</v>
      </c>
      <c r="C249" s="8" t="s">
        <v>3</v>
      </c>
      <c r="D249" s="8" t="s">
        <v>11</v>
      </c>
      <c r="J249"/>
      <c r="K249"/>
      <c r="N249"/>
      <c r="O249"/>
      <c r="R249"/>
      <c r="S249"/>
      <c r="T249"/>
    </row>
    <row r="250" spans="1:20">
      <c r="A250" s="8" t="s">
        <v>2</v>
      </c>
      <c r="B250" s="8">
        <v>3</v>
      </c>
      <c r="C250" s="8" t="s">
        <v>3</v>
      </c>
      <c r="D250" s="8" t="s">
        <v>11</v>
      </c>
      <c r="J250"/>
      <c r="K250"/>
      <c r="N250"/>
      <c r="O250"/>
      <c r="R250"/>
      <c r="S250"/>
      <c r="T250"/>
    </row>
    <row r="251" spans="1:20">
      <c r="A251" s="8" t="s">
        <v>2</v>
      </c>
      <c r="B251" s="8">
        <v>3</v>
      </c>
      <c r="C251" s="8" t="s">
        <v>0</v>
      </c>
      <c r="D251" s="8" t="s">
        <v>10</v>
      </c>
      <c r="J251"/>
      <c r="K251"/>
      <c r="N251"/>
      <c r="O251"/>
      <c r="R251"/>
      <c r="S251"/>
      <c r="T251"/>
    </row>
    <row r="252" spans="1:20">
      <c r="A252" s="8" t="s">
        <v>2</v>
      </c>
      <c r="B252" s="8">
        <v>2</v>
      </c>
      <c r="C252" s="8" t="s">
        <v>1</v>
      </c>
      <c r="D252" s="8" t="s">
        <v>9</v>
      </c>
      <c r="J252"/>
      <c r="K252"/>
      <c r="N252"/>
      <c r="O252"/>
      <c r="R252"/>
      <c r="S252"/>
      <c r="T252"/>
    </row>
    <row r="253" spans="1:20">
      <c r="A253" s="8" t="s">
        <v>2</v>
      </c>
      <c r="B253" s="8">
        <v>1</v>
      </c>
      <c r="C253" s="8" t="s">
        <v>5</v>
      </c>
      <c r="D253" s="8" t="s">
        <v>8</v>
      </c>
      <c r="J253"/>
      <c r="K253"/>
      <c r="N253"/>
      <c r="O253"/>
      <c r="R253"/>
      <c r="S253"/>
      <c r="T253"/>
    </row>
    <row r="254" spans="1:20">
      <c r="A254" s="8" t="s">
        <v>2</v>
      </c>
      <c r="B254" s="8">
        <v>4</v>
      </c>
      <c r="C254" s="8" t="s">
        <v>0</v>
      </c>
      <c r="D254" s="8" t="s">
        <v>11</v>
      </c>
      <c r="J254"/>
      <c r="K254"/>
      <c r="N254"/>
      <c r="O254"/>
      <c r="R254"/>
      <c r="S254"/>
      <c r="T254"/>
    </row>
    <row r="255" spans="1:20">
      <c r="A255" s="8" t="s">
        <v>2</v>
      </c>
      <c r="B255" s="8">
        <v>4</v>
      </c>
      <c r="C255" s="8" t="s">
        <v>1</v>
      </c>
      <c r="D255" s="8" t="s">
        <v>10</v>
      </c>
      <c r="J255"/>
      <c r="K255"/>
      <c r="N255"/>
      <c r="O255"/>
      <c r="R255"/>
      <c r="S255"/>
      <c r="T255"/>
    </row>
    <row r="256" spans="1:20">
      <c r="A256" s="8" t="s">
        <v>2</v>
      </c>
      <c r="B256" s="8">
        <v>2</v>
      </c>
      <c r="C256" s="8" t="s">
        <v>0</v>
      </c>
      <c r="D256" s="8" t="s">
        <v>8</v>
      </c>
      <c r="J256"/>
      <c r="K256"/>
      <c r="N256"/>
      <c r="O256"/>
      <c r="R256"/>
      <c r="S256"/>
      <c r="T256"/>
    </row>
    <row r="257" spans="1:20">
      <c r="A257" s="8" t="s">
        <v>2</v>
      </c>
      <c r="B257" s="8">
        <v>4</v>
      </c>
      <c r="C257" s="8" t="s">
        <v>3</v>
      </c>
      <c r="D257" s="8" t="s">
        <v>9</v>
      </c>
      <c r="J257"/>
      <c r="K257"/>
      <c r="N257"/>
      <c r="O257"/>
      <c r="R257"/>
      <c r="S257"/>
      <c r="T257"/>
    </row>
    <row r="258" spans="1:20">
      <c r="A258" s="8" t="s">
        <v>4</v>
      </c>
      <c r="B258" s="8">
        <v>5</v>
      </c>
      <c r="C258" s="8" t="s">
        <v>0</v>
      </c>
      <c r="D258" s="8" t="s">
        <v>11</v>
      </c>
      <c r="J258"/>
      <c r="K258"/>
      <c r="N258"/>
      <c r="O258"/>
      <c r="R258"/>
      <c r="S258"/>
      <c r="T258"/>
    </row>
    <row r="259" spans="1:20">
      <c r="A259" s="8" t="s">
        <v>2</v>
      </c>
      <c r="B259" s="8">
        <v>1</v>
      </c>
      <c r="C259" s="8" t="s">
        <v>3</v>
      </c>
      <c r="D259" s="8" t="s">
        <v>12</v>
      </c>
      <c r="J259"/>
      <c r="K259"/>
      <c r="N259"/>
      <c r="O259"/>
      <c r="R259"/>
      <c r="S259"/>
      <c r="T259"/>
    </row>
    <row r="260" spans="1:20">
      <c r="A260" s="8" t="s">
        <v>4</v>
      </c>
      <c r="B260" s="8">
        <v>3</v>
      </c>
      <c r="C260" s="8" t="s">
        <v>3</v>
      </c>
      <c r="D260" s="8" t="s">
        <v>11</v>
      </c>
      <c r="J260"/>
      <c r="K260"/>
      <c r="N260"/>
      <c r="O260"/>
      <c r="R260"/>
      <c r="S260"/>
      <c r="T260"/>
    </row>
    <row r="261" spans="1:20">
      <c r="A261" s="8" t="s">
        <v>4</v>
      </c>
      <c r="B261" s="8">
        <v>4</v>
      </c>
      <c r="C261" s="8" t="s">
        <v>5</v>
      </c>
      <c r="D261" s="8" t="s">
        <v>12</v>
      </c>
      <c r="J261"/>
      <c r="K261"/>
      <c r="N261"/>
      <c r="O261"/>
      <c r="R261"/>
      <c r="S261"/>
      <c r="T261"/>
    </row>
    <row r="262" spans="1:20">
      <c r="A262" s="8" t="s">
        <v>2</v>
      </c>
      <c r="B262" s="8">
        <v>4</v>
      </c>
      <c r="C262" s="8" t="s">
        <v>1</v>
      </c>
      <c r="D262" s="8" t="s">
        <v>9</v>
      </c>
      <c r="J262"/>
      <c r="K262"/>
      <c r="N262"/>
      <c r="O262"/>
      <c r="R262"/>
      <c r="S262"/>
      <c r="T262"/>
    </row>
    <row r="263" spans="1:20">
      <c r="A263" s="8" t="s">
        <v>2</v>
      </c>
      <c r="B263" s="8">
        <v>6</v>
      </c>
      <c r="C263" s="8" t="s">
        <v>3</v>
      </c>
      <c r="D263" s="8" t="s">
        <v>11</v>
      </c>
      <c r="J263"/>
      <c r="K263"/>
      <c r="N263"/>
      <c r="O263"/>
      <c r="R263"/>
      <c r="S263"/>
      <c r="T263"/>
    </row>
    <row r="264" spans="1:20">
      <c r="A264" s="8" t="s">
        <v>2</v>
      </c>
      <c r="B264" s="8">
        <v>1</v>
      </c>
      <c r="C264" s="8" t="s">
        <v>3</v>
      </c>
      <c r="D264" s="8" t="s">
        <v>12</v>
      </c>
      <c r="J264"/>
      <c r="K264"/>
      <c r="N264"/>
      <c r="O264"/>
      <c r="R264"/>
      <c r="S264"/>
      <c r="T264"/>
    </row>
    <row r="265" spans="1:20">
      <c r="A265" s="8" t="s">
        <v>2</v>
      </c>
      <c r="B265" s="8">
        <v>2</v>
      </c>
      <c r="C265" s="8" t="s">
        <v>3</v>
      </c>
      <c r="D265" s="8" t="s">
        <v>10</v>
      </c>
      <c r="J265"/>
      <c r="K265"/>
      <c r="N265"/>
      <c r="O265"/>
      <c r="R265"/>
      <c r="S265"/>
      <c r="T265"/>
    </row>
    <row r="266" spans="1:20">
      <c r="A266" s="8" t="s">
        <v>2</v>
      </c>
      <c r="B266" s="8">
        <v>5</v>
      </c>
      <c r="C266" s="8" t="s">
        <v>3</v>
      </c>
      <c r="D266" s="8" t="s">
        <v>10</v>
      </c>
      <c r="J266"/>
      <c r="K266"/>
      <c r="N266"/>
      <c r="O266"/>
      <c r="R266"/>
      <c r="S266"/>
      <c r="T266"/>
    </row>
    <row r="267" spans="1:20">
      <c r="A267" s="8" t="s">
        <v>2</v>
      </c>
      <c r="B267" s="8">
        <v>1</v>
      </c>
      <c r="C267" s="8" t="s">
        <v>3</v>
      </c>
      <c r="D267" s="8" t="s">
        <v>12</v>
      </c>
      <c r="J267"/>
      <c r="K267"/>
      <c r="N267"/>
      <c r="O267"/>
      <c r="R267"/>
      <c r="S267"/>
      <c r="T267"/>
    </row>
    <row r="268" spans="1:20">
      <c r="A268" s="8" t="s">
        <v>2</v>
      </c>
      <c r="B268" s="8">
        <v>6</v>
      </c>
      <c r="C268" s="8" t="s">
        <v>5</v>
      </c>
      <c r="D268" s="8" t="s">
        <v>12</v>
      </c>
      <c r="J268"/>
      <c r="K268"/>
      <c r="N268"/>
      <c r="O268"/>
      <c r="R268"/>
      <c r="S268"/>
      <c r="T268"/>
    </row>
    <row r="269" spans="1:20">
      <c r="A269" s="8" t="s">
        <v>2</v>
      </c>
      <c r="B269" s="8">
        <v>2</v>
      </c>
      <c r="C269" s="8" t="s">
        <v>3</v>
      </c>
      <c r="D269" s="8" t="s">
        <v>11</v>
      </c>
      <c r="J269"/>
      <c r="K269"/>
      <c r="N269"/>
      <c r="O269"/>
      <c r="R269"/>
      <c r="S269"/>
      <c r="T269"/>
    </row>
    <row r="270" spans="1:20">
      <c r="A270" s="8" t="s">
        <v>2</v>
      </c>
      <c r="B270" s="8">
        <v>1</v>
      </c>
      <c r="C270" s="8" t="s">
        <v>1</v>
      </c>
      <c r="D270" s="8" t="s">
        <v>11</v>
      </c>
      <c r="J270"/>
      <c r="K270"/>
      <c r="N270"/>
      <c r="O270"/>
      <c r="R270"/>
      <c r="S270"/>
      <c r="T270"/>
    </row>
    <row r="271" spans="1:20">
      <c r="A271" s="8" t="s">
        <v>4</v>
      </c>
      <c r="B271" s="8">
        <v>3</v>
      </c>
      <c r="C271" s="8" t="s">
        <v>0</v>
      </c>
      <c r="D271" s="8" t="s">
        <v>12</v>
      </c>
      <c r="J271"/>
      <c r="K271"/>
      <c r="N271"/>
      <c r="O271"/>
      <c r="R271"/>
      <c r="S271"/>
      <c r="T271"/>
    </row>
    <row r="272" spans="1:20">
      <c r="A272" s="8" t="s">
        <v>4</v>
      </c>
      <c r="B272" s="8">
        <v>2</v>
      </c>
      <c r="C272" s="8" t="s">
        <v>0</v>
      </c>
      <c r="D272" s="8" t="s">
        <v>12</v>
      </c>
      <c r="J272"/>
      <c r="K272"/>
      <c r="N272"/>
      <c r="O272"/>
      <c r="R272"/>
      <c r="S272"/>
      <c r="T272"/>
    </row>
    <row r="273" spans="1:20">
      <c r="A273" s="8" t="s">
        <v>4</v>
      </c>
      <c r="B273" s="8">
        <v>3</v>
      </c>
      <c r="C273" s="8" t="s">
        <v>3</v>
      </c>
      <c r="D273" s="8" t="s">
        <v>12</v>
      </c>
      <c r="J273"/>
      <c r="K273"/>
      <c r="N273"/>
      <c r="O273"/>
      <c r="R273"/>
      <c r="S273"/>
      <c r="T273"/>
    </row>
    <row r="274" spans="1:20">
      <c r="A274" s="8" t="s">
        <v>2</v>
      </c>
      <c r="B274" s="8">
        <v>1</v>
      </c>
      <c r="C274" s="8" t="s">
        <v>0</v>
      </c>
      <c r="D274" s="8" t="s">
        <v>11</v>
      </c>
      <c r="J274"/>
      <c r="K274"/>
      <c r="N274"/>
      <c r="O274"/>
      <c r="R274"/>
      <c r="S274"/>
      <c r="T274"/>
    </row>
    <row r="275" spans="1:20">
      <c r="A275" s="8" t="s">
        <v>2</v>
      </c>
      <c r="B275" s="8">
        <v>1</v>
      </c>
      <c r="C275" s="8" t="s">
        <v>3</v>
      </c>
      <c r="D275" s="8" t="s">
        <v>9</v>
      </c>
      <c r="J275"/>
      <c r="K275"/>
      <c r="N275"/>
      <c r="O275"/>
      <c r="R275"/>
      <c r="S275"/>
      <c r="T275"/>
    </row>
    <row r="276" spans="1:20">
      <c r="A276" s="8" t="s">
        <v>2</v>
      </c>
      <c r="B276" s="8">
        <v>3</v>
      </c>
      <c r="C276" s="8" t="s">
        <v>0</v>
      </c>
      <c r="D276" s="8" t="s">
        <v>12</v>
      </c>
      <c r="J276"/>
      <c r="K276"/>
      <c r="N276"/>
      <c r="O276"/>
      <c r="R276"/>
      <c r="S276"/>
      <c r="T276"/>
    </row>
    <row r="277" spans="1:20">
      <c r="A277" s="8" t="s">
        <v>2</v>
      </c>
      <c r="B277" s="8">
        <v>3</v>
      </c>
      <c r="C277" s="8" t="s">
        <v>3</v>
      </c>
      <c r="D277" s="8" t="s">
        <v>9</v>
      </c>
      <c r="J277"/>
      <c r="K277"/>
      <c r="N277"/>
      <c r="O277"/>
      <c r="R277"/>
      <c r="S277"/>
      <c r="T277"/>
    </row>
    <row r="278" spans="1:20">
      <c r="A278" s="8" t="s">
        <v>4</v>
      </c>
      <c r="B278" s="8">
        <v>2</v>
      </c>
      <c r="C278" s="8" t="s">
        <v>5</v>
      </c>
      <c r="D278" s="8" t="s">
        <v>11</v>
      </c>
      <c r="J278"/>
      <c r="K278"/>
      <c r="N278"/>
      <c r="O278"/>
      <c r="R278"/>
      <c r="S278"/>
      <c r="T278"/>
    </row>
    <row r="279" spans="1:20">
      <c r="A279" s="8" t="s">
        <v>4</v>
      </c>
      <c r="B279" s="8">
        <v>2</v>
      </c>
      <c r="C279" s="8" t="s">
        <v>3</v>
      </c>
      <c r="D279" s="8" t="s">
        <v>12</v>
      </c>
      <c r="J279"/>
      <c r="K279"/>
      <c r="N279"/>
      <c r="O279"/>
      <c r="R279"/>
      <c r="S279"/>
      <c r="T279"/>
    </row>
    <row r="280" spans="1:20">
      <c r="A280" s="8" t="s">
        <v>4</v>
      </c>
      <c r="B280" s="8">
        <v>3</v>
      </c>
      <c r="C280" s="8" t="s">
        <v>3</v>
      </c>
      <c r="D280" s="8" t="s">
        <v>12</v>
      </c>
      <c r="J280"/>
      <c r="K280"/>
      <c r="N280"/>
      <c r="O280"/>
      <c r="R280"/>
      <c r="S280"/>
      <c r="T280"/>
    </row>
    <row r="281" spans="1:20">
      <c r="A281" s="8" t="s">
        <v>4</v>
      </c>
      <c r="B281" s="8">
        <v>2</v>
      </c>
      <c r="C281" s="8" t="s">
        <v>0</v>
      </c>
      <c r="D281" s="8" t="s">
        <v>10</v>
      </c>
      <c r="J281"/>
      <c r="K281"/>
      <c r="N281"/>
      <c r="O281"/>
      <c r="R281"/>
      <c r="S281"/>
      <c r="T281"/>
    </row>
    <row r="282" spans="1:20">
      <c r="A282" s="8" t="s">
        <v>2</v>
      </c>
      <c r="B282" s="8">
        <v>4</v>
      </c>
      <c r="C282" s="8" t="s">
        <v>5</v>
      </c>
      <c r="D282" s="8" t="s">
        <v>9</v>
      </c>
      <c r="J282"/>
      <c r="K282"/>
      <c r="N282"/>
      <c r="O282"/>
      <c r="R282"/>
      <c r="S282"/>
      <c r="T282"/>
    </row>
    <row r="283" spans="1:20">
      <c r="A283" s="8" t="s">
        <v>2</v>
      </c>
      <c r="B283" s="8">
        <v>2</v>
      </c>
      <c r="C283" s="8" t="s">
        <v>1</v>
      </c>
      <c r="D283" s="8" t="s">
        <v>12</v>
      </c>
      <c r="J283"/>
      <c r="K283"/>
      <c r="N283"/>
      <c r="O283"/>
      <c r="R283"/>
      <c r="S283"/>
      <c r="T283"/>
    </row>
    <row r="284" spans="1:20">
      <c r="A284" s="8" t="s">
        <v>2</v>
      </c>
      <c r="B284" s="8">
        <v>2</v>
      </c>
      <c r="C284" s="8" t="s">
        <v>0</v>
      </c>
      <c r="D284" s="8" t="s">
        <v>12</v>
      </c>
      <c r="J284"/>
      <c r="K284"/>
      <c r="N284"/>
      <c r="O284"/>
      <c r="R284"/>
      <c r="S284"/>
      <c r="T284"/>
    </row>
    <row r="285" spans="1:20">
      <c r="A285" s="8" t="s">
        <v>2</v>
      </c>
      <c r="B285" s="8">
        <v>2</v>
      </c>
      <c r="C285" s="8" t="s">
        <v>1</v>
      </c>
      <c r="D285" s="8" t="s">
        <v>8</v>
      </c>
      <c r="J285"/>
      <c r="K285"/>
      <c r="N285"/>
      <c r="O285"/>
      <c r="R285"/>
      <c r="S285"/>
      <c r="T285"/>
    </row>
    <row r="286" spans="1:20">
      <c r="A286" s="8" t="s">
        <v>2</v>
      </c>
      <c r="B286" s="8">
        <v>3</v>
      </c>
      <c r="C286" s="8" t="s">
        <v>5</v>
      </c>
      <c r="D286" s="8" t="s">
        <v>11</v>
      </c>
      <c r="J286"/>
      <c r="K286"/>
      <c r="N286"/>
      <c r="O286"/>
      <c r="R286"/>
      <c r="S286"/>
      <c r="T286"/>
    </row>
    <row r="287" spans="1:20">
      <c r="A287" s="8" t="s">
        <v>2</v>
      </c>
      <c r="B287" s="8">
        <v>4</v>
      </c>
      <c r="C287" s="8" t="s">
        <v>0</v>
      </c>
      <c r="D287" s="8" t="s">
        <v>11</v>
      </c>
      <c r="J287"/>
      <c r="K287"/>
      <c r="N287"/>
      <c r="O287"/>
      <c r="R287"/>
      <c r="S287"/>
      <c r="T287"/>
    </row>
    <row r="288" spans="1:20">
      <c r="A288" s="8" t="s">
        <v>4</v>
      </c>
      <c r="B288" s="8">
        <v>2</v>
      </c>
      <c r="C288" s="8" t="s">
        <v>5</v>
      </c>
      <c r="D288" s="8" t="s">
        <v>9</v>
      </c>
      <c r="J288"/>
      <c r="K288"/>
      <c r="N288"/>
      <c r="O288"/>
      <c r="R288"/>
      <c r="S288"/>
      <c r="T288"/>
    </row>
    <row r="289" spans="1:20">
      <c r="A289" s="8" t="s">
        <v>2</v>
      </c>
      <c r="B289" s="8">
        <v>4</v>
      </c>
      <c r="C289" s="8" t="s">
        <v>3</v>
      </c>
      <c r="D289" s="8" t="s">
        <v>9</v>
      </c>
      <c r="J289"/>
      <c r="K289"/>
      <c r="N289"/>
      <c r="O289"/>
      <c r="R289"/>
      <c r="S289"/>
      <c r="T289"/>
    </row>
    <row r="290" spans="1:20">
      <c r="A290" s="8" t="s">
        <v>2</v>
      </c>
      <c r="B290" s="8">
        <v>2</v>
      </c>
      <c r="C290" s="8" t="s">
        <v>3</v>
      </c>
      <c r="D290" s="8" t="s">
        <v>10</v>
      </c>
      <c r="J290"/>
      <c r="K290"/>
      <c r="N290"/>
      <c r="O290"/>
      <c r="R290"/>
      <c r="S290"/>
      <c r="T290"/>
    </row>
    <row r="291" spans="1:20">
      <c r="A291" s="8" t="s">
        <v>4</v>
      </c>
      <c r="B291" s="8">
        <v>4</v>
      </c>
      <c r="C291" s="8" t="s">
        <v>3</v>
      </c>
      <c r="D291" s="8" t="s">
        <v>12</v>
      </c>
      <c r="J291"/>
      <c r="K291"/>
      <c r="N291"/>
      <c r="O291"/>
      <c r="R291"/>
      <c r="S291"/>
      <c r="T291"/>
    </row>
    <row r="292" spans="1:20">
      <c r="A292" s="8" t="s">
        <v>2</v>
      </c>
      <c r="B292" s="8">
        <v>2</v>
      </c>
      <c r="C292" s="8" t="s">
        <v>0</v>
      </c>
      <c r="D292" s="8" t="s">
        <v>10</v>
      </c>
      <c r="J292"/>
      <c r="K292"/>
      <c r="N292"/>
      <c r="O292"/>
      <c r="R292"/>
      <c r="S292"/>
      <c r="T292"/>
    </row>
    <row r="293" spans="1:20">
      <c r="A293" s="8" t="s">
        <v>4</v>
      </c>
      <c r="B293" s="8">
        <v>2</v>
      </c>
      <c r="C293" s="8" t="s">
        <v>3</v>
      </c>
      <c r="D293" s="8" t="s">
        <v>12</v>
      </c>
      <c r="J293"/>
      <c r="K293"/>
      <c r="N293"/>
      <c r="O293"/>
      <c r="R293"/>
      <c r="S293"/>
      <c r="T293"/>
    </row>
    <row r="294" spans="1:20">
      <c r="A294" s="8" t="s">
        <v>4</v>
      </c>
      <c r="B294" s="8">
        <v>2</v>
      </c>
      <c r="C294" s="8" t="s">
        <v>3</v>
      </c>
      <c r="D294" s="8" t="s">
        <v>10</v>
      </c>
      <c r="J294"/>
      <c r="K294"/>
      <c r="N294"/>
      <c r="O294"/>
      <c r="R294"/>
      <c r="S294"/>
      <c r="T294"/>
    </row>
    <row r="295" spans="1:20">
      <c r="A295" s="8" t="s">
        <v>4</v>
      </c>
      <c r="B295" s="8">
        <v>1</v>
      </c>
      <c r="C295" s="8" t="s">
        <v>3</v>
      </c>
      <c r="D295" s="8" t="s">
        <v>11</v>
      </c>
      <c r="J295"/>
      <c r="K295"/>
      <c r="N295"/>
      <c r="O295"/>
      <c r="R295"/>
      <c r="S295"/>
      <c r="T295"/>
    </row>
    <row r="296" spans="1:20">
      <c r="A296" s="8" t="s">
        <v>4</v>
      </c>
      <c r="B296" s="8">
        <v>1</v>
      </c>
      <c r="C296" s="8" t="s">
        <v>5</v>
      </c>
      <c r="D296" s="8" t="s">
        <v>12</v>
      </c>
      <c r="J296"/>
      <c r="K296"/>
      <c r="N296"/>
      <c r="O296"/>
      <c r="R296"/>
      <c r="S296"/>
      <c r="T296"/>
    </row>
    <row r="297" spans="1:20">
      <c r="A297" s="8" t="s">
        <v>4</v>
      </c>
      <c r="B297" s="8">
        <v>2</v>
      </c>
      <c r="C297" s="8" t="s">
        <v>5</v>
      </c>
      <c r="D297" s="8" t="s">
        <v>11</v>
      </c>
      <c r="J297"/>
      <c r="K297"/>
      <c r="N297"/>
      <c r="O297"/>
      <c r="R297"/>
      <c r="S297"/>
      <c r="T297"/>
    </row>
    <row r="298" spans="1:20">
      <c r="A298" s="8" t="s">
        <v>2</v>
      </c>
      <c r="B298" s="8">
        <v>3</v>
      </c>
      <c r="C298" s="8" t="s">
        <v>3</v>
      </c>
      <c r="D298" s="8" t="s">
        <v>8</v>
      </c>
      <c r="J298"/>
      <c r="K298"/>
      <c r="N298"/>
      <c r="O298"/>
      <c r="R298"/>
      <c r="S298"/>
      <c r="T298"/>
    </row>
    <row r="299" spans="1:20">
      <c r="A299" s="8" t="s">
        <v>4</v>
      </c>
      <c r="B299" s="8">
        <v>3</v>
      </c>
      <c r="C299" s="8" t="s">
        <v>0</v>
      </c>
      <c r="D299" s="8" t="s">
        <v>10</v>
      </c>
      <c r="J299"/>
      <c r="K299"/>
      <c r="N299"/>
      <c r="O299"/>
      <c r="R299"/>
      <c r="S299"/>
      <c r="T299"/>
    </row>
    <row r="300" spans="1:20">
      <c r="A300" s="8" t="s">
        <v>4</v>
      </c>
      <c r="B300" s="8">
        <v>3</v>
      </c>
      <c r="C300" s="8" t="s">
        <v>3</v>
      </c>
      <c r="D300" s="8" t="s">
        <v>10</v>
      </c>
      <c r="J300"/>
      <c r="K300"/>
      <c r="N300"/>
      <c r="O300"/>
      <c r="R300"/>
      <c r="S300"/>
      <c r="T300"/>
    </row>
    <row r="301" spans="1:20">
      <c r="A301" s="8" t="s">
        <v>2</v>
      </c>
      <c r="B301" s="8">
        <v>3</v>
      </c>
      <c r="C301" s="8" t="s">
        <v>3</v>
      </c>
      <c r="D301" s="8" t="s">
        <v>10</v>
      </c>
      <c r="J301"/>
      <c r="K301"/>
      <c r="N301"/>
      <c r="O301"/>
      <c r="R301"/>
      <c r="S301"/>
      <c r="T301"/>
    </row>
    <row r="302" spans="1:20">
      <c r="A302" s="8" t="s">
        <v>2</v>
      </c>
      <c r="B302" s="8">
        <v>2</v>
      </c>
      <c r="C302" s="8" t="s">
        <v>3</v>
      </c>
      <c r="D302" s="8" t="s">
        <v>9</v>
      </c>
      <c r="J302"/>
      <c r="K302"/>
      <c r="N302"/>
      <c r="O302"/>
      <c r="R302"/>
      <c r="S302"/>
      <c r="T302"/>
    </row>
    <row r="303" spans="1:20">
      <c r="A303" s="8" t="s">
        <v>4</v>
      </c>
      <c r="B303" s="8">
        <v>2</v>
      </c>
      <c r="C303" s="8" t="s">
        <v>3</v>
      </c>
      <c r="D303" s="8" t="s">
        <v>11</v>
      </c>
      <c r="J303"/>
      <c r="K303"/>
      <c r="N303"/>
      <c r="O303"/>
      <c r="R303"/>
      <c r="S303"/>
      <c r="T303"/>
    </row>
    <row r="304" spans="1:20">
      <c r="A304" s="8" t="s">
        <v>4</v>
      </c>
      <c r="B304" s="8">
        <v>2</v>
      </c>
      <c r="C304" s="8" t="s">
        <v>5</v>
      </c>
      <c r="D304" s="8" t="s">
        <v>11</v>
      </c>
      <c r="J304"/>
      <c r="K304"/>
      <c r="N304"/>
      <c r="O304"/>
      <c r="R304"/>
      <c r="S304"/>
      <c r="T304"/>
    </row>
    <row r="305" spans="1:20">
      <c r="A305" s="8" t="s">
        <v>4</v>
      </c>
      <c r="B305" s="8">
        <v>1</v>
      </c>
      <c r="C305" s="8" t="s">
        <v>3</v>
      </c>
      <c r="D305" s="8" t="s">
        <v>12</v>
      </c>
      <c r="J305"/>
      <c r="K305"/>
      <c r="N305"/>
      <c r="O305"/>
      <c r="R305"/>
      <c r="S305"/>
      <c r="T305"/>
    </row>
    <row r="306" spans="1:20">
      <c r="A306" s="8" t="s">
        <v>2</v>
      </c>
      <c r="B306" s="8">
        <v>2</v>
      </c>
      <c r="C306" s="8" t="s">
        <v>5</v>
      </c>
      <c r="D306" s="8" t="s">
        <v>10</v>
      </c>
      <c r="J306"/>
      <c r="K306"/>
      <c r="N306"/>
      <c r="O306"/>
      <c r="R306"/>
      <c r="S306"/>
      <c r="T306"/>
    </row>
    <row r="307" spans="1:20">
      <c r="A307" s="8" t="s">
        <v>4</v>
      </c>
      <c r="B307" s="8">
        <v>1</v>
      </c>
      <c r="C307" s="8" t="s">
        <v>3</v>
      </c>
      <c r="D307" s="8" t="s">
        <v>11</v>
      </c>
      <c r="J307"/>
      <c r="K307"/>
      <c r="N307"/>
      <c r="O307"/>
      <c r="R307"/>
      <c r="S307"/>
      <c r="T307"/>
    </row>
    <row r="308" spans="1:20">
      <c r="A308" s="8" t="s">
        <v>2</v>
      </c>
      <c r="B308" s="8">
        <v>4</v>
      </c>
      <c r="C308" s="8" t="s">
        <v>3</v>
      </c>
      <c r="D308" s="8" t="s">
        <v>9</v>
      </c>
      <c r="J308"/>
      <c r="K308"/>
      <c r="N308"/>
      <c r="O308"/>
      <c r="R308"/>
      <c r="S308"/>
      <c r="T308"/>
    </row>
    <row r="309" spans="1:20">
      <c r="A309" s="8" t="s">
        <v>2</v>
      </c>
      <c r="B309" s="8">
        <v>1</v>
      </c>
      <c r="C309" s="8" t="s">
        <v>3</v>
      </c>
      <c r="D309" s="8" t="s">
        <v>12</v>
      </c>
      <c r="J309"/>
      <c r="K309"/>
      <c r="N309"/>
      <c r="O309"/>
      <c r="R309"/>
      <c r="S309"/>
      <c r="T309"/>
    </row>
    <row r="310" spans="1:20">
      <c r="A310" s="8" t="s">
        <v>4</v>
      </c>
      <c r="B310" s="8">
        <v>2</v>
      </c>
      <c r="C310" s="8" t="s">
        <v>3</v>
      </c>
      <c r="D310" s="8" t="s">
        <v>11</v>
      </c>
      <c r="J310"/>
      <c r="K310"/>
      <c r="N310"/>
      <c r="O310"/>
      <c r="R310"/>
      <c r="S310"/>
      <c r="T310"/>
    </row>
    <row r="311" spans="1:20">
      <c r="A311" s="8" t="s">
        <v>2</v>
      </c>
      <c r="B311" s="8">
        <v>2</v>
      </c>
      <c r="C311" s="8" t="s">
        <v>3</v>
      </c>
      <c r="D311" s="8" t="s">
        <v>12</v>
      </c>
      <c r="J311"/>
      <c r="K311"/>
      <c r="N311"/>
      <c r="O311"/>
      <c r="R311"/>
      <c r="S311"/>
      <c r="T311"/>
    </row>
    <row r="312" spans="1:20">
      <c r="A312" s="8" t="s">
        <v>2</v>
      </c>
      <c r="B312" s="8">
        <v>5</v>
      </c>
      <c r="C312" s="8" t="s">
        <v>0</v>
      </c>
      <c r="D312" s="8" t="s">
        <v>11</v>
      </c>
      <c r="J312"/>
      <c r="K312"/>
      <c r="N312"/>
      <c r="O312"/>
      <c r="R312"/>
      <c r="S312"/>
      <c r="T312"/>
    </row>
    <row r="313" spans="1:20">
      <c r="A313" s="8" t="s">
        <v>2</v>
      </c>
      <c r="B313" s="8">
        <v>2</v>
      </c>
      <c r="C313" s="8" t="s">
        <v>0</v>
      </c>
      <c r="D313" s="8" t="s">
        <v>11</v>
      </c>
      <c r="J313"/>
      <c r="K313"/>
      <c r="N313"/>
      <c r="O313"/>
      <c r="R313"/>
      <c r="S313"/>
      <c r="T313"/>
    </row>
    <row r="314" spans="1:20">
      <c r="A314" s="8" t="s">
        <v>4</v>
      </c>
      <c r="B314" s="8">
        <v>3</v>
      </c>
      <c r="C314" s="8" t="s">
        <v>1</v>
      </c>
      <c r="D314" s="8" t="s">
        <v>11</v>
      </c>
      <c r="J314"/>
      <c r="K314"/>
      <c r="N314"/>
      <c r="O314"/>
      <c r="R314"/>
      <c r="S314"/>
      <c r="T314"/>
    </row>
    <row r="315" spans="1:20">
      <c r="A315" s="8" t="s">
        <v>2</v>
      </c>
      <c r="B315" s="8">
        <v>4</v>
      </c>
      <c r="C315" s="8" t="s">
        <v>3</v>
      </c>
      <c r="D315" s="8" t="s">
        <v>11</v>
      </c>
      <c r="J315"/>
      <c r="K315"/>
      <c r="N315"/>
      <c r="O315"/>
      <c r="R315"/>
      <c r="S315"/>
      <c r="T315"/>
    </row>
    <row r="316" spans="1:20">
      <c r="A316" s="8" t="s">
        <v>2</v>
      </c>
      <c r="B316" s="8">
        <v>2</v>
      </c>
      <c r="C316" s="8" t="s">
        <v>3</v>
      </c>
      <c r="D316" s="8" t="s">
        <v>10</v>
      </c>
      <c r="J316"/>
      <c r="K316"/>
      <c r="N316"/>
      <c r="O316"/>
      <c r="R316"/>
      <c r="S316"/>
      <c r="T316"/>
    </row>
    <row r="317" spans="1:20">
      <c r="A317" s="8" t="s">
        <v>4</v>
      </c>
      <c r="B317" s="8">
        <v>3</v>
      </c>
      <c r="C317" s="8" t="s">
        <v>0</v>
      </c>
      <c r="D317" s="8" t="s">
        <v>9</v>
      </c>
      <c r="J317"/>
      <c r="K317"/>
      <c r="N317"/>
      <c r="O317"/>
      <c r="R317"/>
      <c r="S317"/>
      <c r="T317"/>
    </row>
    <row r="318" spans="1:20">
      <c r="A318" s="8" t="s">
        <v>2</v>
      </c>
      <c r="B318" s="8">
        <v>3</v>
      </c>
      <c r="C318" s="8" t="s">
        <v>3</v>
      </c>
      <c r="D318" s="8" t="s">
        <v>12</v>
      </c>
      <c r="J318"/>
      <c r="K318"/>
      <c r="N318"/>
      <c r="O318"/>
      <c r="R318"/>
      <c r="S318"/>
      <c r="T318"/>
    </row>
    <row r="319" spans="1:20">
      <c r="A319" s="8" t="s">
        <v>4</v>
      </c>
      <c r="B319" s="8">
        <v>2</v>
      </c>
      <c r="C319" s="8" t="s">
        <v>1</v>
      </c>
      <c r="D319" s="8" t="s">
        <v>10</v>
      </c>
      <c r="J319"/>
      <c r="K319"/>
      <c r="N319"/>
      <c r="O319"/>
      <c r="R319"/>
      <c r="S319"/>
      <c r="T319"/>
    </row>
    <row r="320" spans="1:20">
      <c r="A320" s="8" t="s">
        <v>4</v>
      </c>
      <c r="B320" s="8">
        <v>4</v>
      </c>
      <c r="C320" s="8" t="s">
        <v>5</v>
      </c>
      <c r="D320" s="8" t="s">
        <v>8</v>
      </c>
      <c r="J320"/>
      <c r="K320"/>
      <c r="N320"/>
      <c r="O320"/>
      <c r="R320"/>
      <c r="S320"/>
      <c r="T320"/>
    </row>
    <row r="321" spans="1:20">
      <c r="A321" s="8" t="s">
        <v>2</v>
      </c>
      <c r="B321" s="8">
        <v>3</v>
      </c>
      <c r="C321" s="8" t="s">
        <v>0</v>
      </c>
      <c r="D321" s="8" t="s">
        <v>12</v>
      </c>
      <c r="J321"/>
      <c r="K321"/>
      <c r="N321"/>
      <c r="O321"/>
      <c r="R321"/>
      <c r="S321"/>
      <c r="T321"/>
    </row>
    <row r="322" spans="1:20">
      <c r="A322" s="8" t="s">
        <v>2</v>
      </c>
      <c r="B322" s="8">
        <v>5</v>
      </c>
      <c r="C322" s="8" t="s">
        <v>3</v>
      </c>
      <c r="D322" s="8" t="s">
        <v>12</v>
      </c>
      <c r="J322"/>
      <c r="K322"/>
      <c r="N322"/>
      <c r="O322"/>
      <c r="R322"/>
      <c r="S322"/>
      <c r="T322"/>
    </row>
    <row r="323" spans="1:20">
      <c r="A323" s="8" t="s">
        <v>2</v>
      </c>
      <c r="B323" s="8">
        <v>1</v>
      </c>
      <c r="C323" s="8" t="s">
        <v>5</v>
      </c>
      <c r="D323" s="8" t="s">
        <v>9</v>
      </c>
      <c r="J323"/>
      <c r="K323"/>
      <c r="N323"/>
      <c r="O323"/>
      <c r="R323"/>
      <c r="S323"/>
      <c r="T323"/>
    </row>
    <row r="324" spans="1:20">
      <c r="A324" s="8" t="s">
        <v>4</v>
      </c>
      <c r="B324" s="8">
        <v>1</v>
      </c>
      <c r="C324" s="8" t="s">
        <v>3</v>
      </c>
      <c r="D324" s="8" t="s">
        <v>10</v>
      </c>
      <c r="J324"/>
      <c r="K324"/>
      <c r="N324"/>
      <c r="O324"/>
      <c r="R324"/>
      <c r="S324"/>
      <c r="T324"/>
    </row>
    <row r="325" spans="1:20">
      <c r="A325" s="8" t="s">
        <v>2</v>
      </c>
      <c r="B325" s="8">
        <v>1</v>
      </c>
      <c r="C325" s="8" t="s">
        <v>1</v>
      </c>
      <c r="D325" s="8" t="s">
        <v>9</v>
      </c>
      <c r="J325"/>
      <c r="K325"/>
      <c r="N325"/>
      <c r="O325"/>
      <c r="R325"/>
      <c r="S325"/>
      <c r="T325"/>
    </row>
    <row r="326" spans="1:20">
      <c r="A326" s="8" t="s">
        <v>2</v>
      </c>
      <c r="B326" s="8">
        <v>1</v>
      </c>
      <c r="C326" s="8" t="s">
        <v>0</v>
      </c>
      <c r="D326" s="8" t="s">
        <v>11</v>
      </c>
      <c r="J326"/>
      <c r="K326"/>
      <c r="N326"/>
      <c r="O326"/>
      <c r="R326"/>
      <c r="S326"/>
      <c r="T326"/>
    </row>
    <row r="327" spans="1:20">
      <c r="A327" s="8" t="s">
        <v>2</v>
      </c>
      <c r="B327" s="8">
        <v>3</v>
      </c>
      <c r="C327" s="8" t="s">
        <v>0</v>
      </c>
      <c r="D327" s="8" t="s">
        <v>9</v>
      </c>
      <c r="J327"/>
      <c r="K327"/>
      <c r="N327"/>
      <c r="O327"/>
      <c r="R327"/>
      <c r="S327"/>
      <c r="T327"/>
    </row>
    <row r="328" spans="1:20">
      <c r="A328" s="8" t="s">
        <v>2</v>
      </c>
      <c r="B328" s="8">
        <v>3</v>
      </c>
      <c r="C328" s="8" t="s">
        <v>5</v>
      </c>
      <c r="D328" s="8" t="s">
        <v>12</v>
      </c>
      <c r="J328"/>
      <c r="K328"/>
      <c r="N328"/>
      <c r="O328"/>
      <c r="R328"/>
      <c r="S328"/>
      <c r="T328"/>
    </row>
    <row r="329" spans="1:20">
      <c r="A329" s="8" t="s">
        <v>2</v>
      </c>
      <c r="B329" s="8">
        <v>2</v>
      </c>
      <c r="C329" s="8" t="s">
        <v>5</v>
      </c>
      <c r="D329" s="8" t="s">
        <v>11</v>
      </c>
      <c r="J329"/>
      <c r="K329"/>
      <c r="N329"/>
      <c r="O329"/>
      <c r="R329"/>
      <c r="S329"/>
      <c r="T329"/>
    </row>
    <row r="330" spans="1:20">
      <c r="A330" s="8" t="s">
        <v>4</v>
      </c>
      <c r="B330" s="8">
        <v>2</v>
      </c>
      <c r="C330" s="8" t="s">
        <v>3</v>
      </c>
      <c r="D330" s="8" t="s">
        <v>10</v>
      </c>
      <c r="J330"/>
      <c r="K330"/>
      <c r="N330"/>
      <c r="O330"/>
      <c r="R330"/>
      <c r="S330"/>
      <c r="T330"/>
    </row>
    <row r="331" spans="1:20">
      <c r="A331" s="8" t="s">
        <v>2</v>
      </c>
      <c r="B331" s="8">
        <v>2</v>
      </c>
      <c r="C331" s="8" t="s">
        <v>3</v>
      </c>
      <c r="D331" s="8" t="s">
        <v>11</v>
      </c>
      <c r="J331"/>
      <c r="K331"/>
      <c r="N331"/>
      <c r="O331"/>
      <c r="R331"/>
      <c r="S331"/>
      <c r="T331"/>
    </row>
    <row r="332" spans="1:20">
      <c r="A332" s="8" t="s">
        <v>2</v>
      </c>
      <c r="B332" s="8">
        <v>2</v>
      </c>
      <c r="C332" s="8" t="s">
        <v>5</v>
      </c>
      <c r="D332" s="8" t="s">
        <v>10</v>
      </c>
      <c r="J332"/>
      <c r="K332"/>
      <c r="N332"/>
      <c r="O332"/>
      <c r="R332"/>
      <c r="S332"/>
      <c r="T332"/>
    </row>
    <row r="333" spans="1:20">
      <c r="A333" s="8" t="s">
        <v>4</v>
      </c>
      <c r="B333" s="8">
        <v>1</v>
      </c>
      <c r="C333" s="8" t="s">
        <v>3</v>
      </c>
      <c r="D333" s="8" t="s">
        <v>12</v>
      </c>
      <c r="J333"/>
      <c r="K333"/>
      <c r="N333"/>
      <c r="O333"/>
      <c r="R333"/>
      <c r="S333"/>
      <c r="T333"/>
    </row>
    <row r="334" spans="1:20">
      <c r="A334" s="8" t="s">
        <v>2</v>
      </c>
      <c r="B334" s="8">
        <v>1</v>
      </c>
      <c r="C334" s="8" t="s">
        <v>3</v>
      </c>
      <c r="D334" s="8" t="s">
        <v>10</v>
      </c>
      <c r="J334"/>
      <c r="K334"/>
      <c r="N334"/>
      <c r="O334"/>
      <c r="R334"/>
      <c r="S334"/>
      <c r="T334"/>
    </row>
    <row r="335" spans="1:20">
      <c r="A335" s="8" t="s">
        <v>2</v>
      </c>
      <c r="B335" s="8">
        <v>3</v>
      </c>
      <c r="C335" s="8" t="s">
        <v>1</v>
      </c>
      <c r="D335" s="8" t="s">
        <v>10</v>
      </c>
      <c r="J335"/>
      <c r="K335"/>
      <c r="N335"/>
      <c r="O335"/>
      <c r="R335"/>
      <c r="S335"/>
      <c r="T335"/>
    </row>
    <row r="336" spans="1:20">
      <c r="A336" s="8" t="s">
        <v>4</v>
      </c>
      <c r="B336" s="8">
        <v>2</v>
      </c>
      <c r="C336" s="8" t="s">
        <v>1</v>
      </c>
      <c r="D336" s="8" t="s">
        <v>11</v>
      </c>
      <c r="J336"/>
      <c r="K336"/>
      <c r="N336"/>
      <c r="O336"/>
      <c r="R336"/>
      <c r="S336"/>
      <c r="T336"/>
    </row>
    <row r="337" spans="1:20">
      <c r="A337" s="8" t="s">
        <v>2</v>
      </c>
      <c r="B337" s="8">
        <v>1</v>
      </c>
      <c r="C337" s="8" t="s">
        <v>3</v>
      </c>
      <c r="D337" s="8" t="s">
        <v>11</v>
      </c>
      <c r="J337"/>
      <c r="K337"/>
      <c r="N337"/>
      <c r="O337"/>
      <c r="R337"/>
      <c r="S337"/>
      <c r="T337"/>
    </row>
    <row r="338" spans="1:20">
      <c r="A338" s="8" t="s">
        <v>4</v>
      </c>
      <c r="B338" s="8">
        <v>4</v>
      </c>
      <c r="C338" s="8" t="s">
        <v>0</v>
      </c>
      <c r="D338" s="8" t="s">
        <v>8</v>
      </c>
      <c r="J338"/>
      <c r="K338"/>
      <c r="N338"/>
      <c r="O338"/>
      <c r="R338"/>
      <c r="S338"/>
      <c r="T338"/>
    </row>
    <row r="339" spans="1:20">
      <c r="A339" s="8" t="s">
        <v>2</v>
      </c>
      <c r="B339" s="8">
        <v>1</v>
      </c>
      <c r="C339" s="8" t="s">
        <v>0</v>
      </c>
      <c r="D339" s="8" t="s">
        <v>11</v>
      </c>
      <c r="J339"/>
      <c r="K339"/>
      <c r="N339"/>
      <c r="O339"/>
      <c r="R339"/>
      <c r="S339"/>
      <c r="T339"/>
    </row>
    <row r="340" spans="1:20">
      <c r="A340" s="8" t="s">
        <v>4</v>
      </c>
      <c r="B340" s="8">
        <v>4</v>
      </c>
      <c r="C340" s="8" t="s">
        <v>0</v>
      </c>
      <c r="D340" s="8" t="s">
        <v>12</v>
      </c>
      <c r="J340"/>
      <c r="K340"/>
      <c r="N340"/>
      <c r="O340"/>
      <c r="R340"/>
      <c r="S340"/>
      <c r="T340"/>
    </row>
    <row r="341" spans="1:20">
      <c r="A341" s="8" t="s">
        <v>2</v>
      </c>
      <c r="B341" s="8">
        <v>3</v>
      </c>
      <c r="C341" s="8" t="s">
        <v>3</v>
      </c>
      <c r="D341" s="8" t="s">
        <v>12</v>
      </c>
      <c r="J341"/>
      <c r="K341"/>
      <c r="N341"/>
      <c r="O341"/>
      <c r="R341"/>
      <c r="S341"/>
      <c r="T341"/>
    </row>
    <row r="342" spans="1:20">
      <c r="A342" s="8" t="s">
        <v>2</v>
      </c>
      <c r="B342" s="8">
        <v>2</v>
      </c>
      <c r="C342" s="8" t="s">
        <v>5</v>
      </c>
      <c r="D342" s="8" t="s">
        <v>10</v>
      </c>
      <c r="J342"/>
      <c r="K342"/>
      <c r="N342"/>
      <c r="O342"/>
      <c r="R342"/>
      <c r="S342"/>
      <c r="T342"/>
    </row>
    <row r="343" spans="1:20">
      <c r="A343" s="8" t="s">
        <v>2</v>
      </c>
      <c r="B343" s="8">
        <v>2</v>
      </c>
      <c r="C343" s="8" t="s">
        <v>5</v>
      </c>
      <c r="D343" s="8" t="s">
        <v>9</v>
      </c>
      <c r="J343"/>
      <c r="K343"/>
      <c r="N343"/>
      <c r="O343"/>
      <c r="R343"/>
      <c r="S343"/>
      <c r="T343"/>
    </row>
    <row r="344" spans="1:20">
      <c r="A344" s="8" t="s">
        <v>2</v>
      </c>
      <c r="B344" s="8">
        <v>3</v>
      </c>
      <c r="C344" s="8" t="s">
        <v>5</v>
      </c>
      <c r="D344" s="8" t="s">
        <v>12</v>
      </c>
      <c r="J344"/>
      <c r="K344"/>
      <c r="N344"/>
      <c r="O344"/>
      <c r="R344"/>
      <c r="S344"/>
      <c r="T344"/>
    </row>
    <row r="345" spans="1:20">
      <c r="A345" s="8" t="s">
        <v>2</v>
      </c>
      <c r="B345" s="8">
        <v>2</v>
      </c>
      <c r="C345" s="8" t="s">
        <v>5</v>
      </c>
      <c r="D345" s="8" t="s">
        <v>9</v>
      </c>
      <c r="J345"/>
      <c r="K345"/>
      <c r="N345"/>
      <c r="O345"/>
      <c r="R345"/>
      <c r="S345"/>
      <c r="T345"/>
    </row>
    <row r="346" spans="1:20">
      <c r="A346" s="8" t="s">
        <v>2</v>
      </c>
      <c r="B346" s="8">
        <v>3</v>
      </c>
      <c r="C346" s="8" t="s">
        <v>3</v>
      </c>
      <c r="D346" s="8" t="s">
        <v>10</v>
      </c>
      <c r="J346"/>
      <c r="K346"/>
      <c r="N346"/>
      <c r="O346"/>
      <c r="R346"/>
      <c r="S346"/>
      <c r="T346"/>
    </row>
    <row r="347" spans="1:20">
      <c r="A347" s="8" t="s">
        <v>4</v>
      </c>
      <c r="B347" s="8">
        <v>6</v>
      </c>
      <c r="C347" s="8" t="s">
        <v>3</v>
      </c>
      <c r="D347" s="8" t="s">
        <v>9</v>
      </c>
      <c r="J347"/>
      <c r="K347"/>
      <c r="N347"/>
      <c r="O347"/>
      <c r="R347"/>
      <c r="S347"/>
      <c r="T347"/>
    </row>
    <row r="348" spans="1:20">
      <c r="A348" s="8" t="s">
        <v>2</v>
      </c>
      <c r="B348" s="8">
        <v>2</v>
      </c>
      <c r="C348" s="8" t="s">
        <v>5</v>
      </c>
      <c r="D348" s="8" t="s">
        <v>12</v>
      </c>
      <c r="J348"/>
      <c r="K348"/>
      <c r="N348"/>
      <c r="O348"/>
      <c r="R348"/>
      <c r="S348"/>
      <c r="T348"/>
    </row>
    <row r="349" spans="1:20">
      <c r="A349" s="8" t="s">
        <v>4</v>
      </c>
      <c r="B349" s="8">
        <v>5</v>
      </c>
      <c r="C349" s="8" t="s">
        <v>1</v>
      </c>
      <c r="D349" s="8" t="s">
        <v>11</v>
      </c>
      <c r="J349"/>
      <c r="K349"/>
      <c r="N349"/>
      <c r="O349"/>
      <c r="R349"/>
      <c r="S349"/>
      <c r="T349"/>
    </row>
    <row r="350" spans="1:20">
      <c r="A350" s="8" t="s">
        <v>2</v>
      </c>
      <c r="B350" s="8">
        <v>1</v>
      </c>
      <c r="C350" s="8" t="s">
        <v>0</v>
      </c>
      <c r="D350" s="8" t="s">
        <v>10</v>
      </c>
      <c r="J350"/>
      <c r="K350"/>
      <c r="N350"/>
      <c r="O350"/>
      <c r="R350"/>
      <c r="S350"/>
      <c r="T350"/>
    </row>
    <row r="351" spans="1:20">
      <c r="A351" s="8" t="s">
        <v>2</v>
      </c>
      <c r="B351" s="8">
        <v>3</v>
      </c>
      <c r="C351" s="8" t="s">
        <v>3</v>
      </c>
      <c r="D351" s="8" t="s">
        <v>9</v>
      </c>
      <c r="J351"/>
      <c r="K351"/>
      <c r="N351"/>
      <c r="O351"/>
      <c r="R351"/>
      <c r="S351"/>
      <c r="T351"/>
    </row>
    <row r="352" spans="1:20">
      <c r="A352" s="8" t="s">
        <v>2</v>
      </c>
      <c r="B352" s="8">
        <v>2</v>
      </c>
      <c r="C352" s="8" t="s">
        <v>5</v>
      </c>
      <c r="D352" s="8" t="s">
        <v>8</v>
      </c>
      <c r="J352"/>
      <c r="K352"/>
      <c r="N352"/>
      <c r="O352"/>
      <c r="R352"/>
      <c r="S352"/>
      <c r="T352"/>
    </row>
    <row r="353" spans="1:20">
      <c r="A353" s="8" t="s">
        <v>4</v>
      </c>
      <c r="B353" s="8">
        <v>4</v>
      </c>
      <c r="C353" s="8" t="s">
        <v>3</v>
      </c>
      <c r="D353" s="8" t="s">
        <v>9</v>
      </c>
      <c r="J353"/>
      <c r="K353"/>
      <c r="N353"/>
      <c r="O353"/>
      <c r="R353"/>
      <c r="S353"/>
      <c r="T353"/>
    </row>
    <row r="354" spans="1:20">
      <c r="A354" s="8" t="s">
        <v>4</v>
      </c>
      <c r="B354" s="8">
        <v>5</v>
      </c>
      <c r="C354" s="8" t="s">
        <v>5</v>
      </c>
      <c r="D354" s="8" t="s">
        <v>12</v>
      </c>
      <c r="J354"/>
      <c r="K354"/>
      <c r="N354"/>
      <c r="O354"/>
      <c r="R354"/>
      <c r="S354"/>
      <c r="T354"/>
    </row>
    <row r="355" spans="1:20">
      <c r="A355" s="8" t="s">
        <v>4</v>
      </c>
      <c r="B355" s="8">
        <v>3</v>
      </c>
      <c r="C355" s="8" t="s">
        <v>3</v>
      </c>
      <c r="D355" s="8" t="s">
        <v>11</v>
      </c>
      <c r="J355"/>
      <c r="K355"/>
      <c r="N355"/>
      <c r="O355"/>
      <c r="R355"/>
      <c r="S355"/>
      <c r="T355"/>
    </row>
    <row r="356" spans="1:20">
      <c r="A356" s="8" t="s">
        <v>2</v>
      </c>
      <c r="B356" s="8">
        <v>6</v>
      </c>
      <c r="C356" s="8" t="s">
        <v>5</v>
      </c>
      <c r="D356" s="8" t="s">
        <v>11</v>
      </c>
      <c r="J356"/>
      <c r="K356"/>
      <c r="N356"/>
      <c r="O356"/>
      <c r="R356"/>
      <c r="S356"/>
      <c r="T356"/>
    </row>
    <row r="357" spans="1:20">
      <c r="A357" s="8" t="s">
        <v>2</v>
      </c>
      <c r="B357" s="8">
        <v>2</v>
      </c>
      <c r="C357" s="8" t="s">
        <v>0</v>
      </c>
      <c r="D357" s="8" t="s">
        <v>10</v>
      </c>
      <c r="J357"/>
      <c r="K357"/>
      <c r="N357"/>
      <c r="O357"/>
      <c r="R357"/>
      <c r="S357"/>
      <c r="T357"/>
    </row>
    <row r="358" spans="1:20">
      <c r="A358" s="8" t="s">
        <v>2</v>
      </c>
      <c r="B358" s="8">
        <v>1</v>
      </c>
      <c r="C358" s="8" t="s">
        <v>3</v>
      </c>
      <c r="D358" s="8" t="s">
        <v>11</v>
      </c>
      <c r="J358"/>
      <c r="K358"/>
      <c r="N358"/>
      <c r="O358"/>
      <c r="R358"/>
      <c r="S358"/>
      <c r="T358"/>
    </row>
    <row r="359" spans="1:20">
      <c r="A359" s="8" t="s">
        <v>2</v>
      </c>
      <c r="B359" s="8">
        <v>2</v>
      </c>
      <c r="C359" s="8" t="s">
        <v>1</v>
      </c>
      <c r="D359" s="8" t="s">
        <v>10</v>
      </c>
      <c r="J359"/>
      <c r="K359"/>
      <c r="N359"/>
      <c r="O359"/>
      <c r="R359"/>
      <c r="S359"/>
      <c r="T359"/>
    </row>
    <row r="360" spans="1:20">
      <c r="A360" s="8" t="s">
        <v>4</v>
      </c>
      <c r="B360" s="8">
        <v>2</v>
      </c>
      <c r="C360" s="8" t="s">
        <v>3</v>
      </c>
      <c r="D360" s="8" t="s">
        <v>12</v>
      </c>
      <c r="J360"/>
      <c r="K360"/>
      <c r="N360"/>
      <c r="O360"/>
      <c r="R360"/>
      <c r="S360"/>
      <c r="T360"/>
    </row>
    <row r="361" spans="1:20">
      <c r="A361" s="8" t="s">
        <v>2</v>
      </c>
      <c r="B361" s="8">
        <v>1</v>
      </c>
      <c r="C361" s="8" t="s">
        <v>3</v>
      </c>
      <c r="D361" s="8" t="s">
        <v>10</v>
      </c>
      <c r="J361"/>
      <c r="K361"/>
      <c r="N361"/>
      <c r="O361"/>
      <c r="R361"/>
      <c r="S361"/>
      <c r="T361"/>
    </row>
    <row r="362" spans="1:20">
      <c r="A362" s="8" t="s">
        <v>2</v>
      </c>
      <c r="B362" s="8">
        <v>2</v>
      </c>
      <c r="C362" s="8" t="s">
        <v>0</v>
      </c>
      <c r="D362" s="8" t="s">
        <v>9</v>
      </c>
      <c r="J362"/>
      <c r="K362"/>
      <c r="N362"/>
      <c r="O362"/>
      <c r="R362"/>
      <c r="S362"/>
      <c r="T362"/>
    </row>
    <row r="363" spans="1:20">
      <c r="A363" s="8" t="s">
        <v>2</v>
      </c>
      <c r="B363" s="8">
        <v>3</v>
      </c>
      <c r="C363" s="8" t="s">
        <v>0</v>
      </c>
      <c r="D363" s="8" t="s">
        <v>11</v>
      </c>
      <c r="J363"/>
      <c r="K363"/>
      <c r="N363"/>
      <c r="O363"/>
      <c r="R363"/>
      <c r="S363"/>
      <c r="T363"/>
    </row>
    <row r="364" spans="1:20">
      <c r="A364" s="8" t="s">
        <v>2</v>
      </c>
      <c r="B364" s="8">
        <v>4</v>
      </c>
      <c r="C364" s="8" t="s">
        <v>3</v>
      </c>
      <c r="D364" s="8" t="s">
        <v>10</v>
      </c>
      <c r="J364"/>
      <c r="K364"/>
      <c r="N364"/>
      <c r="O364"/>
      <c r="R364"/>
      <c r="S364"/>
      <c r="T364"/>
    </row>
    <row r="365" spans="1:20">
      <c r="A365" s="8" t="s">
        <v>4</v>
      </c>
      <c r="B365" s="8">
        <v>3</v>
      </c>
      <c r="C365" s="8" t="s">
        <v>3</v>
      </c>
      <c r="D365" s="8" t="s">
        <v>8</v>
      </c>
      <c r="J365"/>
      <c r="K365"/>
      <c r="N365"/>
      <c r="O365"/>
      <c r="R365"/>
      <c r="S365"/>
      <c r="T365"/>
    </row>
    <row r="366" spans="1:20">
      <c r="A366" s="8" t="s">
        <v>2</v>
      </c>
      <c r="B366" s="8">
        <v>6</v>
      </c>
      <c r="C366" s="8" t="s">
        <v>5</v>
      </c>
      <c r="D366" s="8" t="s">
        <v>11</v>
      </c>
      <c r="J366"/>
      <c r="K366"/>
      <c r="N366"/>
      <c r="O366"/>
      <c r="R366"/>
      <c r="S366"/>
      <c r="T366"/>
    </row>
    <row r="367" spans="1:20">
      <c r="A367" s="8" t="s">
        <v>2</v>
      </c>
      <c r="B367" s="8">
        <v>1</v>
      </c>
      <c r="C367" s="8" t="s">
        <v>3</v>
      </c>
      <c r="D367" s="8" t="s">
        <v>11</v>
      </c>
      <c r="J367"/>
      <c r="K367"/>
      <c r="N367"/>
      <c r="O367"/>
      <c r="R367"/>
      <c r="S367"/>
      <c r="T367"/>
    </row>
    <row r="368" spans="1:20">
      <c r="A368" s="8" t="s">
        <v>4</v>
      </c>
      <c r="B368" s="8">
        <v>3</v>
      </c>
      <c r="C368" s="8" t="s">
        <v>0</v>
      </c>
      <c r="D368" s="8" t="s">
        <v>11</v>
      </c>
      <c r="J368"/>
      <c r="K368"/>
      <c r="N368"/>
      <c r="O368"/>
      <c r="R368"/>
      <c r="S368"/>
      <c r="T368"/>
    </row>
    <row r="369" spans="1:20">
      <c r="A369" s="8" t="s">
        <v>2</v>
      </c>
      <c r="B369" s="8">
        <v>5</v>
      </c>
      <c r="C369" s="8" t="s">
        <v>1</v>
      </c>
      <c r="D369" s="8" t="s">
        <v>12</v>
      </c>
      <c r="J369"/>
      <c r="K369"/>
      <c r="N369"/>
      <c r="O369"/>
      <c r="R369"/>
      <c r="S369"/>
      <c r="T369"/>
    </row>
    <row r="370" spans="1:20">
      <c r="A370" s="8" t="s">
        <v>4</v>
      </c>
      <c r="B370" s="8">
        <v>3</v>
      </c>
      <c r="C370" s="8" t="s">
        <v>3</v>
      </c>
      <c r="D370" s="8" t="s">
        <v>12</v>
      </c>
      <c r="J370"/>
      <c r="K370"/>
      <c r="N370"/>
      <c r="O370"/>
      <c r="R370"/>
      <c r="S370"/>
      <c r="T370"/>
    </row>
    <row r="371" spans="1:20">
      <c r="A371" s="8" t="s">
        <v>4</v>
      </c>
      <c r="B371" s="8">
        <v>1</v>
      </c>
      <c r="C371" s="8" t="s">
        <v>3</v>
      </c>
      <c r="D371" s="8" t="s">
        <v>10</v>
      </c>
      <c r="J371"/>
      <c r="K371"/>
      <c r="N371"/>
      <c r="O371"/>
      <c r="R371"/>
      <c r="S371"/>
      <c r="T371"/>
    </row>
    <row r="372" spans="1:20">
      <c r="A372" s="8" t="s">
        <v>2</v>
      </c>
      <c r="B372" s="8">
        <v>3</v>
      </c>
      <c r="C372" s="8" t="s">
        <v>0</v>
      </c>
      <c r="D372" s="8" t="s">
        <v>10</v>
      </c>
      <c r="J372"/>
      <c r="K372"/>
      <c r="N372"/>
      <c r="O372"/>
      <c r="R372"/>
      <c r="S372"/>
      <c r="T372"/>
    </row>
    <row r="373" spans="1:20">
      <c r="A373" s="8" t="s">
        <v>2</v>
      </c>
      <c r="B373" s="8">
        <v>1</v>
      </c>
      <c r="C373" s="8" t="s">
        <v>0</v>
      </c>
      <c r="D373" s="8" t="s">
        <v>12</v>
      </c>
      <c r="J373"/>
      <c r="K373"/>
      <c r="N373"/>
      <c r="O373"/>
      <c r="R373"/>
      <c r="S373"/>
      <c r="T373"/>
    </row>
    <row r="374" spans="1:20">
      <c r="A374" s="8" t="s">
        <v>2</v>
      </c>
      <c r="B374" s="8">
        <v>5</v>
      </c>
      <c r="C374" s="8" t="s">
        <v>1</v>
      </c>
      <c r="D374" s="8" t="s">
        <v>12</v>
      </c>
      <c r="J374"/>
      <c r="K374"/>
      <c r="N374"/>
      <c r="O374"/>
      <c r="R374"/>
      <c r="S374"/>
      <c r="T374"/>
    </row>
    <row r="375" spans="1:20">
      <c r="A375" s="8" t="s">
        <v>4</v>
      </c>
      <c r="B375" s="8">
        <v>5</v>
      </c>
      <c r="C375" s="8" t="s">
        <v>0</v>
      </c>
      <c r="D375" s="8" t="s">
        <v>12</v>
      </c>
      <c r="J375"/>
      <c r="K375"/>
      <c r="N375"/>
      <c r="O375"/>
      <c r="R375"/>
      <c r="S375"/>
      <c r="T375"/>
    </row>
    <row r="376" spans="1:20">
      <c r="A376" s="8" t="s">
        <v>2</v>
      </c>
      <c r="B376" s="8">
        <v>1</v>
      </c>
      <c r="C376" s="8" t="s">
        <v>1</v>
      </c>
      <c r="D376" s="8" t="s">
        <v>10</v>
      </c>
      <c r="J376"/>
      <c r="K376"/>
      <c r="N376"/>
      <c r="O376"/>
      <c r="R376"/>
      <c r="S376"/>
      <c r="T376"/>
    </row>
    <row r="377" spans="1:20">
      <c r="A377" s="8" t="s">
        <v>2</v>
      </c>
      <c r="B377" s="8">
        <v>1</v>
      </c>
      <c r="C377" s="8" t="s">
        <v>0</v>
      </c>
      <c r="D377" s="8" t="s">
        <v>12</v>
      </c>
      <c r="J377"/>
      <c r="K377"/>
      <c r="N377"/>
      <c r="O377"/>
      <c r="R377"/>
      <c r="S377"/>
      <c r="T377"/>
    </row>
    <row r="378" spans="1:20">
      <c r="A378" s="8" t="s">
        <v>2</v>
      </c>
      <c r="B378" s="8">
        <v>3</v>
      </c>
      <c r="C378" s="8" t="s">
        <v>5</v>
      </c>
      <c r="D378" s="8" t="s">
        <v>10</v>
      </c>
      <c r="J378"/>
      <c r="K378"/>
      <c r="N378"/>
      <c r="O378"/>
      <c r="R378"/>
      <c r="S378"/>
      <c r="T378"/>
    </row>
    <row r="379" spans="1:20">
      <c r="A379" s="8" t="s">
        <v>2</v>
      </c>
      <c r="B379" s="8">
        <v>3</v>
      </c>
      <c r="C379" s="8" t="s">
        <v>0</v>
      </c>
      <c r="D379" s="8" t="s">
        <v>12</v>
      </c>
      <c r="J379"/>
      <c r="K379"/>
      <c r="N379"/>
      <c r="O379"/>
      <c r="R379"/>
      <c r="S379"/>
      <c r="T379"/>
    </row>
    <row r="380" spans="1:20">
      <c r="A380" s="8" t="s">
        <v>2</v>
      </c>
      <c r="B380" s="8">
        <v>6</v>
      </c>
      <c r="C380" s="8" t="s">
        <v>3</v>
      </c>
      <c r="D380" s="8" t="s">
        <v>12</v>
      </c>
      <c r="J380"/>
      <c r="K380"/>
      <c r="N380"/>
      <c r="O380"/>
      <c r="R380"/>
      <c r="S380"/>
      <c r="T380"/>
    </row>
    <row r="381" spans="1:20">
      <c r="A381" s="8" t="s">
        <v>2</v>
      </c>
      <c r="B381" s="8">
        <v>4</v>
      </c>
      <c r="C381" s="8" t="s">
        <v>1</v>
      </c>
      <c r="D381" s="8" t="s">
        <v>10</v>
      </c>
      <c r="J381"/>
      <c r="K381"/>
      <c r="N381"/>
      <c r="O381"/>
      <c r="R381"/>
      <c r="S381"/>
      <c r="T381"/>
    </row>
    <row r="382" spans="1:20">
      <c r="A382" s="8" t="s">
        <v>4</v>
      </c>
      <c r="B382" s="8">
        <v>3</v>
      </c>
      <c r="C382" s="8" t="s">
        <v>1</v>
      </c>
      <c r="D382" s="8" t="s">
        <v>10</v>
      </c>
      <c r="J382"/>
      <c r="K382"/>
      <c r="N382"/>
      <c r="O382"/>
      <c r="R382"/>
      <c r="S382"/>
      <c r="T382"/>
    </row>
    <row r="383" spans="1:20">
      <c r="A383" s="8" t="s">
        <v>4</v>
      </c>
      <c r="B383" s="8">
        <v>4</v>
      </c>
      <c r="C383" s="8" t="s">
        <v>3</v>
      </c>
      <c r="D383" s="8" t="s">
        <v>10</v>
      </c>
      <c r="J383"/>
      <c r="K383"/>
      <c r="N383"/>
      <c r="O383"/>
      <c r="R383"/>
      <c r="S383"/>
      <c r="T383"/>
    </row>
    <row r="384" spans="1:20">
      <c r="A384" s="8" t="s">
        <v>2</v>
      </c>
      <c r="B384" s="8">
        <v>1</v>
      </c>
      <c r="C384" s="8" t="s">
        <v>3</v>
      </c>
      <c r="D384" s="8" t="s">
        <v>10</v>
      </c>
      <c r="J384"/>
      <c r="K384"/>
      <c r="N384"/>
      <c r="O384"/>
      <c r="R384"/>
      <c r="S384"/>
      <c r="T384"/>
    </row>
    <row r="385" spans="1:20">
      <c r="A385" s="8" t="s">
        <v>2</v>
      </c>
      <c r="B385" s="8">
        <v>1</v>
      </c>
      <c r="C385" s="8" t="s">
        <v>3</v>
      </c>
      <c r="D385" s="8" t="s">
        <v>11</v>
      </c>
      <c r="J385"/>
      <c r="K385"/>
      <c r="N385"/>
      <c r="O385"/>
      <c r="R385"/>
      <c r="S385"/>
      <c r="T385"/>
    </row>
    <row r="386" spans="1:20">
      <c r="A386" s="8" t="s">
        <v>2</v>
      </c>
      <c r="B386" s="8">
        <v>2</v>
      </c>
      <c r="C386" s="8" t="s">
        <v>5</v>
      </c>
      <c r="D386" s="8" t="s">
        <v>8</v>
      </c>
      <c r="J386"/>
      <c r="K386"/>
      <c r="N386"/>
      <c r="O386"/>
      <c r="R386"/>
      <c r="S386"/>
      <c r="T386"/>
    </row>
    <row r="387" spans="1:20">
      <c r="A387" s="8" t="s">
        <v>2</v>
      </c>
      <c r="B387" s="8">
        <v>5</v>
      </c>
      <c r="C387" s="8" t="s">
        <v>3</v>
      </c>
      <c r="D387" s="8" t="s">
        <v>11</v>
      </c>
      <c r="J387"/>
      <c r="K387"/>
      <c r="N387"/>
      <c r="O387"/>
      <c r="R387"/>
      <c r="S387"/>
      <c r="T387"/>
    </row>
    <row r="388" spans="1:20">
      <c r="A388" s="8" t="s">
        <v>2</v>
      </c>
      <c r="B388" s="8">
        <v>1</v>
      </c>
      <c r="C388" s="8" t="s">
        <v>5</v>
      </c>
      <c r="D388" s="8" t="s">
        <v>12</v>
      </c>
      <c r="J388"/>
      <c r="K388"/>
      <c r="N388"/>
      <c r="O388"/>
      <c r="R388"/>
      <c r="S388"/>
      <c r="T388"/>
    </row>
    <row r="389" spans="1:20">
      <c r="A389" s="8" t="s">
        <v>2</v>
      </c>
      <c r="B389" s="8">
        <v>1</v>
      </c>
      <c r="C389" s="8" t="s">
        <v>0</v>
      </c>
      <c r="D389" s="8" t="s">
        <v>10</v>
      </c>
      <c r="J389"/>
      <c r="K389"/>
      <c r="N389"/>
      <c r="O389"/>
      <c r="R389"/>
      <c r="S389"/>
      <c r="T389"/>
    </row>
    <row r="390" spans="1:20">
      <c r="A390" s="8" t="s">
        <v>2</v>
      </c>
      <c r="B390" s="8">
        <v>3</v>
      </c>
      <c r="C390" s="8" t="s">
        <v>5</v>
      </c>
      <c r="D390" s="8" t="s">
        <v>10</v>
      </c>
      <c r="J390"/>
      <c r="K390"/>
      <c r="N390"/>
      <c r="O390"/>
      <c r="R390"/>
      <c r="S390"/>
      <c r="T390"/>
    </row>
    <row r="391" spans="1:20">
      <c r="A391" s="8" t="s">
        <v>2</v>
      </c>
      <c r="B391" s="8">
        <v>4</v>
      </c>
      <c r="C391" s="8" t="s">
        <v>3</v>
      </c>
      <c r="D391" s="8" t="s">
        <v>9</v>
      </c>
      <c r="J391"/>
      <c r="K391"/>
      <c r="N391"/>
      <c r="O391"/>
      <c r="R391"/>
      <c r="S391"/>
      <c r="T391"/>
    </row>
    <row r="392" spans="1:20">
      <c r="A392" s="8" t="s">
        <v>2</v>
      </c>
      <c r="B392" s="8">
        <v>2</v>
      </c>
      <c r="C392" s="8" t="s">
        <v>1</v>
      </c>
      <c r="D392" s="8" t="s">
        <v>10</v>
      </c>
      <c r="J392"/>
      <c r="K392"/>
      <c r="N392"/>
      <c r="O392"/>
      <c r="R392"/>
      <c r="S392"/>
      <c r="T392"/>
    </row>
    <row r="393" spans="1:20">
      <c r="A393" s="8" t="s">
        <v>2</v>
      </c>
      <c r="B393" s="8">
        <v>3</v>
      </c>
      <c r="C393" s="8" t="s">
        <v>0</v>
      </c>
      <c r="D393" s="8" t="s">
        <v>8</v>
      </c>
      <c r="J393"/>
      <c r="K393"/>
      <c r="N393"/>
      <c r="O393"/>
      <c r="R393"/>
      <c r="S393"/>
      <c r="T393"/>
    </row>
    <row r="394" spans="1:20">
      <c r="A394" s="8" t="s">
        <v>2</v>
      </c>
      <c r="B394" s="8">
        <v>5</v>
      </c>
      <c r="C394" s="8" t="s">
        <v>0</v>
      </c>
      <c r="D394" s="8" t="s">
        <v>10</v>
      </c>
      <c r="J394"/>
      <c r="K394"/>
      <c r="N394"/>
      <c r="O394"/>
      <c r="R394"/>
      <c r="S394"/>
      <c r="T394"/>
    </row>
    <row r="395" spans="1:20">
      <c r="A395" s="8" t="s">
        <v>2</v>
      </c>
      <c r="B395" s="8">
        <v>4</v>
      </c>
      <c r="C395" s="8" t="s">
        <v>0</v>
      </c>
      <c r="D395" s="8" t="s">
        <v>9</v>
      </c>
      <c r="J395"/>
      <c r="K395"/>
      <c r="N395"/>
      <c r="O395"/>
      <c r="R395"/>
      <c r="S395"/>
      <c r="T395"/>
    </row>
    <row r="396" spans="1:20">
      <c r="A396" s="8" t="s">
        <v>2</v>
      </c>
      <c r="B396" s="8">
        <v>2</v>
      </c>
      <c r="C396" s="8" t="s">
        <v>5</v>
      </c>
      <c r="D396" s="8" t="s">
        <v>12</v>
      </c>
      <c r="J396"/>
      <c r="K396"/>
      <c r="N396"/>
      <c r="O396"/>
      <c r="R396"/>
      <c r="S396"/>
      <c r="T396"/>
    </row>
    <row r="397" spans="1:20">
      <c r="A397" s="8" t="s">
        <v>2</v>
      </c>
      <c r="B397" s="8">
        <v>2</v>
      </c>
      <c r="C397" s="8" t="s">
        <v>3</v>
      </c>
      <c r="D397" s="8" t="s">
        <v>9</v>
      </c>
      <c r="J397"/>
      <c r="K397"/>
      <c r="N397"/>
      <c r="O397"/>
      <c r="R397"/>
      <c r="S397"/>
      <c r="T397"/>
    </row>
    <row r="398" spans="1:20">
      <c r="A398" s="8" t="s">
        <v>2</v>
      </c>
      <c r="B398" s="8">
        <v>3</v>
      </c>
      <c r="C398" s="8" t="s">
        <v>1</v>
      </c>
      <c r="D398" s="8" t="s">
        <v>11</v>
      </c>
      <c r="J398"/>
      <c r="K398"/>
      <c r="N398"/>
      <c r="O398"/>
      <c r="R398"/>
      <c r="S398"/>
      <c r="T398"/>
    </row>
    <row r="399" spans="1:20">
      <c r="A399" s="8" t="s">
        <v>2</v>
      </c>
      <c r="B399" s="8">
        <v>3</v>
      </c>
      <c r="C399" s="8" t="s">
        <v>0</v>
      </c>
      <c r="D399" s="8" t="s">
        <v>10</v>
      </c>
      <c r="J399"/>
      <c r="K399"/>
      <c r="N399"/>
      <c r="O399"/>
      <c r="R399"/>
      <c r="S399"/>
      <c r="T399"/>
    </row>
    <row r="400" spans="1:20">
      <c r="A400" s="8" t="s">
        <v>2</v>
      </c>
      <c r="B400" s="8">
        <v>6</v>
      </c>
      <c r="C400" s="8" t="s">
        <v>3</v>
      </c>
      <c r="D400" s="8" t="s">
        <v>11</v>
      </c>
      <c r="J400"/>
      <c r="K400"/>
      <c r="N400"/>
      <c r="O400"/>
      <c r="R400"/>
      <c r="S400"/>
      <c r="T400"/>
    </row>
    <row r="401" spans="1:20">
      <c r="A401" s="8" t="s">
        <v>2</v>
      </c>
      <c r="B401" s="8">
        <v>5</v>
      </c>
      <c r="C401" s="8" t="s">
        <v>0</v>
      </c>
      <c r="D401" s="8" t="s">
        <v>12</v>
      </c>
      <c r="J401"/>
      <c r="K401"/>
      <c r="N401"/>
      <c r="O401"/>
      <c r="R401"/>
      <c r="S401"/>
      <c r="T401"/>
    </row>
    <row r="402" spans="1:20">
      <c r="A402" s="8" t="s">
        <v>2</v>
      </c>
      <c r="B402" s="8">
        <v>4</v>
      </c>
      <c r="C402" s="8" t="s">
        <v>3</v>
      </c>
      <c r="D402" s="8" t="s">
        <v>11</v>
      </c>
      <c r="J402"/>
      <c r="K402"/>
      <c r="N402"/>
      <c r="O402"/>
      <c r="R402"/>
      <c r="S402"/>
      <c r="T402"/>
    </row>
    <row r="403" spans="1:20">
      <c r="A403" s="8" t="s">
        <v>4</v>
      </c>
      <c r="B403" s="8">
        <v>1</v>
      </c>
      <c r="C403" s="8" t="s">
        <v>5</v>
      </c>
      <c r="D403" s="8" t="s">
        <v>12</v>
      </c>
      <c r="J403"/>
      <c r="K403"/>
      <c r="N403"/>
      <c r="O403"/>
      <c r="R403"/>
      <c r="S403"/>
      <c r="T403"/>
    </row>
    <row r="404" spans="1:20">
      <c r="A404" s="8" t="s">
        <v>4</v>
      </c>
      <c r="B404" s="8">
        <v>2</v>
      </c>
      <c r="C404" s="8" t="s">
        <v>3</v>
      </c>
      <c r="D404" s="8" t="s">
        <v>11</v>
      </c>
      <c r="J404"/>
      <c r="K404"/>
      <c r="N404"/>
      <c r="O404"/>
      <c r="R404"/>
      <c r="S404"/>
      <c r="T404"/>
    </row>
    <row r="405" spans="1:20">
      <c r="A405" s="8" t="s">
        <v>2</v>
      </c>
      <c r="B405" s="8">
        <v>3</v>
      </c>
      <c r="C405" s="8" t="s">
        <v>3</v>
      </c>
      <c r="D405" s="8" t="s">
        <v>11</v>
      </c>
      <c r="J405"/>
      <c r="K405"/>
      <c r="N405"/>
      <c r="O405"/>
      <c r="R405"/>
      <c r="S405"/>
      <c r="T405"/>
    </row>
    <row r="406" spans="1:20">
      <c r="A406" s="8" t="s">
        <v>4</v>
      </c>
      <c r="B406" s="8">
        <v>2</v>
      </c>
      <c r="C406" s="8" t="s">
        <v>0</v>
      </c>
      <c r="D406" s="8" t="s">
        <v>11</v>
      </c>
      <c r="J406"/>
      <c r="K406"/>
      <c r="N406"/>
      <c r="O406"/>
      <c r="R406"/>
      <c r="S406"/>
      <c r="T406"/>
    </row>
    <row r="407" spans="1:20">
      <c r="A407" s="8" t="s">
        <v>2</v>
      </c>
      <c r="B407" s="8">
        <v>1</v>
      </c>
      <c r="C407" s="8" t="s">
        <v>3</v>
      </c>
      <c r="D407" s="8" t="s">
        <v>9</v>
      </c>
      <c r="J407"/>
      <c r="K407"/>
      <c r="N407"/>
      <c r="O407"/>
      <c r="R407"/>
      <c r="S407"/>
      <c r="T407"/>
    </row>
    <row r="408" spans="1:20">
      <c r="A408" s="8" t="s">
        <v>2</v>
      </c>
      <c r="B408" s="8">
        <v>5</v>
      </c>
      <c r="C408" s="8" t="s">
        <v>3</v>
      </c>
      <c r="D408" s="8" t="s">
        <v>12</v>
      </c>
      <c r="J408"/>
      <c r="K408"/>
      <c r="N408"/>
      <c r="O408"/>
      <c r="R408"/>
      <c r="S408"/>
      <c r="T408"/>
    </row>
    <row r="409" spans="1:20">
      <c r="A409" s="8" t="s">
        <v>2</v>
      </c>
      <c r="B409" s="8">
        <v>1</v>
      </c>
      <c r="C409" s="8" t="s">
        <v>0</v>
      </c>
      <c r="D409" s="8" t="s">
        <v>10</v>
      </c>
      <c r="J409"/>
      <c r="K409"/>
      <c r="N409"/>
      <c r="O409"/>
      <c r="R409"/>
      <c r="S409"/>
      <c r="T409"/>
    </row>
    <row r="410" spans="1:20">
      <c r="A410" s="8" t="s">
        <v>2</v>
      </c>
      <c r="B410" s="8">
        <v>2</v>
      </c>
      <c r="C410" s="8" t="s">
        <v>1</v>
      </c>
      <c r="D410" s="8" t="s">
        <v>12</v>
      </c>
      <c r="J410"/>
      <c r="K410"/>
      <c r="N410"/>
      <c r="O410"/>
      <c r="R410"/>
      <c r="S410"/>
      <c r="T410"/>
    </row>
    <row r="411" spans="1:20">
      <c r="A411" s="8" t="s">
        <v>4</v>
      </c>
      <c r="B411" s="8">
        <v>5</v>
      </c>
      <c r="C411" s="8" t="s">
        <v>3</v>
      </c>
      <c r="D411" s="8" t="s">
        <v>9</v>
      </c>
      <c r="J411"/>
      <c r="K411"/>
      <c r="N411"/>
      <c r="O411"/>
      <c r="R411"/>
      <c r="S411"/>
      <c r="T411"/>
    </row>
    <row r="412" spans="1:20">
      <c r="A412" s="8" t="s">
        <v>2</v>
      </c>
      <c r="B412" s="8">
        <v>5</v>
      </c>
      <c r="C412" s="8" t="s">
        <v>3</v>
      </c>
      <c r="D412" s="8" t="s">
        <v>10</v>
      </c>
      <c r="J412"/>
      <c r="K412"/>
      <c r="N412"/>
      <c r="O412"/>
      <c r="R412"/>
      <c r="S412"/>
      <c r="T412"/>
    </row>
    <row r="413" spans="1:20">
      <c r="A413" s="8" t="s">
        <v>2</v>
      </c>
      <c r="B413" s="8">
        <v>3</v>
      </c>
      <c r="C413" s="8" t="s">
        <v>3</v>
      </c>
      <c r="D413" s="8" t="s">
        <v>11</v>
      </c>
      <c r="J413"/>
      <c r="K413"/>
      <c r="N413"/>
      <c r="O413"/>
      <c r="R413"/>
      <c r="S413"/>
      <c r="T413"/>
    </row>
    <row r="414" spans="1:20">
      <c r="A414" s="8" t="s">
        <v>2</v>
      </c>
      <c r="B414" s="8">
        <v>2</v>
      </c>
      <c r="C414" s="8" t="s">
        <v>3</v>
      </c>
      <c r="D414" s="8" t="s">
        <v>11</v>
      </c>
      <c r="J414"/>
      <c r="K414"/>
      <c r="N414"/>
      <c r="O414"/>
      <c r="R414"/>
      <c r="S414"/>
      <c r="T414"/>
    </row>
    <row r="415" spans="1:20">
      <c r="A415" s="8" t="s">
        <v>4</v>
      </c>
      <c r="B415" s="8">
        <v>3</v>
      </c>
      <c r="C415" s="8" t="s">
        <v>3</v>
      </c>
      <c r="D415" s="8" t="s">
        <v>10</v>
      </c>
      <c r="J415"/>
      <c r="K415"/>
      <c r="N415"/>
      <c r="O415"/>
      <c r="R415"/>
      <c r="S415"/>
      <c r="T415"/>
    </row>
    <row r="416" spans="1:20">
      <c r="A416" s="8" t="s">
        <v>2</v>
      </c>
      <c r="B416" s="8">
        <v>3</v>
      </c>
      <c r="C416" s="8" t="s">
        <v>3</v>
      </c>
      <c r="D416" s="8" t="s">
        <v>10</v>
      </c>
      <c r="J416"/>
      <c r="K416"/>
      <c r="N416"/>
      <c r="O416"/>
      <c r="R416"/>
      <c r="S416"/>
      <c r="T416"/>
    </row>
    <row r="417" spans="1:20">
      <c r="A417" s="8" t="s">
        <v>2</v>
      </c>
      <c r="B417" s="8">
        <v>1</v>
      </c>
      <c r="C417" s="8" t="s">
        <v>5</v>
      </c>
      <c r="D417" s="8" t="s">
        <v>12</v>
      </c>
      <c r="J417"/>
      <c r="K417"/>
      <c r="N417"/>
      <c r="O417"/>
      <c r="R417"/>
      <c r="S417"/>
      <c r="T417"/>
    </row>
    <row r="418" spans="1:20">
      <c r="A418" s="8" t="s">
        <v>4</v>
      </c>
      <c r="B418" s="8">
        <v>2</v>
      </c>
      <c r="C418" s="8" t="s">
        <v>5</v>
      </c>
      <c r="D418" s="8" t="s">
        <v>11</v>
      </c>
      <c r="J418"/>
      <c r="K418"/>
      <c r="N418"/>
      <c r="O418"/>
      <c r="R418"/>
      <c r="S418"/>
      <c r="T418"/>
    </row>
    <row r="419" spans="1:20">
      <c r="A419" s="8" t="s">
        <v>2</v>
      </c>
      <c r="B419" s="8">
        <v>1</v>
      </c>
      <c r="C419" s="8" t="s">
        <v>5</v>
      </c>
      <c r="D419" s="8" t="s">
        <v>9</v>
      </c>
      <c r="J419"/>
      <c r="K419"/>
      <c r="N419"/>
      <c r="O419"/>
      <c r="R419"/>
      <c r="S419"/>
      <c r="T419"/>
    </row>
    <row r="420" spans="1:20">
      <c r="A420" s="8" t="s">
        <v>4</v>
      </c>
      <c r="B420" s="8">
        <v>3</v>
      </c>
      <c r="C420" s="8" t="s">
        <v>0</v>
      </c>
      <c r="D420" s="8" t="s">
        <v>12</v>
      </c>
      <c r="J420"/>
      <c r="K420"/>
      <c r="N420"/>
      <c r="O420"/>
      <c r="R420"/>
      <c r="S420"/>
      <c r="T420"/>
    </row>
    <row r="421" spans="1:20">
      <c r="A421" s="8" t="s">
        <v>2</v>
      </c>
      <c r="B421" s="8">
        <v>1</v>
      </c>
      <c r="C421" s="8" t="s">
        <v>0</v>
      </c>
      <c r="D421" s="8" t="s">
        <v>10</v>
      </c>
      <c r="J421"/>
      <c r="K421"/>
      <c r="N421"/>
      <c r="O421"/>
      <c r="R421"/>
      <c r="S421"/>
      <c r="T421"/>
    </row>
    <row r="422" spans="1:20">
      <c r="A422" s="8" t="s">
        <v>4</v>
      </c>
      <c r="B422" s="8">
        <v>2</v>
      </c>
      <c r="C422" s="8" t="s">
        <v>5</v>
      </c>
      <c r="D422" s="8" t="s">
        <v>9</v>
      </c>
      <c r="J422"/>
      <c r="K422"/>
      <c r="N422"/>
      <c r="O422"/>
      <c r="R422"/>
      <c r="S422"/>
      <c r="T422"/>
    </row>
    <row r="423" spans="1:20">
      <c r="A423" s="8" t="s">
        <v>4</v>
      </c>
      <c r="B423" s="8">
        <v>6</v>
      </c>
      <c r="C423" s="8" t="s">
        <v>5</v>
      </c>
      <c r="D423" s="8" t="s">
        <v>12</v>
      </c>
      <c r="J423"/>
      <c r="K423"/>
      <c r="N423"/>
      <c r="O423"/>
      <c r="R423"/>
      <c r="S423"/>
      <c r="T423"/>
    </row>
    <row r="424" spans="1:20">
      <c r="A424" s="8" t="s">
        <v>2</v>
      </c>
      <c r="B424" s="8">
        <v>6</v>
      </c>
      <c r="C424" s="8" t="s">
        <v>5</v>
      </c>
      <c r="D424" s="8" t="s">
        <v>9</v>
      </c>
      <c r="J424"/>
      <c r="K424"/>
      <c r="N424"/>
      <c r="O424"/>
      <c r="R424"/>
      <c r="S424"/>
      <c r="T424"/>
    </row>
    <row r="425" spans="1:20">
      <c r="A425" s="8" t="s">
        <v>2</v>
      </c>
      <c r="B425" s="8">
        <v>4</v>
      </c>
      <c r="C425" s="8" t="s">
        <v>0</v>
      </c>
      <c r="D425" s="8" t="s">
        <v>11</v>
      </c>
      <c r="J425"/>
      <c r="K425"/>
      <c r="N425"/>
      <c r="O425"/>
      <c r="R425"/>
      <c r="S425"/>
      <c r="T425"/>
    </row>
    <row r="426" spans="1:20">
      <c r="A426" s="8" t="s">
        <v>2</v>
      </c>
      <c r="B426" s="8">
        <v>2</v>
      </c>
      <c r="C426" s="8" t="s">
        <v>3</v>
      </c>
      <c r="D426" s="8" t="s">
        <v>11</v>
      </c>
      <c r="J426"/>
      <c r="K426"/>
      <c r="N426"/>
      <c r="O426"/>
      <c r="R426"/>
      <c r="S426"/>
      <c r="T426"/>
    </row>
    <row r="427" spans="1:20">
      <c r="A427" s="8" t="s">
        <v>2</v>
      </c>
      <c r="B427" s="8">
        <v>4</v>
      </c>
      <c r="C427" s="8" t="s">
        <v>3</v>
      </c>
      <c r="D427" s="8" t="s">
        <v>12</v>
      </c>
      <c r="J427"/>
      <c r="K427"/>
      <c r="N427"/>
      <c r="O427"/>
      <c r="R427"/>
      <c r="S427"/>
      <c r="T427"/>
    </row>
    <row r="428" spans="1:20">
      <c r="A428" s="8" t="s">
        <v>2</v>
      </c>
      <c r="B428" s="8">
        <v>3</v>
      </c>
      <c r="C428" s="8" t="s">
        <v>0</v>
      </c>
      <c r="D428" s="8" t="s">
        <v>10</v>
      </c>
      <c r="J428"/>
      <c r="K428"/>
      <c r="N428"/>
      <c r="O428"/>
      <c r="R428"/>
      <c r="S428"/>
      <c r="T428"/>
    </row>
    <row r="429" spans="1:20">
      <c r="A429" s="8" t="s">
        <v>2</v>
      </c>
      <c r="B429" s="8">
        <v>4</v>
      </c>
      <c r="C429" s="8" t="s">
        <v>5</v>
      </c>
      <c r="D429" s="8" t="s">
        <v>9</v>
      </c>
      <c r="J429"/>
      <c r="K429"/>
      <c r="N429"/>
      <c r="O429"/>
      <c r="R429"/>
      <c r="S429"/>
      <c r="T429"/>
    </row>
    <row r="430" spans="1:20">
      <c r="A430" s="8" t="s">
        <v>2</v>
      </c>
      <c r="B430" s="8">
        <v>1</v>
      </c>
      <c r="C430" s="8" t="s">
        <v>1</v>
      </c>
      <c r="D430" s="8" t="s">
        <v>11</v>
      </c>
      <c r="J430"/>
      <c r="K430"/>
      <c r="N430"/>
      <c r="O430"/>
      <c r="R430"/>
      <c r="S430"/>
      <c r="T430"/>
    </row>
    <row r="431" spans="1:20">
      <c r="A431" s="8" t="s">
        <v>4</v>
      </c>
      <c r="B431" s="8">
        <v>2</v>
      </c>
      <c r="C431" s="8" t="s">
        <v>3</v>
      </c>
      <c r="D431" s="8" t="s">
        <v>12</v>
      </c>
      <c r="J431"/>
      <c r="K431"/>
      <c r="N431"/>
      <c r="O431"/>
      <c r="R431"/>
      <c r="S431"/>
      <c r="T431"/>
    </row>
    <row r="432" spans="1:20">
      <c r="A432" s="8" t="s">
        <v>2</v>
      </c>
      <c r="B432" s="8">
        <v>1</v>
      </c>
      <c r="C432" s="8" t="s">
        <v>3</v>
      </c>
      <c r="D432" s="8" t="s">
        <v>8</v>
      </c>
      <c r="J432"/>
      <c r="K432"/>
      <c r="N432"/>
      <c r="O432"/>
      <c r="R432"/>
      <c r="S432"/>
      <c r="T432"/>
    </row>
    <row r="433" spans="1:20">
      <c r="A433" s="8" t="s">
        <v>2</v>
      </c>
      <c r="B433" s="8">
        <v>2</v>
      </c>
      <c r="C433" s="8" t="s">
        <v>0</v>
      </c>
      <c r="D433" s="8" t="s">
        <v>10</v>
      </c>
      <c r="J433"/>
      <c r="K433"/>
      <c r="N433"/>
      <c r="O433"/>
      <c r="R433"/>
      <c r="S433"/>
      <c r="T433"/>
    </row>
    <row r="434" spans="1:20">
      <c r="A434" s="8" t="s">
        <v>2</v>
      </c>
      <c r="B434" s="8">
        <v>6</v>
      </c>
      <c r="C434" s="8" t="s">
        <v>0</v>
      </c>
      <c r="D434" s="8" t="s">
        <v>12</v>
      </c>
      <c r="J434"/>
      <c r="K434"/>
      <c r="N434"/>
      <c r="O434"/>
      <c r="R434"/>
      <c r="S434"/>
      <c r="T434"/>
    </row>
    <row r="435" spans="1:20">
      <c r="A435" s="8" t="s">
        <v>2</v>
      </c>
      <c r="B435" s="8">
        <v>2</v>
      </c>
      <c r="C435" s="8" t="s">
        <v>0</v>
      </c>
      <c r="D435" s="8" t="s">
        <v>9</v>
      </c>
      <c r="J435"/>
      <c r="K435"/>
      <c r="N435"/>
      <c r="O435"/>
      <c r="R435"/>
      <c r="S435"/>
      <c r="T435"/>
    </row>
    <row r="436" spans="1:20">
      <c r="A436" s="8" t="s">
        <v>2</v>
      </c>
      <c r="B436" s="8">
        <v>6</v>
      </c>
      <c r="C436" s="8" t="s">
        <v>3</v>
      </c>
      <c r="D436" s="8" t="s">
        <v>10</v>
      </c>
      <c r="J436"/>
      <c r="K436"/>
      <c r="N436"/>
      <c r="O436"/>
      <c r="R436"/>
      <c r="S436"/>
      <c r="T436"/>
    </row>
    <row r="437" spans="1:20">
      <c r="A437" s="8" t="s">
        <v>2</v>
      </c>
      <c r="B437" s="8">
        <v>6</v>
      </c>
      <c r="C437" s="8" t="s">
        <v>3</v>
      </c>
      <c r="D437" s="8" t="s">
        <v>9</v>
      </c>
      <c r="J437"/>
      <c r="K437"/>
      <c r="N437"/>
      <c r="O437"/>
      <c r="R437"/>
      <c r="S437"/>
      <c r="T437"/>
    </row>
    <row r="438" spans="1:20">
      <c r="A438" s="8" t="s">
        <v>2</v>
      </c>
      <c r="B438" s="8">
        <v>3</v>
      </c>
      <c r="C438" s="8" t="s">
        <v>0</v>
      </c>
      <c r="D438" s="8" t="s">
        <v>9</v>
      </c>
      <c r="J438"/>
      <c r="K438"/>
      <c r="N438"/>
      <c r="O438"/>
      <c r="R438"/>
      <c r="S438"/>
      <c r="T438"/>
    </row>
    <row r="439" spans="1:20">
      <c r="A439" s="8" t="s">
        <v>4</v>
      </c>
      <c r="B439" s="8">
        <v>4</v>
      </c>
      <c r="C439" s="8" t="s">
        <v>0</v>
      </c>
      <c r="D439" s="8" t="s">
        <v>11</v>
      </c>
      <c r="J439"/>
      <c r="K439"/>
      <c r="N439"/>
      <c r="O439"/>
      <c r="R439"/>
      <c r="S439"/>
      <c r="T439"/>
    </row>
    <row r="440" spans="1:20">
      <c r="A440" s="8" t="s">
        <v>2</v>
      </c>
      <c r="B440" s="8">
        <v>1</v>
      </c>
      <c r="C440" s="8" t="s">
        <v>3</v>
      </c>
      <c r="D440" s="8" t="s">
        <v>12</v>
      </c>
      <c r="J440"/>
      <c r="K440"/>
      <c r="N440"/>
      <c r="O440"/>
      <c r="R440"/>
      <c r="S440"/>
      <c r="T440"/>
    </row>
    <row r="441" spans="1:20">
      <c r="A441" s="8" t="s">
        <v>2</v>
      </c>
      <c r="B441" s="8">
        <v>1</v>
      </c>
      <c r="C441" s="8" t="s">
        <v>3</v>
      </c>
      <c r="D441" s="8" t="s">
        <v>9</v>
      </c>
      <c r="J441"/>
      <c r="K441"/>
      <c r="N441"/>
      <c r="O441"/>
      <c r="R441"/>
      <c r="S441"/>
      <c r="T441"/>
    </row>
    <row r="442" spans="1:20">
      <c r="A442" s="8" t="s">
        <v>4</v>
      </c>
      <c r="B442" s="8">
        <v>2</v>
      </c>
      <c r="C442" s="8" t="s">
        <v>5</v>
      </c>
      <c r="D442" s="8" t="s">
        <v>12</v>
      </c>
      <c r="J442"/>
      <c r="K442"/>
      <c r="N442"/>
      <c r="O442"/>
      <c r="R442"/>
      <c r="S442"/>
      <c r="T442"/>
    </row>
    <row r="443" spans="1:20">
      <c r="A443" s="8" t="s">
        <v>2</v>
      </c>
      <c r="B443" s="8">
        <v>2</v>
      </c>
      <c r="C443" s="8" t="s">
        <v>0</v>
      </c>
      <c r="D443" s="8" t="s">
        <v>12</v>
      </c>
      <c r="J443"/>
      <c r="K443"/>
      <c r="N443"/>
      <c r="O443"/>
      <c r="R443"/>
      <c r="S443"/>
      <c r="T443"/>
    </row>
    <row r="444" spans="1:20">
      <c r="A444" s="8" t="s">
        <v>2</v>
      </c>
      <c r="B444" s="8">
        <v>2</v>
      </c>
      <c r="C444" s="8" t="s">
        <v>3</v>
      </c>
      <c r="D444" s="8" t="s">
        <v>11</v>
      </c>
      <c r="J444"/>
      <c r="K444"/>
      <c r="N444"/>
      <c r="O444"/>
      <c r="R444"/>
      <c r="S444"/>
      <c r="T444"/>
    </row>
    <row r="445" spans="1:20">
      <c r="A445" s="8" t="s">
        <v>2</v>
      </c>
      <c r="B445" s="8">
        <v>3</v>
      </c>
      <c r="C445" s="8" t="s">
        <v>5</v>
      </c>
      <c r="D445" s="8" t="s">
        <v>9</v>
      </c>
      <c r="J445"/>
      <c r="K445"/>
      <c r="N445"/>
      <c r="O445"/>
      <c r="R445"/>
      <c r="S445"/>
      <c r="T445"/>
    </row>
    <row r="446" spans="1:20">
      <c r="A446" s="8" t="s">
        <v>4</v>
      </c>
      <c r="B446" s="8">
        <v>4</v>
      </c>
      <c r="C446" s="8" t="s">
        <v>3</v>
      </c>
      <c r="D446" s="8" t="s">
        <v>11</v>
      </c>
      <c r="J446"/>
      <c r="K446"/>
      <c r="N446"/>
      <c r="O446"/>
      <c r="R446"/>
      <c r="S446"/>
      <c r="T446"/>
    </row>
    <row r="447" spans="1:20">
      <c r="A447" s="8" t="s">
        <v>4</v>
      </c>
      <c r="B447" s="8">
        <v>4</v>
      </c>
      <c r="C447" s="8" t="s">
        <v>0</v>
      </c>
      <c r="D447" s="8" t="s">
        <v>12</v>
      </c>
      <c r="J447"/>
      <c r="K447"/>
      <c r="N447"/>
      <c r="O447"/>
      <c r="R447"/>
      <c r="S447"/>
      <c r="T447"/>
    </row>
    <row r="448" spans="1:20">
      <c r="A448" s="8" t="s">
        <v>2</v>
      </c>
      <c r="B448" s="8">
        <v>1</v>
      </c>
      <c r="C448" s="8" t="s">
        <v>0</v>
      </c>
      <c r="D448" s="8" t="s">
        <v>11</v>
      </c>
      <c r="J448"/>
      <c r="K448"/>
      <c r="N448"/>
      <c r="O448"/>
      <c r="R448"/>
      <c r="S448"/>
      <c r="T448"/>
    </row>
    <row r="449" spans="1:20">
      <c r="A449" s="8" t="s">
        <v>2</v>
      </c>
      <c r="B449" s="8">
        <v>1</v>
      </c>
      <c r="C449" s="8" t="s">
        <v>5</v>
      </c>
      <c r="D449" s="8" t="s">
        <v>11</v>
      </c>
      <c r="J449"/>
      <c r="K449"/>
      <c r="N449"/>
      <c r="O449"/>
      <c r="R449"/>
      <c r="S449"/>
      <c r="T449"/>
    </row>
    <row r="450" spans="1:20">
      <c r="A450" s="8" t="s">
        <v>4</v>
      </c>
      <c r="B450" s="8">
        <v>1</v>
      </c>
      <c r="C450" s="8" t="s">
        <v>3</v>
      </c>
      <c r="D450" s="8" t="s">
        <v>11</v>
      </c>
      <c r="J450"/>
      <c r="K450"/>
      <c r="N450"/>
      <c r="O450"/>
      <c r="R450"/>
      <c r="S450"/>
      <c r="T450"/>
    </row>
    <row r="451" spans="1:20">
      <c r="A451" s="8" t="s">
        <v>4</v>
      </c>
      <c r="B451" s="8">
        <v>2</v>
      </c>
      <c r="C451" s="8" t="s">
        <v>5</v>
      </c>
      <c r="D451" s="8" t="s">
        <v>12</v>
      </c>
      <c r="J451"/>
      <c r="K451"/>
      <c r="N451"/>
      <c r="O451"/>
      <c r="R451"/>
      <c r="S451"/>
      <c r="T451"/>
    </row>
    <row r="452" spans="1:20">
      <c r="A452" s="8" t="s">
        <v>4</v>
      </c>
      <c r="B452" s="8">
        <v>3</v>
      </c>
      <c r="C452" s="8" t="s">
        <v>3</v>
      </c>
      <c r="D452" s="8" t="s">
        <v>12</v>
      </c>
      <c r="J452"/>
      <c r="K452"/>
      <c r="N452"/>
      <c r="O452"/>
      <c r="R452"/>
      <c r="S452"/>
      <c r="T452"/>
    </row>
    <row r="453" spans="1:20">
      <c r="A453" s="8" t="s">
        <v>2</v>
      </c>
      <c r="B453" s="8">
        <v>2</v>
      </c>
      <c r="C453" s="8" t="s">
        <v>5</v>
      </c>
      <c r="D453" s="8" t="s">
        <v>11</v>
      </c>
      <c r="J453"/>
      <c r="K453"/>
      <c r="N453"/>
      <c r="O453"/>
      <c r="R453"/>
      <c r="S453"/>
      <c r="T453"/>
    </row>
    <row r="454" spans="1:20">
      <c r="A454" s="8" t="s">
        <v>2</v>
      </c>
      <c r="B454" s="8">
        <v>5</v>
      </c>
      <c r="C454" s="8" t="s">
        <v>0</v>
      </c>
      <c r="D454" s="8" t="s">
        <v>12</v>
      </c>
      <c r="J454"/>
      <c r="K454"/>
      <c r="N454"/>
      <c r="O454"/>
      <c r="R454"/>
      <c r="S454"/>
      <c r="T454"/>
    </row>
    <row r="455" spans="1:20">
      <c r="A455" s="8" t="s">
        <v>4</v>
      </c>
      <c r="B455" s="8">
        <v>2</v>
      </c>
      <c r="C455" s="8" t="s">
        <v>3</v>
      </c>
      <c r="D455" s="8" t="s">
        <v>12</v>
      </c>
      <c r="J455"/>
      <c r="K455"/>
      <c r="N455"/>
      <c r="O455"/>
      <c r="R455"/>
      <c r="S455"/>
      <c r="T455"/>
    </row>
    <row r="456" spans="1:20">
      <c r="A456" s="8" t="s">
        <v>4</v>
      </c>
      <c r="B456" s="8">
        <v>2</v>
      </c>
      <c r="C456" s="8" t="s">
        <v>3</v>
      </c>
      <c r="D456" s="8" t="s">
        <v>9</v>
      </c>
      <c r="J456"/>
      <c r="K456"/>
      <c r="N456"/>
      <c r="O456"/>
      <c r="R456"/>
      <c r="S456"/>
    </row>
    <row r="457" spans="1:20">
      <c r="A457" s="8" t="s">
        <v>2</v>
      </c>
      <c r="B457" s="8">
        <v>1</v>
      </c>
      <c r="C457" s="8" t="s">
        <v>3</v>
      </c>
      <c r="D457" s="8" t="s">
        <v>12</v>
      </c>
      <c r="J457"/>
      <c r="K457"/>
      <c r="N457"/>
      <c r="O457"/>
      <c r="R457"/>
      <c r="S457"/>
    </row>
    <row r="458" spans="1:20">
      <c r="A458" s="8" t="s">
        <v>4</v>
      </c>
      <c r="B458" s="8">
        <v>3</v>
      </c>
      <c r="C458" s="8" t="s">
        <v>0</v>
      </c>
      <c r="D458" s="8" t="s">
        <v>12</v>
      </c>
      <c r="J458"/>
      <c r="K458"/>
      <c r="N458"/>
      <c r="O458"/>
      <c r="R458"/>
      <c r="S458"/>
    </row>
    <row r="459" spans="1:20">
      <c r="A459" s="8" t="s">
        <v>4</v>
      </c>
      <c r="B459" s="8">
        <v>2</v>
      </c>
      <c r="C459" s="8" t="s">
        <v>5</v>
      </c>
      <c r="D459" s="8" t="s">
        <v>11</v>
      </c>
      <c r="J459"/>
      <c r="K459"/>
      <c r="N459"/>
      <c r="O459"/>
      <c r="R459"/>
      <c r="S459"/>
    </row>
    <row r="460" spans="1:20">
      <c r="A460" s="8" t="s">
        <v>2</v>
      </c>
      <c r="B460" s="8">
        <v>1</v>
      </c>
      <c r="C460" s="8" t="s">
        <v>0</v>
      </c>
      <c r="D460" s="8" t="s">
        <v>12</v>
      </c>
      <c r="J460"/>
      <c r="K460"/>
      <c r="N460"/>
      <c r="O460"/>
      <c r="R460"/>
      <c r="S460"/>
    </row>
    <row r="461" spans="1:20">
      <c r="A461" s="8" t="s">
        <v>4</v>
      </c>
      <c r="B461" s="8">
        <v>3</v>
      </c>
      <c r="C461" s="8" t="s">
        <v>3</v>
      </c>
      <c r="D461" s="8" t="s">
        <v>10</v>
      </c>
      <c r="J461"/>
      <c r="K461"/>
      <c r="N461"/>
      <c r="O461"/>
      <c r="R461"/>
      <c r="S461"/>
    </row>
    <row r="462" spans="1:20">
      <c r="A462" s="8" t="s">
        <v>4</v>
      </c>
      <c r="B462" s="8">
        <v>3</v>
      </c>
      <c r="C462" s="8" t="s">
        <v>3</v>
      </c>
      <c r="D462" s="8" t="s">
        <v>11</v>
      </c>
      <c r="J462"/>
      <c r="K462"/>
      <c r="N462"/>
      <c r="O462"/>
      <c r="R462"/>
      <c r="S462"/>
    </row>
    <row r="463" spans="1:20">
      <c r="A463" s="8" t="s">
        <v>4</v>
      </c>
      <c r="B463" s="8">
        <v>3</v>
      </c>
      <c r="C463" s="8" t="s">
        <v>3</v>
      </c>
      <c r="D463" s="8" t="s">
        <v>12</v>
      </c>
      <c r="J463"/>
      <c r="K463"/>
      <c r="N463"/>
      <c r="O463"/>
      <c r="R463"/>
      <c r="S463"/>
    </row>
    <row r="464" spans="1:20">
      <c r="A464" s="8" t="s">
        <v>4</v>
      </c>
      <c r="B464" s="8">
        <v>2</v>
      </c>
      <c r="C464" s="8" t="s">
        <v>3</v>
      </c>
      <c r="D464" s="8" t="s">
        <v>12</v>
      </c>
      <c r="J464"/>
      <c r="K464"/>
      <c r="N464"/>
      <c r="O464"/>
      <c r="R464"/>
      <c r="S464"/>
    </row>
    <row r="465" spans="1:19">
      <c r="A465" s="8" t="s">
        <v>4</v>
      </c>
      <c r="B465" s="8">
        <v>3</v>
      </c>
      <c r="C465" s="8" t="s">
        <v>0</v>
      </c>
      <c r="D465" s="8" t="s">
        <v>11</v>
      </c>
      <c r="J465"/>
      <c r="K465"/>
      <c r="N465"/>
      <c r="O465"/>
      <c r="R465"/>
      <c r="S465"/>
    </row>
    <row r="466" spans="1:19">
      <c r="A466" s="8" t="s">
        <v>2</v>
      </c>
      <c r="B466" s="8">
        <v>4</v>
      </c>
      <c r="C466" s="8" t="s">
        <v>0</v>
      </c>
      <c r="D466" s="8" t="s">
        <v>11</v>
      </c>
      <c r="J466"/>
      <c r="K466"/>
      <c r="N466"/>
      <c r="O466"/>
      <c r="R466"/>
      <c r="S466"/>
    </row>
    <row r="467" spans="1:19">
      <c r="A467" s="8" t="s">
        <v>4</v>
      </c>
      <c r="B467" s="8">
        <v>2</v>
      </c>
      <c r="C467" s="8" t="s">
        <v>1</v>
      </c>
      <c r="D467" s="8" t="s">
        <v>12</v>
      </c>
      <c r="J467"/>
      <c r="K467"/>
      <c r="N467"/>
      <c r="O467"/>
      <c r="R467"/>
      <c r="S467"/>
    </row>
    <row r="468" spans="1:19">
      <c r="A468" s="8" t="s">
        <v>2</v>
      </c>
      <c r="B468" s="8">
        <v>4</v>
      </c>
      <c r="C468" s="8" t="s">
        <v>3</v>
      </c>
      <c r="D468" s="8" t="s">
        <v>12</v>
      </c>
      <c r="J468"/>
      <c r="K468"/>
      <c r="N468"/>
      <c r="O468"/>
      <c r="R468"/>
      <c r="S468"/>
    </row>
    <row r="469" spans="1:19">
      <c r="A469" s="8" t="s">
        <v>2</v>
      </c>
      <c r="B469" s="8">
        <v>4</v>
      </c>
      <c r="C469" s="8" t="s">
        <v>3</v>
      </c>
      <c r="D469" s="8" t="s">
        <v>9</v>
      </c>
      <c r="J469"/>
      <c r="K469"/>
      <c r="N469"/>
      <c r="O469"/>
      <c r="R469"/>
      <c r="S469"/>
    </row>
    <row r="470" spans="1:19">
      <c r="A470" s="8" t="s">
        <v>2</v>
      </c>
      <c r="B470" s="8">
        <v>3</v>
      </c>
      <c r="C470" s="8" t="s">
        <v>5</v>
      </c>
      <c r="D470" s="8" t="s">
        <v>10</v>
      </c>
      <c r="J470"/>
      <c r="K470"/>
      <c r="N470"/>
      <c r="O470"/>
      <c r="R470"/>
      <c r="S470"/>
    </row>
    <row r="471" spans="1:19">
      <c r="A471" s="8" t="s">
        <v>2</v>
      </c>
      <c r="B471" s="8">
        <v>2</v>
      </c>
      <c r="C471" s="8" t="s">
        <v>3</v>
      </c>
      <c r="D471" s="8" t="s">
        <v>10</v>
      </c>
      <c r="J471"/>
      <c r="K471"/>
      <c r="N471"/>
      <c r="O471"/>
      <c r="R471"/>
      <c r="S471"/>
    </row>
    <row r="472" spans="1:19">
      <c r="A472" s="8" t="s">
        <v>4</v>
      </c>
      <c r="B472" s="8">
        <v>3</v>
      </c>
      <c r="C472" s="8" t="s">
        <v>5</v>
      </c>
      <c r="D472" s="8" t="s">
        <v>9</v>
      </c>
      <c r="J472"/>
      <c r="K472"/>
      <c r="N472"/>
      <c r="O472"/>
      <c r="R472"/>
      <c r="S472"/>
    </row>
    <row r="473" spans="1:19">
      <c r="A473" s="8" t="s">
        <v>4</v>
      </c>
      <c r="B473" s="8">
        <v>1</v>
      </c>
      <c r="C473" s="8" t="s">
        <v>0</v>
      </c>
      <c r="D473" s="8" t="s">
        <v>10</v>
      </c>
      <c r="J473"/>
      <c r="K473"/>
      <c r="N473"/>
      <c r="O473"/>
      <c r="R473"/>
      <c r="S473"/>
    </row>
    <row r="474" spans="1:19">
      <c r="A474" s="8" t="s">
        <v>2</v>
      </c>
      <c r="B474" s="8">
        <v>2</v>
      </c>
      <c r="C474" s="8" t="s">
        <v>0</v>
      </c>
      <c r="D474" s="8" t="s">
        <v>9</v>
      </c>
      <c r="J474"/>
      <c r="K474"/>
      <c r="N474"/>
      <c r="O474"/>
      <c r="R474"/>
      <c r="S474"/>
    </row>
    <row r="475" spans="1:19">
      <c r="A475" s="8" t="s">
        <v>2</v>
      </c>
      <c r="B475" s="8">
        <v>2</v>
      </c>
      <c r="C475" s="8" t="s">
        <v>3</v>
      </c>
      <c r="D475" s="8" t="s">
        <v>12</v>
      </c>
      <c r="J475"/>
      <c r="K475"/>
      <c r="N475"/>
      <c r="O475"/>
      <c r="R475"/>
      <c r="S475"/>
    </row>
    <row r="476" spans="1:19">
      <c r="A476" s="8" t="s">
        <v>4</v>
      </c>
      <c r="B476" s="8">
        <v>1</v>
      </c>
      <c r="C476" s="8" t="s">
        <v>0</v>
      </c>
      <c r="D476" s="8" t="s">
        <v>12</v>
      </c>
      <c r="J476"/>
      <c r="K476"/>
      <c r="N476"/>
      <c r="O476"/>
      <c r="R476"/>
      <c r="S476"/>
    </row>
    <row r="477" spans="1:19">
      <c r="A477" s="8" t="s">
        <v>4</v>
      </c>
      <c r="B477" s="8">
        <v>3</v>
      </c>
      <c r="C477" s="8" t="s">
        <v>0</v>
      </c>
      <c r="D477" s="8" t="s">
        <v>11</v>
      </c>
      <c r="J477"/>
      <c r="K477"/>
      <c r="N477"/>
      <c r="O477"/>
      <c r="R477"/>
      <c r="S477"/>
    </row>
    <row r="478" spans="1:19">
      <c r="A478" s="8" t="s">
        <v>2</v>
      </c>
      <c r="B478" s="8">
        <v>2</v>
      </c>
      <c r="C478" s="8" t="s">
        <v>5</v>
      </c>
      <c r="D478" s="8" t="s">
        <v>11</v>
      </c>
      <c r="J478"/>
      <c r="K478"/>
      <c r="N478"/>
      <c r="O478"/>
      <c r="R478"/>
      <c r="S478"/>
    </row>
    <row r="479" spans="1:19">
      <c r="A479" s="8" t="s">
        <v>4</v>
      </c>
      <c r="B479" s="8">
        <v>4</v>
      </c>
      <c r="C479" s="8" t="s">
        <v>5</v>
      </c>
      <c r="D479" s="8" t="s">
        <v>11</v>
      </c>
      <c r="J479"/>
      <c r="K479"/>
      <c r="N479"/>
      <c r="O479"/>
      <c r="R479"/>
      <c r="S479"/>
    </row>
    <row r="480" spans="1:19">
      <c r="A480" s="8" t="s">
        <v>2</v>
      </c>
      <c r="B480" s="8">
        <v>1</v>
      </c>
      <c r="C480" s="8" t="s">
        <v>3</v>
      </c>
      <c r="D480" s="8" t="s">
        <v>12</v>
      </c>
      <c r="J480"/>
      <c r="K480"/>
      <c r="N480"/>
      <c r="O480"/>
      <c r="R480"/>
      <c r="S480"/>
    </row>
    <row r="481" spans="1:19">
      <c r="A481" s="8" t="s">
        <v>2</v>
      </c>
      <c r="B481" s="8">
        <v>3</v>
      </c>
      <c r="C481" s="8" t="s">
        <v>5</v>
      </c>
      <c r="D481" s="8" t="s">
        <v>9</v>
      </c>
      <c r="J481"/>
      <c r="K481"/>
      <c r="N481"/>
      <c r="O481"/>
      <c r="R481"/>
      <c r="S481"/>
    </row>
    <row r="482" spans="1:19">
      <c r="A482" s="8" t="s">
        <v>4</v>
      </c>
      <c r="B482" s="8">
        <v>2</v>
      </c>
      <c r="C482" s="8" t="s">
        <v>1</v>
      </c>
      <c r="D482" s="8" t="s">
        <v>11</v>
      </c>
      <c r="J482"/>
      <c r="K482"/>
      <c r="N482"/>
      <c r="O482"/>
      <c r="R482"/>
      <c r="S482"/>
    </row>
    <row r="483" spans="1:19">
      <c r="A483" s="8" t="s">
        <v>2</v>
      </c>
      <c r="B483" s="8">
        <v>3</v>
      </c>
      <c r="C483" s="8" t="s">
        <v>3</v>
      </c>
      <c r="D483" s="8" t="s">
        <v>10</v>
      </c>
      <c r="J483"/>
      <c r="K483"/>
      <c r="N483"/>
      <c r="O483"/>
      <c r="R483"/>
      <c r="S483"/>
    </row>
    <row r="484" spans="1:19">
      <c r="A484" s="8" t="s">
        <v>2</v>
      </c>
      <c r="B484" s="8">
        <v>1</v>
      </c>
      <c r="C484" s="8" t="s">
        <v>0</v>
      </c>
      <c r="D484" s="8" t="s">
        <v>12</v>
      </c>
      <c r="J484"/>
      <c r="K484"/>
      <c r="N484"/>
      <c r="O484"/>
      <c r="R484"/>
      <c r="S484"/>
    </row>
    <row r="485" spans="1:19">
      <c r="A485" s="8" t="s">
        <v>2</v>
      </c>
      <c r="B485" s="8">
        <v>1</v>
      </c>
      <c r="C485" s="8" t="s">
        <v>3</v>
      </c>
      <c r="D485" s="8" t="s">
        <v>11</v>
      </c>
      <c r="J485"/>
      <c r="K485"/>
      <c r="N485"/>
      <c r="O485"/>
      <c r="R485"/>
      <c r="S485"/>
    </row>
    <row r="486" spans="1:19">
      <c r="A486" s="8" t="s">
        <v>2</v>
      </c>
      <c r="B486" s="8">
        <v>4</v>
      </c>
      <c r="C486" s="8" t="s">
        <v>3</v>
      </c>
      <c r="D486" s="8" t="s">
        <v>12</v>
      </c>
      <c r="J486"/>
      <c r="K486"/>
      <c r="N486"/>
      <c r="O486"/>
      <c r="R486"/>
      <c r="S486"/>
    </row>
    <row r="487" spans="1:19">
      <c r="A487" s="8" t="s">
        <v>2</v>
      </c>
      <c r="B487" s="8">
        <v>2</v>
      </c>
      <c r="C487" s="8" t="s">
        <v>3</v>
      </c>
      <c r="D487" s="8" t="s">
        <v>8</v>
      </c>
      <c r="J487"/>
      <c r="K487"/>
      <c r="N487"/>
      <c r="O487"/>
      <c r="R487"/>
      <c r="S487"/>
    </row>
    <row r="488" spans="1:19">
      <c r="A488" s="8" t="s">
        <v>2</v>
      </c>
      <c r="B488" s="8">
        <v>4</v>
      </c>
      <c r="C488" s="8" t="s">
        <v>3</v>
      </c>
      <c r="D488" s="8" t="s">
        <v>12</v>
      </c>
      <c r="J488"/>
      <c r="K488"/>
      <c r="N488"/>
      <c r="O488"/>
      <c r="R488"/>
      <c r="S488"/>
    </row>
    <row r="489" spans="1:19">
      <c r="A489" s="8" t="s">
        <v>4</v>
      </c>
      <c r="B489" s="8">
        <v>1</v>
      </c>
      <c r="C489" s="8" t="s">
        <v>1</v>
      </c>
      <c r="D489" s="8" t="s">
        <v>10</v>
      </c>
      <c r="J489"/>
      <c r="K489"/>
      <c r="N489"/>
      <c r="O489"/>
      <c r="R489"/>
      <c r="S489"/>
    </row>
    <row r="490" spans="1:19">
      <c r="A490" s="8" t="s">
        <v>4</v>
      </c>
      <c r="B490" s="8">
        <v>2</v>
      </c>
      <c r="C490" s="8" t="s">
        <v>1</v>
      </c>
      <c r="D490" s="8" t="s">
        <v>11</v>
      </c>
      <c r="J490"/>
      <c r="K490"/>
      <c r="N490"/>
      <c r="O490"/>
      <c r="R490"/>
      <c r="S490"/>
    </row>
    <row r="491" spans="1:19">
      <c r="A491" s="8" t="s">
        <v>2</v>
      </c>
      <c r="B491" s="8">
        <v>2</v>
      </c>
      <c r="C491" s="8" t="s">
        <v>3</v>
      </c>
      <c r="D491" s="8" t="s">
        <v>12</v>
      </c>
      <c r="J491"/>
      <c r="K491"/>
      <c r="N491"/>
      <c r="O491"/>
      <c r="R491"/>
      <c r="S491"/>
    </row>
    <row r="492" spans="1:19">
      <c r="A492" s="8" t="s">
        <v>2</v>
      </c>
      <c r="B492" s="8">
        <v>2</v>
      </c>
      <c r="C492" s="8" t="s">
        <v>0</v>
      </c>
      <c r="D492" s="8" t="s">
        <v>12</v>
      </c>
      <c r="J492"/>
      <c r="K492"/>
      <c r="N492"/>
      <c r="O492"/>
      <c r="R492"/>
      <c r="S492"/>
    </row>
    <row r="493" spans="1:19">
      <c r="A493" s="8" t="s">
        <v>2</v>
      </c>
      <c r="B493" s="8">
        <v>2</v>
      </c>
      <c r="C493" s="8" t="s">
        <v>0</v>
      </c>
      <c r="D493" s="8" t="s">
        <v>11</v>
      </c>
      <c r="J493"/>
      <c r="K493"/>
      <c r="N493"/>
      <c r="O493"/>
      <c r="R493"/>
      <c r="S493"/>
    </row>
    <row r="494" spans="1:19">
      <c r="A494" s="8" t="s">
        <v>4</v>
      </c>
      <c r="B494" s="8">
        <v>5</v>
      </c>
      <c r="C494" s="8" t="s">
        <v>0</v>
      </c>
      <c r="D494" s="8" t="s">
        <v>9</v>
      </c>
      <c r="J494"/>
      <c r="K494"/>
      <c r="N494"/>
      <c r="O494"/>
      <c r="R494"/>
      <c r="S494"/>
    </row>
    <row r="495" spans="1:19">
      <c r="A495" s="8" t="s">
        <v>4</v>
      </c>
      <c r="B495" s="8">
        <v>1</v>
      </c>
      <c r="C495" s="8" t="s">
        <v>1</v>
      </c>
      <c r="D495" s="8" t="s">
        <v>12</v>
      </c>
      <c r="J495"/>
      <c r="K495"/>
      <c r="N495"/>
      <c r="O495"/>
      <c r="R495"/>
      <c r="S495"/>
    </row>
    <row r="496" spans="1:19">
      <c r="A496" s="8" t="s">
        <v>2</v>
      </c>
      <c r="B496" s="8">
        <v>1</v>
      </c>
      <c r="C496" s="8" t="s">
        <v>5</v>
      </c>
      <c r="D496" s="8" t="s">
        <v>12</v>
      </c>
      <c r="J496"/>
      <c r="K496"/>
      <c r="N496"/>
      <c r="O496"/>
      <c r="R496"/>
      <c r="S496"/>
    </row>
    <row r="497" spans="1:19">
      <c r="A497" s="8" t="s">
        <v>2</v>
      </c>
      <c r="B497" s="8">
        <v>2</v>
      </c>
      <c r="C497" s="8" t="s">
        <v>1</v>
      </c>
      <c r="D497" s="8" t="s">
        <v>10</v>
      </c>
      <c r="J497"/>
      <c r="K497"/>
      <c r="N497"/>
      <c r="O497"/>
      <c r="R497"/>
      <c r="S497"/>
    </row>
    <row r="498" spans="1:19">
      <c r="A498" s="8" t="s">
        <v>2</v>
      </c>
      <c r="B498" s="8">
        <v>2</v>
      </c>
      <c r="C498" s="8" t="s">
        <v>0</v>
      </c>
      <c r="D498" s="8" t="s">
        <v>10</v>
      </c>
      <c r="J498"/>
      <c r="K498"/>
      <c r="N498"/>
      <c r="O498"/>
      <c r="R498"/>
      <c r="S498"/>
    </row>
    <row r="499" spans="1:19">
      <c r="A499" s="8" t="s">
        <v>2</v>
      </c>
      <c r="B499" s="8">
        <v>4</v>
      </c>
      <c r="C499" s="8" t="s">
        <v>5</v>
      </c>
      <c r="D499" s="8" t="s">
        <v>12</v>
      </c>
      <c r="J499"/>
      <c r="K499"/>
      <c r="N499"/>
      <c r="O499"/>
      <c r="R499"/>
      <c r="S499"/>
    </row>
    <row r="500" spans="1:19">
      <c r="A500" s="8" t="s">
        <v>2</v>
      </c>
      <c r="B500" s="8">
        <v>2</v>
      </c>
      <c r="C500" s="8" t="s">
        <v>3</v>
      </c>
      <c r="D500" s="8" t="s">
        <v>12</v>
      </c>
      <c r="J500"/>
      <c r="K500"/>
      <c r="N500"/>
      <c r="O500"/>
      <c r="R500"/>
      <c r="S500"/>
    </row>
    <row r="501" spans="1:19">
      <c r="A501" s="8" t="s">
        <v>2</v>
      </c>
      <c r="B501" s="8">
        <v>1</v>
      </c>
      <c r="C501" s="8" t="s">
        <v>5</v>
      </c>
      <c r="D501" s="8" t="s">
        <v>12</v>
      </c>
      <c r="J501"/>
      <c r="K501"/>
      <c r="N501"/>
      <c r="O501"/>
      <c r="R501"/>
      <c r="S501"/>
    </row>
    <row r="502" spans="1:19">
      <c r="J502"/>
      <c r="K502"/>
      <c r="N502"/>
      <c r="O502"/>
      <c r="R502"/>
      <c r="S502"/>
    </row>
    <row r="503" spans="1:19">
      <c r="J503"/>
      <c r="K503"/>
      <c r="N503"/>
      <c r="O503"/>
      <c r="R503"/>
      <c r="S503"/>
    </row>
    <row r="504" spans="1:19">
      <c r="R504"/>
      <c r="S504"/>
    </row>
  </sheetData>
  <sortState ref="Z2:AA506">
    <sortCondition ref="Z2:Z506"/>
    <sortCondition ref="AA2:AA50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59D62-B0E6-4447-8A78-85E6FD684834}">
  <dimension ref="A3:B72"/>
  <sheetViews>
    <sheetView workbookViewId="0">
      <selection activeCell="F19" sqref="F19"/>
    </sheetView>
  </sheetViews>
  <sheetFormatPr baseColWidth="10" defaultRowHeight="15"/>
  <cols>
    <col min="1" max="1" width="23.28515625" bestFit="1" customWidth="1"/>
    <col min="2" max="2" width="20.28515625" bestFit="1" customWidth="1"/>
    <col min="3" max="3" width="15.140625" bestFit="1" customWidth="1"/>
    <col min="4" max="4" width="13.140625" bestFit="1" customWidth="1"/>
    <col min="5" max="5" width="8.28515625" bestFit="1" customWidth="1"/>
    <col min="6" max="6" width="12.5703125" bestFit="1" customWidth="1"/>
    <col min="7" max="7" width="12.28515625" bestFit="1" customWidth="1"/>
    <col min="8" max="8" width="9.7109375" bestFit="1" customWidth="1"/>
    <col min="9" max="10" width="6.7109375" bestFit="1" customWidth="1"/>
    <col min="11" max="11" width="6.42578125" bestFit="1" customWidth="1"/>
    <col min="12" max="12" width="6.7109375" bestFit="1" customWidth="1"/>
    <col min="13" max="13" width="10.140625" bestFit="1" customWidth="1"/>
    <col min="14" max="14" width="15" bestFit="1" customWidth="1"/>
    <col min="15" max="16" width="6.7109375" bestFit="1" customWidth="1"/>
    <col min="17" max="17" width="6.42578125" bestFit="1" customWidth="1"/>
    <col min="18" max="18" width="6.7109375" bestFit="1" customWidth="1"/>
    <col min="19" max="19" width="18.140625" bestFit="1" customWidth="1"/>
    <col min="20" max="20" width="10.140625" bestFit="1" customWidth="1"/>
    <col min="21" max="22" width="6.7109375" bestFit="1" customWidth="1"/>
    <col min="23" max="23" width="6.42578125" bestFit="1" customWidth="1"/>
    <col min="24" max="24" width="6.7109375" bestFit="1" customWidth="1"/>
    <col min="25" max="25" width="13.140625" bestFit="1" customWidth="1"/>
    <col min="26" max="26" width="12.5703125" bestFit="1" customWidth="1"/>
  </cols>
  <sheetData>
    <row r="3" spans="1:2">
      <c r="A3" s="16" t="s">
        <v>20</v>
      </c>
      <c r="B3" s="14" t="s">
        <v>22</v>
      </c>
    </row>
    <row r="4" spans="1:2" ht="15.75">
      <c r="A4" s="9" t="s">
        <v>4</v>
      </c>
      <c r="B4" s="15">
        <v>158</v>
      </c>
    </row>
    <row r="5" spans="1:2" ht="15.75">
      <c r="A5" s="9" t="s">
        <v>11</v>
      </c>
      <c r="B5" s="15">
        <v>41</v>
      </c>
    </row>
    <row r="6" spans="1:2" ht="15.75">
      <c r="A6" s="9">
        <v>1</v>
      </c>
      <c r="B6" s="15">
        <v>4</v>
      </c>
    </row>
    <row r="7" spans="1:2" ht="15.75">
      <c r="A7" s="9">
        <v>2</v>
      </c>
      <c r="B7" s="15">
        <v>16</v>
      </c>
    </row>
    <row r="8" spans="1:2" ht="15.75">
      <c r="A8" s="9">
        <v>3</v>
      </c>
      <c r="B8" s="15">
        <v>11</v>
      </c>
    </row>
    <row r="9" spans="1:2" ht="15.75">
      <c r="A9" s="9">
        <v>4</v>
      </c>
      <c r="B9" s="15">
        <v>7</v>
      </c>
    </row>
    <row r="10" spans="1:2" ht="15.75">
      <c r="A10" s="9">
        <v>5</v>
      </c>
      <c r="B10" s="15">
        <v>2</v>
      </c>
    </row>
    <row r="11" spans="1:2" ht="15.75">
      <c r="A11" s="9">
        <v>6</v>
      </c>
      <c r="B11" s="15">
        <v>1</v>
      </c>
    </row>
    <row r="12" spans="1:2" ht="15.75">
      <c r="A12" s="9" t="s">
        <v>9</v>
      </c>
      <c r="B12" s="15">
        <v>24</v>
      </c>
    </row>
    <row r="13" spans="1:2" ht="15.75">
      <c r="A13" s="9">
        <v>1</v>
      </c>
      <c r="B13" s="15">
        <v>2</v>
      </c>
    </row>
    <row r="14" spans="1:2" ht="15.75">
      <c r="A14" s="9">
        <v>2</v>
      </c>
      <c r="B14" s="15">
        <v>6</v>
      </c>
    </row>
    <row r="15" spans="1:2" ht="15.75">
      <c r="A15" s="9">
        <v>3</v>
      </c>
      <c r="B15" s="15">
        <v>9</v>
      </c>
    </row>
    <row r="16" spans="1:2" ht="15.75">
      <c r="A16" s="9">
        <v>4</v>
      </c>
      <c r="B16" s="15">
        <v>2</v>
      </c>
    </row>
    <row r="17" spans="1:2" ht="15.75">
      <c r="A17" s="9">
        <v>5</v>
      </c>
      <c r="B17" s="15">
        <v>3</v>
      </c>
    </row>
    <row r="18" spans="1:2" ht="15.75">
      <c r="A18" s="9">
        <v>6</v>
      </c>
      <c r="B18" s="15">
        <v>2</v>
      </c>
    </row>
    <row r="19" spans="1:2" ht="15.75">
      <c r="A19" s="9" t="s">
        <v>12</v>
      </c>
      <c r="B19" s="15">
        <v>55</v>
      </c>
    </row>
    <row r="20" spans="1:2" ht="15.75">
      <c r="A20" s="9">
        <v>1</v>
      </c>
      <c r="B20" s="15">
        <v>12</v>
      </c>
    </row>
    <row r="21" spans="1:2" ht="15.75">
      <c r="A21" s="9">
        <v>2</v>
      </c>
      <c r="B21" s="15">
        <v>13</v>
      </c>
    </row>
    <row r="22" spans="1:2" ht="15.75">
      <c r="A22" s="9">
        <v>3</v>
      </c>
      <c r="B22" s="15">
        <v>14</v>
      </c>
    </row>
    <row r="23" spans="1:2" ht="15.75">
      <c r="A23" s="9">
        <v>4</v>
      </c>
      <c r="B23" s="15">
        <v>8</v>
      </c>
    </row>
    <row r="24" spans="1:2" ht="15.75">
      <c r="A24" s="9">
        <v>5</v>
      </c>
      <c r="B24" s="15">
        <v>4</v>
      </c>
    </row>
    <row r="25" spans="1:2" ht="15.75">
      <c r="A25" s="9">
        <v>6</v>
      </c>
      <c r="B25" s="15">
        <v>4</v>
      </c>
    </row>
    <row r="26" spans="1:2" ht="15.75">
      <c r="A26" s="9" t="s">
        <v>10</v>
      </c>
      <c r="B26" s="15">
        <v>30</v>
      </c>
    </row>
    <row r="27" spans="1:2" ht="15.75">
      <c r="A27" s="9">
        <v>1</v>
      </c>
      <c r="B27" s="15">
        <v>8</v>
      </c>
    </row>
    <row r="28" spans="1:2" ht="15.75">
      <c r="A28" s="9">
        <v>2</v>
      </c>
      <c r="B28" s="15">
        <v>10</v>
      </c>
    </row>
    <row r="29" spans="1:2" ht="15.75">
      <c r="A29" s="9">
        <v>3</v>
      </c>
      <c r="B29" s="15">
        <v>8</v>
      </c>
    </row>
    <row r="30" spans="1:2" ht="15.75">
      <c r="A30" s="9">
        <v>4</v>
      </c>
      <c r="B30" s="15">
        <v>3</v>
      </c>
    </row>
    <row r="31" spans="1:2" ht="15.75">
      <c r="A31" s="9">
        <v>5</v>
      </c>
      <c r="B31" s="15">
        <v>1</v>
      </c>
    </row>
    <row r="32" spans="1:2" ht="15.75">
      <c r="A32" s="9" t="s">
        <v>8</v>
      </c>
      <c r="B32" s="15">
        <v>8</v>
      </c>
    </row>
    <row r="33" spans="1:2" ht="15.75">
      <c r="A33" s="9">
        <v>1</v>
      </c>
      <c r="B33" s="15">
        <v>1</v>
      </c>
    </row>
    <row r="34" spans="1:2" ht="15.75">
      <c r="A34" s="9">
        <v>2</v>
      </c>
      <c r="B34" s="15">
        <v>4</v>
      </c>
    </row>
    <row r="35" spans="1:2" ht="15.75">
      <c r="A35" s="9">
        <v>3</v>
      </c>
      <c r="B35" s="15">
        <v>1</v>
      </c>
    </row>
    <row r="36" spans="1:2" ht="15.75">
      <c r="A36" s="9">
        <v>4</v>
      </c>
      <c r="B36" s="15">
        <v>2</v>
      </c>
    </row>
    <row r="37" spans="1:2" ht="15.75">
      <c r="A37" s="9" t="s">
        <v>2</v>
      </c>
      <c r="B37" s="15">
        <v>342</v>
      </c>
    </row>
    <row r="38" spans="1:2" ht="15.75">
      <c r="A38" s="9" t="s">
        <v>11</v>
      </c>
      <c r="B38" s="15">
        <v>81</v>
      </c>
    </row>
    <row r="39" spans="1:2" ht="15.75">
      <c r="A39" s="9">
        <v>1</v>
      </c>
      <c r="B39" s="15">
        <v>21</v>
      </c>
    </row>
    <row r="40" spans="1:2" ht="15.75">
      <c r="A40" s="9">
        <v>2</v>
      </c>
      <c r="B40" s="15">
        <v>23</v>
      </c>
    </row>
    <row r="41" spans="1:2" ht="15.75">
      <c r="A41" s="9">
        <v>3</v>
      </c>
      <c r="B41" s="15">
        <v>17</v>
      </c>
    </row>
    <row r="42" spans="1:2" ht="15.75">
      <c r="A42" s="9">
        <v>4</v>
      </c>
      <c r="B42" s="15">
        <v>7</v>
      </c>
    </row>
    <row r="43" spans="1:2" ht="15.75">
      <c r="A43" s="9">
        <v>5</v>
      </c>
      <c r="B43" s="15">
        <v>3</v>
      </c>
    </row>
    <row r="44" spans="1:2" ht="15.75">
      <c r="A44" s="9">
        <v>6</v>
      </c>
      <c r="B44" s="15">
        <v>10</v>
      </c>
    </row>
    <row r="45" spans="1:2" ht="15.75">
      <c r="A45" s="9" t="s">
        <v>9</v>
      </c>
      <c r="B45" s="15">
        <v>63</v>
      </c>
    </row>
    <row r="46" spans="1:2" ht="15.75">
      <c r="A46" s="9">
        <v>1</v>
      </c>
      <c r="B46" s="15">
        <v>14</v>
      </c>
    </row>
    <row r="47" spans="1:2" ht="15.75">
      <c r="A47" s="9">
        <v>2</v>
      </c>
      <c r="B47" s="15">
        <v>13</v>
      </c>
    </row>
    <row r="48" spans="1:2" ht="15.75">
      <c r="A48" s="9">
        <v>3</v>
      </c>
      <c r="B48" s="15">
        <v>15</v>
      </c>
    </row>
    <row r="49" spans="1:2" ht="15.75">
      <c r="A49" s="9">
        <v>4</v>
      </c>
      <c r="B49" s="15">
        <v>16</v>
      </c>
    </row>
    <row r="50" spans="1:2" ht="15.75">
      <c r="A50" s="9">
        <v>5</v>
      </c>
      <c r="B50" s="15">
        <v>1</v>
      </c>
    </row>
    <row r="51" spans="1:2" ht="15.75">
      <c r="A51" s="9">
        <v>6</v>
      </c>
      <c r="B51" s="15">
        <v>4</v>
      </c>
    </row>
    <row r="52" spans="1:2" ht="15.75">
      <c r="A52" s="9" t="s">
        <v>12</v>
      </c>
      <c r="B52" s="15">
        <v>106</v>
      </c>
    </row>
    <row r="53" spans="1:2" ht="15.75">
      <c r="A53" s="9">
        <v>1</v>
      </c>
      <c r="B53" s="15">
        <v>28</v>
      </c>
    </row>
    <row r="54" spans="1:2" ht="15.75">
      <c r="A54" s="9">
        <v>2</v>
      </c>
      <c r="B54" s="15">
        <v>27</v>
      </c>
    </row>
    <row r="55" spans="1:2" ht="15.75">
      <c r="A55" s="9">
        <v>3</v>
      </c>
      <c r="B55" s="15">
        <v>23</v>
      </c>
    </row>
    <row r="56" spans="1:2" ht="15.75">
      <c r="A56" s="9">
        <v>4</v>
      </c>
      <c r="B56" s="15">
        <v>13</v>
      </c>
    </row>
    <row r="57" spans="1:2" ht="15.75">
      <c r="A57" s="9">
        <v>5</v>
      </c>
      <c r="B57" s="15">
        <v>10</v>
      </c>
    </row>
    <row r="58" spans="1:2" ht="15.75">
      <c r="A58" s="9">
        <v>6</v>
      </c>
      <c r="B58" s="15">
        <v>5</v>
      </c>
    </row>
    <row r="59" spans="1:2" ht="15.75">
      <c r="A59" s="9" t="s">
        <v>10</v>
      </c>
      <c r="B59" s="15">
        <v>75</v>
      </c>
    </row>
    <row r="60" spans="1:2" ht="15.75">
      <c r="A60" s="9">
        <v>1</v>
      </c>
      <c r="B60" s="15">
        <v>17</v>
      </c>
    </row>
    <row r="61" spans="1:2" ht="15.75">
      <c r="A61" s="9">
        <v>2</v>
      </c>
      <c r="B61" s="15">
        <v>19</v>
      </c>
    </row>
    <row r="62" spans="1:2" ht="15.75">
      <c r="A62" s="9">
        <v>3</v>
      </c>
      <c r="B62" s="15">
        <v>20</v>
      </c>
    </row>
    <row r="63" spans="1:2" ht="15.75">
      <c r="A63" s="9">
        <v>4</v>
      </c>
      <c r="B63" s="15">
        <v>13</v>
      </c>
    </row>
    <row r="64" spans="1:2" ht="15.75">
      <c r="A64" s="9">
        <v>5</v>
      </c>
      <c r="B64" s="15">
        <v>4</v>
      </c>
    </row>
    <row r="65" spans="1:2" ht="15.75">
      <c r="A65" s="9">
        <v>6</v>
      </c>
      <c r="B65" s="15">
        <v>2</v>
      </c>
    </row>
    <row r="66" spans="1:2" ht="15.75">
      <c r="A66" s="9" t="s">
        <v>8</v>
      </c>
      <c r="B66" s="15">
        <v>17</v>
      </c>
    </row>
    <row r="67" spans="1:2" ht="15.75">
      <c r="A67" s="9">
        <v>1</v>
      </c>
      <c r="B67" s="15">
        <v>4</v>
      </c>
    </row>
    <row r="68" spans="1:2" ht="15.75">
      <c r="A68" s="9">
        <v>2</v>
      </c>
      <c r="B68" s="15">
        <v>6</v>
      </c>
    </row>
    <row r="69" spans="1:2" ht="15.75">
      <c r="A69" s="9">
        <v>3</v>
      </c>
      <c r="B69" s="15">
        <v>4</v>
      </c>
    </row>
    <row r="70" spans="1:2" ht="15.75">
      <c r="A70" s="9">
        <v>4</v>
      </c>
      <c r="B70" s="15">
        <v>2</v>
      </c>
    </row>
    <row r="71" spans="1:2" ht="15.75">
      <c r="A71" s="9">
        <v>5</v>
      </c>
      <c r="B71" s="15">
        <v>1</v>
      </c>
    </row>
    <row r="72" spans="1:2" ht="15.75">
      <c r="A72" s="9" t="s">
        <v>21</v>
      </c>
      <c r="B72" s="15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F05C-25DF-4517-9A2F-6D0E169EF420}">
  <dimension ref="A1:O502"/>
  <sheetViews>
    <sheetView topLeftCell="A2" workbookViewId="0">
      <selection activeCell="A3" sqref="A3:A502"/>
    </sheetView>
  </sheetViews>
  <sheetFormatPr baseColWidth="10" defaultRowHeight="15"/>
  <cols>
    <col min="1" max="1" width="8.140625" style="6" bestFit="1" customWidth="1"/>
    <col min="2" max="2" width="7.42578125" style="6" customWidth="1"/>
    <col min="3" max="3" width="8.140625" style="28" customWidth="1"/>
    <col min="4" max="4" width="8.140625" style="26" customWidth="1"/>
    <col min="5" max="7" width="11.42578125" style="6"/>
    <col min="10" max="10" width="12.7109375" customWidth="1"/>
    <col min="11" max="11" width="11.85546875" customWidth="1"/>
  </cols>
  <sheetData>
    <row r="1" spans="1:15">
      <c r="A1" s="6" t="s">
        <v>23</v>
      </c>
      <c r="B1" s="6" t="s">
        <v>24</v>
      </c>
      <c r="C1" s="30"/>
      <c r="I1" s="18" t="s">
        <v>28</v>
      </c>
      <c r="J1" s="22">
        <f>COUNT(A3:A502)</f>
        <v>500</v>
      </c>
      <c r="K1" s="24"/>
      <c r="M1" s="18" t="s">
        <v>35</v>
      </c>
      <c r="N1" s="23">
        <f>J4-(J1*J2^2)</f>
        <v>7786.1276799943298</v>
      </c>
    </row>
    <row r="2" spans="1:15">
      <c r="A2" s="1" t="s">
        <v>7</v>
      </c>
      <c r="B2" s="1" t="s">
        <v>14</v>
      </c>
      <c r="C2" s="2" t="s">
        <v>41</v>
      </c>
      <c r="D2" s="27"/>
      <c r="E2" s="18" t="s">
        <v>25</v>
      </c>
      <c r="F2" s="18" t="s">
        <v>26</v>
      </c>
      <c r="G2" s="18" t="s">
        <v>27</v>
      </c>
      <c r="I2" s="18" t="s">
        <v>29</v>
      </c>
      <c r="J2" s="22">
        <f>AVERAGE(A:A)</f>
        <v>170.25920000000005</v>
      </c>
      <c r="K2" s="24"/>
      <c r="M2" s="18" t="s">
        <v>36</v>
      </c>
      <c r="N2" s="23">
        <f>J5-(J1*J3^2)</f>
        <v>39407.546619995497</v>
      </c>
    </row>
    <row r="3" spans="1:15">
      <c r="A3" s="7">
        <v>166.7</v>
      </c>
      <c r="B3" s="7">
        <v>67.3</v>
      </c>
      <c r="C3" s="29">
        <f>$J$11+$J$10*A3</f>
        <v>68.041744890581981</v>
      </c>
      <c r="E3" s="31">
        <f>A3^2</f>
        <v>27788.889999999996</v>
      </c>
      <c r="F3" s="32">
        <f>B3^2</f>
        <v>4529.29</v>
      </c>
      <c r="G3" s="33">
        <f>A3*B3</f>
        <v>11218.909999999998</v>
      </c>
      <c r="I3" s="18" t="s">
        <v>30</v>
      </c>
      <c r="J3" s="22">
        <f>AVERAGE(B:B)</f>
        <v>68.997400000000084</v>
      </c>
      <c r="K3" s="24"/>
      <c r="M3" s="18" t="s">
        <v>31</v>
      </c>
      <c r="N3" s="23">
        <f>J6-(J1*J2*J3)</f>
        <v>2090.5969599820673</v>
      </c>
      <c r="O3" s="19"/>
    </row>
    <row r="4" spans="1:15" ht="17.25">
      <c r="A4" s="7">
        <v>174.7</v>
      </c>
      <c r="B4" s="7">
        <v>77.099999999999994</v>
      </c>
      <c r="C4" s="29">
        <f t="shared" ref="C4:C67" si="0">$J$11+$J$10*A4</f>
        <v>70.189767163942491</v>
      </c>
      <c r="E4" s="31">
        <f t="shared" ref="E4:E67" si="1">A4^2</f>
        <v>30520.089999999997</v>
      </c>
      <c r="F4" s="32">
        <f t="shared" ref="F4:F67" si="2">B4^2</f>
        <v>5944.4099999999989</v>
      </c>
      <c r="G4" s="33">
        <f t="shared" ref="G4:G67" si="3">A4*B4</f>
        <v>13469.369999999999</v>
      </c>
      <c r="I4" s="21" t="s">
        <v>34</v>
      </c>
      <c r="J4" s="22">
        <f>SUM(E:E)</f>
        <v>14501883.720000003</v>
      </c>
      <c r="K4" s="22">
        <f>SUMSQ(A:A)</f>
        <v>14501883.720000003</v>
      </c>
      <c r="O4" s="19"/>
    </row>
    <row r="5" spans="1:15" ht="17.25">
      <c r="A5" s="7">
        <v>174.1</v>
      </c>
      <c r="B5" s="7">
        <v>72.2</v>
      </c>
      <c r="C5" s="29">
        <f t="shared" si="0"/>
        <v>70.028665493440457</v>
      </c>
      <c r="E5" s="31">
        <f t="shared" si="1"/>
        <v>30310.809999999998</v>
      </c>
      <c r="F5" s="32">
        <f t="shared" si="2"/>
        <v>5212.84</v>
      </c>
      <c r="G5" s="33">
        <f t="shared" si="3"/>
        <v>12570.02</v>
      </c>
      <c r="I5" s="21" t="s">
        <v>33</v>
      </c>
      <c r="J5" s="22">
        <f>SUM(F:F)</f>
        <v>2419728.1500000013</v>
      </c>
      <c r="K5" s="22">
        <f>SUMSQ(B:B)</f>
        <v>2419728.1500000013</v>
      </c>
      <c r="O5" s="19"/>
    </row>
    <row r="6" spans="1:15">
      <c r="A6" s="7">
        <v>168.9</v>
      </c>
      <c r="B6" s="7">
        <v>68.2</v>
      </c>
      <c r="C6" s="29">
        <f t="shared" si="0"/>
        <v>68.632451015756118</v>
      </c>
      <c r="E6" s="31">
        <f t="shared" si="1"/>
        <v>28527.210000000003</v>
      </c>
      <c r="F6" s="32">
        <f t="shared" si="2"/>
        <v>4651.2400000000007</v>
      </c>
      <c r="G6" s="33">
        <f t="shared" si="3"/>
        <v>11518.980000000001</v>
      </c>
      <c r="I6" s="21" t="s">
        <v>32</v>
      </c>
      <c r="J6" s="22">
        <f>SUM(G:G)</f>
        <v>5875811.6599999908</v>
      </c>
      <c r="K6" s="22">
        <f>SUMPRODUCT(A:A,B:B)</f>
        <v>5875811.6599999908</v>
      </c>
      <c r="O6" s="19"/>
    </row>
    <row r="7" spans="1:15">
      <c r="A7" s="7">
        <v>170.2</v>
      </c>
      <c r="B7" s="7">
        <v>64.7</v>
      </c>
      <c r="C7" s="29">
        <f t="shared" si="0"/>
        <v>68.981504635177203</v>
      </c>
      <c r="E7" s="31">
        <f t="shared" si="1"/>
        <v>28968.039999999997</v>
      </c>
      <c r="F7" s="32">
        <f t="shared" si="2"/>
        <v>4186.09</v>
      </c>
      <c r="G7" s="33">
        <f t="shared" si="3"/>
        <v>11011.94</v>
      </c>
      <c r="M7" s="19"/>
      <c r="N7" s="19"/>
      <c r="O7" s="19"/>
    </row>
    <row r="8" spans="1:15">
      <c r="A8" s="7">
        <v>163.80000000000001</v>
      </c>
      <c r="B8" s="7">
        <v>70.400000000000006</v>
      </c>
      <c r="C8" s="29">
        <f t="shared" si="0"/>
        <v>67.263086816488808</v>
      </c>
      <c r="E8" s="31">
        <f t="shared" si="1"/>
        <v>26830.440000000002</v>
      </c>
      <c r="F8" s="32">
        <f t="shared" si="2"/>
        <v>4956.1600000000008</v>
      </c>
      <c r="G8" s="33">
        <f t="shared" si="3"/>
        <v>11531.520000000002</v>
      </c>
      <c r="I8" s="20" t="s">
        <v>37</v>
      </c>
      <c r="J8" s="17"/>
      <c r="K8" s="19"/>
      <c r="M8" s="19"/>
      <c r="N8" s="19"/>
      <c r="O8" s="19"/>
    </row>
    <row r="9" spans="1:15">
      <c r="A9" s="7">
        <v>170.1</v>
      </c>
      <c r="B9" s="7">
        <v>62.6</v>
      </c>
      <c r="C9" s="29">
        <f t="shared" si="0"/>
        <v>68.954654356760187</v>
      </c>
      <c r="E9" s="31">
        <f t="shared" si="1"/>
        <v>28934.01</v>
      </c>
      <c r="F9" s="32">
        <f t="shared" si="2"/>
        <v>3918.76</v>
      </c>
      <c r="G9" s="33">
        <f t="shared" si="3"/>
        <v>10648.26</v>
      </c>
      <c r="I9" s="21" t="s">
        <v>38</v>
      </c>
      <c r="J9" s="23">
        <f>N3/SQRT(N1*N2)</f>
        <v>0.11934929417177458</v>
      </c>
      <c r="K9" s="19"/>
      <c r="M9" s="19"/>
      <c r="N9" s="19"/>
      <c r="O9" s="19"/>
    </row>
    <row r="10" spans="1:15">
      <c r="A10" s="7">
        <v>175.7</v>
      </c>
      <c r="B10" s="7">
        <v>78.599999999999994</v>
      </c>
      <c r="C10" s="29">
        <f t="shared" si="0"/>
        <v>70.458269948112545</v>
      </c>
      <c r="E10" s="31">
        <f t="shared" si="1"/>
        <v>30870.489999999994</v>
      </c>
      <c r="F10" s="32">
        <f t="shared" si="2"/>
        <v>6177.9599999999991</v>
      </c>
      <c r="G10" s="33">
        <f t="shared" si="3"/>
        <v>13810.019999999999</v>
      </c>
      <c r="I10" s="25" t="s">
        <v>39</v>
      </c>
      <c r="J10">
        <f>N3/N1</f>
        <v>0.26850278417006257</v>
      </c>
      <c r="M10" s="19"/>
      <c r="N10" s="19"/>
      <c r="O10" s="19"/>
    </row>
    <row r="11" spans="1:15">
      <c r="A11" s="7">
        <v>165.1</v>
      </c>
      <c r="B11" s="7">
        <v>86</v>
      </c>
      <c r="C11" s="29">
        <f t="shared" si="0"/>
        <v>67.612140435909879</v>
      </c>
      <c r="E11" s="31">
        <f t="shared" si="1"/>
        <v>27258.01</v>
      </c>
      <c r="F11" s="32">
        <f t="shared" si="2"/>
        <v>7396</v>
      </c>
      <c r="G11" s="33">
        <f t="shared" si="3"/>
        <v>14198.6</v>
      </c>
      <c r="I11" s="25" t="s">
        <v>40</v>
      </c>
      <c r="J11">
        <f>J3-J10*J2</f>
        <v>23.282330769432555</v>
      </c>
      <c r="M11" s="19"/>
      <c r="N11" s="19"/>
      <c r="O11" s="19"/>
    </row>
    <row r="12" spans="1:15">
      <c r="A12" s="7">
        <v>171.2</v>
      </c>
      <c r="B12" s="7">
        <v>68.099999999999994</v>
      </c>
      <c r="C12" s="29">
        <f t="shared" si="0"/>
        <v>69.25000741934727</v>
      </c>
      <c r="E12" s="31">
        <f t="shared" si="1"/>
        <v>29309.439999999995</v>
      </c>
      <c r="F12" s="32">
        <f t="shared" si="2"/>
        <v>4637.6099999999997</v>
      </c>
      <c r="G12" s="33">
        <f t="shared" si="3"/>
        <v>11658.719999999998</v>
      </c>
      <c r="M12" s="19"/>
      <c r="N12" s="19"/>
      <c r="O12" s="19"/>
    </row>
    <row r="13" spans="1:15">
      <c r="A13" s="7">
        <v>167.7</v>
      </c>
      <c r="B13" s="7">
        <v>71.099999999999994</v>
      </c>
      <c r="C13" s="29">
        <f t="shared" si="0"/>
        <v>68.310247674752048</v>
      </c>
      <c r="E13" s="31">
        <f t="shared" si="1"/>
        <v>28123.289999999997</v>
      </c>
      <c r="F13" s="32">
        <f t="shared" si="2"/>
        <v>5055.2099999999991</v>
      </c>
      <c r="G13" s="33">
        <f t="shared" si="3"/>
        <v>11923.469999999998</v>
      </c>
      <c r="M13" s="19"/>
      <c r="N13" s="19"/>
      <c r="O13" s="19"/>
    </row>
    <row r="14" spans="1:15">
      <c r="A14" s="7">
        <v>177.1</v>
      </c>
      <c r="B14" s="7">
        <v>88.2</v>
      </c>
      <c r="C14" s="29">
        <f t="shared" si="0"/>
        <v>70.83417384595063</v>
      </c>
      <c r="E14" s="31">
        <f t="shared" si="1"/>
        <v>31364.409999999996</v>
      </c>
      <c r="F14" s="32">
        <f t="shared" si="2"/>
        <v>7779.2400000000007</v>
      </c>
      <c r="G14" s="33">
        <f t="shared" si="3"/>
        <v>15620.22</v>
      </c>
      <c r="M14" s="19"/>
      <c r="N14" s="19"/>
      <c r="O14" s="19"/>
    </row>
    <row r="15" spans="1:15">
      <c r="A15" s="7">
        <v>171.2</v>
      </c>
      <c r="B15" s="7">
        <v>67.099999999999994</v>
      </c>
      <c r="C15" s="29">
        <f t="shared" si="0"/>
        <v>69.25000741934727</v>
      </c>
      <c r="E15" s="31">
        <f t="shared" si="1"/>
        <v>29309.439999999995</v>
      </c>
      <c r="F15" s="32">
        <f t="shared" si="2"/>
        <v>4502.4099999999989</v>
      </c>
      <c r="G15" s="33">
        <f t="shared" si="3"/>
        <v>11487.519999999999</v>
      </c>
      <c r="M15" s="19"/>
      <c r="N15" s="19"/>
      <c r="O15" s="19"/>
    </row>
    <row r="16" spans="1:15">
      <c r="A16" s="7">
        <v>178.4</v>
      </c>
      <c r="B16" s="7">
        <v>68.8</v>
      </c>
      <c r="C16" s="29">
        <f t="shared" si="0"/>
        <v>71.183227465371715</v>
      </c>
      <c r="E16" s="31">
        <f t="shared" si="1"/>
        <v>31826.560000000001</v>
      </c>
      <c r="F16" s="32">
        <f t="shared" si="2"/>
        <v>4733.4399999999996</v>
      </c>
      <c r="G16" s="33">
        <f t="shared" si="3"/>
        <v>12273.92</v>
      </c>
      <c r="M16" s="19"/>
      <c r="N16" s="19"/>
      <c r="O16" s="19"/>
    </row>
    <row r="17" spans="1:15">
      <c r="A17" s="7">
        <v>167.1</v>
      </c>
      <c r="B17" s="7">
        <v>84.9</v>
      </c>
      <c r="C17" s="29">
        <f t="shared" si="0"/>
        <v>68.149146004250014</v>
      </c>
      <c r="E17" s="31">
        <f t="shared" si="1"/>
        <v>27922.41</v>
      </c>
      <c r="F17" s="32">
        <f t="shared" si="2"/>
        <v>7208.0100000000011</v>
      </c>
      <c r="G17" s="33">
        <f t="shared" si="3"/>
        <v>14186.79</v>
      </c>
      <c r="M17" s="19"/>
      <c r="N17" s="19"/>
      <c r="O17" s="19"/>
    </row>
    <row r="18" spans="1:15">
      <c r="A18" s="7">
        <v>175.6</v>
      </c>
      <c r="B18" s="7">
        <v>84.5</v>
      </c>
      <c r="C18" s="29">
        <f t="shared" si="0"/>
        <v>70.431419669695543</v>
      </c>
      <c r="E18" s="31">
        <f t="shared" si="1"/>
        <v>30835.359999999997</v>
      </c>
      <c r="F18" s="32">
        <f t="shared" si="2"/>
        <v>7140.25</v>
      </c>
      <c r="G18" s="33">
        <f t="shared" si="3"/>
        <v>14838.199999999999</v>
      </c>
      <c r="M18" s="19"/>
      <c r="N18" s="19"/>
      <c r="O18" s="19"/>
    </row>
    <row r="19" spans="1:15">
      <c r="A19" s="7">
        <v>171.1</v>
      </c>
      <c r="B19" s="7">
        <v>62</v>
      </c>
      <c r="C19" s="29">
        <f t="shared" si="0"/>
        <v>69.223157140930255</v>
      </c>
      <c r="E19" s="31">
        <f t="shared" si="1"/>
        <v>29275.21</v>
      </c>
      <c r="F19" s="32">
        <f t="shared" si="2"/>
        <v>3844</v>
      </c>
      <c r="G19" s="33">
        <f t="shared" si="3"/>
        <v>10608.199999999999</v>
      </c>
      <c r="M19" s="19"/>
      <c r="N19" s="19"/>
      <c r="O19" s="19"/>
    </row>
    <row r="20" spans="1:15">
      <c r="A20" s="7">
        <v>171.3</v>
      </c>
      <c r="B20" s="7">
        <v>59.1</v>
      </c>
      <c r="C20" s="29">
        <f t="shared" si="0"/>
        <v>69.276857697764285</v>
      </c>
      <c r="E20" s="31">
        <f t="shared" si="1"/>
        <v>29343.690000000002</v>
      </c>
      <c r="F20" s="32">
        <f t="shared" si="2"/>
        <v>3492.81</v>
      </c>
      <c r="G20" s="33">
        <f t="shared" si="3"/>
        <v>10123.830000000002</v>
      </c>
      <c r="M20" s="19"/>
      <c r="N20" s="19"/>
      <c r="O20" s="19"/>
    </row>
    <row r="21" spans="1:15">
      <c r="A21" s="7">
        <v>176.2</v>
      </c>
      <c r="B21" s="7">
        <v>90.8</v>
      </c>
      <c r="C21" s="29">
        <f t="shared" si="0"/>
        <v>70.592521340197578</v>
      </c>
      <c r="E21" s="31">
        <f t="shared" si="1"/>
        <v>31046.439999999995</v>
      </c>
      <c r="F21" s="32">
        <f t="shared" si="2"/>
        <v>8244.64</v>
      </c>
      <c r="G21" s="33">
        <f t="shared" si="3"/>
        <v>15998.96</v>
      </c>
      <c r="M21" s="19"/>
      <c r="N21" s="19"/>
      <c r="O21" s="19"/>
    </row>
    <row r="22" spans="1:15">
      <c r="A22" s="7">
        <v>169.5</v>
      </c>
      <c r="B22" s="7">
        <v>79.900000000000006</v>
      </c>
      <c r="C22" s="29">
        <f t="shared" si="0"/>
        <v>68.793552686258153</v>
      </c>
      <c r="E22" s="31">
        <f t="shared" si="1"/>
        <v>28730.25</v>
      </c>
      <c r="F22" s="32">
        <f t="shared" si="2"/>
        <v>6384.0100000000011</v>
      </c>
      <c r="G22" s="33">
        <f t="shared" si="3"/>
        <v>13543.050000000001</v>
      </c>
      <c r="M22" s="19"/>
      <c r="N22" s="19"/>
      <c r="O22" s="19"/>
    </row>
    <row r="23" spans="1:15">
      <c r="A23" s="7">
        <v>169.1</v>
      </c>
      <c r="B23" s="7">
        <v>62.3</v>
      </c>
      <c r="C23" s="29">
        <f t="shared" si="0"/>
        <v>68.686151572590134</v>
      </c>
      <c r="E23" s="31">
        <f t="shared" si="1"/>
        <v>28594.809999999998</v>
      </c>
      <c r="F23" s="32">
        <f t="shared" si="2"/>
        <v>3881.2899999999995</v>
      </c>
      <c r="G23" s="33">
        <f t="shared" si="3"/>
        <v>10534.929999999998</v>
      </c>
      <c r="M23" s="19"/>
      <c r="N23" s="19"/>
      <c r="O23" s="19"/>
    </row>
    <row r="24" spans="1:15">
      <c r="A24" s="7">
        <v>164.5</v>
      </c>
      <c r="B24" s="7">
        <v>67.5</v>
      </c>
      <c r="C24" s="29">
        <f t="shared" si="0"/>
        <v>67.451038765407844</v>
      </c>
      <c r="E24" s="31">
        <f t="shared" si="1"/>
        <v>27060.25</v>
      </c>
      <c r="F24" s="32">
        <f t="shared" si="2"/>
        <v>4556.25</v>
      </c>
      <c r="G24" s="33">
        <f t="shared" si="3"/>
        <v>11103.75</v>
      </c>
      <c r="M24" s="19"/>
      <c r="N24" s="19"/>
      <c r="O24" s="19"/>
    </row>
    <row r="25" spans="1:15">
      <c r="A25" s="7">
        <v>172.2</v>
      </c>
      <c r="B25" s="7">
        <v>79</v>
      </c>
      <c r="C25" s="29">
        <f t="shared" si="0"/>
        <v>69.518510203517323</v>
      </c>
      <c r="E25" s="31">
        <f t="shared" si="1"/>
        <v>29652.839999999997</v>
      </c>
      <c r="F25" s="32">
        <f t="shared" si="2"/>
        <v>6241</v>
      </c>
      <c r="G25" s="33">
        <f t="shared" si="3"/>
        <v>13603.8</v>
      </c>
      <c r="M25" s="19"/>
      <c r="N25" s="19"/>
      <c r="O25" s="19"/>
    </row>
    <row r="26" spans="1:15">
      <c r="A26" s="7">
        <v>169.4</v>
      </c>
      <c r="B26" s="7">
        <v>57.4</v>
      </c>
      <c r="C26" s="29">
        <f t="shared" si="0"/>
        <v>68.766702407841166</v>
      </c>
      <c r="E26" s="31">
        <f t="shared" si="1"/>
        <v>28696.36</v>
      </c>
      <c r="F26" s="32">
        <f t="shared" si="2"/>
        <v>3294.7599999999998</v>
      </c>
      <c r="G26" s="33">
        <f t="shared" si="3"/>
        <v>9723.56</v>
      </c>
      <c r="M26" s="19"/>
      <c r="N26" s="19"/>
      <c r="O26" s="19"/>
    </row>
    <row r="27" spans="1:15">
      <c r="A27" s="7">
        <v>168.7</v>
      </c>
      <c r="B27" s="7">
        <v>65.099999999999994</v>
      </c>
      <c r="C27" s="29">
        <f t="shared" si="0"/>
        <v>68.578750458922116</v>
      </c>
      <c r="E27" s="31">
        <f t="shared" si="1"/>
        <v>28459.689999999995</v>
      </c>
      <c r="F27" s="32">
        <f t="shared" si="2"/>
        <v>4238.0099999999993</v>
      </c>
      <c r="G27" s="33">
        <f t="shared" si="3"/>
        <v>10982.369999999999</v>
      </c>
      <c r="M27" s="19"/>
      <c r="N27" s="19"/>
      <c r="O27" s="19"/>
    </row>
    <row r="28" spans="1:15">
      <c r="A28" s="7">
        <v>174.9</v>
      </c>
      <c r="B28" s="7">
        <v>90.2</v>
      </c>
      <c r="C28" s="29">
        <f t="shared" si="0"/>
        <v>70.243467720776493</v>
      </c>
      <c r="E28" s="31">
        <f t="shared" si="1"/>
        <v>30590.010000000002</v>
      </c>
      <c r="F28" s="32">
        <f t="shared" si="2"/>
        <v>8136.0400000000009</v>
      </c>
      <c r="G28" s="33">
        <f t="shared" si="3"/>
        <v>15775.980000000001</v>
      </c>
      <c r="M28" s="19"/>
      <c r="N28" s="19"/>
      <c r="O28" s="19"/>
    </row>
    <row r="29" spans="1:15">
      <c r="A29" s="7">
        <v>173.3</v>
      </c>
      <c r="B29" s="7">
        <v>55.9</v>
      </c>
      <c r="C29" s="29">
        <f t="shared" si="0"/>
        <v>69.813863266104391</v>
      </c>
      <c r="E29" s="31">
        <f t="shared" si="1"/>
        <v>30032.890000000003</v>
      </c>
      <c r="F29" s="32">
        <f t="shared" si="2"/>
        <v>3124.81</v>
      </c>
      <c r="G29" s="33">
        <f t="shared" si="3"/>
        <v>9687.4700000000012</v>
      </c>
      <c r="M29" s="19"/>
      <c r="N29" s="19"/>
      <c r="O29" s="19"/>
    </row>
    <row r="30" spans="1:15">
      <c r="A30" s="7">
        <v>163.69999999999999</v>
      </c>
      <c r="B30" s="7">
        <v>64.2</v>
      </c>
      <c r="C30" s="29">
        <f t="shared" si="0"/>
        <v>67.236236538071793</v>
      </c>
      <c r="E30" s="31">
        <f t="shared" si="1"/>
        <v>26797.689999999995</v>
      </c>
      <c r="F30" s="32">
        <f t="shared" si="2"/>
        <v>4121.6400000000003</v>
      </c>
      <c r="G30" s="33">
        <f t="shared" si="3"/>
        <v>10509.539999999999</v>
      </c>
      <c r="M30" s="19"/>
      <c r="N30" s="19"/>
      <c r="O30" s="19"/>
    </row>
    <row r="31" spans="1:15">
      <c r="A31" s="7">
        <v>172.9</v>
      </c>
      <c r="B31" s="7">
        <v>64.7</v>
      </c>
      <c r="C31" s="29">
        <f t="shared" si="0"/>
        <v>69.706462152436373</v>
      </c>
      <c r="E31" s="31">
        <f t="shared" si="1"/>
        <v>29894.410000000003</v>
      </c>
      <c r="F31" s="32">
        <f t="shared" si="2"/>
        <v>4186.09</v>
      </c>
      <c r="G31" s="33">
        <f t="shared" si="3"/>
        <v>11186.630000000001</v>
      </c>
      <c r="M31" s="19"/>
      <c r="N31" s="19"/>
      <c r="O31" s="19"/>
    </row>
    <row r="32" spans="1:15">
      <c r="A32" s="7">
        <v>168.6</v>
      </c>
      <c r="B32" s="7">
        <v>67.099999999999994</v>
      </c>
      <c r="C32" s="29">
        <f t="shared" si="0"/>
        <v>68.5519001805051</v>
      </c>
      <c r="E32" s="31">
        <f t="shared" si="1"/>
        <v>28425.96</v>
      </c>
      <c r="F32" s="32">
        <f t="shared" si="2"/>
        <v>4502.4099999999989</v>
      </c>
      <c r="G32" s="33">
        <f t="shared" si="3"/>
        <v>11313.06</v>
      </c>
      <c r="M32" s="19"/>
      <c r="N32" s="19"/>
      <c r="O32" s="19"/>
    </row>
    <row r="33" spans="1:15">
      <c r="A33" s="7">
        <v>166.5</v>
      </c>
      <c r="B33" s="7">
        <v>74.599999999999994</v>
      </c>
      <c r="C33" s="29">
        <f t="shared" si="0"/>
        <v>67.988044333747979</v>
      </c>
      <c r="E33" s="31">
        <f t="shared" si="1"/>
        <v>27722.25</v>
      </c>
      <c r="F33" s="32">
        <f t="shared" si="2"/>
        <v>5565.1599999999989</v>
      </c>
      <c r="G33" s="33">
        <f t="shared" si="3"/>
        <v>12420.9</v>
      </c>
      <c r="M33" s="19"/>
      <c r="N33" s="19"/>
      <c r="O33" s="19"/>
    </row>
    <row r="34" spans="1:15">
      <c r="A34" s="7">
        <v>175.5</v>
      </c>
      <c r="B34" s="7">
        <v>82.5</v>
      </c>
      <c r="C34" s="29">
        <f t="shared" si="0"/>
        <v>70.404569391278528</v>
      </c>
      <c r="E34" s="31">
        <f t="shared" si="1"/>
        <v>30800.25</v>
      </c>
      <c r="F34" s="32">
        <f t="shared" si="2"/>
        <v>6806.25</v>
      </c>
      <c r="G34" s="33">
        <f t="shared" si="3"/>
        <v>14478.75</v>
      </c>
      <c r="M34" s="19"/>
      <c r="N34" s="19"/>
      <c r="O34" s="19"/>
    </row>
    <row r="35" spans="1:15">
      <c r="A35" s="7">
        <v>169.3</v>
      </c>
      <c r="B35" s="7">
        <v>61.3</v>
      </c>
      <c r="C35" s="29">
        <f t="shared" si="0"/>
        <v>68.73985212942415</v>
      </c>
      <c r="E35" s="31">
        <f t="shared" si="1"/>
        <v>28662.490000000005</v>
      </c>
      <c r="F35" s="32">
        <f t="shared" si="2"/>
        <v>3757.6899999999996</v>
      </c>
      <c r="G35" s="33">
        <f t="shared" si="3"/>
        <v>10378.09</v>
      </c>
      <c r="M35" s="19"/>
      <c r="N35" s="19"/>
      <c r="O35" s="19"/>
    </row>
    <row r="36" spans="1:15">
      <c r="A36" s="7">
        <v>169.6</v>
      </c>
      <c r="B36" s="7">
        <v>63.5</v>
      </c>
      <c r="C36" s="29">
        <f t="shared" si="0"/>
        <v>68.820402964675168</v>
      </c>
      <c r="E36" s="31">
        <f t="shared" si="1"/>
        <v>28764.16</v>
      </c>
      <c r="F36" s="32">
        <f t="shared" si="2"/>
        <v>4032.25</v>
      </c>
      <c r="G36" s="33">
        <f t="shared" si="3"/>
        <v>10769.6</v>
      </c>
      <c r="M36" s="19"/>
      <c r="N36" s="19"/>
      <c r="O36" s="19"/>
    </row>
    <row r="37" spans="1:15">
      <c r="A37" s="7">
        <v>167.2</v>
      </c>
      <c r="B37" s="7">
        <v>81.900000000000006</v>
      </c>
      <c r="C37" s="29">
        <f t="shared" si="0"/>
        <v>68.175996282667015</v>
      </c>
      <c r="E37" s="31">
        <f t="shared" si="1"/>
        <v>27955.839999999997</v>
      </c>
      <c r="F37" s="32">
        <f t="shared" si="2"/>
        <v>6707.6100000000006</v>
      </c>
      <c r="G37" s="33">
        <f t="shared" si="3"/>
        <v>13693.68</v>
      </c>
      <c r="M37" s="19"/>
      <c r="N37" s="19"/>
      <c r="O37" s="19"/>
    </row>
    <row r="38" spans="1:15">
      <c r="A38" s="7">
        <v>175.7</v>
      </c>
      <c r="B38" s="7">
        <v>57.7</v>
      </c>
      <c r="C38" s="29">
        <f t="shared" si="0"/>
        <v>70.458269948112545</v>
      </c>
      <c r="E38" s="31">
        <f t="shared" si="1"/>
        <v>30870.489999999994</v>
      </c>
      <c r="F38" s="32">
        <f t="shared" si="2"/>
        <v>3329.2900000000004</v>
      </c>
      <c r="G38" s="33">
        <f t="shared" si="3"/>
        <v>10137.89</v>
      </c>
      <c r="M38" s="19"/>
      <c r="N38" s="19"/>
      <c r="O38" s="19"/>
    </row>
    <row r="39" spans="1:15">
      <c r="A39" s="7">
        <v>168.7</v>
      </c>
      <c r="B39" s="7">
        <v>56.1</v>
      </c>
      <c r="C39" s="29">
        <f t="shared" si="0"/>
        <v>68.578750458922116</v>
      </c>
      <c r="E39" s="31">
        <f t="shared" si="1"/>
        <v>28459.689999999995</v>
      </c>
      <c r="F39" s="32">
        <f t="shared" si="2"/>
        <v>3147.21</v>
      </c>
      <c r="G39" s="33">
        <f t="shared" si="3"/>
        <v>9464.07</v>
      </c>
      <c r="M39" s="19"/>
      <c r="N39" s="19"/>
      <c r="O39" s="19"/>
    </row>
    <row r="40" spans="1:15">
      <c r="A40" s="7">
        <v>169.6</v>
      </c>
      <c r="B40" s="7">
        <v>66.400000000000006</v>
      </c>
      <c r="C40" s="29">
        <f t="shared" si="0"/>
        <v>68.820402964675168</v>
      </c>
      <c r="E40" s="31">
        <f t="shared" si="1"/>
        <v>28764.16</v>
      </c>
      <c r="F40" s="32">
        <f t="shared" si="2"/>
        <v>4408.9600000000009</v>
      </c>
      <c r="G40" s="33">
        <f t="shared" si="3"/>
        <v>11261.44</v>
      </c>
      <c r="M40" s="19"/>
      <c r="N40" s="19"/>
      <c r="O40" s="19"/>
    </row>
    <row r="41" spans="1:15">
      <c r="A41" s="7">
        <v>171.8</v>
      </c>
      <c r="B41" s="7">
        <v>77.900000000000006</v>
      </c>
      <c r="C41" s="29">
        <f t="shared" si="0"/>
        <v>69.411109089849305</v>
      </c>
      <c r="E41" s="31">
        <f t="shared" si="1"/>
        <v>29515.240000000005</v>
      </c>
      <c r="F41" s="32">
        <f t="shared" si="2"/>
        <v>6068.4100000000008</v>
      </c>
      <c r="G41" s="33">
        <f t="shared" si="3"/>
        <v>13383.220000000001</v>
      </c>
      <c r="M41" s="19"/>
      <c r="N41" s="19"/>
      <c r="O41" s="19"/>
    </row>
    <row r="42" spans="1:15">
      <c r="A42" s="7">
        <v>173</v>
      </c>
      <c r="B42" s="7">
        <v>64.7</v>
      </c>
      <c r="C42" s="29">
        <f t="shared" si="0"/>
        <v>69.733312430853374</v>
      </c>
      <c r="E42" s="31">
        <f t="shared" si="1"/>
        <v>29929</v>
      </c>
      <c r="F42" s="32">
        <f t="shared" si="2"/>
        <v>4186.09</v>
      </c>
      <c r="G42" s="33">
        <f t="shared" si="3"/>
        <v>11193.1</v>
      </c>
      <c r="M42" s="19"/>
      <c r="N42" s="19"/>
      <c r="O42" s="19"/>
    </row>
    <row r="43" spans="1:15">
      <c r="A43" s="7">
        <v>169</v>
      </c>
      <c r="B43" s="7">
        <v>57.2</v>
      </c>
      <c r="C43" s="29">
        <f t="shared" si="0"/>
        <v>68.659301294173133</v>
      </c>
      <c r="E43" s="31">
        <f t="shared" si="1"/>
        <v>28561</v>
      </c>
      <c r="F43" s="32">
        <f t="shared" si="2"/>
        <v>3271.84</v>
      </c>
      <c r="G43" s="33">
        <f t="shared" si="3"/>
        <v>9666.8000000000011</v>
      </c>
      <c r="M43" s="19"/>
      <c r="N43" s="19"/>
      <c r="O43" s="19"/>
    </row>
    <row r="44" spans="1:15">
      <c r="A44" s="7">
        <v>173</v>
      </c>
      <c r="B44" s="7">
        <v>60.7</v>
      </c>
      <c r="C44" s="29">
        <f t="shared" si="0"/>
        <v>69.733312430853374</v>
      </c>
      <c r="E44" s="31">
        <f t="shared" si="1"/>
        <v>29929</v>
      </c>
      <c r="F44" s="32">
        <f t="shared" si="2"/>
        <v>3684.4900000000002</v>
      </c>
      <c r="G44" s="33">
        <f t="shared" si="3"/>
        <v>10501.1</v>
      </c>
      <c r="M44" s="19"/>
      <c r="N44" s="19"/>
      <c r="O44" s="19"/>
    </row>
    <row r="45" spans="1:15">
      <c r="A45" s="7">
        <v>166.9</v>
      </c>
      <c r="B45" s="7">
        <v>57.4</v>
      </c>
      <c r="C45" s="29">
        <f t="shared" si="0"/>
        <v>68.095445447415997</v>
      </c>
      <c r="E45" s="31">
        <f t="shared" si="1"/>
        <v>27855.61</v>
      </c>
      <c r="F45" s="32">
        <f t="shared" si="2"/>
        <v>3294.7599999999998</v>
      </c>
      <c r="G45" s="33">
        <f t="shared" si="3"/>
        <v>9580.06</v>
      </c>
      <c r="M45" s="19"/>
      <c r="N45" s="19"/>
      <c r="O45" s="19"/>
    </row>
    <row r="46" spans="1:15">
      <c r="A46" s="7">
        <v>171.8</v>
      </c>
      <c r="B46" s="7">
        <v>70.900000000000006</v>
      </c>
      <c r="C46" s="29">
        <f t="shared" si="0"/>
        <v>69.411109089849305</v>
      </c>
      <c r="E46" s="31">
        <f t="shared" si="1"/>
        <v>29515.240000000005</v>
      </c>
      <c r="F46" s="32">
        <f t="shared" si="2"/>
        <v>5026.8100000000004</v>
      </c>
      <c r="G46" s="33">
        <f t="shared" si="3"/>
        <v>12180.620000000003</v>
      </c>
      <c r="M46" s="19"/>
      <c r="N46" s="19"/>
      <c r="O46" s="19"/>
    </row>
    <row r="47" spans="1:15">
      <c r="A47" s="7">
        <v>163.6</v>
      </c>
      <c r="B47" s="7">
        <v>67.2</v>
      </c>
      <c r="C47" s="29">
        <f t="shared" si="0"/>
        <v>67.209386259654792</v>
      </c>
      <c r="E47" s="31">
        <f t="shared" si="1"/>
        <v>26764.959999999999</v>
      </c>
      <c r="F47" s="32">
        <f t="shared" si="2"/>
        <v>4515.84</v>
      </c>
      <c r="G47" s="33">
        <f t="shared" si="3"/>
        <v>10993.92</v>
      </c>
      <c r="M47" s="19"/>
      <c r="N47" s="19"/>
      <c r="O47" s="19"/>
    </row>
    <row r="48" spans="1:15">
      <c r="A48" s="7">
        <v>172.4</v>
      </c>
      <c r="B48" s="7">
        <v>84.2</v>
      </c>
      <c r="C48" s="29">
        <f t="shared" si="0"/>
        <v>69.572210760351339</v>
      </c>
      <c r="E48" s="31">
        <f t="shared" si="1"/>
        <v>29721.760000000002</v>
      </c>
      <c r="F48" s="32">
        <f t="shared" si="2"/>
        <v>7089.64</v>
      </c>
      <c r="G48" s="33">
        <f t="shared" si="3"/>
        <v>14516.080000000002</v>
      </c>
      <c r="M48" s="19"/>
      <c r="N48" s="19"/>
      <c r="O48" s="19"/>
    </row>
    <row r="49" spans="1:15">
      <c r="A49" s="7">
        <v>170.3</v>
      </c>
      <c r="B49" s="7">
        <v>85.2</v>
      </c>
      <c r="C49" s="29">
        <f t="shared" si="0"/>
        <v>69.008354913594218</v>
      </c>
      <c r="E49" s="31">
        <f t="shared" si="1"/>
        <v>29002.090000000004</v>
      </c>
      <c r="F49" s="32">
        <f t="shared" si="2"/>
        <v>7259.0400000000009</v>
      </c>
      <c r="G49" s="33">
        <f t="shared" si="3"/>
        <v>14509.560000000001</v>
      </c>
      <c r="M49" s="19"/>
      <c r="N49" s="19"/>
      <c r="O49" s="19"/>
    </row>
    <row r="50" spans="1:15">
      <c r="A50" s="7">
        <v>168.2</v>
      </c>
      <c r="B50" s="7">
        <v>71.900000000000006</v>
      </c>
      <c r="C50" s="29">
        <f t="shared" si="0"/>
        <v>68.444499066837068</v>
      </c>
      <c r="E50" s="31">
        <f t="shared" si="1"/>
        <v>28291.239999999998</v>
      </c>
      <c r="F50" s="32">
        <f t="shared" si="2"/>
        <v>5169.6100000000006</v>
      </c>
      <c r="G50" s="33">
        <f t="shared" si="3"/>
        <v>12093.58</v>
      </c>
      <c r="M50" s="19"/>
      <c r="N50" s="19"/>
      <c r="O50" s="19"/>
    </row>
    <row r="51" spans="1:15">
      <c r="A51" s="7">
        <v>174.2</v>
      </c>
      <c r="B51" s="7">
        <v>58.2</v>
      </c>
      <c r="C51" s="29">
        <f t="shared" si="0"/>
        <v>70.055515771857443</v>
      </c>
      <c r="E51" s="31">
        <f t="shared" si="1"/>
        <v>30345.639999999996</v>
      </c>
      <c r="F51" s="32">
        <f t="shared" si="2"/>
        <v>3387.2400000000002</v>
      </c>
      <c r="G51" s="33">
        <f t="shared" si="3"/>
        <v>10138.44</v>
      </c>
      <c r="M51" s="19"/>
      <c r="N51" s="19"/>
      <c r="O51" s="19"/>
    </row>
    <row r="52" spans="1:15">
      <c r="A52" s="7">
        <v>170</v>
      </c>
      <c r="B52" s="7">
        <v>70.099999999999994</v>
      </c>
      <c r="C52" s="29">
        <f t="shared" si="0"/>
        <v>68.9278040783432</v>
      </c>
      <c r="E52" s="31">
        <f t="shared" si="1"/>
        <v>28900</v>
      </c>
      <c r="F52" s="32">
        <f t="shared" si="2"/>
        <v>4914.0099999999993</v>
      </c>
      <c r="G52" s="33">
        <f t="shared" si="3"/>
        <v>11916.999999999998</v>
      </c>
      <c r="M52" s="19"/>
      <c r="N52" s="19"/>
      <c r="O52" s="19"/>
    </row>
    <row r="53" spans="1:15">
      <c r="A53" s="7">
        <v>169.6</v>
      </c>
      <c r="B53" s="7">
        <v>75.900000000000006</v>
      </c>
      <c r="C53" s="29">
        <f t="shared" si="0"/>
        <v>68.820402964675168</v>
      </c>
      <c r="E53" s="31">
        <f t="shared" si="1"/>
        <v>28764.16</v>
      </c>
      <c r="F53" s="32">
        <f t="shared" si="2"/>
        <v>5760.8100000000013</v>
      </c>
      <c r="G53" s="33">
        <f t="shared" si="3"/>
        <v>12872.640000000001</v>
      </c>
      <c r="M53" s="19"/>
      <c r="N53" s="19"/>
      <c r="O53" s="19"/>
    </row>
    <row r="54" spans="1:15">
      <c r="A54" s="7">
        <v>171.4</v>
      </c>
      <c r="B54" s="7">
        <v>63.1</v>
      </c>
      <c r="C54" s="29">
        <f t="shared" si="0"/>
        <v>69.303707976181272</v>
      </c>
      <c r="E54" s="31">
        <f t="shared" si="1"/>
        <v>29377.960000000003</v>
      </c>
      <c r="F54" s="32">
        <f t="shared" si="2"/>
        <v>3981.61</v>
      </c>
      <c r="G54" s="33">
        <f t="shared" si="3"/>
        <v>10815.34</v>
      </c>
      <c r="M54" s="19"/>
      <c r="N54" s="19"/>
      <c r="O54" s="19"/>
    </row>
    <row r="55" spans="1:15">
      <c r="A55" s="7">
        <v>166.4</v>
      </c>
      <c r="B55" s="7">
        <v>84.5</v>
      </c>
      <c r="C55" s="29">
        <f t="shared" si="0"/>
        <v>67.961194055330964</v>
      </c>
      <c r="E55" s="31">
        <f t="shared" si="1"/>
        <v>27688.960000000003</v>
      </c>
      <c r="F55" s="32">
        <f t="shared" si="2"/>
        <v>7140.25</v>
      </c>
      <c r="G55" s="33">
        <f t="shared" si="3"/>
        <v>14060.800000000001</v>
      </c>
      <c r="M55" s="19"/>
      <c r="N55" s="19"/>
      <c r="O55" s="19"/>
    </row>
    <row r="56" spans="1:15">
      <c r="A56" s="7">
        <v>161.4</v>
      </c>
      <c r="B56" s="7">
        <v>72.400000000000006</v>
      </c>
      <c r="C56" s="29">
        <f t="shared" si="0"/>
        <v>66.618680134480655</v>
      </c>
      <c r="E56" s="31">
        <f t="shared" si="1"/>
        <v>26049.960000000003</v>
      </c>
      <c r="F56" s="32">
        <f t="shared" si="2"/>
        <v>5241.7600000000011</v>
      </c>
      <c r="G56" s="33">
        <f t="shared" si="3"/>
        <v>11685.36</v>
      </c>
      <c r="M56" s="19"/>
      <c r="N56" s="19"/>
      <c r="O56" s="19"/>
    </row>
    <row r="57" spans="1:15">
      <c r="A57" s="7">
        <v>169</v>
      </c>
      <c r="B57" s="7">
        <v>66.2</v>
      </c>
      <c r="C57" s="29">
        <f t="shared" si="0"/>
        <v>68.659301294173133</v>
      </c>
      <c r="E57" s="31">
        <f t="shared" si="1"/>
        <v>28561</v>
      </c>
      <c r="F57" s="32">
        <f t="shared" si="2"/>
        <v>4382.4400000000005</v>
      </c>
      <c r="G57" s="33">
        <f t="shared" si="3"/>
        <v>11187.800000000001</v>
      </c>
      <c r="M57" s="19"/>
      <c r="N57" s="19"/>
      <c r="O57" s="19"/>
    </row>
    <row r="58" spans="1:15">
      <c r="A58" s="7">
        <v>167.9</v>
      </c>
      <c r="B58" s="7">
        <v>64.8</v>
      </c>
      <c r="C58" s="29">
        <f t="shared" si="0"/>
        <v>68.363948231586065</v>
      </c>
      <c r="E58" s="31">
        <f t="shared" si="1"/>
        <v>28190.410000000003</v>
      </c>
      <c r="F58" s="32">
        <f t="shared" si="2"/>
        <v>4199.04</v>
      </c>
      <c r="G58" s="33">
        <f t="shared" si="3"/>
        <v>10879.92</v>
      </c>
      <c r="M58" s="19"/>
      <c r="N58" s="19"/>
      <c r="O58" s="19"/>
    </row>
    <row r="59" spans="1:15">
      <c r="A59" s="7">
        <v>173.2</v>
      </c>
      <c r="B59" s="7">
        <v>71.8</v>
      </c>
      <c r="C59" s="29">
        <f t="shared" si="0"/>
        <v>69.78701298768739</v>
      </c>
      <c r="E59" s="31">
        <f t="shared" si="1"/>
        <v>29998.239999999994</v>
      </c>
      <c r="F59" s="32">
        <f t="shared" si="2"/>
        <v>5155.24</v>
      </c>
      <c r="G59" s="33">
        <f t="shared" si="3"/>
        <v>12435.759999999998</v>
      </c>
      <c r="M59" s="19"/>
      <c r="N59" s="19"/>
      <c r="O59" s="19"/>
    </row>
    <row r="60" spans="1:15">
      <c r="A60" s="7">
        <v>165.9</v>
      </c>
      <c r="B60" s="7">
        <v>74.3</v>
      </c>
      <c r="C60" s="29">
        <f t="shared" si="0"/>
        <v>67.826942663245944</v>
      </c>
      <c r="E60" s="31">
        <f t="shared" si="1"/>
        <v>27522.81</v>
      </c>
      <c r="F60" s="32">
        <f t="shared" si="2"/>
        <v>5520.49</v>
      </c>
      <c r="G60" s="33">
        <f t="shared" si="3"/>
        <v>12326.37</v>
      </c>
      <c r="M60" s="19"/>
      <c r="N60" s="19"/>
      <c r="O60" s="19"/>
    </row>
    <row r="61" spans="1:15">
      <c r="A61" s="7">
        <v>175.4</v>
      </c>
      <c r="B61" s="7">
        <v>56.6</v>
      </c>
      <c r="C61" s="29">
        <f t="shared" si="0"/>
        <v>70.377719112861541</v>
      </c>
      <c r="E61" s="31">
        <f t="shared" si="1"/>
        <v>30765.160000000003</v>
      </c>
      <c r="F61" s="32">
        <f t="shared" si="2"/>
        <v>3203.56</v>
      </c>
      <c r="G61" s="33">
        <f t="shared" si="3"/>
        <v>9927.6400000000012</v>
      </c>
      <c r="M61" s="19"/>
      <c r="N61" s="19"/>
      <c r="O61" s="19"/>
    </row>
    <row r="62" spans="1:15">
      <c r="A62" s="7">
        <v>171.6</v>
      </c>
      <c r="B62" s="7">
        <v>72.8</v>
      </c>
      <c r="C62" s="29">
        <f t="shared" si="0"/>
        <v>69.357408533015288</v>
      </c>
      <c r="E62" s="31">
        <f t="shared" si="1"/>
        <v>29446.559999999998</v>
      </c>
      <c r="F62" s="32">
        <f t="shared" si="2"/>
        <v>5299.8399999999992</v>
      </c>
      <c r="G62" s="33">
        <f t="shared" si="3"/>
        <v>12492.48</v>
      </c>
      <c r="M62" s="19"/>
      <c r="N62" s="19"/>
      <c r="O62" s="19"/>
    </row>
    <row r="63" spans="1:15">
      <c r="A63" s="7">
        <v>167.2</v>
      </c>
      <c r="B63" s="7">
        <v>70.5</v>
      </c>
      <c r="C63" s="29">
        <f t="shared" si="0"/>
        <v>68.175996282667015</v>
      </c>
      <c r="E63" s="31">
        <f t="shared" si="1"/>
        <v>27955.839999999997</v>
      </c>
      <c r="F63" s="32">
        <f t="shared" si="2"/>
        <v>4970.25</v>
      </c>
      <c r="G63" s="33">
        <f t="shared" si="3"/>
        <v>11787.599999999999</v>
      </c>
      <c r="M63" s="19"/>
      <c r="N63" s="19"/>
      <c r="O63" s="19"/>
    </row>
    <row r="64" spans="1:15">
      <c r="A64" s="7">
        <v>176.9</v>
      </c>
      <c r="B64" s="7">
        <v>66.2</v>
      </c>
      <c r="C64" s="29">
        <f t="shared" si="0"/>
        <v>70.780473289116628</v>
      </c>
      <c r="E64" s="31">
        <f t="shared" si="1"/>
        <v>31293.61</v>
      </c>
      <c r="F64" s="32">
        <f t="shared" si="2"/>
        <v>4382.4400000000005</v>
      </c>
      <c r="G64" s="33">
        <f t="shared" si="3"/>
        <v>11710.78</v>
      </c>
      <c r="M64" s="19"/>
      <c r="N64" s="19"/>
      <c r="O64" s="19"/>
    </row>
    <row r="65" spans="1:15">
      <c r="A65" s="7">
        <v>165.3</v>
      </c>
      <c r="B65" s="7">
        <v>85.1</v>
      </c>
      <c r="C65" s="29">
        <f t="shared" si="0"/>
        <v>67.66584099274391</v>
      </c>
      <c r="E65" s="31">
        <f t="shared" si="1"/>
        <v>27324.090000000004</v>
      </c>
      <c r="F65" s="32">
        <f t="shared" si="2"/>
        <v>7242.0099999999993</v>
      </c>
      <c r="G65" s="33">
        <f t="shared" si="3"/>
        <v>14067.03</v>
      </c>
      <c r="M65" s="19"/>
      <c r="N65" s="19"/>
      <c r="O65" s="19"/>
    </row>
    <row r="66" spans="1:15">
      <c r="A66" s="7">
        <v>176.3</v>
      </c>
      <c r="B66" s="7">
        <v>58</v>
      </c>
      <c r="C66" s="29">
        <f t="shared" si="0"/>
        <v>70.619371618614593</v>
      </c>
      <c r="E66" s="31">
        <f t="shared" si="1"/>
        <v>31081.690000000002</v>
      </c>
      <c r="F66" s="32">
        <f t="shared" si="2"/>
        <v>3364</v>
      </c>
      <c r="G66" s="33">
        <f t="shared" si="3"/>
        <v>10225.400000000001</v>
      </c>
      <c r="M66" s="19"/>
      <c r="N66" s="19"/>
      <c r="O66" s="19"/>
    </row>
    <row r="67" spans="1:15">
      <c r="A67" s="7">
        <v>167.6</v>
      </c>
      <c r="B67" s="7">
        <v>65.7</v>
      </c>
      <c r="C67" s="29">
        <f t="shared" si="0"/>
        <v>68.283397396335033</v>
      </c>
      <c r="E67" s="31">
        <f t="shared" si="1"/>
        <v>28089.759999999998</v>
      </c>
      <c r="F67" s="32">
        <f t="shared" si="2"/>
        <v>4316.4900000000007</v>
      </c>
      <c r="G67" s="33">
        <f t="shared" si="3"/>
        <v>11011.32</v>
      </c>
      <c r="M67" s="19"/>
      <c r="N67" s="19"/>
      <c r="O67" s="19"/>
    </row>
    <row r="68" spans="1:15">
      <c r="A68" s="7">
        <v>166.5</v>
      </c>
      <c r="B68" s="7">
        <v>66.3</v>
      </c>
      <c r="C68" s="29">
        <f t="shared" ref="C68:C131" si="4">$J$11+$J$10*A68</f>
        <v>67.988044333747979</v>
      </c>
      <c r="E68" s="31">
        <f t="shared" ref="E68:E131" si="5">A68^2</f>
        <v>27722.25</v>
      </c>
      <c r="F68" s="32">
        <f t="shared" ref="F68:F131" si="6">B68^2</f>
        <v>4395.6899999999996</v>
      </c>
      <c r="G68" s="33">
        <f t="shared" ref="G68:G131" si="7">A68*B68</f>
        <v>11038.949999999999</v>
      </c>
      <c r="M68" s="19"/>
      <c r="N68" s="19"/>
      <c r="O68" s="19"/>
    </row>
    <row r="69" spans="1:15">
      <c r="A69" s="7">
        <v>167.3</v>
      </c>
      <c r="B69" s="7">
        <v>63.6</v>
      </c>
      <c r="C69" s="29">
        <f t="shared" si="4"/>
        <v>68.202846561084016</v>
      </c>
      <c r="E69" s="31">
        <f t="shared" si="5"/>
        <v>27989.290000000005</v>
      </c>
      <c r="F69" s="32">
        <f t="shared" si="6"/>
        <v>4044.96</v>
      </c>
      <c r="G69" s="33">
        <f t="shared" si="7"/>
        <v>10640.28</v>
      </c>
      <c r="M69" s="19"/>
      <c r="N69" s="19"/>
      <c r="O69" s="19"/>
    </row>
    <row r="70" spans="1:15">
      <c r="A70" s="7">
        <v>169.9</v>
      </c>
      <c r="B70" s="7">
        <v>63.6</v>
      </c>
      <c r="C70" s="29">
        <f t="shared" si="4"/>
        <v>68.900953799926185</v>
      </c>
      <c r="E70" s="31">
        <f t="shared" si="5"/>
        <v>28866.010000000002</v>
      </c>
      <c r="F70" s="32">
        <f t="shared" si="6"/>
        <v>4044.96</v>
      </c>
      <c r="G70" s="33">
        <f t="shared" si="7"/>
        <v>10805.640000000001</v>
      </c>
      <c r="M70" s="19"/>
      <c r="N70" s="19"/>
      <c r="O70" s="19"/>
    </row>
    <row r="71" spans="1:15">
      <c r="A71" s="7">
        <v>169.8</v>
      </c>
      <c r="B71" s="7">
        <v>68.5</v>
      </c>
      <c r="C71" s="29">
        <f t="shared" si="4"/>
        <v>68.874103521509184</v>
      </c>
      <c r="E71" s="31">
        <f t="shared" si="5"/>
        <v>28832.040000000005</v>
      </c>
      <c r="F71" s="32">
        <f t="shared" si="6"/>
        <v>4692.25</v>
      </c>
      <c r="G71" s="33">
        <f t="shared" si="7"/>
        <v>11631.300000000001</v>
      </c>
      <c r="M71" s="19"/>
      <c r="N71" s="19"/>
      <c r="O71" s="19"/>
    </row>
    <row r="72" spans="1:15">
      <c r="A72" s="7">
        <v>177.8</v>
      </c>
      <c r="B72" s="7">
        <v>65.599999999999994</v>
      </c>
      <c r="C72" s="29">
        <f t="shared" si="4"/>
        <v>71.02212579486968</v>
      </c>
      <c r="E72" s="31">
        <f t="shared" si="5"/>
        <v>31612.840000000004</v>
      </c>
      <c r="F72" s="32">
        <f t="shared" si="6"/>
        <v>4303.3599999999997</v>
      </c>
      <c r="G72" s="33">
        <f t="shared" si="7"/>
        <v>11663.68</v>
      </c>
      <c r="M72" s="19"/>
      <c r="N72" s="19"/>
      <c r="O72" s="19"/>
    </row>
    <row r="73" spans="1:15">
      <c r="A73" s="7">
        <v>173.3</v>
      </c>
      <c r="B73" s="7">
        <v>66.900000000000006</v>
      </c>
      <c r="C73" s="29">
        <f t="shared" si="4"/>
        <v>69.813863266104391</v>
      </c>
      <c r="E73" s="31">
        <f t="shared" si="5"/>
        <v>30032.890000000003</v>
      </c>
      <c r="F73" s="32">
        <f t="shared" si="6"/>
        <v>4475.6100000000006</v>
      </c>
      <c r="G73" s="33">
        <f t="shared" si="7"/>
        <v>11593.770000000002</v>
      </c>
      <c r="M73" s="19"/>
      <c r="N73" s="19"/>
      <c r="O73" s="19"/>
    </row>
    <row r="74" spans="1:15">
      <c r="A74" s="7">
        <v>172.8</v>
      </c>
      <c r="B74" s="7">
        <v>71.7</v>
      </c>
      <c r="C74" s="29">
        <f t="shared" si="4"/>
        <v>69.679611874019372</v>
      </c>
      <c r="E74" s="31">
        <f t="shared" si="5"/>
        <v>29859.840000000004</v>
      </c>
      <c r="F74" s="32">
        <f t="shared" si="6"/>
        <v>5140.8900000000003</v>
      </c>
      <c r="G74" s="33">
        <f t="shared" si="7"/>
        <v>12389.760000000002</v>
      </c>
      <c r="M74" s="19"/>
      <c r="N74" s="19"/>
      <c r="O74" s="19"/>
    </row>
    <row r="75" spans="1:15">
      <c r="A75" s="7">
        <v>166</v>
      </c>
      <c r="B75" s="7">
        <v>77.400000000000006</v>
      </c>
      <c r="C75" s="29">
        <f t="shared" si="4"/>
        <v>67.853792941662931</v>
      </c>
      <c r="E75" s="31">
        <f t="shared" si="5"/>
        <v>27556</v>
      </c>
      <c r="F75" s="32">
        <f t="shared" si="6"/>
        <v>5990.7600000000011</v>
      </c>
      <c r="G75" s="33">
        <f t="shared" si="7"/>
        <v>12848.400000000001</v>
      </c>
      <c r="M75" s="19"/>
      <c r="N75" s="19"/>
      <c r="O75" s="19"/>
    </row>
    <row r="76" spans="1:15">
      <c r="A76" s="7">
        <v>173.8</v>
      </c>
      <c r="B76" s="7">
        <v>74.7</v>
      </c>
      <c r="C76" s="29">
        <f t="shared" si="4"/>
        <v>69.948114658189439</v>
      </c>
      <c r="E76" s="31">
        <f t="shared" si="5"/>
        <v>30206.440000000002</v>
      </c>
      <c r="F76" s="32">
        <f t="shared" si="6"/>
        <v>5580.09</v>
      </c>
      <c r="G76" s="33">
        <f t="shared" si="7"/>
        <v>12982.86</v>
      </c>
      <c r="M76" s="19"/>
      <c r="N76" s="19"/>
      <c r="O76" s="19"/>
    </row>
    <row r="77" spans="1:15">
      <c r="A77" s="7">
        <v>170.3</v>
      </c>
      <c r="B77" s="7">
        <v>58.7</v>
      </c>
      <c r="C77" s="29">
        <f t="shared" si="4"/>
        <v>69.008354913594218</v>
      </c>
      <c r="E77" s="31">
        <f t="shared" si="5"/>
        <v>29002.090000000004</v>
      </c>
      <c r="F77" s="32">
        <f t="shared" si="6"/>
        <v>3445.6900000000005</v>
      </c>
      <c r="G77" s="33">
        <f t="shared" si="7"/>
        <v>9996.61</v>
      </c>
      <c r="M77" s="19"/>
      <c r="N77" s="19"/>
      <c r="O77" s="19"/>
    </row>
    <row r="78" spans="1:15">
      <c r="A78" s="7">
        <v>176.2</v>
      </c>
      <c r="B78" s="7">
        <v>72.900000000000006</v>
      </c>
      <c r="C78" s="29">
        <f t="shared" si="4"/>
        <v>70.592521340197578</v>
      </c>
      <c r="E78" s="31">
        <f t="shared" si="5"/>
        <v>31046.439999999995</v>
      </c>
      <c r="F78" s="32">
        <f t="shared" si="6"/>
        <v>5314.4100000000008</v>
      </c>
      <c r="G78" s="33">
        <f t="shared" si="7"/>
        <v>12844.98</v>
      </c>
      <c r="M78" s="19"/>
      <c r="N78" s="19"/>
      <c r="O78" s="19"/>
    </row>
    <row r="79" spans="1:15">
      <c r="A79" s="7">
        <v>172.9</v>
      </c>
      <c r="B79" s="7">
        <v>59.7</v>
      </c>
      <c r="C79" s="29">
        <f t="shared" si="4"/>
        <v>69.706462152436373</v>
      </c>
      <c r="E79" s="31">
        <f t="shared" si="5"/>
        <v>29894.410000000003</v>
      </c>
      <c r="F79" s="32">
        <f t="shared" si="6"/>
        <v>3564.09</v>
      </c>
      <c r="G79" s="33">
        <f t="shared" si="7"/>
        <v>10322.130000000001</v>
      </c>
      <c r="M79" s="19"/>
      <c r="N79" s="19"/>
      <c r="O79" s="19"/>
    </row>
    <row r="80" spans="1:15">
      <c r="A80" s="7">
        <v>174.5</v>
      </c>
      <c r="B80" s="7">
        <v>63.3</v>
      </c>
      <c r="C80" s="29">
        <f t="shared" si="4"/>
        <v>70.136066607108475</v>
      </c>
      <c r="E80" s="31">
        <f t="shared" si="5"/>
        <v>30450.25</v>
      </c>
      <c r="F80" s="32">
        <f t="shared" si="6"/>
        <v>4006.8899999999994</v>
      </c>
      <c r="G80" s="33">
        <f t="shared" si="7"/>
        <v>11045.85</v>
      </c>
      <c r="M80" s="19"/>
      <c r="N80" s="19"/>
      <c r="O80" s="19"/>
    </row>
    <row r="81" spans="1:15">
      <c r="A81" s="7">
        <v>162.80000000000001</v>
      </c>
      <c r="B81" s="7">
        <v>56.9</v>
      </c>
      <c r="C81" s="29">
        <f t="shared" si="4"/>
        <v>66.994584032318741</v>
      </c>
      <c r="E81" s="31">
        <f t="shared" si="5"/>
        <v>26503.840000000004</v>
      </c>
      <c r="F81" s="32">
        <f t="shared" si="6"/>
        <v>3237.6099999999997</v>
      </c>
      <c r="G81" s="33">
        <f t="shared" si="7"/>
        <v>9263.32</v>
      </c>
      <c r="M81" s="19"/>
      <c r="N81" s="19"/>
      <c r="O81" s="19"/>
    </row>
    <row r="82" spans="1:15">
      <c r="A82" s="7">
        <v>176.2</v>
      </c>
      <c r="B82" s="7">
        <v>75</v>
      </c>
      <c r="C82" s="29">
        <f t="shared" si="4"/>
        <v>70.592521340197578</v>
      </c>
      <c r="E82" s="31">
        <f t="shared" si="5"/>
        <v>31046.439999999995</v>
      </c>
      <c r="F82" s="32">
        <f t="shared" si="6"/>
        <v>5625</v>
      </c>
      <c r="G82" s="33">
        <f t="shared" si="7"/>
        <v>13215</v>
      </c>
      <c r="M82" s="19"/>
      <c r="N82" s="19"/>
      <c r="O82" s="19"/>
    </row>
    <row r="83" spans="1:15">
      <c r="A83" s="7">
        <v>176.4</v>
      </c>
      <c r="B83" s="7">
        <v>77</v>
      </c>
      <c r="C83" s="29">
        <f t="shared" si="4"/>
        <v>70.646221897031594</v>
      </c>
      <c r="E83" s="31">
        <f t="shared" si="5"/>
        <v>31116.960000000003</v>
      </c>
      <c r="F83" s="32">
        <f t="shared" si="6"/>
        <v>5929</v>
      </c>
      <c r="G83" s="33">
        <f t="shared" si="7"/>
        <v>13582.800000000001</v>
      </c>
      <c r="M83" s="19"/>
      <c r="N83" s="19"/>
      <c r="O83" s="19"/>
    </row>
    <row r="84" spans="1:15">
      <c r="A84" s="7">
        <v>169.5</v>
      </c>
      <c r="B84" s="7">
        <v>55.4</v>
      </c>
      <c r="C84" s="29">
        <f t="shared" si="4"/>
        <v>68.793552686258153</v>
      </c>
      <c r="E84" s="31">
        <f t="shared" si="5"/>
        <v>28730.25</v>
      </c>
      <c r="F84" s="32">
        <f t="shared" si="6"/>
        <v>3069.16</v>
      </c>
      <c r="G84" s="33">
        <f t="shared" si="7"/>
        <v>9390.2999999999993</v>
      </c>
      <c r="M84" s="19"/>
      <c r="N84" s="19"/>
      <c r="O84" s="19"/>
    </row>
    <row r="85" spans="1:15">
      <c r="A85" s="7">
        <v>175.6</v>
      </c>
      <c r="B85" s="7">
        <v>58.7</v>
      </c>
      <c r="C85" s="29">
        <f t="shared" si="4"/>
        <v>70.431419669695543</v>
      </c>
      <c r="E85" s="31">
        <f t="shared" si="5"/>
        <v>30835.359999999997</v>
      </c>
      <c r="F85" s="32">
        <f t="shared" si="6"/>
        <v>3445.6900000000005</v>
      </c>
      <c r="G85" s="33">
        <f t="shared" si="7"/>
        <v>10307.719999999999</v>
      </c>
      <c r="M85" s="19"/>
      <c r="N85" s="19"/>
      <c r="O85" s="19"/>
    </row>
    <row r="86" spans="1:15">
      <c r="A86" s="7">
        <v>170</v>
      </c>
      <c r="B86" s="7">
        <v>75.099999999999994</v>
      </c>
      <c r="C86" s="29">
        <f t="shared" si="4"/>
        <v>68.9278040783432</v>
      </c>
      <c r="E86" s="31">
        <f t="shared" si="5"/>
        <v>28900</v>
      </c>
      <c r="F86" s="32">
        <f t="shared" si="6"/>
        <v>5640.0099999999993</v>
      </c>
      <c r="G86" s="33">
        <f t="shared" si="7"/>
        <v>12766.999999999998</v>
      </c>
      <c r="M86" s="19"/>
      <c r="N86" s="19"/>
      <c r="O86" s="19"/>
    </row>
    <row r="87" spans="1:15">
      <c r="A87" s="7">
        <v>169.3</v>
      </c>
      <c r="B87" s="7">
        <v>72.3</v>
      </c>
      <c r="C87" s="29">
        <f t="shared" si="4"/>
        <v>68.73985212942415</v>
      </c>
      <c r="E87" s="31">
        <f t="shared" si="5"/>
        <v>28662.490000000005</v>
      </c>
      <c r="F87" s="32">
        <f t="shared" si="6"/>
        <v>5227.29</v>
      </c>
      <c r="G87" s="33">
        <f t="shared" si="7"/>
        <v>12240.390000000001</v>
      </c>
      <c r="M87" s="19"/>
      <c r="N87" s="19"/>
      <c r="O87" s="19"/>
    </row>
    <row r="88" spans="1:15">
      <c r="A88" s="7">
        <v>162.9</v>
      </c>
      <c r="B88" s="7">
        <v>68.900000000000006</v>
      </c>
      <c r="C88" s="29">
        <f t="shared" si="4"/>
        <v>67.021434310735742</v>
      </c>
      <c r="E88" s="31">
        <f t="shared" si="5"/>
        <v>26536.410000000003</v>
      </c>
      <c r="F88" s="32">
        <f t="shared" si="6"/>
        <v>4747.2100000000009</v>
      </c>
      <c r="G88" s="33">
        <f t="shared" si="7"/>
        <v>11223.810000000001</v>
      </c>
      <c r="M88" s="19"/>
      <c r="N88" s="19"/>
      <c r="O88" s="19"/>
    </row>
    <row r="89" spans="1:15">
      <c r="A89" s="7">
        <v>167.5</v>
      </c>
      <c r="B89" s="7">
        <v>81</v>
      </c>
      <c r="C89" s="29">
        <f t="shared" si="4"/>
        <v>68.256547117918032</v>
      </c>
      <c r="E89" s="31">
        <f t="shared" si="5"/>
        <v>28056.25</v>
      </c>
      <c r="F89" s="32">
        <f t="shared" si="6"/>
        <v>6561</v>
      </c>
      <c r="G89" s="33">
        <f t="shared" si="7"/>
        <v>13567.5</v>
      </c>
      <c r="M89" s="19"/>
      <c r="N89" s="19"/>
      <c r="O89" s="19"/>
    </row>
    <row r="90" spans="1:15">
      <c r="A90" s="7">
        <v>168.1</v>
      </c>
      <c r="B90" s="7">
        <v>78.3</v>
      </c>
      <c r="C90" s="29">
        <f t="shared" si="4"/>
        <v>68.417648788420081</v>
      </c>
      <c r="E90" s="31">
        <f t="shared" si="5"/>
        <v>28257.609999999997</v>
      </c>
      <c r="F90" s="32">
        <f t="shared" si="6"/>
        <v>6130.8899999999994</v>
      </c>
      <c r="G90" s="33">
        <f t="shared" si="7"/>
        <v>13162.23</v>
      </c>
      <c r="M90" s="19"/>
      <c r="N90" s="19"/>
      <c r="O90" s="19"/>
    </row>
    <row r="91" spans="1:15">
      <c r="A91" s="7">
        <v>173.1</v>
      </c>
      <c r="B91" s="7">
        <v>68.8</v>
      </c>
      <c r="C91" s="29">
        <f t="shared" si="4"/>
        <v>69.760162709270389</v>
      </c>
      <c r="E91" s="31">
        <f t="shared" si="5"/>
        <v>29963.609999999997</v>
      </c>
      <c r="F91" s="32">
        <f t="shared" si="6"/>
        <v>4733.4399999999996</v>
      </c>
      <c r="G91" s="33">
        <f t="shared" si="7"/>
        <v>11909.279999999999</v>
      </c>
      <c r="M91" s="19"/>
      <c r="N91" s="19"/>
      <c r="O91" s="19"/>
    </row>
    <row r="92" spans="1:15">
      <c r="A92" s="7">
        <v>171.2</v>
      </c>
      <c r="B92" s="7">
        <v>61.1</v>
      </c>
      <c r="C92" s="29">
        <f t="shared" si="4"/>
        <v>69.25000741934727</v>
      </c>
      <c r="E92" s="31">
        <f t="shared" si="5"/>
        <v>29309.439999999995</v>
      </c>
      <c r="F92" s="32">
        <f t="shared" si="6"/>
        <v>3733.21</v>
      </c>
      <c r="G92" s="33">
        <f t="shared" si="7"/>
        <v>10460.32</v>
      </c>
      <c r="M92" s="19"/>
      <c r="N92" s="19"/>
      <c r="O92" s="19"/>
    </row>
    <row r="93" spans="1:15">
      <c r="A93" s="7">
        <v>171.5</v>
      </c>
      <c r="B93" s="7">
        <v>64.2</v>
      </c>
      <c r="C93" s="29">
        <f t="shared" si="4"/>
        <v>69.330558254598287</v>
      </c>
      <c r="E93" s="31">
        <f t="shared" si="5"/>
        <v>29412.25</v>
      </c>
      <c r="F93" s="32">
        <f t="shared" si="6"/>
        <v>4121.6400000000003</v>
      </c>
      <c r="G93" s="33">
        <f t="shared" si="7"/>
        <v>11010.300000000001</v>
      </c>
      <c r="M93" s="19"/>
      <c r="N93" s="19"/>
      <c r="O93" s="19"/>
    </row>
    <row r="94" spans="1:15">
      <c r="A94" s="7">
        <v>172.2</v>
      </c>
      <c r="B94" s="7">
        <v>70</v>
      </c>
      <c r="C94" s="29">
        <f t="shared" si="4"/>
        <v>69.518510203517323</v>
      </c>
      <c r="E94" s="31">
        <f t="shared" si="5"/>
        <v>29652.839999999997</v>
      </c>
      <c r="F94" s="32">
        <f t="shared" si="6"/>
        <v>4900</v>
      </c>
      <c r="G94" s="33">
        <f t="shared" si="7"/>
        <v>12054</v>
      </c>
      <c r="M94" s="19"/>
      <c r="N94" s="19"/>
      <c r="O94" s="19"/>
    </row>
    <row r="95" spans="1:15">
      <c r="A95" s="7">
        <v>168.9</v>
      </c>
      <c r="B95" s="7">
        <v>56.2</v>
      </c>
      <c r="C95" s="29">
        <f t="shared" si="4"/>
        <v>68.632451015756118</v>
      </c>
      <c r="E95" s="31">
        <f t="shared" si="5"/>
        <v>28527.210000000003</v>
      </c>
      <c r="F95" s="32">
        <f t="shared" si="6"/>
        <v>3158.4400000000005</v>
      </c>
      <c r="G95" s="33">
        <f t="shared" si="7"/>
        <v>9492.18</v>
      </c>
      <c r="M95" s="19"/>
      <c r="N95" s="19"/>
      <c r="O95" s="19"/>
    </row>
    <row r="96" spans="1:15">
      <c r="A96" s="7">
        <v>168.3</v>
      </c>
      <c r="B96" s="7">
        <v>61</v>
      </c>
      <c r="C96" s="29">
        <f t="shared" si="4"/>
        <v>68.471349345254083</v>
      </c>
      <c r="E96" s="31">
        <f t="shared" si="5"/>
        <v>28324.890000000003</v>
      </c>
      <c r="F96" s="32">
        <f t="shared" si="6"/>
        <v>3721</v>
      </c>
      <c r="G96" s="33">
        <f t="shared" si="7"/>
        <v>10266.300000000001</v>
      </c>
      <c r="M96" s="19"/>
      <c r="N96" s="19"/>
      <c r="O96" s="19"/>
    </row>
    <row r="97" spans="1:15">
      <c r="A97" s="7">
        <v>166.5</v>
      </c>
      <c r="B97" s="7">
        <v>58.3</v>
      </c>
      <c r="C97" s="29">
        <f t="shared" si="4"/>
        <v>67.988044333747979</v>
      </c>
      <c r="E97" s="31">
        <f t="shared" si="5"/>
        <v>27722.25</v>
      </c>
      <c r="F97" s="32">
        <f t="shared" si="6"/>
        <v>3398.89</v>
      </c>
      <c r="G97" s="33">
        <f t="shared" si="7"/>
        <v>9706.9499999999989</v>
      </c>
      <c r="M97" s="19"/>
      <c r="N97" s="19"/>
      <c r="O97" s="19"/>
    </row>
    <row r="98" spans="1:15">
      <c r="A98" s="7">
        <v>160.6</v>
      </c>
      <c r="B98" s="7">
        <v>60</v>
      </c>
      <c r="C98" s="29">
        <f t="shared" si="4"/>
        <v>66.403877907144604</v>
      </c>
      <c r="E98" s="31">
        <f t="shared" si="5"/>
        <v>25792.359999999997</v>
      </c>
      <c r="F98" s="32">
        <f t="shared" si="6"/>
        <v>3600</v>
      </c>
      <c r="G98" s="33">
        <f t="shared" si="7"/>
        <v>9636</v>
      </c>
      <c r="M98" s="19"/>
      <c r="N98" s="19"/>
      <c r="O98" s="19"/>
    </row>
    <row r="99" spans="1:15">
      <c r="A99" s="7">
        <v>170.8</v>
      </c>
      <c r="B99" s="7">
        <v>85.4</v>
      </c>
      <c r="C99" s="29">
        <f t="shared" si="4"/>
        <v>69.142606305679237</v>
      </c>
      <c r="E99" s="31">
        <f t="shared" si="5"/>
        <v>29172.640000000003</v>
      </c>
      <c r="F99" s="32">
        <f t="shared" si="6"/>
        <v>7293.1600000000008</v>
      </c>
      <c r="G99" s="33">
        <f t="shared" si="7"/>
        <v>14586.320000000002</v>
      </c>
      <c r="M99" s="19"/>
      <c r="N99" s="19"/>
      <c r="O99" s="19"/>
    </row>
    <row r="100" spans="1:15">
      <c r="A100" s="7">
        <v>173</v>
      </c>
      <c r="B100" s="7">
        <v>65.7</v>
      </c>
      <c r="C100" s="29">
        <f t="shared" si="4"/>
        <v>69.733312430853374</v>
      </c>
      <c r="E100" s="31">
        <f t="shared" si="5"/>
        <v>29929</v>
      </c>
      <c r="F100" s="32">
        <f t="shared" si="6"/>
        <v>4316.4900000000007</v>
      </c>
      <c r="G100" s="33">
        <f t="shared" si="7"/>
        <v>11366.1</v>
      </c>
      <c r="M100" s="19"/>
      <c r="N100" s="19"/>
      <c r="O100" s="19"/>
    </row>
    <row r="101" spans="1:15">
      <c r="A101" s="7">
        <v>178.1</v>
      </c>
      <c r="B101" s="7">
        <v>73.599999999999994</v>
      </c>
      <c r="C101" s="29">
        <f t="shared" si="4"/>
        <v>71.102676630120698</v>
      </c>
      <c r="E101" s="31">
        <f t="shared" si="5"/>
        <v>31719.609999999997</v>
      </c>
      <c r="F101" s="32">
        <f t="shared" si="6"/>
        <v>5416.9599999999991</v>
      </c>
      <c r="G101" s="33">
        <f t="shared" si="7"/>
        <v>13108.159999999998</v>
      </c>
      <c r="M101" s="19"/>
      <c r="N101" s="19"/>
      <c r="O101" s="19"/>
    </row>
    <row r="102" spans="1:15">
      <c r="A102" s="7">
        <v>162.30000000000001</v>
      </c>
      <c r="B102" s="7">
        <v>83.8</v>
      </c>
      <c r="C102" s="29">
        <f t="shared" si="4"/>
        <v>66.860332640233707</v>
      </c>
      <c r="E102" s="31">
        <f t="shared" si="5"/>
        <v>26341.290000000005</v>
      </c>
      <c r="F102" s="32">
        <f t="shared" si="6"/>
        <v>7022.44</v>
      </c>
      <c r="G102" s="33">
        <f t="shared" si="7"/>
        <v>13600.74</v>
      </c>
      <c r="M102" s="19"/>
      <c r="N102" s="19"/>
      <c r="O102" s="19"/>
    </row>
    <row r="103" spans="1:15">
      <c r="A103" s="7">
        <v>167.8</v>
      </c>
      <c r="B103" s="7">
        <v>53.8</v>
      </c>
      <c r="C103" s="29">
        <f t="shared" si="4"/>
        <v>68.337097953169064</v>
      </c>
      <c r="E103" s="31">
        <f t="shared" si="5"/>
        <v>28156.840000000004</v>
      </c>
      <c r="F103" s="32">
        <f t="shared" si="6"/>
        <v>2894.4399999999996</v>
      </c>
      <c r="G103" s="33">
        <f t="shared" si="7"/>
        <v>9027.64</v>
      </c>
      <c r="M103" s="19"/>
      <c r="N103" s="19"/>
      <c r="O103" s="19"/>
    </row>
    <row r="104" spans="1:15">
      <c r="A104" s="7">
        <v>170.3</v>
      </c>
      <c r="B104" s="7">
        <v>71.7</v>
      </c>
      <c r="C104" s="29">
        <f t="shared" si="4"/>
        <v>69.008354913594218</v>
      </c>
      <c r="E104" s="31">
        <f t="shared" si="5"/>
        <v>29002.090000000004</v>
      </c>
      <c r="F104" s="32">
        <f t="shared" si="6"/>
        <v>5140.8900000000003</v>
      </c>
      <c r="G104" s="33">
        <f t="shared" si="7"/>
        <v>12210.510000000002</v>
      </c>
      <c r="M104" s="19"/>
      <c r="N104" s="19"/>
      <c r="O104" s="19"/>
    </row>
    <row r="105" spans="1:15">
      <c r="A105" s="7">
        <v>168.6</v>
      </c>
      <c r="B105" s="7">
        <v>67.099999999999994</v>
      </c>
      <c r="C105" s="29">
        <f t="shared" si="4"/>
        <v>68.5519001805051</v>
      </c>
      <c r="E105" s="31">
        <f t="shared" si="5"/>
        <v>28425.96</v>
      </c>
      <c r="F105" s="32">
        <f t="shared" si="6"/>
        <v>4502.4099999999989</v>
      </c>
      <c r="G105" s="33">
        <f t="shared" si="7"/>
        <v>11313.06</v>
      </c>
      <c r="M105" s="19"/>
      <c r="N105" s="19"/>
      <c r="O105" s="19"/>
    </row>
    <row r="106" spans="1:15">
      <c r="A106" s="7">
        <v>172.1</v>
      </c>
      <c r="B106" s="7">
        <v>61.4</v>
      </c>
      <c r="C106" s="29">
        <f t="shared" si="4"/>
        <v>69.491659925100322</v>
      </c>
      <c r="E106" s="31">
        <f t="shared" si="5"/>
        <v>29618.41</v>
      </c>
      <c r="F106" s="32">
        <f t="shared" si="6"/>
        <v>3769.96</v>
      </c>
      <c r="G106" s="33">
        <f t="shared" si="7"/>
        <v>10566.939999999999</v>
      </c>
      <c r="M106" s="19"/>
      <c r="N106" s="19"/>
      <c r="O106" s="19"/>
    </row>
    <row r="107" spans="1:15">
      <c r="A107" s="7">
        <v>167</v>
      </c>
      <c r="B107" s="7">
        <v>69.5</v>
      </c>
      <c r="C107" s="29">
        <f t="shared" si="4"/>
        <v>68.122295725832998</v>
      </c>
      <c r="E107" s="31">
        <f t="shared" si="5"/>
        <v>27889</v>
      </c>
      <c r="F107" s="32">
        <f t="shared" si="6"/>
        <v>4830.25</v>
      </c>
      <c r="G107" s="33">
        <f t="shared" si="7"/>
        <v>11606.5</v>
      </c>
      <c r="M107" s="19"/>
      <c r="N107" s="19"/>
      <c r="O107" s="19"/>
    </row>
    <row r="108" spans="1:15">
      <c r="A108" s="7">
        <v>169.9</v>
      </c>
      <c r="B108" s="7">
        <v>58.5</v>
      </c>
      <c r="C108" s="29">
        <f t="shared" si="4"/>
        <v>68.900953799926185</v>
      </c>
      <c r="E108" s="31">
        <f t="shared" si="5"/>
        <v>28866.010000000002</v>
      </c>
      <c r="F108" s="32">
        <f t="shared" si="6"/>
        <v>3422.25</v>
      </c>
      <c r="G108" s="33">
        <f t="shared" si="7"/>
        <v>9939.15</v>
      </c>
      <c r="M108" s="19"/>
      <c r="N108" s="19"/>
      <c r="O108" s="19"/>
    </row>
    <row r="109" spans="1:15">
      <c r="A109" s="7">
        <v>168.9</v>
      </c>
      <c r="B109" s="7">
        <v>59.2</v>
      </c>
      <c r="C109" s="29">
        <f t="shared" si="4"/>
        <v>68.632451015756118</v>
      </c>
      <c r="E109" s="31">
        <f t="shared" si="5"/>
        <v>28527.210000000003</v>
      </c>
      <c r="F109" s="32">
        <f t="shared" si="6"/>
        <v>3504.6400000000003</v>
      </c>
      <c r="G109" s="33">
        <f t="shared" si="7"/>
        <v>9998.880000000001</v>
      </c>
      <c r="M109" s="19"/>
      <c r="N109" s="19"/>
      <c r="O109" s="19"/>
    </row>
    <row r="110" spans="1:15">
      <c r="A110" s="7">
        <v>169.8</v>
      </c>
      <c r="B110" s="7">
        <v>61.5</v>
      </c>
      <c r="C110" s="29">
        <f t="shared" si="4"/>
        <v>68.874103521509184</v>
      </c>
      <c r="E110" s="31">
        <f t="shared" si="5"/>
        <v>28832.040000000005</v>
      </c>
      <c r="F110" s="32">
        <f t="shared" si="6"/>
        <v>3782.25</v>
      </c>
      <c r="G110" s="33">
        <f t="shared" si="7"/>
        <v>10442.700000000001</v>
      </c>
      <c r="M110" s="19"/>
      <c r="N110" s="19"/>
      <c r="O110" s="19"/>
    </row>
    <row r="111" spans="1:15">
      <c r="A111" s="7">
        <v>173.6</v>
      </c>
      <c r="B111" s="7">
        <v>76</v>
      </c>
      <c r="C111" s="29">
        <f t="shared" si="4"/>
        <v>69.894414101355409</v>
      </c>
      <c r="E111" s="31">
        <f t="shared" si="5"/>
        <v>30136.959999999999</v>
      </c>
      <c r="F111" s="32">
        <f t="shared" si="6"/>
        <v>5776</v>
      </c>
      <c r="G111" s="33">
        <f t="shared" si="7"/>
        <v>13193.6</v>
      </c>
      <c r="M111" s="19"/>
      <c r="N111" s="19"/>
      <c r="O111" s="19"/>
    </row>
    <row r="112" spans="1:15">
      <c r="A112" s="7">
        <v>169.2</v>
      </c>
      <c r="B112" s="7">
        <v>71.3</v>
      </c>
      <c r="C112" s="29">
        <f t="shared" si="4"/>
        <v>68.713001851007135</v>
      </c>
      <c r="E112" s="31">
        <f t="shared" si="5"/>
        <v>28628.639999999996</v>
      </c>
      <c r="F112" s="32">
        <f t="shared" si="6"/>
        <v>5083.6899999999996</v>
      </c>
      <c r="G112" s="33">
        <f t="shared" si="7"/>
        <v>12063.96</v>
      </c>
      <c r="M112" s="19"/>
      <c r="N112" s="19"/>
      <c r="O112" s="19"/>
    </row>
    <row r="113" spans="1:15">
      <c r="A113" s="7">
        <v>176</v>
      </c>
      <c r="B113" s="7">
        <v>60.9</v>
      </c>
      <c r="C113" s="29">
        <f t="shared" si="4"/>
        <v>70.538820783363576</v>
      </c>
      <c r="E113" s="31">
        <f t="shared" si="5"/>
        <v>30976</v>
      </c>
      <c r="F113" s="32">
        <f t="shared" si="6"/>
        <v>3708.81</v>
      </c>
      <c r="G113" s="33">
        <f t="shared" si="7"/>
        <v>10718.4</v>
      </c>
      <c r="M113" s="19"/>
      <c r="N113" s="19"/>
      <c r="O113" s="19"/>
    </row>
    <row r="114" spans="1:15">
      <c r="A114" s="7">
        <v>169.7</v>
      </c>
      <c r="B114" s="7">
        <v>73.5</v>
      </c>
      <c r="C114" s="29">
        <f t="shared" si="4"/>
        <v>68.847253243092169</v>
      </c>
      <c r="E114" s="31">
        <f t="shared" si="5"/>
        <v>28798.089999999997</v>
      </c>
      <c r="F114" s="32">
        <f t="shared" si="6"/>
        <v>5402.25</v>
      </c>
      <c r="G114" s="33">
        <f t="shared" si="7"/>
        <v>12472.949999999999</v>
      </c>
      <c r="M114" s="19"/>
      <c r="N114" s="19"/>
      <c r="O114" s="19"/>
    </row>
    <row r="115" spans="1:15">
      <c r="A115" s="7">
        <v>179.5</v>
      </c>
      <c r="B115" s="7">
        <v>65.2</v>
      </c>
      <c r="C115" s="29">
        <f t="shared" si="4"/>
        <v>71.478580527958783</v>
      </c>
      <c r="E115" s="31">
        <f t="shared" si="5"/>
        <v>32220.25</v>
      </c>
      <c r="F115" s="32">
        <f t="shared" si="6"/>
        <v>4251.04</v>
      </c>
      <c r="G115" s="33">
        <f t="shared" si="7"/>
        <v>11703.4</v>
      </c>
      <c r="M115" s="19"/>
      <c r="N115" s="19"/>
      <c r="O115" s="19"/>
    </row>
    <row r="116" spans="1:15">
      <c r="A116" s="7">
        <v>168.8</v>
      </c>
      <c r="B116" s="7">
        <v>67.599999999999994</v>
      </c>
      <c r="C116" s="29">
        <f t="shared" si="4"/>
        <v>68.605600737339117</v>
      </c>
      <c r="E116" s="31">
        <f t="shared" si="5"/>
        <v>28493.440000000002</v>
      </c>
      <c r="F116" s="32">
        <f t="shared" si="6"/>
        <v>4569.7599999999993</v>
      </c>
      <c r="G116" s="33">
        <f t="shared" si="7"/>
        <v>11410.88</v>
      </c>
      <c r="M116" s="19"/>
      <c r="N116" s="19"/>
      <c r="O116" s="19"/>
    </row>
    <row r="117" spans="1:15">
      <c r="A117" s="7">
        <v>173.6</v>
      </c>
      <c r="B117" s="7">
        <v>56</v>
      </c>
      <c r="C117" s="29">
        <f t="shared" si="4"/>
        <v>69.894414101355409</v>
      </c>
      <c r="E117" s="31">
        <f t="shared" si="5"/>
        <v>30136.959999999999</v>
      </c>
      <c r="F117" s="32">
        <f t="shared" si="6"/>
        <v>3136</v>
      </c>
      <c r="G117" s="33">
        <f t="shared" si="7"/>
        <v>9721.6</v>
      </c>
      <c r="M117" s="19"/>
      <c r="N117" s="19"/>
      <c r="O117" s="19"/>
    </row>
    <row r="118" spans="1:15">
      <c r="A118" s="7">
        <v>173.4</v>
      </c>
      <c r="B118" s="7">
        <v>69.900000000000006</v>
      </c>
      <c r="C118" s="29">
        <f t="shared" si="4"/>
        <v>69.840713544521407</v>
      </c>
      <c r="E118" s="31">
        <f t="shared" si="5"/>
        <v>30067.56</v>
      </c>
      <c r="F118" s="32">
        <f t="shared" si="6"/>
        <v>4886.0100000000011</v>
      </c>
      <c r="G118" s="33">
        <f t="shared" si="7"/>
        <v>12120.660000000002</v>
      </c>
      <c r="M118" s="19"/>
      <c r="N118" s="19"/>
      <c r="O118" s="19"/>
    </row>
    <row r="119" spans="1:15">
      <c r="A119" s="7">
        <v>165</v>
      </c>
      <c r="B119" s="7">
        <v>58.7</v>
      </c>
      <c r="C119" s="29">
        <f t="shared" si="4"/>
        <v>67.585290157492878</v>
      </c>
      <c r="E119" s="31">
        <f t="shared" si="5"/>
        <v>27225</v>
      </c>
      <c r="F119" s="32">
        <f t="shared" si="6"/>
        <v>3445.6900000000005</v>
      </c>
      <c r="G119" s="33">
        <f t="shared" si="7"/>
        <v>9685.5</v>
      </c>
      <c r="M119" s="19"/>
      <c r="N119" s="19"/>
      <c r="O119" s="19"/>
    </row>
    <row r="120" spans="1:15">
      <c r="A120" s="7">
        <v>170.3</v>
      </c>
      <c r="B120" s="7">
        <v>76.2</v>
      </c>
      <c r="C120" s="29">
        <f t="shared" si="4"/>
        <v>69.008354913594218</v>
      </c>
      <c r="E120" s="31">
        <f t="shared" si="5"/>
        <v>29002.090000000004</v>
      </c>
      <c r="F120" s="32">
        <f t="shared" si="6"/>
        <v>5806.4400000000005</v>
      </c>
      <c r="G120" s="33">
        <f t="shared" si="7"/>
        <v>12976.86</v>
      </c>
      <c r="M120" s="19"/>
      <c r="N120" s="19"/>
      <c r="O120" s="19"/>
    </row>
    <row r="121" spans="1:15">
      <c r="A121" s="7">
        <v>169.2</v>
      </c>
      <c r="B121" s="7">
        <v>68.3</v>
      </c>
      <c r="C121" s="29">
        <f t="shared" si="4"/>
        <v>68.713001851007135</v>
      </c>
      <c r="E121" s="31">
        <f t="shared" si="5"/>
        <v>28628.639999999996</v>
      </c>
      <c r="F121" s="32">
        <f t="shared" si="6"/>
        <v>4664.8899999999994</v>
      </c>
      <c r="G121" s="33">
        <f t="shared" si="7"/>
        <v>11556.359999999999</v>
      </c>
      <c r="M121" s="19"/>
      <c r="N121" s="19"/>
      <c r="O121" s="19"/>
    </row>
    <row r="122" spans="1:15">
      <c r="A122" s="7">
        <v>168.5</v>
      </c>
      <c r="B122" s="7">
        <v>69.400000000000006</v>
      </c>
      <c r="C122" s="29">
        <f t="shared" si="4"/>
        <v>68.525049902088099</v>
      </c>
      <c r="E122" s="31">
        <f t="shared" si="5"/>
        <v>28392.25</v>
      </c>
      <c r="F122" s="32">
        <f t="shared" si="6"/>
        <v>4816.3600000000006</v>
      </c>
      <c r="G122" s="33">
        <f t="shared" si="7"/>
        <v>11693.900000000001</v>
      </c>
      <c r="M122" s="19"/>
      <c r="N122" s="19"/>
      <c r="O122" s="19"/>
    </row>
    <row r="123" spans="1:15">
      <c r="A123" s="7">
        <v>177.4</v>
      </c>
      <c r="B123" s="7">
        <v>65.400000000000006</v>
      </c>
      <c r="C123" s="29">
        <f t="shared" si="4"/>
        <v>70.914724681201648</v>
      </c>
      <c r="E123" s="31">
        <f t="shared" si="5"/>
        <v>31470.760000000002</v>
      </c>
      <c r="F123" s="32">
        <f t="shared" si="6"/>
        <v>4277.1600000000008</v>
      </c>
      <c r="G123" s="33">
        <f t="shared" si="7"/>
        <v>11601.960000000001</v>
      </c>
      <c r="M123" s="19"/>
      <c r="N123" s="19"/>
      <c r="O123" s="19"/>
    </row>
    <row r="124" spans="1:15">
      <c r="A124" s="7">
        <v>171.9</v>
      </c>
      <c r="B124" s="7">
        <v>66.3</v>
      </c>
      <c r="C124" s="29">
        <f t="shared" si="4"/>
        <v>69.43795936826632</v>
      </c>
      <c r="E124" s="31">
        <f t="shared" si="5"/>
        <v>29549.61</v>
      </c>
      <c r="F124" s="32">
        <f t="shared" si="6"/>
        <v>4395.6899999999996</v>
      </c>
      <c r="G124" s="33">
        <f t="shared" si="7"/>
        <v>11396.97</v>
      </c>
      <c r="M124" s="19"/>
      <c r="N124" s="19"/>
      <c r="O124" s="19"/>
    </row>
    <row r="125" spans="1:15">
      <c r="A125" s="7">
        <v>163.9</v>
      </c>
      <c r="B125" s="7">
        <v>55.3</v>
      </c>
      <c r="C125" s="29">
        <f t="shared" si="4"/>
        <v>67.28993709490581</v>
      </c>
      <c r="E125" s="31">
        <f t="shared" si="5"/>
        <v>26863.210000000003</v>
      </c>
      <c r="F125" s="32">
        <f t="shared" si="6"/>
        <v>3058.0899999999997</v>
      </c>
      <c r="G125" s="33">
        <f t="shared" si="7"/>
        <v>9063.67</v>
      </c>
      <c r="M125" s="19"/>
      <c r="N125" s="19"/>
      <c r="O125" s="19"/>
    </row>
    <row r="126" spans="1:15">
      <c r="A126" s="7">
        <v>167.6</v>
      </c>
      <c r="B126" s="7">
        <v>60.7</v>
      </c>
      <c r="C126" s="29">
        <f t="shared" si="4"/>
        <v>68.283397396335033</v>
      </c>
      <c r="E126" s="31">
        <f t="shared" si="5"/>
        <v>28089.759999999998</v>
      </c>
      <c r="F126" s="32">
        <f t="shared" si="6"/>
        <v>3684.4900000000002</v>
      </c>
      <c r="G126" s="33">
        <f t="shared" si="7"/>
        <v>10173.32</v>
      </c>
      <c r="M126" s="19"/>
      <c r="N126" s="19"/>
      <c r="O126" s="19"/>
    </row>
    <row r="127" spans="1:15">
      <c r="A127" s="7">
        <v>168</v>
      </c>
      <c r="B127" s="7">
        <v>73.900000000000006</v>
      </c>
      <c r="C127" s="29">
        <f t="shared" si="4"/>
        <v>68.390798510003066</v>
      </c>
      <c r="E127" s="31">
        <f t="shared" si="5"/>
        <v>28224</v>
      </c>
      <c r="F127" s="32">
        <f t="shared" si="6"/>
        <v>5461.2100000000009</v>
      </c>
      <c r="G127" s="33">
        <f t="shared" si="7"/>
        <v>12415.2</v>
      </c>
      <c r="M127" s="19"/>
      <c r="N127" s="19"/>
      <c r="O127" s="19"/>
    </row>
    <row r="128" spans="1:15">
      <c r="A128" s="7">
        <v>169.8</v>
      </c>
      <c r="B128" s="7">
        <v>74.5</v>
      </c>
      <c r="C128" s="29">
        <f t="shared" si="4"/>
        <v>68.874103521509184</v>
      </c>
      <c r="E128" s="31">
        <f t="shared" si="5"/>
        <v>28832.040000000005</v>
      </c>
      <c r="F128" s="32">
        <f t="shared" si="6"/>
        <v>5550.25</v>
      </c>
      <c r="G128" s="33">
        <f t="shared" si="7"/>
        <v>12650.1</v>
      </c>
      <c r="M128" s="19"/>
      <c r="N128" s="19"/>
      <c r="O128" s="19"/>
    </row>
    <row r="129" spans="1:15">
      <c r="A129" s="7">
        <v>172.3</v>
      </c>
      <c r="B129" s="7">
        <v>56.5</v>
      </c>
      <c r="C129" s="29">
        <f t="shared" si="4"/>
        <v>69.545360481934338</v>
      </c>
      <c r="E129" s="31">
        <f t="shared" si="5"/>
        <v>29687.290000000005</v>
      </c>
      <c r="F129" s="32">
        <f t="shared" si="6"/>
        <v>3192.25</v>
      </c>
      <c r="G129" s="33">
        <f t="shared" si="7"/>
        <v>9734.9500000000007</v>
      </c>
      <c r="M129" s="19"/>
      <c r="N129" s="19"/>
      <c r="O129" s="19"/>
    </row>
    <row r="130" spans="1:15">
      <c r="A130" s="7">
        <v>169.1</v>
      </c>
      <c r="B130" s="7">
        <v>60.3</v>
      </c>
      <c r="C130" s="29">
        <f t="shared" si="4"/>
        <v>68.686151572590134</v>
      </c>
      <c r="E130" s="31">
        <f t="shared" si="5"/>
        <v>28594.809999999998</v>
      </c>
      <c r="F130" s="32">
        <f t="shared" si="6"/>
        <v>3636.0899999999997</v>
      </c>
      <c r="G130" s="33">
        <f t="shared" si="7"/>
        <v>10196.73</v>
      </c>
      <c r="M130" s="19"/>
      <c r="N130" s="19"/>
      <c r="O130" s="19"/>
    </row>
    <row r="131" spans="1:15">
      <c r="A131" s="7">
        <v>172.3</v>
      </c>
      <c r="B131" s="7">
        <v>68.5</v>
      </c>
      <c r="C131" s="29">
        <f t="shared" si="4"/>
        <v>69.545360481934338</v>
      </c>
      <c r="E131" s="31">
        <f t="shared" si="5"/>
        <v>29687.290000000005</v>
      </c>
      <c r="F131" s="32">
        <f t="shared" si="6"/>
        <v>4692.25</v>
      </c>
      <c r="G131" s="33">
        <f t="shared" si="7"/>
        <v>11802.550000000001</v>
      </c>
      <c r="M131" s="19"/>
      <c r="N131" s="19"/>
      <c r="O131" s="19"/>
    </row>
    <row r="132" spans="1:15">
      <c r="A132" s="7">
        <v>168.3</v>
      </c>
      <c r="B132" s="7">
        <v>69.900000000000006</v>
      </c>
      <c r="C132" s="29">
        <f t="shared" ref="C132:C195" si="8">$J$11+$J$10*A132</f>
        <v>68.471349345254083</v>
      </c>
      <c r="E132" s="31">
        <f t="shared" ref="E132:E195" si="9">A132^2</f>
        <v>28324.890000000003</v>
      </c>
      <c r="F132" s="32">
        <f t="shared" ref="F132:F195" si="10">B132^2</f>
        <v>4886.0100000000011</v>
      </c>
      <c r="G132" s="33">
        <f t="shared" ref="G132:G195" si="11">A132*B132</f>
        <v>11764.170000000002</v>
      </c>
      <c r="M132" s="19"/>
      <c r="N132" s="19"/>
      <c r="O132" s="19"/>
    </row>
    <row r="133" spans="1:15">
      <c r="A133" s="7">
        <v>168</v>
      </c>
      <c r="B133" s="7">
        <v>62.8</v>
      </c>
      <c r="C133" s="29">
        <f t="shared" si="8"/>
        <v>68.390798510003066</v>
      </c>
      <c r="E133" s="31">
        <f t="shared" si="9"/>
        <v>28224</v>
      </c>
      <c r="F133" s="32">
        <f t="shared" si="10"/>
        <v>3943.8399999999997</v>
      </c>
      <c r="G133" s="33">
        <f t="shared" si="11"/>
        <v>10550.4</v>
      </c>
      <c r="M133" s="19"/>
      <c r="N133" s="19"/>
      <c r="O133" s="19"/>
    </row>
    <row r="134" spans="1:15">
      <c r="A134" s="7">
        <v>165.5</v>
      </c>
      <c r="B134" s="7">
        <v>77.2</v>
      </c>
      <c r="C134" s="29">
        <f t="shared" si="8"/>
        <v>67.719541549577912</v>
      </c>
      <c r="E134" s="31">
        <f t="shared" si="9"/>
        <v>27390.25</v>
      </c>
      <c r="F134" s="32">
        <f t="shared" si="10"/>
        <v>5959.84</v>
      </c>
      <c r="G134" s="33">
        <f t="shared" si="11"/>
        <v>12776.6</v>
      </c>
      <c r="M134" s="19"/>
      <c r="N134" s="19"/>
      <c r="O134" s="19"/>
    </row>
    <row r="135" spans="1:15">
      <c r="A135" s="7">
        <v>167.6</v>
      </c>
      <c r="B135" s="7">
        <v>73.7</v>
      </c>
      <c r="C135" s="29">
        <f t="shared" si="8"/>
        <v>68.283397396335033</v>
      </c>
      <c r="E135" s="31">
        <f t="shared" si="9"/>
        <v>28089.759999999998</v>
      </c>
      <c r="F135" s="32">
        <f t="shared" si="10"/>
        <v>5431.6900000000005</v>
      </c>
      <c r="G135" s="33">
        <f t="shared" si="11"/>
        <v>12352.12</v>
      </c>
      <c r="M135" s="19"/>
      <c r="N135" s="19"/>
      <c r="O135" s="19"/>
    </row>
    <row r="136" spans="1:15">
      <c r="A136" s="7">
        <v>177.1</v>
      </c>
      <c r="B136" s="7">
        <v>67.3</v>
      </c>
      <c r="C136" s="29">
        <f t="shared" si="8"/>
        <v>70.83417384595063</v>
      </c>
      <c r="E136" s="31">
        <f t="shared" si="9"/>
        <v>31364.409999999996</v>
      </c>
      <c r="F136" s="32">
        <f t="shared" si="10"/>
        <v>4529.29</v>
      </c>
      <c r="G136" s="33">
        <f t="shared" si="11"/>
        <v>11918.83</v>
      </c>
      <c r="M136" s="19"/>
      <c r="N136" s="19"/>
      <c r="O136" s="19"/>
    </row>
    <row r="137" spans="1:15">
      <c r="A137" s="7">
        <v>165.8</v>
      </c>
      <c r="B137" s="7">
        <v>72</v>
      </c>
      <c r="C137" s="29">
        <f t="shared" si="8"/>
        <v>67.800092384828929</v>
      </c>
      <c r="E137" s="31">
        <f t="shared" si="9"/>
        <v>27489.640000000003</v>
      </c>
      <c r="F137" s="32">
        <f t="shared" si="10"/>
        <v>5184</v>
      </c>
      <c r="G137" s="33">
        <f t="shared" si="11"/>
        <v>11937.6</v>
      </c>
      <c r="M137" s="19"/>
      <c r="N137" s="19"/>
      <c r="O137" s="19"/>
    </row>
    <row r="138" spans="1:15">
      <c r="A138" s="7">
        <v>170.3</v>
      </c>
      <c r="B138" s="7">
        <v>86.3</v>
      </c>
      <c r="C138" s="29">
        <f t="shared" si="8"/>
        <v>69.008354913594218</v>
      </c>
      <c r="E138" s="31">
        <f t="shared" si="9"/>
        <v>29002.090000000004</v>
      </c>
      <c r="F138" s="32">
        <f t="shared" si="10"/>
        <v>7447.69</v>
      </c>
      <c r="G138" s="33">
        <f t="shared" si="11"/>
        <v>14696.890000000001</v>
      </c>
      <c r="M138" s="19"/>
      <c r="N138" s="19"/>
      <c r="O138" s="19"/>
    </row>
    <row r="139" spans="1:15">
      <c r="A139" s="7">
        <v>157.30000000000001</v>
      </c>
      <c r="B139" s="7">
        <v>67.8</v>
      </c>
      <c r="C139" s="29">
        <f t="shared" si="8"/>
        <v>65.517818719383399</v>
      </c>
      <c r="E139" s="31">
        <f t="shared" si="9"/>
        <v>24743.290000000005</v>
      </c>
      <c r="F139" s="32">
        <f t="shared" si="10"/>
        <v>4596.8399999999992</v>
      </c>
      <c r="G139" s="33">
        <f t="shared" si="11"/>
        <v>10664.94</v>
      </c>
      <c r="M139" s="19"/>
      <c r="N139" s="19"/>
      <c r="O139" s="19"/>
    </row>
    <row r="140" spans="1:15">
      <c r="A140" s="7">
        <v>174</v>
      </c>
      <c r="B140" s="7">
        <v>68.099999999999994</v>
      </c>
      <c r="C140" s="29">
        <f t="shared" si="8"/>
        <v>70.001815215023441</v>
      </c>
      <c r="E140" s="31">
        <f t="shared" si="9"/>
        <v>30276</v>
      </c>
      <c r="F140" s="32">
        <f t="shared" si="10"/>
        <v>4637.6099999999997</v>
      </c>
      <c r="G140" s="33">
        <f t="shared" si="11"/>
        <v>11849.4</v>
      </c>
      <c r="M140" s="19"/>
      <c r="N140" s="19"/>
      <c r="O140" s="19"/>
    </row>
    <row r="141" spans="1:15">
      <c r="A141" s="7">
        <v>172.9</v>
      </c>
      <c r="B141" s="7">
        <v>62.7</v>
      </c>
      <c r="C141" s="29">
        <f t="shared" si="8"/>
        <v>69.706462152436373</v>
      </c>
      <c r="E141" s="31">
        <f t="shared" si="9"/>
        <v>29894.410000000003</v>
      </c>
      <c r="F141" s="32">
        <f t="shared" si="10"/>
        <v>3931.2900000000004</v>
      </c>
      <c r="G141" s="33">
        <f t="shared" si="11"/>
        <v>10840.830000000002</v>
      </c>
      <c r="M141" s="19"/>
      <c r="N141" s="19"/>
      <c r="O141" s="19"/>
    </row>
    <row r="142" spans="1:15">
      <c r="A142" s="7">
        <v>171.9</v>
      </c>
      <c r="B142" s="7">
        <v>75.3</v>
      </c>
      <c r="C142" s="29">
        <f t="shared" si="8"/>
        <v>69.43795936826632</v>
      </c>
      <c r="E142" s="31">
        <f t="shared" si="9"/>
        <v>29549.61</v>
      </c>
      <c r="F142" s="32">
        <f t="shared" si="10"/>
        <v>5670.0899999999992</v>
      </c>
      <c r="G142" s="33">
        <f t="shared" si="11"/>
        <v>12944.07</v>
      </c>
      <c r="M142" s="19"/>
      <c r="N142" s="19"/>
      <c r="O142" s="19"/>
    </row>
    <row r="143" spans="1:15">
      <c r="A143" s="7">
        <v>168.2</v>
      </c>
      <c r="B143" s="7">
        <v>68.900000000000006</v>
      </c>
      <c r="C143" s="29">
        <f t="shared" si="8"/>
        <v>68.444499066837068</v>
      </c>
      <c r="E143" s="31">
        <f t="shared" si="9"/>
        <v>28291.239999999998</v>
      </c>
      <c r="F143" s="32">
        <f t="shared" si="10"/>
        <v>4747.2100000000009</v>
      </c>
      <c r="G143" s="33">
        <f t="shared" si="11"/>
        <v>11588.98</v>
      </c>
      <c r="M143" s="19"/>
      <c r="N143" s="19"/>
      <c r="O143" s="19"/>
    </row>
    <row r="144" spans="1:15">
      <c r="A144" s="7">
        <v>168.1</v>
      </c>
      <c r="B144" s="7">
        <v>58.9</v>
      </c>
      <c r="C144" s="29">
        <f t="shared" si="8"/>
        <v>68.417648788420081</v>
      </c>
      <c r="E144" s="31">
        <f t="shared" si="9"/>
        <v>28257.609999999997</v>
      </c>
      <c r="F144" s="32">
        <f t="shared" si="10"/>
        <v>3469.21</v>
      </c>
      <c r="G144" s="33">
        <f t="shared" si="11"/>
        <v>9901.09</v>
      </c>
      <c r="M144" s="19"/>
      <c r="N144" s="19"/>
      <c r="O144" s="19"/>
    </row>
    <row r="145" spans="1:15">
      <c r="A145" s="7">
        <v>171.9</v>
      </c>
      <c r="B145" s="7">
        <v>87.9</v>
      </c>
      <c r="C145" s="29">
        <f t="shared" si="8"/>
        <v>69.43795936826632</v>
      </c>
      <c r="E145" s="31">
        <f t="shared" si="9"/>
        <v>29549.61</v>
      </c>
      <c r="F145" s="32">
        <f t="shared" si="10"/>
        <v>7726.4100000000008</v>
      </c>
      <c r="G145" s="33">
        <f t="shared" si="11"/>
        <v>15110.010000000002</v>
      </c>
      <c r="M145" s="19"/>
      <c r="N145" s="19"/>
      <c r="O145" s="19"/>
    </row>
    <row r="146" spans="1:15">
      <c r="A146" s="7">
        <v>173.3</v>
      </c>
      <c r="B146" s="7">
        <v>62.8</v>
      </c>
      <c r="C146" s="29">
        <f t="shared" si="8"/>
        <v>69.813863266104391</v>
      </c>
      <c r="E146" s="31">
        <f t="shared" si="9"/>
        <v>30032.890000000003</v>
      </c>
      <c r="F146" s="32">
        <f t="shared" si="10"/>
        <v>3943.8399999999997</v>
      </c>
      <c r="G146" s="33">
        <f t="shared" si="11"/>
        <v>10883.24</v>
      </c>
      <c r="M146" s="19"/>
      <c r="N146" s="19"/>
      <c r="O146" s="19"/>
    </row>
    <row r="147" spans="1:15">
      <c r="A147" s="7">
        <v>171.4</v>
      </c>
      <c r="B147" s="7">
        <v>60.1</v>
      </c>
      <c r="C147" s="29">
        <f t="shared" si="8"/>
        <v>69.303707976181272</v>
      </c>
      <c r="E147" s="31">
        <f t="shared" si="9"/>
        <v>29377.960000000003</v>
      </c>
      <c r="F147" s="32">
        <f t="shared" si="10"/>
        <v>3612.01</v>
      </c>
      <c r="G147" s="33">
        <f t="shared" si="11"/>
        <v>10301.140000000001</v>
      </c>
      <c r="M147" s="19"/>
      <c r="N147" s="19"/>
      <c r="O147" s="19"/>
    </row>
    <row r="148" spans="1:15">
      <c r="A148" s="7">
        <v>171.4</v>
      </c>
      <c r="B148" s="7">
        <v>70.099999999999994</v>
      </c>
      <c r="C148" s="29">
        <f t="shared" si="8"/>
        <v>69.303707976181272</v>
      </c>
      <c r="E148" s="31">
        <f t="shared" si="9"/>
        <v>29377.960000000003</v>
      </c>
      <c r="F148" s="32">
        <f t="shared" si="10"/>
        <v>4914.0099999999993</v>
      </c>
      <c r="G148" s="33">
        <f t="shared" si="11"/>
        <v>12015.14</v>
      </c>
      <c r="M148" s="19"/>
      <c r="N148" s="19"/>
      <c r="O148" s="19"/>
    </row>
    <row r="149" spans="1:15">
      <c r="A149" s="7">
        <v>169.3</v>
      </c>
      <c r="B149" s="7">
        <v>82.8</v>
      </c>
      <c r="C149" s="29">
        <f t="shared" si="8"/>
        <v>68.73985212942415</v>
      </c>
      <c r="E149" s="31">
        <f t="shared" si="9"/>
        <v>28662.490000000005</v>
      </c>
      <c r="F149" s="32">
        <f t="shared" si="10"/>
        <v>6855.8399999999992</v>
      </c>
      <c r="G149" s="33">
        <f t="shared" si="11"/>
        <v>14018.04</v>
      </c>
      <c r="M149" s="19"/>
      <c r="N149" s="19"/>
      <c r="O149" s="19"/>
    </row>
    <row r="150" spans="1:15">
      <c r="A150" s="7">
        <v>177.1</v>
      </c>
      <c r="B150" s="7">
        <v>85.2</v>
      </c>
      <c r="C150" s="29">
        <f t="shared" si="8"/>
        <v>70.83417384595063</v>
      </c>
      <c r="E150" s="31">
        <f t="shared" si="9"/>
        <v>31364.409999999996</v>
      </c>
      <c r="F150" s="32">
        <f t="shared" si="10"/>
        <v>7259.0400000000009</v>
      </c>
      <c r="G150" s="33">
        <f t="shared" si="11"/>
        <v>15088.92</v>
      </c>
      <c r="M150" s="19"/>
      <c r="N150" s="19"/>
      <c r="O150" s="19"/>
    </row>
    <row r="151" spans="1:15">
      <c r="A151" s="7">
        <v>166.7</v>
      </c>
      <c r="B151" s="7">
        <v>56.4</v>
      </c>
      <c r="C151" s="29">
        <f t="shared" si="8"/>
        <v>68.041744890581981</v>
      </c>
      <c r="E151" s="31">
        <f t="shared" si="9"/>
        <v>27788.889999999996</v>
      </c>
      <c r="F151" s="32">
        <f t="shared" si="10"/>
        <v>3180.96</v>
      </c>
      <c r="G151" s="33">
        <f t="shared" si="11"/>
        <v>9401.8799999999992</v>
      </c>
      <c r="M151" s="19"/>
      <c r="N151" s="19"/>
      <c r="O151" s="19"/>
    </row>
    <row r="152" spans="1:15">
      <c r="A152" s="7">
        <v>172.9</v>
      </c>
      <c r="B152" s="7">
        <v>71.400000000000006</v>
      </c>
      <c r="C152" s="29">
        <f t="shared" si="8"/>
        <v>69.706462152436373</v>
      </c>
      <c r="E152" s="31">
        <f t="shared" si="9"/>
        <v>29894.410000000003</v>
      </c>
      <c r="F152" s="32">
        <f t="shared" si="10"/>
        <v>5097.9600000000009</v>
      </c>
      <c r="G152" s="33">
        <f t="shared" si="11"/>
        <v>12345.060000000001</v>
      </c>
      <c r="M152" s="19"/>
      <c r="N152" s="19"/>
      <c r="O152" s="19"/>
    </row>
    <row r="153" spans="1:15">
      <c r="A153" s="7">
        <v>167.6</v>
      </c>
      <c r="B153" s="7">
        <v>58.7</v>
      </c>
      <c r="C153" s="29">
        <f t="shared" si="8"/>
        <v>68.283397396335033</v>
      </c>
      <c r="E153" s="31">
        <f t="shared" si="9"/>
        <v>28089.759999999998</v>
      </c>
      <c r="F153" s="32">
        <f t="shared" si="10"/>
        <v>3445.6900000000005</v>
      </c>
      <c r="G153" s="33">
        <f t="shared" si="11"/>
        <v>9838.1200000000008</v>
      </c>
      <c r="M153" s="19"/>
      <c r="N153" s="19"/>
      <c r="O153" s="19"/>
    </row>
    <row r="154" spans="1:15">
      <c r="A154" s="7">
        <v>169.5</v>
      </c>
      <c r="B154" s="7">
        <v>81.900000000000006</v>
      </c>
      <c r="C154" s="29">
        <f t="shared" si="8"/>
        <v>68.793552686258153</v>
      </c>
      <c r="E154" s="31">
        <f t="shared" si="9"/>
        <v>28730.25</v>
      </c>
      <c r="F154" s="32">
        <f t="shared" si="10"/>
        <v>6707.6100000000006</v>
      </c>
      <c r="G154" s="33">
        <f t="shared" si="11"/>
        <v>13882.050000000001</v>
      </c>
      <c r="M154" s="19"/>
      <c r="N154" s="19"/>
      <c r="O154" s="19"/>
    </row>
    <row r="155" spans="1:15">
      <c r="A155" s="7">
        <v>169.9</v>
      </c>
      <c r="B155" s="7">
        <v>74.099999999999994</v>
      </c>
      <c r="C155" s="29">
        <f t="shared" si="8"/>
        <v>68.900953799926185</v>
      </c>
      <c r="E155" s="31">
        <f t="shared" si="9"/>
        <v>28866.010000000002</v>
      </c>
      <c r="F155" s="32">
        <f t="shared" si="10"/>
        <v>5490.8099999999995</v>
      </c>
      <c r="G155" s="33">
        <f t="shared" si="11"/>
        <v>12589.59</v>
      </c>
      <c r="M155" s="19"/>
      <c r="N155" s="19"/>
      <c r="O155" s="19"/>
    </row>
    <row r="156" spans="1:15">
      <c r="A156" s="7">
        <v>165.7</v>
      </c>
      <c r="B156" s="7">
        <v>72</v>
      </c>
      <c r="C156" s="29">
        <f t="shared" si="8"/>
        <v>67.773242106411914</v>
      </c>
      <c r="E156" s="31">
        <f t="shared" si="9"/>
        <v>27456.489999999998</v>
      </c>
      <c r="F156" s="32">
        <f t="shared" si="10"/>
        <v>5184</v>
      </c>
      <c r="G156" s="33">
        <f t="shared" si="11"/>
        <v>11930.4</v>
      </c>
      <c r="M156" s="19"/>
      <c r="N156" s="19"/>
      <c r="O156" s="19"/>
    </row>
    <row r="157" spans="1:15">
      <c r="A157" s="7">
        <v>161</v>
      </c>
      <c r="B157" s="7">
        <v>67.2</v>
      </c>
      <c r="C157" s="29">
        <f t="shared" si="8"/>
        <v>66.511279020812623</v>
      </c>
      <c r="E157" s="31">
        <f t="shared" si="9"/>
        <v>25921</v>
      </c>
      <c r="F157" s="32">
        <f t="shared" si="10"/>
        <v>4515.84</v>
      </c>
      <c r="G157" s="33">
        <f t="shared" si="11"/>
        <v>10819.2</v>
      </c>
      <c r="M157" s="19"/>
      <c r="N157" s="19"/>
      <c r="O157" s="19"/>
    </row>
    <row r="158" spans="1:15">
      <c r="A158" s="7">
        <v>163.69999999999999</v>
      </c>
      <c r="B158" s="7">
        <v>60.2</v>
      </c>
      <c r="C158" s="29">
        <f t="shared" si="8"/>
        <v>67.236236538071793</v>
      </c>
      <c r="E158" s="31">
        <f t="shared" si="9"/>
        <v>26797.689999999995</v>
      </c>
      <c r="F158" s="32">
        <f t="shared" si="10"/>
        <v>3624.0400000000004</v>
      </c>
      <c r="G158" s="33">
        <f t="shared" si="11"/>
        <v>9854.74</v>
      </c>
      <c r="M158" s="19"/>
      <c r="N158" s="19"/>
      <c r="O158" s="19"/>
    </row>
    <row r="159" spans="1:15">
      <c r="A159" s="7">
        <v>165.5</v>
      </c>
      <c r="B159" s="7">
        <v>52.9</v>
      </c>
      <c r="C159" s="29">
        <f t="shared" si="8"/>
        <v>67.719541549577912</v>
      </c>
      <c r="E159" s="31">
        <f t="shared" si="9"/>
        <v>27390.25</v>
      </c>
      <c r="F159" s="32">
        <f t="shared" si="10"/>
        <v>2798.41</v>
      </c>
      <c r="G159" s="33">
        <f t="shared" si="11"/>
        <v>8754.9499999999989</v>
      </c>
      <c r="M159" s="19"/>
      <c r="N159" s="19"/>
      <c r="O159" s="19"/>
    </row>
    <row r="160" spans="1:15">
      <c r="A160" s="7">
        <v>167.6</v>
      </c>
      <c r="B160" s="7">
        <v>58.7</v>
      </c>
      <c r="C160" s="29">
        <f t="shared" si="8"/>
        <v>68.283397396335033</v>
      </c>
      <c r="E160" s="31">
        <f t="shared" si="9"/>
        <v>28089.759999999998</v>
      </c>
      <c r="F160" s="32">
        <f t="shared" si="10"/>
        <v>3445.6900000000005</v>
      </c>
      <c r="G160" s="33">
        <f t="shared" si="11"/>
        <v>9838.1200000000008</v>
      </c>
      <c r="M160" s="19"/>
      <c r="N160" s="19"/>
      <c r="O160" s="19"/>
    </row>
    <row r="161" spans="1:15">
      <c r="A161" s="7">
        <v>168</v>
      </c>
      <c r="B161" s="7">
        <v>65.900000000000006</v>
      </c>
      <c r="C161" s="29">
        <f t="shared" si="8"/>
        <v>68.390798510003066</v>
      </c>
      <c r="E161" s="31">
        <f t="shared" si="9"/>
        <v>28224</v>
      </c>
      <c r="F161" s="32">
        <f t="shared" si="10"/>
        <v>4342.8100000000004</v>
      </c>
      <c r="G161" s="33">
        <f t="shared" si="11"/>
        <v>11071.2</v>
      </c>
      <c r="M161" s="19"/>
      <c r="N161" s="19"/>
      <c r="O161" s="19"/>
    </row>
    <row r="162" spans="1:15">
      <c r="A162" s="7">
        <v>171</v>
      </c>
      <c r="B162" s="7">
        <v>55</v>
      </c>
      <c r="C162" s="29">
        <f t="shared" si="8"/>
        <v>69.196306862513254</v>
      </c>
      <c r="E162" s="31">
        <f t="shared" si="9"/>
        <v>29241</v>
      </c>
      <c r="F162" s="32">
        <f t="shared" si="10"/>
        <v>3025</v>
      </c>
      <c r="G162" s="33">
        <f t="shared" si="11"/>
        <v>9405</v>
      </c>
      <c r="M162" s="19"/>
      <c r="N162" s="19"/>
      <c r="O162" s="19"/>
    </row>
    <row r="163" spans="1:15">
      <c r="A163" s="7">
        <v>171</v>
      </c>
      <c r="B163" s="7">
        <v>72</v>
      </c>
      <c r="C163" s="29">
        <f t="shared" si="8"/>
        <v>69.196306862513254</v>
      </c>
      <c r="E163" s="31">
        <f t="shared" si="9"/>
        <v>29241</v>
      </c>
      <c r="F163" s="32">
        <f t="shared" si="10"/>
        <v>5184</v>
      </c>
      <c r="G163" s="33">
        <f t="shared" si="11"/>
        <v>12312</v>
      </c>
      <c r="M163" s="19"/>
      <c r="N163" s="19"/>
      <c r="O163" s="19"/>
    </row>
    <row r="164" spans="1:15">
      <c r="A164" s="7">
        <v>169</v>
      </c>
      <c r="B164" s="7">
        <v>76.7</v>
      </c>
      <c r="C164" s="29">
        <f t="shared" si="8"/>
        <v>68.659301294173133</v>
      </c>
      <c r="E164" s="31">
        <f t="shared" si="9"/>
        <v>28561</v>
      </c>
      <c r="F164" s="32">
        <f t="shared" si="10"/>
        <v>5882.89</v>
      </c>
      <c r="G164" s="33">
        <f t="shared" si="11"/>
        <v>12962.300000000001</v>
      </c>
      <c r="M164" s="19"/>
      <c r="N164" s="19"/>
      <c r="O164" s="19"/>
    </row>
    <row r="165" spans="1:15">
      <c r="A165" s="7">
        <v>175.3</v>
      </c>
      <c r="B165" s="7">
        <v>75.599999999999994</v>
      </c>
      <c r="C165" s="29">
        <f t="shared" si="8"/>
        <v>70.350868834444526</v>
      </c>
      <c r="E165" s="31">
        <f t="shared" si="9"/>
        <v>30730.090000000004</v>
      </c>
      <c r="F165" s="32">
        <f t="shared" si="10"/>
        <v>5715.3599999999988</v>
      </c>
      <c r="G165" s="33">
        <f t="shared" si="11"/>
        <v>13252.68</v>
      </c>
      <c r="M165" s="19"/>
      <c r="N165" s="19"/>
      <c r="O165" s="19"/>
    </row>
    <row r="166" spans="1:15">
      <c r="A166" s="7">
        <v>163.4</v>
      </c>
      <c r="B166" s="7">
        <v>54.1</v>
      </c>
      <c r="C166" s="29">
        <f t="shared" si="8"/>
        <v>67.15568570282079</v>
      </c>
      <c r="E166" s="31">
        <f t="shared" si="9"/>
        <v>26699.56</v>
      </c>
      <c r="F166" s="32">
        <f t="shared" si="10"/>
        <v>2926.81</v>
      </c>
      <c r="G166" s="33">
        <f t="shared" si="11"/>
        <v>8839.94</v>
      </c>
      <c r="M166" s="19"/>
      <c r="N166" s="19"/>
      <c r="O166" s="19"/>
    </row>
    <row r="167" spans="1:15">
      <c r="A167" s="7">
        <v>176.2</v>
      </c>
      <c r="B167" s="7">
        <v>74.7</v>
      </c>
      <c r="C167" s="29">
        <f t="shared" si="8"/>
        <v>70.592521340197578</v>
      </c>
      <c r="E167" s="31">
        <f t="shared" si="9"/>
        <v>31046.439999999995</v>
      </c>
      <c r="F167" s="32">
        <f t="shared" si="10"/>
        <v>5580.09</v>
      </c>
      <c r="G167" s="33">
        <f t="shared" si="11"/>
        <v>13162.14</v>
      </c>
      <c r="M167" s="19"/>
      <c r="N167" s="19"/>
      <c r="O167" s="19"/>
    </row>
    <row r="168" spans="1:15">
      <c r="A168" s="7">
        <v>180.7</v>
      </c>
      <c r="B168" s="7">
        <v>76.7</v>
      </c>
      <c r="C168" s="29">
        <f t="shared" si="8"/>
        <v>71.800783868962867</v>
      </c>
      <c r="E168" s="31">
        <f t="shared" si="9"/>
        <v>32652.489999999994</v>
      </c>
      <c r="F168" s="32">
        <f t="shared" si="10"/>
        <v>5882.89</v>
      </c>
      <c r="G168" s="33">
        <f t="shared" si="11"/>
        <v>13859.69</v>
      </c>
      <c r="M168" s="19"/>
      <c r="N168" s="19"/>
      <c r="O168" s="19"/>
    </row>
    <row r="169" spans="1:15">
      <c r="A169" s="7">
        <v>166.5</v>
      </c>
      <c r="B169" s="7">
        <v>65.3</v>
      </c>
      <c r="C169" s="29">
        <f t="shared" si="8"/>
        <v>67.988044333747979</v>
      </c>
      <c r="E169" s="31">
        <f t="shared" si="9"/>
        <v>27722.25</v>
      </c>
      <c r="F169" s="32">
        <f t="shared" si="10"/>
        <v>4264.0899999999992</v>
      </c>
      <c r="G169" s="33">
        <f t="shared" si="11"/>
        <v>10872.449999999999</v>
      </c>
      <c r="M169" s="19"/>
      <c r="N169" s="19"/>
      <c r="O169" s="19"/>
    </row>
    <row r="170" spans="1:15">
      <c r="A170" s="7">
        <v>168.8</v>
      </c>
      <c r="B170" s="7">
        <v>70.099999999999994</v>
      </c>
      <c r="C170" s="29">
        <f t="shared" si="8"/>
        <v>68.605600737339117</v>
      </c>
      <c r="E170" s="31">
        <f t="shared" si="9"/>
        <v>28493.440000000002</v>
      </c>
      <c r="F170" s="32">
        <f t="shared" si="10"/>
        <v>4914.0099999999993</v>
      </c>
      <c r="G170" s="33">
        <f t="shared" si="11"/>
        <v>11832.88</v>
      </c>
      <c r="M170" s="19"/>
      <c r="N170" s="19"/>
      <c r="O170" s="19"/>
    </row>
    <row r="171" spans="1:15">
      <c r="A171" s="7">
        <v>168.9</v>
      </c>
      <c r="B171" s="7">
        <v>66.2</v>
      </c>
      <c r="C171" s="29">
        <f t="shared" si="8"/>
        <v>68.632451015756118</v>
      </c>
      <c r="E171" s="31">
        <f t="shared" si="9"/>
        <v>28527.210000000003</v>
      </c>
      <c r="F171" s="32">
        <f t="shared" si="10"/>
        <v>4382.4400000000005</v>
      </c>
      <c r="G171" s="33">
        <f t="shared" si="11"/>
        <v>11181.18</v>
      </c>
      <c r="M171" s="19"/>
      <c r="N171" s="19"/>
      <c r="O171" s="19"/>
    </row>
    <row r="172" spans="1:15">
      <c r="A172" s="7">
        <v>169</v>
      </c>
      <c r="B172" s="7">
        <v>75.7</v>
      </c>
      <c r="C172" s="29">
        <f t="shared" si="8"/>
        <v>68.659301294173133</v>
      </c>
      <c r="E172" s="31">
        <f t="shared" si="9"/>
        <v>28561</v>
      </c>
      <c r="F172" s="32">
        <f t="shared" si="10"/>
        <v>5730.4900000000007</v>
      </c>
      <c r="G172" s="33">
        <f t="shared" si="11"/>
        <v>12793.300000000001</v>
      </c>
      <c r="M172" s="19"/>
      <c r="N172" s="19"/>
      <c r="O172" s="19"/>
    </row>
    <row r="173" spans="1:15">
      <c r="A173" s="7">
        <v>168.8</v>
      </c>
      <c r="B173" s="7">
        <v>67.599999999999994</v>
      </c>
      <c r="C173" s="29">
        <f t="shared" si="8"/>
        <v>68.605600737339117</v>
      </c>
      <c r="E173" s="31">
        <f t="shared" si="9"/>
        <v>28493.440000000002</v>
      </c>
      <c r="F173" s="32">
        <f t="shared" si="10"/>
        <v>4569.7599999999993</v>
      </c>
      <c r="G173" s="33">
        <f t="shared" si="11"/>
        <v>11410.88</v>
      </c>
      <c r="M173" s="19"/>
      <c r="N173" s="19"/>
      <c r="O173" s="19"/>
    </row>
    <row r="174" spans="1:15">
      <c r="A174" s="7">
        <v>170.8</v>
      </c>
      <c r="B174" s="7">
        <v>77.5</v>
      </c>
      <c r="C174" s="29">
        <f t="shared" si="8"/>
        <v>69.142606305679237</v>
      </c>
      <c r="E174" s="31">
        <f t="shared" si="9"/>
        <v>29172.640000000003</v>
      </c>
      <c r="F174" s="32">
        <f t="shared" si="10"/>
        <v>6006.25</v>
      </c>
      <c r="G174" s="33">
        <f t="shared" si="11"/>
        <v>13237</v>
      </c>
      <c r="M174" s="19"/>
      <c r="N174" s="19"/>
      <c r="O174" s="19"/>
    </row>
    <row r="175" spans="1:15">
      <c r="A175" s="7">
        <v>169.3</v>
      </c>
      <c r="B175" s="7">
        <v>74.3</v>
      </c>
      <c r="C175" s="29">
        <f t="shared" si="8"/>
        <v>68.73985212942415</v>
      </c>
      <c r="E175" s="31">
        <f t="shared" si="9"/>
        <v>28662.490000000005</v>
      </c>
      <c r="F175" s="32">
        <f t="shared" si="10"/>
        <v>5520.49</v>
      </c>
      <c r="G175" s="33">
        <f t="shared" si="11"/>
        <v>12578.99</v>
      </c>
      <c r="M175" s="19"/>
      <c r="N175" s="19"/>
      <c r="O175" s="19"/>
    </row>
    <row r="176" spans="1:15">
      <c r="A176" s="7">
        <v>168.9</v>
      </c>
      <c r="B176" s="7">
        <v>63.2</v>
      </c>
      <c r="C176" s="29">
        <f t="shared" si="8"/>
        <v>68.632451015756118</v>
      </c>
      <c r="E176" s="31">
        <f t="shared" si="9"/>
        <v>28527.210000000003</v>
      </c>
      <c r="F176" s="32">
        <f t="shared" si="10"/>
        <v>3994.2400000000002</v>
      </c>
      <c r="G176" s="33">
        <f t="shared" si="11"/>
        <v>10674.480000000001</v>
      </c>
      <c r="M176" s="19"/>
      <c r="N176" s="19"/>
      <c r="O176" s="19"/>
    </row>
    <row r="177" spans="1:15">
      <c r="A177" s="7">
        <v>162.5</v>
      </c>
      <c r="B177" s="7">
        <v>56.7</v>
      </c>
      <c r="C177" s="29">
        <f t="shared" si="8"/>
        <v>66.914033197067724</v>
      </c>
      <c r="E177" s="31">
        <f t="shared" si="9"/>
        <v>26406.25</v>
      </c>
      <c r="F177" s="32">
        <f t="shared" si="10"/>
        <v>3214.8900000000003</v>
      </c>
      <c r="G177" s="33">
        <f t="shared" si="11"/>
        <v>9213.75</v>
      </c>
      <c r="M177" s="19"/>
      <c r="N177" s="19"/>
      <c r="O177" s="19"/>
    </row>
    <row r="178" spans="1:15">
      <c r="A178" s="7">
        <v>175.9</v>
      </c>
      <c r="B178" s="7">
        <v>74.8</v>
      </c>
      <c r="C178" s="29">
        <f t="shared" si="8"/>
        <v>70.511970504946561</v>
      </c>
      <c r="E178" s="31">
        <f t="shared" si="9"/>
        <v>30940.81</v>
      </c>
      <c r="F178" s="32">
        <f t="shared" si="10"/>
        <v>5595.04</v>
      </c>
      <c r="G178" s="33">
        <f t="shared" si="11"/>
        <v>13157.32</v>
      </c>
      <c r="M178" s="19"/>
      <c r="N178" s="19"/>
      <c r="O178" s="19"/>
    </row>
    <row r="179" spans="1:15">
      <c r="A179" s="7">
        <v>163.5</v>
      </c>
      <c r="B179" s="7">
        <v>59.1</v>
      </c>
      <c r="C179" s="29">
        <f t="shared" si="8"/>
        <v>67.182535981237777</v>
      </c>
      <c r="E179" s="31">
        <f t="shared" si="9"/>
        <v>26732.25</v>
      </c>
      <c r="F179" s="32">
        <f t="shared" si="10"/>
        <v>3492.81</v>
      </c>
      <c r="G179" s="33">
        <f t="shared" si="11"/>
        <v>9662.85</v>
      </c>
      <c r="M179" s="19"/>
      <c r="N179" s="19"/>
      <c r="O179" s="19"/>
    </row>
    <row r="180" spans="1:15">
      <c r="A180" s="7">
        <v>176.3</v>
      </c>
      <c r="B180" s="7">
        <v>70.8</v>
      </c>
      <c r="C180" s="29">
        <f t="shared" si="8"/>
        <v>70.619371618614593</v>
      </c>
      <c r="E180" s="31">
        <f t="shared" si="9"/>
        <v>31081.690000000002</v>
      </c>
      <c r="F180" s="32">
        <f t="shared" si="10"/>
        <v>5012.6399999999994</v>
      </c>
      <c r="G180" s="33">
        <f t="shared" si="11"/>
        <v>12482.04</v>
      </c>
      <c r="M180" s="19"/>
      <c r="N180" s="19"/>
      <c r="O180" s="19"/>
    </row>
    <row r="181" spans="1:15">
      <c r="A181" s="7">
        <v>173.7</v>
      </c>
      <c r="B181" s="7">
        <v>66</v>
      </c>
      <c r="C181" s="29">
        <f t="shared" si="8"/>
        <v>69.921264379772424</v>
      </c>
      <c r="E181" s="31">
        <f t="shared" si="9"/>
        <v>30171.689999999995</v>
      </c>
      <c r="F181" s="32">
        <f t="shared" si="10"/>
        <v>4356</v>
      </c>
      <c r="G181" s="33">
        <f t="shared" si="11"/>
        <v>11464.199999999999</v>
      </c>
      <c r="M181" s="19"/>
      <c r="N181" s="19"/>
      <c r="O181" s="19"/>
    </row>
    <row r="182" spans="1:15">
      <c r="A182" s="7">
        <v>163.6</v>
      </c>
      <c r="B182" s="7">
        <v>69.2</v>
      </c>
      <c r="C182" s="29">
        <f t="shared" si="8"/>
        <v>67.209386259654792</v>
      </c>
      <c r="E182" s="31">
        <f t="shared" si="9"/>
        <v>26764.959999999999</v>
      </c>
      <c r="F182" s="32">
        <f t="shared" si="10"/>
        <v>4788.6400000000003</v>
      </c>
      <c r="G182" s="33">
        <f t="shared" si="11"/>
        <v>11321.12</v>
      </c>
      <c r="M182" s="19"/>
      <c r="N182" s="19"/>
      <c r="O182" s="19"/>
    </row>
    <row r="183" spans="1:15">
      <c r="A183" s="7">
        <v>172.7</v>
      </c>
      <c r="B183" s="7">
        <v>55.6</v>
      </c>
      <c r="C183" s="29">
        <f t="shared" si="8"/>
        <v>69.652761595602357</v>
      </c>
      <c r="E183" s="31">
        <f t="shared" si="9"/>
        <v>29825.289999999997</v>
      </c>
      <c r="F183" s="32">
        <f t="shared" si="10"/>
        <v>3091.36</v>
      </c>
      <c r="G183" s="33">
        <f t="shared" si="11"/>
        <v>9602.119999999999</v>
      </c>
      <c r="M183" s="19"/>
      <c r="N183" s="19"/>
      <c r="O183" s="19"/>
    </row>
    <row r="184" spans="1:15">
      <c r="A184" s="7">
        <v>176.4</v>
      </c>
      <c r="B184" s="7">
        <v>67</v>
      </c>
      <c r="C184" s="29">
        <f t="shared" si="8"/>
        <v>70.646221897031594</v>
      </c>
      <c r="E184" s="31">
        <f t="shared" si="9"/>
        <v>31116.960000000003</v>
      </c>
      <c r="F184" s="32">
        <f t="shared" si="10"/>
        <v>4489</v>
      </c>
      <c r="G184" s="33">
        <f t="shared" si="11"/>
        <v>11818.800000000001</v>
      </c>
      <c r="M184" s="19"/>
      <c r="N184" s="19"/>
      <c r="O184" s="19"/>
    </row>
    <row r="185" spans="1:15">
      <c r="A185" s="7">
        <v>170.2</v>
      </c>
      <c r="B185" s="7">
        <v>63.7</v>
      </c>
      <c r="C185" s="29">
        <f t="shared" si="8"/>
        <v>68.981504635177203</v>
      </c>
      <c r="E185" s="31">
        <f t="shared" si="9"/>
        <v>28968.039999999997</v>
      </c>
      <c r="F185" s="32">
        <f t="shared" si="10"/>
        <v>4057.6900000000005</v>
      </c>
      <c r="G185" s="33">
        <f t="shared" si="11"/>
        <v>10841.74</v>
      </c>
      <c r="M185" s="19"/>
      <c r="N185" s="19"/>
      <c r="O185" s="19"/>
    </row>
    <row r="186" spans="1:15">
      <c r="A186" s="7">
        <v>173.4</v>
      </c>
      <c r="B186" s="7">
        <v>87.6</v>
      </c>
      <c r="C186" s="29">
        <f t="shared" si="8"/>
        <v>69.840713544521407</v>
      </c>
      <c r="E186" s="31">
        <f t="shared" si="9"/>
        <v>30067.56</v>
      </c>
      <c r="F186" s="32">
        <f t="shared" si="10"/>
        <v>7673.7599999999993</v>
      </c>
      <c r="G186" s="33">
        <f t="shared" si="11"/>
        <v>15189.84</v>
      </c>
      <c r="M186" s="19"/>
      <c r="N186" s="19"/>
      <c r="O186" s="19"/>
    </row>
    <row r="187" spans="1:15">
      <c r="A187" s="7">
        <v>163</v>
      </c>
      <c r="B187" s="7">
        <v>60</v>
      </c>
      <c r="C187" s="29">
        <f t="shared" si="8"/>
        <v>67.048284589152757</v>
      </c>
      <c r="E187" s="31">
        <f t="shared" si="9"/>
        <v>26569</v>
      </c>
      <c r="F187" s="32">
        <f t="shared" si="10"/>
        <v>3600</v>
      </c>
      <c r="G187" s="33">
        <f t="shared" si="11"/>
        <v>9780</v>
      </c>
      <c r="M187" s="19"/>
      <c r="N187" s="19"/>
      <c r="O187" s="19"/>
    </row>
    <row r="188" spans="1:15">
      <c r="A188" s="7">
        <v>166.8</v>
      </c>
      <c r="B188" s="7">
        <v>69.400000000000006</v>
      </c>
      <c r="C188" s="29">
        <f t="shared" si="8"/>
        <v>68.068595168998996</v>
      </c>
      <c r="E188" s="31">
        <f t="shared" si="9"/>
        <v>27822.240000000005</v>
      </c>
      <c r="F188" s="32">
        <f t="shared" si="10"/>
        <v>4816.3600000000006</v>
      </c>
      <c r="G188" s="33">
        <f t="shared" si="11"/>
        <v>11575.920000000002</v>
      </c>
      <c r="M188" s="19"/>
      <c r="N188" s="19"/>
      <c r="O188" s="19"/>
    </row>
    <row r="189" spans="1:15">
      <c r="A189" s="7">
        <v>165.3</v>
      </c>
      <c r="B189" s="7">
        <v>85.1</v>
      </c>
      <c r="C189" s="29">
        <f t="shared" si="8"/>
        <v>67.66584099274391</v>
      </c>
      <c r="E189" s="31">
        <f t="shared" si="9"/>
        <v>27324.090000000004</v>
      </c>
      <c r="F189" s="32">
        <f t="shared" si="10"/>
        <v>7242.0099999999993</v>
      </c>
      <c r="G189" s="33">
        <f t="shared" si="11"/>
        <v>14067.03</v>
      </c>
      <c r="M189" s="19"/>
      <c r="N189" s="19"/>
      <c r="O189" s="19"/>
    </row>
    <row r="190" spans="1:15">
      <c r="A190" s="7">
        <v>169.3</v>
      </c>
      <c r="B190" s="7">
        <v>76.8</v>
      </c>
      <c r="C190" s="29">
        <f t="shared" si="8"/>
        <v>68.73985212942415</v>
      </c>
      <c r="E190" s="31">
        <f t="shared" si="9"/>
        <v>28662.490000000005</v>
      </c>
      <c r="F190" s="32">
        <f t="shared" si="10"/>
        <v>5898.24</v>
      </c>
      <c r="G190" s="33">
        <f t="shared" si="11"/>
        <v>13002.24</v>
      </c>
      <c r="M190" s="19"/>
      <c r="N190" s="19"/>
      <c r="O190" s="19"/>
    </row>
    <row r="191" spans="1:15">
      <c r="A191" s="7">
        <v>179.7</v>
      </c>
      <c r="B191" s="7">
        <v>59.3</v>
      </c>
      <c r="C191" s="29">
        <f t="shared" si="8"/>
        <v>71.5322810847928</v>
      </c>
      <c r="E191" s="31">
        <f t="shared" si="9"/>
        <v>32292.089999999997</v>
      </c>
      <c r="F191" s="32">
        <f t="shared" si="10"/>
        <v>3516.49</v>
      </c>
      <c r="G191" s="33">
        <f t="shared" si="11"/>
        <v>10656.21</v>
      </c>
      <c r="M191" s="19"/>
      <c r="N191" s="19"/>
      <c r="O191" s="19"/>
    </row>
    <row r="192" spans="1:15">
      <c r="A192" s="7">
        <v>170.1</v>
      </c>
      <c r="B192" s="7">
        <v>65.599999999999994</v>
      </c>
      <c r="C192" s="29">
        <f t="shared" si="8"/>
        <v>68.954654356760187</v>
      </c>
      <c r="E192" s="31">
        <f t="shared" si="9"/>
        <v>28934.01</v>
      </c>
      <c r="F192" s="32">
        <f t="shared" si="10"/>
        <v>4303.3599999999997</v>
      </c>
      <c r="G192" s="33">
        <f t="shared" si="11"/>
        <v>11158.56</v>
      </c>
      <c r="M192" s="19"/>
      <c r="N192" s="19"/>
      <c r="O192" s="19"/>
    </row>
    <row r="193" spans="1:15">
      <c r="A193" s="7">
        <v>174.2</v>
      </c>
      <c r="B193" s="7">
        <v>63.2</v>
      </c>
      <c r="C193" s="29">
        <f t="shared" si="8"/>
        <v>70.055515771857443</v>
      </c>
      <c r="E193" s="31">
        <f t="shared" si="9"/>
        <v>30345.639999999996</v>
      </c>
      <c r="F193" s="32">
        <f t="shared" si="10"/>
        <v>3994.2400000000002</v>
      </c>
      <c r="G193" s="33">
        <f t="shared" si="11"/>
        <v>11009.44</v>
      </c>
      <c r="M193" s="19"/>
      <c r="N193" s="19"/>
      <c r="O193" s="19"/>
    </row>
    <row r="194" spans="1:15">
      <c r="A194" s="7">
        <v>166.1</v>
      </c>
      <c r="B194" s="7">
        <v>67.099999999999994</v>
      </c>
      <c r="C194" s="29">
        <f t="shared" si="8"/>
        <v>67.880643220079946</v>
      </c>
      <c r="E194" s="31">
        <f t="shared" si="9"/>
        <v>27589.21</v>
      </c>
      <c r="F194" s="32">
        <f t="shared" si="10"/>
        <v>4502.4099999999989</v>
      </c>
      <c r="G194" s="33">
        <f t="shared" si="11"/>
        <v>11145.31</v>
      </c>
      <c r="M194" s="19"/>
      <c r="N194" s="19"/>
      <c r="O194" s="19"/>
    </row>
    <row r="195" spans="1:15">
      <c r="A195" s="7">
        <v>171.7</v>
      </c>
      <c r="B195" s="7">
        <v>88.8</v>
      </c>
      <c r="C195" s="29">
        <f t="shared" si="8"/>
        <v>69.384258811432289</v>
      </c>
      <c r="E195" s="31">
        <f t="shared" si="9"/>
        <v>29480.889999999996</v>
      </c>
      <c r="F195" s="32">
        <f t="shared" si="10"/>
        <v>7885.44</v>
      </c>
      <c r="G195" s="33">
        <f t="shared" si="11"/>
        <v>15246.96</v>
      </c>
      <c r="M195" s="19"/>
      <c r="N195" s="19"/>
      <c r="O195" s="19"/>
    </row>
    <row r="196" spans="1:15">
      <c r="A196" s="7">
        <v>175.4</v>
      </c>
      <c r="B196" s="7">
        <v>72.400000000000006</v>
      </c>
      <c r="C196" s="29">
        <f t="shared" ref="C196:C259" si="12">$J$11+$J$10*A196</f>
        <v>70.377719112861541</v>
      </c>
      <c r="E196" s="31">
        <f t="shared" ref="E196:E259" si="13">A196^2</f>
        <v>30765.160000000003</v>
      </c>
      <c r="F196" s="32">
        <f t="shared" ref="F196:F259" si="14">B196^2</f>
        <v>5241.7600000000011</v>
      </c>
      <c r="G196" s="33">
        <f t="shared" ref="G196:G259" si="15">A196*B196</f>
        <v>12698.960000000001</v>
      </c>
      <c r="M196" s="19"/>
      <c r="N196" s="19"/>
      <c r="O196" s="19"/>
    </row>
    <row r="197" spans="1:15">
      <c r="A197" s="7">
        <v>167</v>
      </c>
      <c r="B197" s="7">
        <v>55.5</v>
      </c>
      <c r="C197" s="29">
        <f t="shared" si="12"/>
        <v>68.122295725832998</v>
      </c>
      <c r="E197" s="31">
        <f t="shared" si="13"/>
        <v>27889</v>
      </c>
      <c r="F197" s="32">
        <f t="shared" si="14"/>
        <v>3080.25</v>
      </c>
      <c r="G197" s="33">
        <f t="shared" si="15"/>
        <v>9268.5</v>
      </c>
      <c r="M197" s="19"/>
      <c r="N197" s="19"/>
      <c r="O197" s="19"/>
    </row>
    <row r="198" spans="1:15">
      <c r="A198" s="7">
        <v>171.9</v>
      </c>
      <c r="B198" s="7">
        <v>71.3</v>
      </c>
      <c r="C198" s="29">
        <f t="shared" si="12"/>
        <v>69.43795936826632</v>
      </c>
      <c r="E198" s="31">
        <f t="shared" si="13"/>
        <v>29549.61</v>
      </c>
      <c r="F198" s="32">
        <f t="shared" si="14"/>
        <v>5083.6899999999996</v>
      </c>
      <c r="G198" s="33">
        <f t="shared" si="15"/>
        <v>12256.47</v>
      </c>
      <c r="M198" s="19"/>
      <c r="N198" s="19"/>
      <c r="O198" s="19"/>
    </row>
    <row r="199" spans="1:15">
      <c r="A199" s="7">
        <v>173.6</v>
      </c>
      <c r="B199" s="7">
        <v>60</v>
      </c>
      <c r="C199" s="29">
        <f t="shared" si="12"/>
        <v>69.894414101355409</v>
      </c>
      <c r="E199" s="31">
        <f t="shared" si="13"/>
        <v>30136.959999999999</v>
      </c>
      <c r="F199" s="32">
        <f t="shared" si="14"/>
        <v>3600</v>
      </c>
      <c r="G199" s="33">
        <f t="shared" si="15"/>
        <v>10416</v>
      </c>
      <c r="M199" s="19"/>
      <c r="N199" s="19"/>
      <c r="O199" s="19"/>
    </row>
    <row r="200" spans="1:15">
      <c r="A200" s="7">
        <v>167.6</v>
      </c>
      <c r="B200" s="7">
        <v>69.7</v>
      </c>
      <c r="C200" s="29">
        <f t="shared" si="12"/>
        <v>68.283397396335033</v>
      </c>
      <c r="E200" s="31">
        <f t="shared" si="13"/>
        <v>28089.759999999998</v>
      </c>
      <c r="F200" s="32">
        <f t="shared" si="14"/>
        <v>4858.09</v>
      </c>
      <c r="G200" s="33">
        <f t="shared" si="15"/>
        <v>11681.72</v>
      </c>
      <c r="M200" s="19"/>
      <c r="N200" s="19"/>
      <c r="O200" s="19"/>
    </row>
    <row r="201" spans="1:15">
      <c r="A201" s="7">
        <v>173.5</v>
      </c>
      <c r="B201" s="7">
        <v>55.9</v>
      </c>
      <c r="C201" s="29">
        <f t="shared" si="12"/>
        <v>69.867563822938408</v>
      </c>
      <c r="E201" s="31">
        <f t="shared" si="13"/>
        <v>30102.25</v>
      </c>
      <c r="F201" s="32">
        <f t="shared" si="14"/>
        <v>3124.81</v>
      </c>
      <c r="G201" s="33">
        <f t="shared" si="15"/>
        <v>9698.65</v>
      </c>
      <c r="M201" s="19"/>
      <c r="N201" s="19"/>
      <c r="O201" s="19"/>
    </row>
    <row r="202" spans="1:15">
      <c r="A202" s="7">
        <v>170.1</v>
      </c>
      <c r="B202" s="7">
        <v>69.599999999999994</v>
      </c>
      <c r="C202" s="29">
        <f t="shared" si="12"/>
        <v>68.954654356760187</v>
      </c>
      <c r="E202" s="31">
        <f t="shared" si="13"/>
        <v>28934.01</v>
      </c>
      <c r="F202" s="32">
        <f t="shared" si="14"/>
        <v>4844.1599999999989</v>
      </c>
      <c r="G202" s="33">
        <f t="shared" si="15"/>
        <v>11838.96</v>
      </c>
      <c r="M202" s="19"/>
      <c r="N202" s="19"/>
      <c r="O202" s="19"/>
    </row>
    <row r="203" spans="1:15">
      <c r="A203" s="7">
        <v>173.9</v>
      </c>
      <c r="B203" s="7">
        <v>66.099999999999994</v>
      </c>
      <c r="C203" s="29">
        <f t="shared" si="12"/>
        <v>69.97496493660644</v>
      </c>
      <c r="E203" s="31">
        <f t="shared" si="13"/>
        <v>30241.210000000003</v>
      </c>
      <c r="F203" s="32">
        <f t="shared" si="14"/>
        <v>4369.2099999999991</v>
      </c>
      <c r="G203" s="33">
        <f t="shared" si="15"/>
        <v>11494.789999999999</v>
      </c>
      <c r="M203" s="19"/>
      <c r="N203" s="19"/>
      <c r="O203" s="19"/>
    </row>
    <row r="204" spans="1:15">
      <c r="A204" s="7">
        <v>164.1</v>
      </c>
      <c r="B204" s="7">
        <v>60.4</v>
      </c>
      <c r="C204" s="29">
        <f t="shared" si="12"/>
        <v>67.343637651739812</v>
      </c>
      <c r="E204" s="31">
        <f t="shared" si="13"/>
        <v>26928.809999999998</v>
      </c>
      <c r="F204" s="32">
        <f t="shared" si="14"/>
        <v>3648.16</v>
      </c>
      <c r="G204" s="33">
        <f t="shared" si="15"/>
        <v>9911.64</v>
      </c>
      <c r="M204" s="19"/>
      <c r="N204" s="19"/>
      <c r="O204" s="19"/>
    </row>
    <row r="205" spans="1:15">
      <c r="A205" s="7">
        <v>173</v>
      </c>
      <c r="B205" s="7">
        <v>60.7</v>
      </c>
      <c r="C205" s="29">
        <f t="shared" si="12"/>
        <v>69.733312430853374</v>
      </c>
      <c r="E205" s="31">
        <f t="shared" si="13"/>
        <v>29929</v>
      </c>
      <c r="F205" s="32">
        <f t="shared" si="14"/>
        <v>3684.4900000000002</v>
      </c>
      <c r="G205" s="33">
        <f t="shared" si="15"/>
        <v>10501.1</v>
      </c>
      <c r="M205" s="19"/>
      <c r="N205" s="19"/>
      <c r="O205" s="19"/>
    </row>
    <row r="206" spans="1:15">
      <c r="A206" s="7">
        <v>174.5</v>
      </c>
      <c r="B206" s="7">
        <v>58.3</v>
      </c>
      <c r="C206" s="29">
        <f t="shared" si="12"/>
        <v>70.136066607108475</v>
      </c>
      <c r="E206" s="31">
        <f t="shared" si="13"/>
        <v>30450.25</v>
      </c>
      <c r="F206" s="32">
        <f t="shared" si="14"/>
        <v>3398.89</v>
      </c>
      <c r="G206" s="33">
        <f t="shared" si="15"/>
        <v>10173.35</v>
      </c>
      <c r="M206" s="19"/>
      <c r="N206" s="19"/>
      <c r="O206" s="19"/>
    </row>
    <row r="207" spans="1:15">
      <c r="A207" s="7">
        <v>167.8</v>
      </c>
      <c r="B207" s="7">
        <v>57.7</v>
      </c>
      <c r="C207" s="29">
        <f t="shared" si="12"/>
        <v>68.337097953169064</v>
      </c>
      <c r="E207" s="31">
        <f t="shared" si="13"/>
        <v>28156.840000000004</v>
      </c>
      <c r="F207" s="32">
        <f t="shared" si="14"/>
        <v>3329.2900000000004</v>
      </c>
      <c r="G207" s="33">
        <f t="shared" si="15"/>
        <v>9682.0600000000013</v>
      </c>
      <c r="M207" s="19"/>
      <c r="N207" s="19"/>
      <c r="O207" s="19"/>
    </row>
    <row r="208" spans="1:15">
      <c r="A208" s="7">
        <v>168.9</v>
      </c>
      <c r="B208" s="7">
        <v>80.599999999999994</v>
      </c>
      <c r="C208" s="29">
        <f t="shared" si="12"/>
        <v>68.632451015756118</v>
      </c>
      <c r="E208" s="31">
        <f t="shared" si="13"/>
        <v>28527.210000000003</v>
      </c>
      <c r="F208" s="32">
        <f t="shared" si="14"/>
        <v>6496.3599999999988</v>
      </c>
      <c r="G208" s="33">
        <f t="shared" si="15"/>
        <v>13613.34</v>
      </c>
      <c r="M208" s="19"/>
      <c r="N208" s="19"/>
      <c r="O208" s="19"/>
    </row>
    <row r="209" spans="1:15">
      <c r="A209" s="7">
        <v>179.5</v>
      </c>
      <c r="B209" s="7">
        <v>73.2</v>
      </c>
      <c r="C209" s="29">
        <f t="shared" si="12"/>
        <v>71.478580527958783</v>
      </c>
      <c r="E209" s="31">
        <f t="shared" si="13"/>
        <v>32220.25</v>
      </c>
      <c r="F209" s="32">
        <f t="shared" si="14"/>
        <v>5358.2400000000007</v>
      </c>
      <c r="G209" s="33">
        <f t="shared" si="15"/>
        <v>13139.4</v>
      </c>
      <c r="M209" s="19"/>
      <c r="N209" s="19"/>
      <c r="O209" s="19"/>
    </row>
    <row r="210" spans="1:15">
      <c r="A210" s="7">
        <v>163.69999999999999</v>
      </c>
      <c r="B210" s="7">
        <v>66.2</v>
      </c>
      <c r="C210" s="29">
        <f t="shared" si="12"/>
        <v>67.236236538071793</v>
      </c>
      <c r="E210" s="31">
        <f t="shared" si="13"/>
        <v>26797.689999999995</v>
      </c>
      <c r="F210" s="32">
        <f t="shared" si="14"/>
        <v>4382.4400000000005</v>
      </c>
      <c r="G210" s="33">
        <f t="shared" si="15"/>
        <v>10836.94</v>
      </c>
      <c r="M210" s="19"/>
      <c r="N210" s="19"/>
      <c r="O210" s="19"/>
    </row>
    <row r="211" spans="1:15">
      <c r="A211" s="7">
        <v>176.4</v>
      </c>
      <c r="B211" s="7">
        <v>61</v>
      </c>
      <c r="C211" s="29">
        <f t="shared" si="12"/>
        <v>70.646221897031594</v>
      </c>
      <c r="E211" s="31">
        <f t="shared" si="13"/>
        <v>31116.960000000003</v>
      </c>
      <c r="F211" s="32">
        <f t="shared" si="14"/>
        <v>3721</v>
      </c>
      <c r="G211" s="33">
        <f t="shared" si="15"/>
        <v>10760.4</v>
      </c>
      <c r="M211" s="19"/>
      <c r="N211" s="19"/>
      <c r="O211" s="19"/>
    </row>
    <row r="212" spans="1:15">
      <c r="A212" s="7">
        <v>169.3</v>
      </c>
      <c r="B212" s="7">
        <v>67.3</v>
      </c>
      <c r="C212" s="29">
        <f t="shared" si="12"/>
        <v>68.73985212942415</v>
      </c>
      <c r="E212" s="31">
        <f t="shared" si="13"/>
        <v>28662.490000000005</v>
      </c>
      <c r="F212" s="32">
        <f t="shared" si="14"/>
        <v>4529.29</v>
      </c>
      <c r="G212" s="33">
        <f t="shared" si="15"/>
        <v>11393.89</v>
      </c>
      <c r="M212" s="19"/>
      <c r="N212" s="19"/>
      <c r="O212" s="19"/>
    </row>
    <row r="213" spans="1:15">
      <c r="A213" s="7">
        <v>173.6</v>
      </c>
      <c r="B213" s="7">
        <v>75.7</v>
      </c>
      <c r="C213" s="29">
        <f t="shared" si="12"/>
        <v>69.894414101355409</v>
      </c>
      <c r="E213" s="31">
        <f t="shared" si="13"/>
        <v>30136.959999999999</v>
      </c>
      <c r="F213" s="32">
        <f t="shared" si="14"/>
        <v>5730.4900000000007</v>
      </c>
      <c r="G213" s="33">
        <f t="shared" si="15"/>
        <v>13141.52</v>
      </c>
      <c r="M213" s="19"/>
      <c r="N213" s="19"/>
      <c r="O213" s="19"/>
    </row>
    <row r="214" spans="1:15">
      <c r="A214" s="7">
        <v>173.5</v>
      </c>
      <c r="B214" s="7">
        <v>65.900000000000006</v>
      </c>
      <c r="C214" s="29">
        <f t="shared" si="12"/>
        <v>69.867563822938408</v>
      </c>
      <c r="E214" s="31">
        <f t="shared" si="13"/>
        <v>30102.25</v>
      </c>
      <c r="F214" s="32">
        <f t="shared" si="14"/>
        <v>4342.8100000000004</v>
      </c>
      <c r="G214" s="33">
        <f t="shared" si="15"/>
        <v>11433.650000000001</v>
      </c>
      <c r="M214" s="19"/>
      <c r="N214" s="19"/>
      <c r="O214" s="19"/>
    </row>
    <row r="215" spans="1:15">
      <c r="A215" s="7">
        <v>173.3</v>
      </c>
      <c r="B215" s="7">
        <v>63.8</v>
      </c>
      <c r="C215" s="29">
        <f t="shared" si="12"/>
        <v>69.813863266104391</v>
      </c>
      <c r="E215" s="31">
        <f t="shared" si="13"/>
        <v>30032.890000000003</v>
      </c>
      <c r="F215" s="32">
        <f t="shared" si="14"/>
        <v>4070.4399999999996</v>
      </c>
      <c r="G215" s="33">
        <f t="shared" si="15"/>
        <v>11056.54</v>
      </c>
      <c r="M215" s="19"/>
      <c r="N215" s="19"/>
      <c r="O215" s="19"/>
    </row>
    <row r="216" spans="1:15">
      <c r="A216" s="7">
        <v>165.9</v>
      </c>
      <c r="B216" s="7">
        <v>82.3</v>
      </c>
      <c r="C216" s="29">
        <f t="shared" si="12"/>
        <v>67.826942663245944</v>
      </c>
      <c r="E216" s="31">
        <f t="shared" si="13"/>
        <v>27522.81</v>
      </c>
      <c r="F216" s="32">
        <f t="shared" si="14"/>
        <v>6773.29</v>
      </c>
      <c r="G216" s="33">
        <f t="shared" si="15"/>
        <v>13653.57</v>
      </c>
      <c r="M216" s="19"/>
      <c r="N216" s="19"/>
      <c r="O216" s="19"/>
    </row>
    <row r="217" spans="1:15">
      <c r="A217" s="7">
        <v>165.2</v>
      </c>
      <c r="B217" s="7">
        <v>67</v>
      </c>
      <c r="C217" s="29">
        <f t="shared" si="12"/>
        <v>67.638990714326894</v>
      </c>
      <c r="E217" s="31">
        <f t="shared" si="13"/>
        <v>27291.039999999997</v>
      </c>
      <c r="F217" s="32">
        <f t="shared" si="14"/>
        <v>4489</v>
      </c>
      <c r="G217" s="33">
        <f t="shared" si="15"/>
        <v>11068.4</v>
      </c>
      <c r="M217" s="19"/>
      <c r="N217" s="19"/>
      <c r="O217" s="19"/>
    </row>
    <row r="218" spans="1:15">
      <c r="A218" s="7">
        <v>172.7</v>
      </c>
      <c r="B218" s="7">
        <v>55.6</v>
      </c>
      <c r="C218" s="29">
        <f t="shared" si="12"/>
        <v>69.652761595602357</v>
      </c>
      <c r="E218" s="31">
        <f t="shared" si="13"/>
        <v>29825.289999999997</v>
      </c>
      <c r="F218" s="32">
        <f t="shared" si="14"/>
        <v>3091.36</v>
      </c>
      <c r="G218" s="33">
        <f t="shared" si="15"/>
        <v>9602.119999999999</v>
      </c>
      <c r="M218" s="19"/>
      <c r="N218" s="19"/>
      <c r="O218" s="19"/>
    </row>
    <row r="219" spans="1:15">
      <c r="A219" s="7">
        <v>173.7</v>
      </c>
      <c r="B219" s="7">
        <v>67</v>
      </c>
      <c r="C219" s="29">
        <f t="shared" si="12"/>
        <v>69.921264379772424</v>
      </c>
      <c r="E219" s="31">
        <f t="shared" si="13"/>
        <v>30171.689999999995</v>
      </c>
      <c r="F219" s="32">
        <f t="shared" si="14"/>
        <v>4489</v>
      </c>
      <c r="G219" s="33">
        <f t="shared" si="15"/>
        <v>11637.9</v>
      </c>
      <c r="M219" s="19"/>
      <c r="N219" s="19"/>
      <c r="O219" s="19"/>
    </row>
    <row r="220" spans="1:15">
      <c r="A220" s="7">
        <v>170</v>
      </c>
      <c r="B220" s="7">
        <v>76.099999999999994</v>
      </c>
      <c r="C220" s="29">
        <f t="shared" si="12"/>
        <v>68.9278040783432</v>
      </c>
      <c r="E220" s="31">
        <f t="shared" si="13"/>
        <v>28900</v>
      </c>
      <c r="F220" s="32">
        <f t="shared" si="14"/>
        <v>5791.2099999999991</v>
      </c>
      <c r="G220" s="33">
        <f t="shared" si="15"/>
        <v>12936.999999999998</v>
      </c>
      <c r="M220" s="19"/>
      <c r="N220" s="19"/>
      <c r="O220" s="19"/>
    </row>
    <row r="221" spans="1:15">
      <c r="A221" s="7">
        <v>173.3</v>
      </c>
      <c r="B221" s="7">
        <v>56.9</v>
      </c>
      <c r="C221" s="29">
        <f t="shared" si="12"/>
        <v>69.813863266104391</v>
      </c>
      <c r="E221" s="31">
        <f t="shared" si="13"/>
        <v>30032.890000000003</v>
      </c>
      <c r="F221" s="32">
        <f t="shared" si="14"/>
        <v>3237.6099999999997</v>
      </c>
      <c r="G221" s="33">
        <f t="shared" si="15"/>
        <v>9860.77</v>
      </c>
      <c r="M221" s="19"/>
      <c r="N221" s="19"/>
      <c r="O221" s="19"/>
    </row>
    <row r="222" spans="1:15">
      <c r="A222" s="7">
        <v>169.1</v>
      </c>
      <c r="B222" s="7">
        <v>61.3</v>
      </c>
      <c r="C222" s="29">
        <f t="shared" si="12"/>
        <v>68.686151572590134</v>
      </c>
      <c r="E222" s="31">
        <f t="shared" si="13"/>
        <v>28594.809999999998</v>
      </c>
      <c r="F222" s="32">
        <f t="shared" si="14"/>
        <v>3757.6899999999996</v>
      </c>
      <c r="G222" s="33">
        <f t="shared" si="15"/>
        <v>10365.83</v>
      </c>
      <c r="M222" s="19"/>
      <c r="N222" s="19"/>
      <c r="O222" s="19"/>
    </row>
    <row r="223" spans="1:15">
      <c r="A223" s="7">
        <v>164.6</v>
      </c>
      <c r="B223" s="7">
        <v>67.8</v>
      </c>
      <c r="C223" s="29">
        <f t="shared" si="12"/>
        <v>67.47788904382486</v>
      </c>
      <c r="E223" s="31">
        <f t="shared" si="13"/>
        <v>27093.16</v>
      </c>
      <c r="F223" s="32">
        <f t="shared" si="14"/>
        <v>4596.8399999999992</v>
      </c>
      <c r="G223" s="33">
        <f t="shared" si="15"/>
        <v>11159.88</v>
      </c>
      <c r="M223" s="19"/>
      <c r="N223" s="19"/>
      <c r="O223" s="19"/>
    </row>
    <row r="224" spans="1:15">
      <c r="A224" s="7">
        <v>174.6</v>
      </c>
      <c r="B224" s="7">
        <v>57.3</v>
      </c>
      <c r="C224" s="29">
        <f t="shared" si="12"/>
        <v>70.162916885525476</v>
      </c>
      <c r="E224" s="31">
        <f t="shared" si="13"/>
        <v>30485.159999999996</v>
      </c>
      <c r="F224" s="32">
        <f t="shared" si="14"/>
        <v>3283.2899999999995</v>
      </c>
      <c r="G224" s="33">
        <f t="shared" si="15"/>
        <v>10004.58</v>
      </c>
      <c r="M224" s="19"/>
      <c r="N224" s="19"/>
      <c r="O224" s="19"/>
    </row>
    <row r="225" spans="1:15">
      <c r="A225" s="7">
        <v>170</v>
      </c>
      <c r="B225" s="7">
        <v>60.6</v>
      </c>
      <c r="C225" s="29">
        <f t="shared" si="12"/>
        <v>68.9278040783432</v>
      </c>
      <c r="E225" s="31">
        <f t="shared" si="13"/>
        <v>28900</v>
      </c>
      <c r="F225" s="32">
        <f t="shared" si="14"/>
        <v>3672.36</v>
      </c>
      <c r="G225" s="33">
        <f t="shared" si="15"/>
        <v>10302</v>
      </c>
      <c r="M225" s="19"/>
      <c r="N225" s="19"/>
      <c r="O225" s="19"/>
    </row>
    <row r="226" spans="1:15">
      <c r="A226" s="7">
        <v>174.7</v>
      </c>
      <c r="B226" s="7">
        <v>81.099999999999994</v>
      </c>
      <c r="C226" s="29">
        <f t="shared" si="12"/>
        <v>70.189767163942491</v>
      </c>
      <c r="E226" s="31">
        <f t="shared" si="13"/>
        <v>30520.089999999997</v>
      </c>
      <c r="F226" s="32">
        <f t="shared" si="14"/>
        <v>6577.2099999999991</v>
      </c>
      <c r="G226" s="33">
        <f t="shared" si="15"/>
        <v>14168.169999999998</v>
      </c>
      <c r="M226" s="19"/>
      <c r="N226" s="19"/>
      <c r="O226" s="19"/>
    </row>
    <row r="227" spans="1:15">
      <c r="A227" s="7">
        <v>174.7</v>
      </c>
      <c r="B227" s="7">
        <v>71.099999999999994</v>
      </c>
      <c r="C227" s="29">
        <f t="shared" si="12"/>
        <v>70.189767163942491</v>
      </c>
      <c r="E227" s="31">
        <f t="shared" si="13"/>
        <v>30520.089999999997</v>
      </c>
      <c r="F227" s="32">
        <f t="shared" si="14"/>
        <v>5055.2099999999991</v>
      </c>
      <c r="G227" s="33">
        <f t="shared" si="15"/>
        <v>12421.169999999998</v>
      </c>
      <c r="M227" s="19"/>
      <c r="N227" s="19"/>
      <c r="O227" s="19"/>
    </row>
    <row r="228" spans="1:15">
      <c r="A228" s="7">
        <v>166.7</v>
      </c>
      <c r="B228" s="7">
        <v>82.7</v>
      </c>
      <c r="C228" s="29">
        <f t="shared" si="12"/>
        <v>68.041744890581981</v>
      </c>
      <c r="E228" s="31">
        <f t="shared" si="13"/>
        <v>27788.889999999996</v>
      </c>
      <c r="F228" s="32">
        <f t="shared" si="14"/>
        <v>6839.2900000000009</v>
      </c>
      <c r="G228" s="33">
        <f t="shared" si="15"/>
        <v>13786.09</v>
      </c>
      <c r="M228" s="19"/>
      <c r="N228" s="19"/>
      <c r="O228" s="19"/>
    </row>
    <row r="229" spans="1:15">
      <c r="A229" s="7">
        <v>170</v>
      </c>
      <c r="B229" s="7">
        <v>87.1</v>
      </c>
      <c r="C229" s="29">
        <f t="shared" si="12"/>
        <v>68.9278040783432</v>
      </c>
      <c r="E229" s="31">
        <f t="shared" si="13"/>
        <v>28900</v>
      </c>
      <c r="F229" s="32">
        <f t="shared" si="14"/>
        <v>7586.4099999999989</v>
      </c>
      <c r="G229" s="33">
        <f t="shared" si="15"/>
        <v>14806.999999999998</v>
      </c>
      <c r="M229" s="19"/>
      <c r="N229" s="19"/>
      <c r="O229" s="19"/>
    </row>
    <row r="230" spans="1:15">
      <c r="A230" s="7">
        <v>171</v>
      </c>
      <c r="B230" s="7">
        <v>85.5</v>
      </c>
      <c r="C230" s="29">
        <f t="shared" si="12"/>
        <v>69.196306862513254</v>
      </c>
      <c r="E230" s="31">
        <f t="shared" si="13"/>
        <v>29241</v>
      </c>
      <c r="F230" s="32">
        <f t="shared" si="14"/>
        <v>7310.25</v>
      </c>
      <c r="G230" s="33">
        <f t="shared" si="15"/>
        <v>14620.5</v>
      </c>
      <c r="M230" s="19"/>
      <c r="N230" s="19"/>
      <c r="O230" s="19"/>
    </row>
    <row r="231" spans="1:15">
      <c r="A231" s="7">
        <v>169.8</v>
      </c>
      <c r="B231" s="7">
        <v>65.5</v>
      </c>
      <c r="C231" s="29">
        <f t="shared" si="12"/>
        <v>68.874103521509184</v>
      </c>
      <c r="E231" s="31">
        <f t="shared" si="13"/>
        <v>28832.040000000005</v>
      </c>
      <c r="F231" s="32">
        <f t="shared" si="14"/>
        <v>4290.25</v>
      </c>
      <c r="G231" s="33">
        <f t="shared" si="15"/>
        <v>11121.900000000001</v>
      </c>
      <c r="M231" s="19"/>
      <c r="N231" s="19"/>
      <c r="O231" s="19"/>
    </row>
    <row r="232" spans="1:15">
      <c r="A232" s="7">
        <v>168.5</v>
      </c>
      <c r="B232" s="7">
        <v>55</v>
      </c>
      <c r="C232" s="29">
        <f t="shared" si="12"/>
        <v>68.525049902088099</v>
      </c>
      <c r="E232" s="31">
        <f t="shared" si="13"/>
        <v>28392.25</v>
      </c>
      <c r="F232" s="32">
        <f t="shared" si="14"/>
        <v>3025</v>
      </c>
      <c r="G232" s="33">
        <f t="shared" si="15"/>
        <v>9267.5</v>
      </c>
      <c r="M232" s="19"/>
      <c r="N232" s="19"/>
      <c r="O232" s="19"/>
    </row>
    <row r="233" spans="1:15">
      <c r="A233" s="7">
        <v>171.3</v>
      </c>
      <c r="B233" s="7">
        <v>72.099999999999994</v>
      </c>
      <c r="C233" s="29">
        <f t="shared" si="12"/>
        <v>69.276857697764285</v>
      </c>
      <c r="E233" s="31">
        <f t="shared" si="13"/>
        <v>29343.690000000002</v>
      </c>
      <c r="F233" s="32">
        <f t="shared" si="14"/>
        <v>5198.4099999999989</v>
      </c>
      <c r="G233" s="33">
        <f t="shared" si="15"/>
        <v>12350.73</v>
      </c>
      <c r="M233" s="19"/>
      <c r="N233" s="19"/>
      <c r="O233" s="19"/>
    </row>
    <row r="234" spans="1:15">
      <c r="A234" s="7">
        <v>168.4</v>
      </c>
      <c r="B234" s="7">
        <v>66</v>
      </c>
      <c r="C234" s="29">
        <f t="shared" si="12"/>
        <v>68.498199623671098</v>
      </c>
      <c r="E234" s="31">
        <f t="shared" si="13"/>
        <v>28358.560000000001</v>
      </c>
      <c r="F234" s="32">
        <f t="shared" si="14"/>
        <v>4356</v>
      </c>
      <c r="G234" s="33">
        <f t="shared" si="15"/>
        <v>11114.4</v>
      </c>
      <c r="M234" s="19"/>
      <c r="N234" s="19"/>
      <c r="O234" s="19"/>
    </row>
    <row r="235" spans="1:15">
      <c r="A235" s="7">
        <v>168.2</v>
      </c>
      <c r="B235" s="7">
        <v>70.3</v>
      </c>
      <c r="C235" s="29">
        <f t="shared" si="12"/>
        <v>68.444499066837068</v>
      </c>
      <c r="E235" s="31">
        <f t="shared" si="13"/>
        <v>28291.239999999998</v>
      </c>
      <c r="F235" s="32">
        <f t="shared" si="14"/>
        <v>4942.0899999999992</v>
      </c>
      <c r="G235" s="33">
        <f t="shared" si="15"/>
        <v>11824.46</v>
      </c>
      <c r="M235" s="19"/>
      <c r="N235" s="19"/>
      <c r="O235" s="19"/>
    </row>
    <row r="236" spans="1:15">
      <c r="A236" s="7">
        <v>166.2</v>
      </c>
      <c r="B236" s="7">
        <v>64.099999999999994</v>
      </c>
      <c r="C236" s="29">
        <f t="shared" si="12"/>
        <v>67.907493498496962</v>
      </c>
      <c r="E236" s="31">
        <f t="shared" si="13"/>
        <v>27622.439999999995</v>
      </c>
      <c r="F236" s="32">
        <f t="shared" si="14"/>
        <v>4108.8099999999995</v>
      </c>
      <c r="G236" s="33">
        <f t="shared" si="15"/>
        <v>10653.419999999998</v>
      </c>
      <c r="M236" s="19"/>
      <c r="N236" s="19"/>
      <c r="O236" s="19"/>
    </row>
    <row r="237" spans="1:15">
      <c r="A237" s="7">
        <v>167</v>
      </c>
      <c r="B237" s="7">
        <v>79.8</v>
      </c>
      <c r="C237" s="29">
        <f t="shared" si="12"/>
        <v>68.122295725832998</v>
      </c>
      <c r="E237" s="31">
        <f t="shared" si="13"/>
        <v>27889</v>
      </c>
      <c r="F237" s="32">
        <f t="shared" si="14"/>
        <v>6368.04</v>
      </c>
      <c r="G237" s="33">
        <f t="shared" si="15"/>
        <v>13326.6</v>
      </c>
      <c r="M237" s="19"/>
      <c r="N237" s="19"/>
      <c r="O237" s="19"/>
    </row>
    <row r="238" spans="1:15">
      <c r="A238" s="7">
        <v>175.1</v>
      </c>
      <c r="B238" s="7">
        <v>71.599999999999994</v>
      </c>
      <c r="C238" s="29">
        <f t="shared" si="12"/>
        <v>70.29716827761051</v>
      </c>
      <c r="E238" s="31">
        <f t="shared" si="13"/>
        <v>30660.01</v>
      </c>
      <c r="F238" s="32">
        <f t="shared" si="14"/>
        <v>5126.5599999999995</v>
      </c>
      <c r="G238" s="33">
        <f t="shared" si="15"/>
        <v>12537.159999999998</v>
      </c>
      <c r="M238" s="19"/>
      <c r="N238" s="19"/>
      <c r="O238" s="19"/>
    </row>
    <row r="239" spans="1:15">
      <c r="A239" s="7">
        <v>165.1</v>
      </c>
      <c r="B239" s="7">
        <v>74</v>
      </c>
      <c r="C239" s="29">
        <f t="shared" si="12"/>
        <v>67.612140435909879</v>
      </c>
      <c r="E239" s="31">
        <f t="shared" si="13"/>
        <v>27258.01</v>
      </c>
      <c r="F239" s="32">
        <f t="shared" si="14"/>
        <v>5476</v>
      </c>
      <c r="G239" s="33">
        <f t="shared" si="15"/>
        <v>12217.4</v>
      </c>
      <c r="M239" s="19"/>
      <c r="N239" s="19"/>
      <c r="O239" s="19"/>
    </row>
    <row r="240" spans="1:15">
      <c r="A240" s="7">
        <v>177.1</v>
      </c>
      <c r="B240" s="7">
        <v>73.3</v>
      </c>
      <c r="C240" s="29">
        <f t="shared" si="12"/>
        <v>70.83417384595063</v>
      </c>
      <c r="E240" s="31">
        <f t="shared" si="13"/>
        <v>31364.409999999996</v>
      </c>
      <c r="F240" s="32">
        <f t="shared" si="14"/>
        <v>5372.8899999999994</v>
      </c>
      <c r="G240" s="33">
        <f t="shared" si="15"/>
        <v>12981.429999999998</v>
      </c>
      <c r="M240" s="19"/>
      <c r="N240" s="19"/>
      <c r="O240" s="19"/>
    </row>
    <row r="241" spans="1:15">
      <c r="A241" s="7">
        <v>174.6</v>
      </c>
      <c r="B241" s="7">
        <v>69.3</v>
      </c>
      <c r="C241" s="29">
        <f t="shared" si="12"/>
        <v>70.162916885525476</v>
      </c>
      <c r="E241" s="31">
        <f t="shared" si="13"/>
        <v>30485.159999999996</v>
      </c>
      <c r="F241" s="32">
        <f t="shared" si="14"/>
        <v>4802.49</v>
      </c>
      <c r="G241" s="33">
        <f t="shared" si="15"/>
        <v>12099.779999999999</v>
      </c>
      <c r="M241" s="19"/>
      <c r="N241" s="19"/>
      <c r="O241" s="19"/>
    </row>
    <row r="242" spans="1:15">
      <c r="A242" s="7">
        <v>170.2</v>
      </c>
      <c r="B242" s="7">
        <v>64.7</v>
      </c>
      <c r="C242" s="29">
        <f t="shared" si="12"/>
        <v>68.981504635177203</v>
      </c>
      <c r="E242" s="31">
        <f t="shared" si="13"/>
        <v>28968.039999999997</v>
      </c>
      <c r="F242" s="32">
        <f t="shared" si="14"/>
        <v>4186.09</v>
      </c>
      <c r="G242" s="33">
        <f t="shared" si="15"/>
        <v>11011.94</v>
      </c>
      <c r="M242" s="19"/>
      <c r="N242" s="19"/>
      <c r="O242" s="19"/>
    </row>
    <row r="243" spans="1:15">
      <c r="A243" s="7">
        <v>170.5</v>
      </c>
      <c r="B243" s="7">
        <v>71.3</v>
      </c>
      <c r="C243" s="29">
        <f t="shared" si="12"/>
        <v>69.06205547042822</v>
      </c>
      <c r="E243" s="31">
        <f t="shared" si="13"/>
        <v>29070.25</v>
      </c>
      <c r="F243" s="32">
        <f t="shared" si="14"/>
        <v>5083.6899999999996</v>
      </c>
      <c r="G243" s="33">
        <f t="shared" si="15"/>
        <v>12156.65</v>
      </c>
      <c r="M243" s="19"/>
      <c r="N243" s="19"/>
      <c r="O243" s="19"/>
    </row>
    <row r="244" spans="1:15">
      <c r="A244" s="7">
        <v>171.5</v>
      </c>
      <c r="B244" s="7">
        <v>75.2</v>
      </c>
      <c r="C244" s="29">
        <f t="shared" si="12"/>
        <v>69.330558254598287</v>
      </c>
      <c r="E244" s="31">
        <f t="shared" si="13"/>
        <v>29412.25</v>
      </c>
      <c r="F244" s="32">
        <f t="shared" si="14"/>
        <v>5655.0400000000009</v>
      </c>
      <c r="G244" s="33">
        <f t="shared" si="15"/>
        <v>12896.800000000001</v>
      </c>
      <c r="M244" s="19"/>
      <c r="N244" s="19"/>
      <c r="O244" s="19"/>
    </row>
    <row r="245" spans="1:15">
      <c r="A245" s="7">
        <v>163.4</v>
      </c>
      <c r="B245" s="7">
        <v>66.3</v>
      </c>
      <c r="C245" s="29">
        <f t="shared" si="12"/>
        <v>67.15568570282079</v>
      </c>
      <c r="E245" s="31">
        <f t="shared" si="13"/>
        <v>26699.56</v>
      </c>
      <c r="F245" s="32">
        <f t="shared" si="14"/>
        <v>4395.6899999999996</v>
      </c>
      <c r="G245" s="33">
        <f t="shared" si="15"/>
        <v>10833.42</v>
      </c>
      <c r="M245" s="19"/>
      <c r="N245" s="19"/>
      <c r="O245" s="19"/>
    </row>
    <row r="246" spans="1:15">
      <c r="A246" s="7">
        <v>171.3</v>
      </c>
      <c r="B246" s="7">
        <v>75.099999999999994</v>
      </c>
      <c r="C246" s="29">
        <f t="shared" si="12"/>
        <v>69.276857697764285</v>
      </c>
      <c r="E246" s="31">
        <f t="shared" si="13"/>
        <v>29343.690000000002</v>
      </c>
      <c r="F246" s="32">
        <f t="shared" si="14"/>
        <v>5640.0099999999993</v>
      </c>
      <c r="G246" s="33">
        <f t="shared" si="15"/>
        <v>12864.63</v>
      </c>
      <c r="M246" s="19"/>
      <c r="N246" s="19"/>
      <c r="O246" s="19"/>
    </row>
    <row r="247" spans="1:15">
      <c r="A247" s="7">
        <v>169.1</v>
      </c>
      <c r="B247" s="7">
        <v>64.3</v>
      </c>
      <c r="C247" s="29">
        <f t="shared" si="12"/>
        <v>68.686151572590134</v>
      </c>
      <c r="E247" s="31">
        <f t="shared" si="13"/>
        <v>28594.809999999998</v>
      </c>
      <c r="F247" s="32">
        <f t="shared" si="14"/>
        <v>4134.49</v>
      </c>
      <c r="G247" s="33">
        <f t="shared" si="15"/>
        <v>10873.13</v>
      </c>
      <c r="M247" s="19"/>
      <c r="N247" s="19"/>
      <c r="O247" s="19"/>
    </row>
    <row r="248" spans="1:15">
      <c r="A248" s="7">
        <v>168.9</v>
      </c>
      <c r="B248" s="7">
        <v>55.2</v>
      </c>
      <c r="C248" s="29">
        <f t="shared" si="12"/>
        <v>68.632451015756118</v>
      </c>
      <c r="E248" s="31">
        <f t="shared" si="13"/>
        <v>28527.210000000003</v>
      </c>
      <c r="F248" s="32">
        <f t="shared" si="14"/>
        <v>3047.0400000000004</v>
      </c>
      <c r="G248" s="33">
        <f t="shared" si="15"/>
        <v>9323.2800000000007</v>
      </c>
      <c r="M248" s="19"/>
      <c r="N248" s="19"/>
      <c r="O248" s="19"/>
    </row>
    <row r="249" spans="1:15">
      <c r="A249" s="7">
        <v>168.1</v>
      </c>
      <c r="B249" s="7">
        <v>54.9</v>
      </c>
      <c r="C249" s="29">
        <f t="shared" si="12"/>
        <v>68.417648788420081</v>
      </c>
      <c r="E249" s="31">
        <f t="shared" si="13"/>
        <v>28257.609999999997</v>
      </c>
      <c r="F249" s="32">
        <f t="shared" si="14"/>
        <v>3014.0099999999998</v>
      </c>
      <c r="G249" s="33">
        <f t="shared" si="15"/>
        <v>9228.6899999999987</v>
      </c>
      <c r="M249" s="19"/>
      <c r="N249" s="19"/>
      <c r="O249" s="19"/>
    </row>
    <row r="250" spans="1:15">
      <c r="A250" s="7">
        <v>173.3</v>
      </c>
      <c r="B250" s="7">
        <v>75.5</v>
      </c>
      <c r="C250" s="29">
        <f t="shared" si="12"/>
        <v>69.813863266104391</v>
      </c>
      <c r="E250" s="31">
        <f t="shared" si="13"/>
        <v>30032.890000000003</v>
      </c>
      <c r="F250" s="32">
        <f t="shared" si="14"/>
        <v>5700.25</v>
      </c>
      <c r="G250" s="33">
        <f t="shared" si="15"/>
        <v>13084.150000000001</v>
      </c>
      <c r="M250" s="19"/>
      <c r="N250" s="19"/>
      <c r="O250" s="19"/>
    </row>
    <row r="251" spans="1:15">
      <c r="A251" s="7">
        <v>170.9</v>
      </c>
      <c r="B251" s="7">
        <v>62.9</v>
      </c>
      <c r="C251" s="29">
        <f t="shared" si="12"/>
        <v>69.169456584096253</v>
      </c>
      <c r="E251" s="31">
        <f t="shared" si="13"/>
        <v>29206.81</v>
      </c>
      <c r="F251" s="32">
        <f t="shared" si="14"/>
        <v>3956.41</v>
      </c>
      <c r="G251" s="33">
        <f t="shared" si="15"/>
        <v>10749.61</v>
      </c>
      <c r="M251" s="19"/>
      <c r="N251" s="19"/>
      <c r="O251" s="19"/>
    </row>
    <row r="252" spans="1:15">
      <c r="A252" s="7">
        <v>162.30000000000001</v>
      </c>
      <c r="B252" s="7">
        <v>55.7</v>
      </c>
      <c r="C252" s="29">
        <f t="shared" si="12"/>
        <v>66.860332640233707</v>
      </c>
      <c r="E252" s="31">
        <f t="shared" si="13"/>
        <v>26341.290000000005</v>
      </c>
      <c r="F252" s="32">
        <f t="shared" si="14"/>
        <v>3102.4900000000002</v>
      </c>
      <c r="G252" s="33">
        <f t="shared" si="15"/>
        <v>9040.11</v>
      </c>
      <c r="M252" s="19"/>
      <c r="N252" s="19"/>
      <c r="O252" s="19"/>
    </row>
    <row r="253" spans="1:15">
      <c r="A253" s="7">
        <v>167.1</v>
      </c>
      <c r="B253" s="7">
        <v>59.5</v>
      </c>
      <c r="C253" s="29">
        <f t="shared" si="12"/>
        <v>68.149146004250014</v>
      </c>
      <c r="E253" s="31">
        <f t="shared" si="13"/>
        <v>27922.41</v>
      </c>
      <c r="F253" s="32">
        <f t="shared" si="14"/>
        <v>3540.25</v>
      </c>
      <c r="G253" s="33">
        <f t="shared" si="15"/>
        <v>9942.4499999999989</v>
      </c>
      <c r="M253" s="19"/>
      <c r="N253" s="19"/>
      <c r="O253" s="19"/>
    </row>
    <row r="254" spans="1:15">
      <c r="A254" s="7">
        <v>171.8</v>
      </c>
      <c r="B254" s="7">
        <v>74.3</v>
      </c>
      <c r="C254" s="29">
        <f t="shared" si="12"/>
        <v>69.411109089849305</v>
      </c>
      <c r="E254" s="31">
        <f t="shared" si="13"/>
        <v>29515.240000000005</v>
      </c>
      <c r="F254" s="32">
        <f t="shared" si="14"/>
        <v>5520.49</v>
      </c>
      <c r="G254" s="33">
        <f t="shared" si="15"/>
        <v>12764.74</v>
      </c>
      <c r="M254" s="19"/>
      <c r="N254" s="19"/>
      <c r="O254" s="19"/>
    </row>
    <row r="255" spans="1:15">
      <c r="A255" s="7">
        <v>171.3</v>
      </c>
      <c r="B255" s="7">
        <v>75.099999999999994</v>
      </c>
      <c r="C255" s="29">
        <f t="shared" si="12"/>
        <v>69.276857697764285</v>
      </c>
      <c r="E255" s="31">
        <f t="shared" si="13"/>
        <v>29343.690000000002</v>
      </c>
      <c r="F255" s="32">
        <f t="shared" si="14"/>
        <v>5640.0099999999993</v>
      </c>
      <c r="G255" s="33">
        <f t="shared" si="15"/>
        <v>12864.63</v>
      </c>
      <c r="M255" s="19"/>
      <c r="N255" s="19"/>
      <c r="O255" s="19"/>
    </row>
    <row r="256" spans="1:15">
      <c r="A256" s="7">
        <v>177.8</v>
      </c>
      <c r="B256" s="7">
        <v>74.599999999999994</v>
      </c>
      <c r="C256" s="29">
        <f t="shared" si="12"/>
        <v>71.02212579486968</v>
      </c>
      <c r="E256" s="31">
        <f t="shared" si="13"/>
        <v>31612.840000000004</v>
      </c>
      <c r="F256" s="32">
        <f t="shared" si="14"/>
        <v>5565.1599999999989</v>
      </c>
      <c r="G256" s="33">
        <f t="shared" si="15"/>
        <v>13263.88</v>
      </c>
      <c r="M256" s="19"/>
      <c r="N256" s="19"/>
      <c r="O256" s="19"/>
    </row>
    <row r="257" spans="1:15">
      <c r="A257" s="7">
        <v>172.1</v>
      </c>
      <c r="B257" s="7">
        <v>64.400000000000006</v>
      </c>
      <c r="C257" s="29">
        <f t="shared" si="12"/>
        <v>69.491659925100322</v>
      </c>
      <c r="E257" s="31">
        <f t="shared" si="13"/>
        <v>29618.41</v>
      </c>
      <c r="F257" s="32">
        <f t="shared" si="14"/>
        <v>4147.3600000000006</v>
      </c>
      <c r="G257" s="33">
        <f t="shared" si="15"/>
        <v>11083.24</v>
      </c>
      <c r="M257" s="19"/>
      <c r="N257" s="19"/>
      <c r="O257" s="19"/>
    </row>
    <row r="258" spans="1:15">
      <c r="A258" s="7">
        <v>171.6</v>
      </c>
      <c r="B258" s="7">
        <v>59.2</v>
      </c>
      <c r="C258" s="29">
        <f t="shared" si="12"/>
        <v>69.357408533015288</v>
      </c>
      <c r="E258" s="31">
        <f t="shared" si="13"/>
        <v>29446.559999999998</v>
      </c>
      <c r="F258" s="32">
        <f t="shared" si="14"/>
        <v>3504.6400000000003</v>
      </c>
      <c r="G258" s="33">
        <f t="shared" si="15"/>
        <v>10158.719999999999</v>
      </c>
      <c r="M258" s="19"/>
      <c r="N258" s="19"/>
      <c r="O258" s="19"/>
    </row>
    <row r="259" spans="1:15">
      <c r="A259" s="7">
        <v>172.7</v>
      </c>
      <c r="B259" s="7">
        <v>83.3</v>
      </c>
      <c r="C259" s="29">
        <f t="shared" si="12"/>
        <v>69.652761595602357</v>
      </c>
      <c r="E259" s="31">
        <f t="shared" si="13"/>
        <v>29825.289999999997</v>
      </c>
      <c r="F259" s="32">
        <f t="shared" si="14"/>
        <v>6938.8899999999994</v>
      </c>
      <c r="G259" s="33">
        <f t="shared" si="15"/>
        <v>14385.909999999998</v>
      </c>
      <c r="M259" s="19"/>
      <c r="N259" s="19"/>
      <c r="O259" s="19"/>
    </row>
    <row r="260" spans="1:15">
      <c r="A260" s="7">
        <v>161.6</v>
      </c>
      <c r="B260" s="7">
        <v>57.4</v>
      </c>
      <c r="C260" s="29">
        <f t="shared" ref="C260:C323" si="16">$J$11+$J$10*A260</f>
        <v>66.672380691314657</v>
      </c>
      <c r="E260" s="31">
        <f t="shared" ref="E260:E323" si="17">A260^2</f>
        <v>26114.559999999998</v>
      </c>
      <c r="F260" s="32">
        <f t="shared" ref="F260:F323" si="18">B260^2</f>
        <v>3294.7599999999998</v>
      </c>
      <c r="G260" s="33">
        <f t="shared" ref="G260:G323" si="19">A260*B260</f>
        <v>9275.84</v>
      </c>
      <c r="M260" s="19"/>
      <c r="N260" s="19"/>
      <c r="O260" s="19"/>
    </row>
    <row r="261" spans="1:15">
      <c r="A261" s="7">
        <v>172.5</v>
      </c>
      <c r="B261" s="7">
        <v>81.2</v>
      </c>
      <c r="C261" s="29">
        <f t="shared" si="16"/>
        <v>69.599061038768355</v>
      </c>
      <c r="E261" s="31">
        <f t="shared" si="17"/>
        <v>29756.25</v>
      </c>
      <c r="F261" s="32">
        <f t="shared" si="18"/>
        <v>6593.4400000000005</v>
      </c>
      <c r="G261" s="33">
        <f t="shared" si="19"/>
        <v>14007</v>
      </c>
      <c r="M261" s="19"/>
      <c r="N261" s="19"/>
      <c r="O261" s="19"/>
    </row>
    <row r="262" spans="1:15">
      <c r="A262" s="7">
        <v>160.4</v>
      </c>
      <c r="B262" s="7">
        <v>81</v>
      </c>
      <c r="C262" s="29">
        <f t="shared" si="16"/>
        <v>66.350177350310588</v>
      </c>
      <c r="E262" s="31">
        <f t="shared" si="17"/>
        <v>25728.160000000003</v>
      </c>
      <c r="F262" s="32">
        <f t="shared" si="18"/>
        <v>6561</v>
      </c>
      <c r="G262" s="33">
        <f t="shared" si="19"/>
        <v>12992.4</v>
      </c>
      <c r="M262" s="19"/>
      <c r="N262" s="19"/>
      <c r="O262" s="19"/>
    </row>
    <row r="263" spans="1:15">
      <c r="A263" s="7">
        <v>170.2</v>
      </c>
      <c r="B263" s="7">
        <v>54.7</v>
      </c>
      <c r="C263" s="29">
        <f t="shared" si="16"/>
        <v>68.981504635177203</v>
      </c>
      <c r="E263" s="31">
        <f t="shared" si="17"/>
        <v>28968.039999999997</v>
      </c>
      <c r="F263" s="32">
        <f t="shared" si="18"/>
        <v>2992.09</v>
      </c>
      <c r="G263" s="33">
        <f t="shared" si="19"/>
        <v>9309.94</v>
      </c>
      <c r="M263" s="19"/>
      <c r="N263" s="19"/>
      <c r="O263" s="19"/>
    </row>
    <row r="264" spans="1:15">
      <c r="A264" s="7">
        <v>171.7</v>
      </c>
      <c r="B264" s="7">
        <v>63.3</v>
      </c>
      <c r="C264" s="29">
        <f t="shared" si="16"/>
        <v>69.384258811432289</v>
      </c>
      <c r="E264" s="31">
        <f t="shared" si="17"/>
        <v>29480.889999999996</v>
      </c>
      <c r="F264" s="32">
        <f t="shared" si="18"/>
        <v>4006.8899999999994</v>
      </c>
      <c r="G264" s="33">
        <f t="shared" si="19"/>
        <v>10868.609999999999</v>
      </c>
      <c r="M264" s="19"/>
      <c r="N264" s="19"/>
      <c r="O264" s="19"/>
    </row>
    <row r="265" spans="1:15">
      <c r="A265" s="7">
        <v>170.3</v>
      </c>
      <c r="B265" s="7">
        <v>71.7</v>
      </c>
      <c r="C265" s="29">
        <f t="shared" si="16"/>
        <v>69.008354913594218</v>
      </c>
      <c r="E265" s="31">
        <f t="shared" si="17"/>
        <v>29002.090000000004</v>
      </c>
      <c r="F265" s="32">
        <f t="shared" si="18"/>
        <v>5140.8900000000003</v>
      </c>
      <c r="G265" s="33">
        <f t="shared" si="19"/>
        <v>12210.510000000002</v>
      </c>
      <c r="M265" s="19"/>
      <c r="N265" s="19"/>
      <c r="O265" s="19"/>
    </row>
    <row r="266" spans="1:15">
      <c r="A266" s="7">
        <v>169.6</v>
      </c>
      <c r="B266" s="7">
        <v>73.400000000000006</v>
      </c>
      <c r="C266" s="29">
        <f t="shared" si="16"/>
        <v>68.820402964675168</v>
      </c>
      <c r="E266" s="31">
        <f t="shared" si="17"/>
        <v>28764.16</v>
      </c>
      <c r="F266" s="32">
        <f t="shared" si="18"/>
        <v>5387.56</v>
      </c>
      <c r="G266" s="33">
        <f t="shared" si="19"/>
        <v>12448.640000000001</v>
      </c>
      <c r="M266" s="19"/>
      <c r="N266" s="19"/>
      <c r="O266" s="19"/>
    </row>
    <row r="267" spans="1:15">
      <c r="A267" s="7">
        <v>168.6</v>
      </c>
      <c r="B267" s="7">
        <v>63.1</v>
      </c>
      <c r="C267" s="29">
        <f t="shared" si="16"/>
        <v>68.5519001805051</v>
      </c>
      <c r="E267" s="31">
        <f t="shared" si="17"/>
        <v>28425.96</v>
      </c>
      <c r="F267" s="32">
        <f t="shared" si="18"/>
        <v>3981.61</v>
      </c>
      <c r="G267" s="33">
        <f t="shared" si="19"/>
        <v>10638.66</v>
      </c>
      <c r="M267" s="19"/>
      <c r="N267" s="19"/>
      <c r="O267" s="19"/>
    </row>
    <row r="268" spans="1:15">
      <c r="A268" s="7">
        <v>169.2</v>
      </c>
      <c r="B268" s="7">
        <v>68.3</v>
      </c>
      <c r="C268" s="29">
        <f t="shared" si="16"/>
        <v>68.713001851007135</v>
      </c>
      <c r="E268" s="31">
        <f t="shared" si="17"/>
        <v>28628.639999999996</v>
      </c>
      <c r="F268" s="32">
        <f t="shared" si="18"/>
        <v>4664.8899999999994</v>
      </c>
      <c r="G268" s="33">
        <f t="shared" si="19"/>
        <v>11556.359999999999</v>
      </c>
      <c r="M268" s="19"/>
      <c r="N268" s="19"/>
      <c r="O268" s="19"/>
    </row>
    <row r="269" spans="1:15">
      <c r="A269" s="7">
        <v>173.7</v>
      </c>
      <c r="B269" s="7">
        <v>62</v>
      </c>
      <c r="C269" s="29">
        <f t="shared" si="16"/>
        <v>69.921264379772424</v>
      </c>
      <c r="E269" s="31">
        <f t="shared" si="17"/>
        <v>30171.689999999995</v>
      </c>
      <c r="F269" s="32">
        <f t="shared" si="18"/>
        <v>3844</v>
      </c>
      <c r="G269" s="33">
        <f t="shared" si="19"/>
        <v>10769.4</v>
      </c>
      <c r="M269" s="19"/>
      <c r="N269" s="19"/>
      <c r="O269" s="19"/>
    </row>
    <row r="270" spans="1:15">
      <c r="A270" s="7">
        <v>171.8</v>
      </c>
      <c r="B270" s="7">
        <v>66.3</v>
      </c>
      <c r="C270" s="29">
        <f t="shared" si="16"/>
        <v>69.411109089849305</v>
      </c>
      <c r="E270" s="31">
        <f t="shared" si="17"/>
        <v>29515.240000000005</v>
      </c>
      <c r="F270" s="32">
        <f t="shared" si="18"/>
        <v>4395.6899999999996</v>
      </c>
      <c r="G270" s="33">
        <f t="shared" si="19"/>
        <v>11390.34</v>
      </c>
      <c r="M270" s="19"/>
      <c r="N270" s="19"/>
      <c r="O270" s="19"/>
    </row>
    <row r="271" spans="1:15">
      <c r="A271" s="7">
        <v>165.4</v>
      </c>
      <c r="B271" s="7">
        <v>65.8</v>
      </c>
      <c r="C271" s="29">
        <f t="shared" si="16"/>
        <v>67.692691271160896</v>
      </c>
      <c r="E271" s="31">
        <f t="shared" si="17"/>
        <v>27357.160000000003</v>
      </c>
      <c r="F271" s="32">
        <f t="shared" si="18"/>
        <v>4329.6399999999994</v>
      </c>
      <c r="G271" s="33">
        <f t="shared" si="19"/>
        <v>10883.32</v>
      </c>
      <c r="M271" s="19"/>
      <c r="N271" s="19"/>
      <c r="O271" s="19"/>
    </row>
    <row r="272" spans="1:15">
      <c r="A272" s="7">
        <v>171.6</v>
      </c>
      <c r="B272" s="7">
        <v>71.8</v>
      </c>
      <c r="C272" s="29">
        <f t="shared" si="16"/>
        <v>69.357408533015288</v>
      </c>
      <c r="E272" s="31">
        <f t="shared" si="17"/>
        <v>29446.559999999998</v>
      </c>
      <c r="F272" s="32">
        <f t="shared" si="18"/>
        <v>5155.24</v>
      </c>
      <c r="G272" s="33">
        <f t="shared" si="19"/>
        <v>12320.88</v>
      </c>
      <c r="M272" s="19"/>
      <c r="N272" s="19"/>
      <c r="O272" s="19"/>
    </row>
    <row r="273" spans="1:15">
      <c r="A273" s="7">
        <v>167.4</v>
      </c>
      <c r="B273" s="7">
        <v>75</v>
      </c>
      <c r="C273" s="29">
        <f t="shared" si="16"/>
        <v>68.229696839501031</v>
      </c>
      <c r="E273" s="31">
        <f t="shared" si="17"/>
        <v>28022.760000000002</v>
      </c>
      <c r="F273" s="32">
        <f t="shared" si="18"/>
        <v>5625</v>
      </c>
      <c r="G273" s="33">
        <f t="shared" si="19"/>
        <v>12555</v>
      </c>
      <c r="M273" s="19"/>
      <c r="N273" s="19"/>
      <c r="O273" s="19"/>
    </row>
    <row r="274" spans="1:15">
      <c r="A274" s="7">
        <v>173.6</v>
      </c>
      <c r="B274" s="7">
        <v>87.7</v>
      </c>
      <c r="C274" s="29">
        <f t="shared" si="16"/>
        <v>69.894414101355409</v>
      </c>
      <c r="E274" s="31">
        <f t="shared" si="17"/>
        <v>30136.959999999999</v>
      </c>
      <c r="F274" s="32">
        <f t="shared" si="18"/>
        <v>7691.2900000000009</v>
      </c>
      <c r="G274" s="33">
        <f t="shared" si="19"/>
        <v>15224.72</v>
      </c>
      <c r="M274" s="19"/>
      <c r="N274" s="19"/>
      <c r="O274" s="19"/>
    </row>
    <row r="275" spans="1:15">
      <c r="A275" s="7">
        <v>171.3</v>
      </c>
      <c r="B275" s="7">
        <v>64.099999999999994</v>
      </c>
      <c r="C275" s="29">
        <f t="shared" si="16"/>
        <v>69.276857697764285</v>
      </c>
      <c r="E275" s="31">
        <f t="shared" si="17"/>
        <v>29343.690000000002</v>
      </c>
      <c r="F275" s="32">
        <f t="shared" si="18"/>
        <v>4108.8099999999995</v>
      </c>
      <c r="G275" s="33">
        <f t="shared" si="19"/>
        <v>10980.33</v>
      </c>
      <c r="M275" s="19"/>
      <c r="N275" s="19"/>
      <c r="O275" s="19"/>
    </row>
    <row r="276" spans="1:15">
      <c r="A276" s="7">
        <v>170.4</v>
      </c>
      <c r="B276" s="7">
        <v>54.7</v>
      </c>
      <c r="C276" s="29">
        <f t="shared" si="16"/>
        <v>69.035205192011219</v>
      </c>
      <c r="E276" s="31">
        <f t="shared" si="17"/>
        <v>29036.160000000003</v>
      </c>
      <c r="F276" s="32">
        <f t="shared" si="18"/>
        <v>2992.09</v>
      </c>
      <c r="G276" s="33">
        <f t="shared" si="19"/>
        <v>9320.880000000001</v>
      </c>
      <c r="M276" s="19"/>
      <c r="N276" s="19"/>
      <c r="O276" s="19"/>
    </row>
    <row r="277" spans="1:15">
      <c r="A277" s="7">
        <v>175.5</v>
      </c>
      <c r="B277" s="7">
        <v>61.7</v>
      </c>
      <c r="C277" s="29">
        <f t="shared" si="16"/>
        <v>70.404569391278528</v>
      </c>
      <c r="E277" s="31">
        <f t="shared" si="17"/>
        <v>30800.25</v>
      </c>
      <c r="F277" s="32">
        <f t="shared" si="18"/>
        <v>3806.8900000000003</v>
      </c>
      <c r="G277" s="33">
        <f t="shared" si="19"/>
        <v>10828.35</v>
      </c>
      <c r="M277" s="19"/>
      <c r="N277" s="19"/>
      <c r="O277" s="19"/>
    </row>
    <row r="278" spans="1:15">
      <c r="A278" s="7">
        <v>170.4</v>
      </c>
      <c r="B278" s="7">
        <v>54.7</v>
      </c>
      <c r="C278" s="29">
        <f t="shared" si="16"/>
        <v>69.035205192011219</v>
      </c>
      <c r="E278" s="31">
        <f t="shared" si="17"/>
        <v>29036.160000000003</v>
      </c>
      <c r="F278" s="32">
        <f t="shared" si="18"/>
        <v>2992.09</v>
      </c>
      <c r="G278" s="33">
        <f t="shared" si="19"/>
        <v>9320.880000000001</v>
      </c>
      <c r="M278" s="19"/>
      <c r="N278" s="19"/>
      <c r="O278" s="19"/>
    </row>
    <row r="279" spans="1:15">
      <c r="A279" s="7">
        <v>172.4</v>
      </c>
      <c r="B279" s="7">
        <v>81.099999999999994</v>
      </c>
      <c r="C279" s="29">
        <f t="shared" si="16"/>
        <v>69.572210760351339</v>
      </c>
      <c r="E279" s="31">
        <f t="shared" si="17"/>
        <v>29721.760000000002</v>
      </c>
      <c r="F279" s="32">
        <f t="shared" si="18"/>
        <v>6577.2099999999991</v>
      </c>
      <c r="G279" s="33">
        <f t="shared" si="19"/>
        <v>13981.64</v>
      </c>
      <c r="M279" s="19"/>
      <c r="N279" s="19"/>
      <c r="O279" s="19"/>
    </row>
    <row r="280" spans="1:15">
      <c r="A280" s="7">
        <v>170.7</v>
      </c>
      <c r="B280" s="7">
        <v>83.4</v>
      </c>
      <c r="C280" s="29">
        <f t="shared" si="16"/>
        <v>69.115756027262222</v>
      </c>
      <c r="E280" s="31">
        <f t="shared" si="17"/>
        <v>29138.489999999994</v>
      </c>
      <c r="F280" s="32">
        <f t="shared" si="18"/>
        <v>6955.5600000000013</v>
      </c>
      <c r="G280" s="33">
        <f t="shared" si="19"/>
        <v>14236.38</v>
      </c>
      <c r="M280" s="19"/>
      <c r="N280" s="19"/>
      <c r="O280" s="19"/>
    </row>
    <row r="281" spans="1:15">
      <c r="A281" s="7">
        <v>171.5</v>
      </c>
      <c r="B281" s="7">
        <v>80.7</v>
      </c>
      <c r="C281" s="29">
        <f t="shared" si="16"/>
        <v>69.330558254598287</v>
      </c>
      <c r="E281" s="31">
        <f t="shared" si="17"/>
        <v>29412.25</v>
      </c>
      <c r="F281" s="32">
        <f t="shared" si="18"/>
        <v>6512.4900000000007</v>
      </c>
      <c r="G281" s="33">
        <f t="shared" si="19"/>
        <v>13840.050000000001</v>
      </c>
      <c r="M281" s="19"/>
      <c r="N281" s="19"/>
      <c r="O281" s="19"/>
    </row>
    <row r="282" spans="1:15">
      <c r="A282" s="7">
        <v>171</v>
      </c>
      <c r="B282" s="7">
        <v>87.5</v>
      </c>
      <c r="C282" s="29">
        <f t="shared" si="16"/>
        <v>69.196306862513254</v>
      </c>
      <c r="E282" s="31">
        <f t="shared" si="17"/>
        <v>29241</v>
      </c>
      <c r="F282" s="32">
        <f t="shared" si="18"/>
        <v>7656.25</v>
      </c>
      <c r="G282" s="33">
        <f t="shared" si="19"/>
        <v>14962.5</v>
      </c>
      <c r="M282" s="19"/>
      <c r="N282" s="19"/>
      <c r="O282" s="19"/>
    </row>
    <row r="283" spans="1:15">
      <c r="A283" s="7">
        <v>171</v>
      </c>
      <c r="B283" s="7">
        <v>73</v>
      </c>
      <c r="C283" s="29">
        <f t="shared" si="16"/>
        <v>69.196306862513254</v>
      </c>
      <c r="E283" s="31">
        <f t="shared" si="17"/>
        <v>29241</v>
      </c>
      <c r="F283" s="32">
        <f t="shared" si="18"/>
        <v>5329</v>
      </c>
      <c r="G283" s="33">
        <f t="shared" si="19"/>
        <v>12483</v>
      </c>
      <c r="M283" s="19"/>
      <c r="N283" s="19"/>
      <c r="O283" s="19"/>
    </row>
    <row r="284" spans="1:15">
      <c r="A284" s="7">
        <v>166.9</v>
      </c>
      <c r="B284" s="7">
        <v>73.400000000000006</v>
      </c>
      <c r="C284" s="29">
        <f t="shared" si="16"/>
        <v>68.095445447415997</v>
      </c>
      <c r="E284" s="31">
        <f t="shared" si="17"/>
        <v>27855.61</v>
      </c>
      <c r="F284" s="32">
        <f t="shared" si="18"/>
        <v>5387.56</v>
      </c>
      <c r="G284" s="33">
        <f t="shared" si="19"/>
        <v>12250.460000000001</v>
      </c>
      <c r="M284" s="19"/>
      <c r="N284" s="19"/>
      <c r="O284" s="19"/>
    </row>
    <row r="285" spans="1:15">
      <c r="A285" s="7">
        <v>169</v>
      </c>
      <c r="B285" s="7">
        <v>61.2</v>
      </c>
      <c r="C285" s="29">
        <f t="shared" si="16"/>
        <v>68.659301294173133</v>
      </c>
      <c r="E285" s="31">
        <f t="shared" si="17"/>
        <v>28561</v>
      </c>
      <c r="F285" s="32">
        <f t="shared" si="18"/>
        <v>3745.4400000000005</v>
      </c>
      <c r="G285" s="33">
        <f t="shared" si="19"/>
        <v>10342.800000000001</v>
      </c>
      <c r="M285" s="19"/>
      <c r="N285" s="19"/>
      <c r="O285" s="19"/>
    </row>
    <row r="286" spans="1:15">
      <c r="A286" s="7">
        <v>170.6</v>
      </c>
      <c r="B286" s="7">
        <v>60.8</v>
      </c>
      <c r="C286" s="29">
        <f t="shared" si="16"/>
        <v>69.088905748845235</v>
      </c>
      <c r="E286" s="31">
        <f t="shared" si="17"/>
        <v>29104.359999999997</v>
      </c>
      <c r="F286" s="32">
        <f t="shared" si="18"/>
        <v>3696.64</v>
      </c>
      <c r="G286" s="33">
        <f t="shared" si="19"/>
        <v>10372.48</v>
      </c>
      <c r="M286" s="19"/>
      <c r="N286" s="19"/>
      <c r="O286" s="19"/>
    </row>
    <row r="287" spans="1:15">
      <c r="A287" s="7">
        <v>174.5</v>
      </c>
      <c r="B287" s="7">
        <v>59.3</v>
      </c>
      <c r="C287" s="29">
        <f t="shared" si="16"/>
        <v>70.136066607108475</v>
      </c>
      <c r="E287" s="31">
        <f t="shared" si="17"/>
        <v>30450.25</v>
      </c>
      <c r="F287" s="32">
        <f t="shared" si="18"/>
        <v>3516.49</v>
      </c>
      <c r="G287" s="33">
        <f t="shared" si="19"/>
        <v>10347.85</v>
      </c>
      <c r="M287" s="19"/>
      <c r="N287" s="19"/>
      <c r="O287" s="19"/>
    </row>
    <row r="288" spans="1:15">
      <c r="A288" s="7">
        <v>168.1</v>
      </c>
      <c r="B288" s="7">
        <v>62.9</v>
      </c>
      <c r="C288" s="29">
        <f t="shared" si="16"/>
        <v>68.417648788420081</v>
      </c>
      <c r="E288" s="31">
        <f t="shared" si="17"/>
        <v>28257.609999999997</v>
      </c>
      <c r="F288" s="32">
        <f t="shared" si="18"/>
        <v>3956.41</v>
      </c>
      <c r="G288" s="33">
        <f t="shared" si="19"/>
        <v>10573.49</v>
      </c>
      <c r="M288" s="19"/>
      <c r="N288" s="19"/>
      <c r="O288" s="19"/>
    </row>
    <row r="289" spans="1:15">
      <c r="A289" s="7">
        <v>166.3</v>
      </c>
      <c r="B289" s="7">
        <v>69.5</v>
      </c>
      <c r="C289" s="29">
        <f t="shared" si="16"/>
        <v>67.934343776913963</v>
      </c>
      <c r="E289" s="31">
        <f t="shared" si="17"/>
        <v>27655.690000000002</v>
      </c>
      <c r="F289" s="32">
        <f t="shared" si="18"/>
        <v>4830.25</v>
      </c>
      <c r="G289" s="33">
        <f t="shared" si="19"/>
        <v>11557.85</v>
      </c>
      <c r="M289" s="19"/>
      <c r="N289" s="19"/>
      <c r="O289" s="19"/>
    </row>
    <row r="290" spans="1:15">
      <c r="A290" s="7">
        <v>170.6</v>
      </c>
      <c r="B290" s="7">
        <v>56.8</v>
      </c>
      <c r="C290" s="29">
        <f t="shared" si="16"/>
        <v>69.088905748845235</v>
      </c>
      <c r="E290" s="31">
        <f t="shared" si="17"/>
        <v>29104.359999999997</v>
      </c>
      <c r="F290" s="32">
        <f t="shared" si="18"/>
        <v>3226.24</v>
      </c>
      <c r="G290" s="33">
        <f t="shared" si="19"/>
        <v>9690.08</v>
      </c>
      <c r="M290" s="19"/>
      <c r="N290" s="19"/>
      <c r="O290" s="19"/>
    </row>
    <row r="291" spans="1:15">
      <c r="A291" s="7">
        <v>168</v>
      </c>
      <c r="B291" s="7">
        <v>67.8</v>
      </c>
      <c r="C291" s="29">
        <f t="shared" si="16"/>
        <v>68.390798510003066</v>
      </c>
      <c r="E291" s="31">
        <f t="shared" si="17"/>
        <v>28224</v>
      </c>
      <c r="F291" s="32">
        <f t="shared" si="18"/>
        <v>4596.8399999999992</v>
      </c>
      <c r="G291" s="33">
        <f t="shared" si="19"/>
        <v>11390.4</v>
      </c>
      <c r="M291" s="19"/>
      <c r="N291" s="19"/>
      <c r="O291" s="19"/>
    </row>
    <row r="292" spans="1:15">
      <c r="A292" s="7">
        <v>170.1</v>
      </c>
      <c r="B292" s="7">
        <v>72.2</v>
      </c>
      <c r="C292" s="29">
        <f t="shared" si="16"/>
        <v>68.954654356760187</v>
      </c>
      <c r="E292" s="31">
        <f t="shared" si="17"/>
        <v>28934.01</v>
      </c>
      <c r="F292" s="32">
        <f t="shared" si="18"/>
        <v>5212.84</v>
      </c>
      <c r="G292" s="33">
        <f t="shared" si="19"/>
        <v>12281.22</v>
      </c>
      <c r="M292" s="19"/>
      <c r="N292" s="19"/>
      <c r="O292" s="19"/>
    </row>
    <row r="293" spans="1:15">
      <c r="A293" s="7">
        <v>172.3</v>
      </c>
      <c r="B293" s="7">
        <v>61.5</v>
      </c>
      <c r="C293" s="29">
        <f t="shared" si="16"/>
        <v>69.545360481934338</v>
      </c>
      <c r="E293" s="31">
        <f t="shared" si="17"/>
        <v>29687.290000000005</v>
      </c>
      <c r="F293" s="32">
        <f t="shared" si="18"/>
        <v>3782.25</v>
      </c>
      <c r="G293" s="33">
        <f t="shared" si="19"/>
        <v>10596.45</v>
      </c>
      <c r="M293" s="19"/>
      <c r="N293" s="19"/>
      <c r="O293" s="19"/>
    </row>
    <row r="294" spans="1:15">
      <c r="A294" s="7">
        <v>173.2</v>
      </c>
      <c r="B294" s="7">
        <v>89.5</v>
      </c>
      <c r="C294" s="29">
        <f t="shared" si="16"/>
        <v>69.78701298768739</v>
      </c>
      <c r="E294" s="31">
        <f t="shared" si="17"/>
        <v>29998.239999999994</v>
      </c>
      <c r="F294" s="32">
        <f t="shared" si="18"/>
        <v>8010.25</v>
      </c>
      <c r="G294" s="33">
        <f t="shared" si="19"/>
        <v>15501.4</v>
      </c>
      <c r="M294" s="19"/>
      <c r="N294" s="19"/>
      <c r="O294" s="19"/>
    </row>
    <row r="295" spans="1:15">
      <c r="A295" s="7">
        <v>170.8</v>
      </c>
      <c r="B295" s="7">
        <v>77.400000000000006</v>
      </c>
      <c r="C295" s="29">
        <f t="shared" si="16"/>
        <v>69.142606305679237</v>
      </c>
      <c r="E295" s="31">
        <f t="shared" si="17"/>
        <v>29172.640000000003</v>
      </c>
      <c r="F295" s="32">
        <f t="shared" si="18"/>
        <v>5990.7600000000011</v>
      </c>
      <c r="G295" s="33">
        <f t="shared" si="19"/>
        <v>13219.920000000002</v>
      </c>
      <c r="M295" s="19"/>
      <c r="N295" s="19"/>
      <c r="O295" s="19"/>
    </row>
    <row r="296" spans="1:15">
      <c r="A296" s="7">
        <v>171</v>
      </c>
      <c r="B296" s="7">
        <v>86.5</v>
      </c>
      <c r="C296" s="29">
        <f t="shared" si="16"/>
        <v>69.196306862513254</v>
      </c>
      <c r="E296" s="31">
        <f t="shared" si="17"/>
        <v>29241</v>
      </c>
      <c r="F296" s="32">
        <f t="shared" si="18"/>
        <v>7482.25</v>
      </c>
      <c r="G296" s="33">
        <f t="shared" si="19"/>
        <v>14791.5</v>
      </c>
      <c r="M296" s="19"/>
      <c r="N296" s="19"/>
      <c r="O296" s="19"/>
    </row>
    <row r="297" spans="1:15">
      <c r="A297" s="7">
        <v>171.9</v>
      </c>
      <c r="B297" s="7">
        <v>79.900000000000006</v>
      </c>
      <c r="C297" s="29">
        <f t="shared" si="16"/>
        <v>69.43795936826632</v>
      </c>
      <c r="E297" s="31">
        <f t="shared" si="17"/>
        <v>29549.61</v>
      </c>
      <c r="F297" s="32">
        <f t="shared" si="18"/>
        <v>6384.0100000000011</v>
      </c>
      <c r="G297" s="33">
        <f t="shared" si="19"/>
        <v>13734.810000000001</v>
      </c>
      <c r="M297" s="19"/>
      <c r="N297" s="19"/>
      <c r="O297" s="19"/>
    </row>
    <row r="298" spans="1:15">
      <c r="A298" s="7">
        <v>170.9</v>
      </c>
      <c r="B298" s="7">
        <v>77.5</v>
      </c>
      <c r="C298" s="29">
        <f t="shared" si="16"/>
        <v>69.169456584096253</v>
      </c>
      <c r="E298" s="31">
        <f t="shared" si="17"/>
        <v>29206.81</v>
      </c>
      <c r="F298" s="32">
        <f t="shared" si="18"/>
        <v>6006.25</v>
      </c>
      <c r="G298" s="33">
        <f t="shared" si="19"/>
        <v>13244.75</v>
      </c>
      <c r="M298" s="19"/>
      <c r="N298" s="19"/>
      <c r="O298" s="19"/>
    </row>
    <row r="299" spans="1:15">
      <c r="A299" s="7">
        <v>180</v>
      </c>
      <c r="B299" s="7">
        <v>62.4</v>
      </c>
      <c r="C299" s="29">
        <f t="shared" si="16"/>
        <v>71.612831920043817</v>
      </c>
      <c r="E299" s="31">
        <f t="shared" si="17"/>
        <v>32400</v>
      </c>
      <c r="F299" s="32">
        <f t="shared" si="18"/>
        <v>3893.7599999999998</v>
      </c>
      <c r="G299" s="33">
        <f t="shared" si="19"/>
        <v>11232</v>
      </c>
      <c r="M299" s="19"/>
      <c r="N299" s="19"/>
      <c r="O299" s="19"/>
    </row>
    <row r="300" spans="1:15">
      <c r="A300" s="7">
        <v>176.6</v>
      </c>
      <c r="B300" s="7">
        <v>81</v>
      </c>
      <c r="C300" s="29">
        <f t="shared" si="16"/>
        <v>70.699922453865611</v>
      </c>
      <c r="E300" s="31">
        <f t="shared" si="17"/>
        <v>31187.559999999998</v>
      </c>
      <c r="F300" s="32">
        <f t="shared" si="18"/>
        <v>6561</v>
      </c>
      <c r="G300" s="33">
        <f t="shared" si="19"/>
        <v>14304.6</v>
      </c>
      <c r="M300" s="19"/>
      <c r="N300" s="19"/>
      <c r="O300" s="19"/>
    </row>
    <row r="301" spans="1:15">
      <c r="A301" s="7">
        <v>169.4</v>
      </c>
      <c r="B301" s="7">
        <v>67.8</v>
      </c>
      <c r="C301" s="29">
        <f t="shared" si="16"/>
        <v>68.766702407841166</v>
      </c>
      <c r="E301" s="31">
        <f t="shared" si="17"/>
        <v>28696.36</v>
      </c>
      <c r="F301" s="32">
        <f t="shared" si="18"/>
        <v>4596.8399999999992</v>
      </c>
      <c r="G301" s="33">
        <f t="shared" si="19"/>
        <v>11485.32</v>
      </c>
      <c r="M301" s="19"/>
      <c r="N301" s="19"/>
      <c r="O301" s="19"/>
    </row>
    <row r="302" spans="1:15">
      <c r="A302" s="7">
        <v>174.3</v>
      </c>
      <c r="B302" s="7">
        <v>56.2</v>
      </c>
      <c r="C302" s="29">
        <f t="shared" si="16"/>
        <v>70.082366050274459</v>
      </c>
      <c r="E302" s="31">
        <f t="shared" si="17"/>
        <v>30380.490000000005</v>
      </c>
      <c r="F302" s="32">
        <f t="shared" si="18"/>
        <v>3158.4400000000005</v>
      </c>
      <c r="G302" s="33">
        <f t="shared" si="19"/>
        <v>9795.6600000000017</v>
      </c>
      <c r="M302" s="19"/>
      <c r="N302" s="19"/>
      <c r="O302" s="19"/>
    </row>
    <row r="303" spans="1:15">
      <c r="A303" s="7">
        <v>171</v>
      </c>
      <c r="B303" s="7">
        <v>70</v>
      </c>
      <c r="C303" s="29">
        <f t="shared" si="16"/>
        <v>69.196306862513254</v>
      </c>
      <c r="E303" s="31">
        <f t="shared" si="17"/>
        <v>29241</v>
      </c>
      <c r="F303" s="32">
        <f t="shared" si="18"/>
        <v>4900</v>
      </c>
      <c r="G303" s="33">
        <f t="shared" si="19"/>
        <v>11970</v>
      </c>
      <c r="M303" s="19"/>
      <c r="N303" s="19"/>
      <c r="O303" s="19"/>
    </row>
    <row r="304" spans="1:15">
      <c r="A304" s="7">
        <v>176.3</v>
      </c>
      <c r="B304" s="7">
        <v>83.8</v>
      </c>
      <c r="C304" s="29">
        <f t="shared" si="16"/>
        <v>70.619371618614593</v>
      </c>
      <c r="E304" s="31">
        <f t="shared" si="17"/>
        <v>31081.690000000002</v>
      </c>
      <c r="F304" s="32">
        <f t="shared" si="18"/>
        <v>7022.44</v>
      </c>
      <c r="G304" s="33">
        <f t="shared" si="19"/>
        <v>14773.94</v>
      </c>
      <c r="M304" s="19"/>
      <c r="N304" s="19"/>
      <c r="O304" s="19"/>
    </row>
    <row r="305" spans="1:15">
      <c r="A305" s="7">
        <v>161.9</v>
      </c>
      <c r="B305" s="7">
        <v>73.599999999999994</v>
      </c>
      <c r="C305" s="29">
        <f t="shared" si="16"/>
        <v>66.752931526565689</v>
      </c>
      <c r="E305" s="31">
        <f t="shared" si="17"/>
        <v>26211.61</v>
      </c>
      <c r="F305" s="32">
        <f t="shared" si="18"/>
        <v>5416.9599999999991</v>
      </c>
      <c r="G305" s="33">
        <f t="shared" si="19"/>
        <v>11915.84</v>
      </c>
      <c r="M305" s="19"/>
      <c r="N305" s="19"/>
      <c r="O305" s="19"/>
    </row>
    <row r="306" spans="1:15">
      <c r="A306" s="7">
        <v>170.9</v>
      </c>
      <c r="B306" s="7">
        <v>76.5</v>
      </c>
      <c r="C306" s="29">
        <f t="shared" si="16"/>
        <v>69.169456584096253</v>
      </c>
      <c r="E306" s="31">
        <f t="shared" si="17"/>
        <v>29206.81</v>
      </c>
      <c r="F306" s="32">
        <f t="shared" si="18"/>
        <v>5852.25</v>
      </c>
      <c r="G306" s="33">
        <f t="shared" si="19"/>
        <v>13073.85</v>
      </c>
      <c r="M306" s="19"/>
      <c r="N306" s="19"/>
      <c r="O306" s="19"/>
    </row>
    <row r="307" spans="1:15">
      <c r="A307" s="7">
        <v>169.9</v>
      </c>
      <c r="B307" s="7">
        <v>61.6</v>
      </c>
      <c r="C307" s="29">
        <f t="shared" si="16"/>
        <v>68.900953799926185</v>
      </c>
      <c r="E307" s="31">
        <f t="shared" si="17"/>
        <v>28866.010000000002</v>
      </c>
      <c r="F307" s="32">
        <f t="shared" si="18"/>
        <v>3794.5600000000004</v>
      </c>
      <c r="G307" s="33">
        <f t="shared" si="19"/>
        <v>10465.84</v>
      </c>
      <c r="M307" s="19"/>
      <c r="N307" s="19"/>
      <c r="O307" s="19"/>
    </row>
    <row r="308" spans="1:15">
      <c r="A308" s="7">
        <v>169.6</v>
      </c>
      <c r="B308" s="7">
        <v>85.9</v>
      </c>
      <c r="C308" s="29">
        <f t="shared" si="16"/>
        <v>68.820402964675168</v>
      </c>
      <c r="E308" s="31">
        <f t="shared" si="17"/>
        <v>28764.16</v>
      </c>
      <c r="F308" s="32">
        <f t="shared" si="18"/>
        <v>7378.8100000000013</v>
      </c>
      <c r="G308" s="33">
        <f t="shared" si="19"/>
        <v>14568.640000000001</v>
      </c>
      <c r="M308" s="19"/>
      <c r="N308" s="19"/>
      <c r="O308" s="19"/>
    </row>
    <row r="309" spans="1:15">
      <c r="A309" s="7">
        <v>171</v>
      </c>
      <c r="B309" s="7">
        <v>64</v>
      </c>
      <c r="C309" s="29">
        <f t="shared" si="16"/>
        <v>69.196306862513254</v>
      </c>
      <c r="E309" s="31">
        <f t="shared" si="17"/>
        <v>29241</v>
      </c>
      <c r="F309" s="32">
        <f t="shared" si="18"/>
        <v>4096</v>
      </c>
      <c r="G309" s="33">
        <f t="shared" si="19"/>
        <v>10944</v>
      </c>
      <c r="M309" s="19"/>
      <c r="N309" s="19"/>
      <c r="O309" s="19"/>
    </row>
    <row r="310" spans="1:15">
      <c r="A310" s="7">
        <v>167.3</v>
      </c>
      <c r="B310" s="7">
        <v>72.599999999999994</v>
      </c>
      <c r="C310" s="29">
        <f t="shared" si="16"/>
        <v>68.202846561084016</v>
      </c>
      <c r="E310" s="31">
        <f t="shared" si="17"/>
        <v>27989.290000000005</v>
      </c>
      <c r="F310" s="32">
        <f t="shared" si="18"/>
        <v>5270.7599999999993</v>
      </c>
      <c r="G310" s="33">
        <f t="shared" si="19"/>
        <v>12145.98</v>
      </c>
      <c r="M310" s="19"/>
      <c r="N310" s="19"/>
      <c r="O310" s="19"/>
    </row>
    <row r="311" spans="1:15">
      <c r="A311" s="7">
        <v>174.6</v>
      </c>
      <c r="B311" s="7">
        <v>79.099999999999994</v>
      </c>
      <c r="C311" s="29">
        <f t="shared" si="16"/>
        <v>70.162916885525476</v>
      </c>
      <c r="E311" s="31">
        <f t="shared" si="17"/>
        <v>30485.159999999996</v>
      </c>
      <c r="F311" s="32">
        <f t="shared" si="18"/>
        <v>6256.8099999999995</v>
      </c>
      <c r="G311" s="33">
        <f t="shared" si="19"/>
        <v>13810.859999999999</v>
      </c>
      <c r="M311" s="19"/>
      <c r="N311" s="19"/>
      <c r="O311" s="19"/>
    </row>
    <row r="312" spans="1:15">
      <c r="A312" s="7">
        <v>170</v>
      </c>
      <c r="B312" s="7">
        <v>60.6</v>
      </c>
      <c r="C312" s="29">
        <f t="shared" si="16"/>
        <v>68.9278040783432</v>
      </c>
      <c r="E312" s="31">
        <f t="shared" si="17"/>
        <v>28900</v>
      </c>
      <c r="F312" s="32">
        <f t="shared" si="18"/>
        <v>3672.36</v>
      </c>
      <c r="G312" s="33">
        <f t="shared" si="19"/>
        <v>10302</v>
      </c>
      <c r="M312" s="19"/>
      <c r="N312" s="19"/>
      <c r="O312" s="19"/>
    </row>
    <row r="313" spans="1:15">
      <c r="A313" s="7">
        <v>175.7</v>
      </c>
      <c r="B313" s="7">
        <v>73.8</v>
      </c>
      <c r="C313" s="29">
        <f t="shared" si="16"/>
        <v>70.458269948112545</v>
      </c>
      <c r="E313" s="31">
        <f t="shared" si="17"/>
        <v>30870.489999999994</v>
      </c>
      <c r="F313" s="32">
        <f t="shared" si="18"/>
        <v>5446.44</v>
      </c>
      <c r="G313" s="33">
        <f t="shared" si="19"/>
        <v>12966.659999999998</v>
      </c>
      <c r="M313" s="19"/>
      <c r="N313" s="19"/>
      <c r="O313" s="19"/>
    </row>
    <row r="314" spans="1:15">
      <c r="A314" s="7">
        <v>178.1</v>
      </c>
      <c r="B314" s="7">
        <v>57.7</v>
      </c>
      <c r="C314" s="29">
        <f t="shared" si="16"/>
        <v>71.102676630120698</v>
      </c>
      <c r="E314" s="31">
        <f t="shared" si="17"/>
        <v>31719.609999999997</v>
      </c>
      <c r="F314" s="32">
        <f t="shared" si="18"/>
        <v>3329.2900000000004</v>
      </c>
      <c r="G314" s="33">
        <f t="shared" si="19"/>
        <v>10276.370000000001</v>
      </c>
      <c r="M314" s="19"/>
      <c r="N314" s="19"/>
      <c r="O314" s="19"/>
    </row>
    <row r="315" spans="1:15">
      <c r="A315" s="7">
        <v>171.8</v>
      </c>
      <c r="B315" s="7">
        <v>70.900000000000006</v>
      </c>
      <c r="C315" s="29">
        <f t="shared" si="16"/>
        <v>69.411109089849305</v>
      </c>
      <c r="E315" s="31">
        <f t="shared" si="17"/>
        <v>29515.240000000005</v>
      </c>
      <c r="F315" s="32">
        <f t="shared" si="18"/>
        <v>5026.8100000000004</v>
      </c>
      <c r="G315" s="33">
        <f t="shared" si="19"/>
        <v>12180.620000000003</v>
      </c>
      <c r="M315" s="19"/>
      <c r="N315" s="19"/>
      <c r="O315" s="19"/>
    </row>
    <row r="316" spans="1:15">
      <c r="A316" s="7">
        <v>175.4</v>
      </c>
      <c r="B316" s="7">
        <v>59.7</v>
      </c>
      <c r="C316" s="29">
        <f t="shared" si="16"/>
        <v>70.377719112861541</v>
      </c>
      <c r="E316" s="31">
        <f t="shared" si="17"/>
        <v>30765.160000000003</v>
      </c>
      <c r="F316" s="32">
        <f t="shared" si="18"/>
        <v>3564.09</v>
      </c>
      <c r="G316" s="33">
        <f t="shared" si="19"/>
        <v>10471.380000000001</v>
      </c>
      <c r="M316" s="19"/>
      <c r="N316" s="19"/>
      <c r="O316" s="19"/>
    </row>
    <row r="317" spans="1:15">
      <c r="A317" s="7">
        <v>163.69999999999999</v>
      </c>
      <c r="B317" s="7">
        <v>68.2</v>
      </c>
      <c r="C317" s="29">
        <f t="shared" si="16"/>
        <v>67.236236538071793</v>
      </c>
      <c r="E317" s="31">
        <f t="shared" si="17"/>
        <v>26797.689999999995</v>
      </c>
      <c r="F317" s="32">
        <f t="shared" si="18"/>
        <v>4651.2400000000007</v>
      </c>
      <c r="G317" s="33">
        <f t="shared" si="19"/>
        <v>11164.34</v>
      </c>
      <c r="M317" s="19"/>
      <c r="N317" s="19"/>
      <c r="O317" s="19"/>
    </row>
    <row r="318" spans="1:15">
      <c r="A318" s="7">
        <v>163.80000000000001</v>
      </c>
      <c r="B318" s="7">
        <v>82.5</v>
      </c>
      <c r="C318" s="29">
        <f t="shared" si="16"/>
        <v>67.263086816488808</v>
      </c>
      <c r="E318" s="31">
        <f t="shared" si="17"/>
        <v>26830.440000000002</v>
      </c>
      <c r="F318" s="32">
        <f t="shared" si="18"/>
        <v>6806.25</v>
      </c>
      <c r="G318" s="33">
        <f t="shared" si="19"/>
        <v>13513.500000000002</v>
      </c>
      <c r="M318" s="19"/>
      <c r="N318" s="19"/>
      <c r="O318" s="19"/>
    </row>
    <row r="319" spans="1:15">
      <c r="A319" s="7">
        <v>164.5</v>
      </c>
      <c r="B319" s="7">
        <v>70.5</v>
      </c>
      <c r="C319" s="29">
        <f t="shared" si="16"/>
        <v>67.451038765407844</v>
      </c>
      <c r="E319" s="31">
        <f t="shared" si="17"/>
        <v>27060.25</v>
      </c>
      <c r="F319" s="32">
        <f t="shared" si="18"/>
        <v>4970.25</v>
      </c>
      <c r="G319" s="33">
        <f t="shared" si="19"/>
        <v>11597.25</v>
      </c>
      <c r="M319" s="19"/>
      <c r="N319" s="19"/>
      <c r="O319" s="19"/>
    </row>
    <row r="320" spans="1:15">
      <c r="A320" s="7">
        <v>168.1</v>
      </c>
      <c r="B320" s="7">
        <v>77.3</v>
      </c>
      <c r="C320" s="29">
        <f t="shared" si="16"/>
        <v>68.417648788420081</v>
      </c>
      <c r="E320" s="31">
        <f t="shared" si="17"/>
        <v>28257.609999999997</v>
      </c>
      <c r="F320" s="32">
        <f t="shared" si="18"/>
        <v>5975.29</v>
      </c>
      <c r="G320" s="33">
        <f t="shared" si="19"/>
        <v>12994.13</v>
      </c>
      <c r="M320" s="19"/>
      <c r="N320" s="19"/>
      <c r="O320" s="19"/>
    </row>
    <row r="321" spans="1:15">
      <c r="A321" s="7">
        <v>176.3</v>
      </c>
      <c r="B321" s="7">
        <v>88.8</v>
      </c>
      <c r="C321" s="29">
        <f t="shared" si="16"/>
        <v>70.619371618614593</v>
      </c>
      <c r="E321" s="31">
        <f t="shared" si="17"/>
        <v>31081.690000000002</v>
      </c>
      <c r="F321" s="32">
        <f t="shared" si="18"/>
        <v>7885.44</v>
      </c>
      <c r="G321" s="33">
        <f t="shared" si="19"/>
        <v>15655.44</v>
      </c>
      <c r="M321" s="19"/>
      <c r="N321" s="19"/>
      <c r="O321" s="19"/>
    </row>
    <row r="322" spans="1:15">
      <c r="A322" s="7">
        <v>173.9</v>
      </c>
      <c r="B322" s="7">
        <v>69.099999999999994</v>
      </c>
      <c r="C322" s="29">
        <f t="shared" si="16"/>
        <v>69.97496493660644</v>
      </c>
      <c r="E322" s="31">
        <f t="shared" si="17"/>
        <v>30241.210000000003</v>
      </c>
      <c r="F322" s="32">
        <f t="shared" si="18"/>
        <v>4774.8099999999995</v>
      </c>
      <c r="G322" s="33">
        <f t="shared" si="19"/>
        <v>12016.49</v>
      </c>
      <c r="M322" s="19"/>
      <c r="N322" s="19"/>
      <c r="O322" s="19"/>
    </row>
    <row r="323" spans="1:15">
      <c r="A323" s="7">
        <v>165.1</v>
      </c>
      <c r="B323" s="7">
        <v>59.7</v>
      </c>
      <c r="C323" s="29">
        <f t="shared" si="16"/>
        <v>67.612140435909879</v>
      </c>
      <c r="E323" s="31">
        <f t="shared" si="17"/>
        <v>27258.01</v>
      </c>
      <c r="F323" s="32">
        <f t="shared" si="18"/>
        <v>3564.09</v>
      </c>
      <c r="G323" s="33">
        <f t="shared" si="19"/>
        <v>9856.4699999999993</v>
      </c>
      <c r="M323" s="19"/>
      <c r="N323" s="19"/>
      <c r="O323" s="19"/>
    </row>
    <row r="324" spans="1:15">
      <c r="A324" s="7">
        <v>167.3</v>
      </c>
      <c r="B324" s="7">
        <v>58.6</v>
      </c>
      <c r="C324" s="29">
        <f t="shared" ref="C324:C387" si="20">$J$11+$J$10*A324</f>
        <v>68.202846561084016</v>
      </c>
      <c r="E324" s="31">
        <f t="shared" ref="E324:E387" si="21">A324^2</f>
        <v>27989.290000000005</v>
      </c>
      <c r="F324" s="32">
        <f t="shared" ref="F324:F387" si="22">B324^2</f>
        <v>3433.96</v>
      </c>
      <c r="G324" s="33">
        <f t="shared" ref="G324:G387" si="23">A324*B324</f>
        <v>9803.7800000000007</v>
      </c>
      <c r="M324" s="19"/>
      <c r="N324" s="19"/>
      <c r="O324" s="19"/>
    </row>
    <row r="325" spans="1:15">
      <c r="A325" s="7">
        <v>162.1</v>
      </c>
      <c r="B325" s="7">
        <v>80.7</v>
      </c>
      <c r="C325" s="29">
        <f t="shared" si="20"/>
        <v>66.806632083399705</v>
      </c>
      <c r="E325" s="31">
        <f t="shared" si="21"/>
        <v>26276.41</v>
      </c>
      <c r="F325" s="32">
        <f t="shared" si="22"/>
        <v>6512.4900000000007</v>
      </c>
      <c r="G325" s="33">
        <f t="shared" si="23"/>
        <v>13081.47</v>
      </c>
      <c r="M325" s="19"/>
      <c r="N325" s="19"/>
      <c r="O325" s="19"/>
    </row>
    <row r="326" spans="1:15">
      <c r="A326" s="7">
        <v>169.6</v>
      </c>
      <c r="B326" s="7">
        <v>72.5</v>
      </c>
      <c r="C326" s="29">
        <f t="shared" si="20"/>
        <v>68.820402964675168</v>
      </c>
      <c r="E326" s="31">
        <f t="shared" si="21"/>
        <v>28764.16</v>
      </c>
      <c r="F326" s="32">
        <f t="shared" si="22"/>
        <v>5256.25</v>
      </c>
      <c r="G326" s="33">
        <f t="shared" si="23"/>
        <v>12296</v>
      </c>
      <c r="M326" s="19"/>
      <c r="N326" s="19"/>
      <c r="O326" s="19"/>
    </row>
    <row r="327" spans="1:15">
      <c r="A327" s="7">
        <v>167.9</v>
      </c>
      <c r="B327" s="7">
        <v>59.8</v>
      </c>
      <c r="C327" s="29">
        <f t="shared" si="20"/>
        <v>68.363948231586065</v>
      </c>
      <c r="E327" s="31">
        <f t="shared" si="21"/>
        <v>28190.410000000003</v>
      </c>
      <c r="F327" s="32">
        <f t="shared" si="22"/>
        <v>3576.0399999999995</v>
      </c>
      <c r="G327" s="33">
        <f t="shared" si="23"/>
        <v>10040.42</v>
      </c>
      <c r="M327" s="19"/>
      <c r="N327" s="19"/>
      <c r="O327" s="19"/>
    </row>
    <row r="328" spans="1:15">
      <c r="A328" s="7">
        <v>168.9</v>
      </c>
      <c r="B328" s="7">
        <v>55.2</v>
      </c>
      <c r="C328" s="29">
        <f t="shared" si="20"/>
        <v>68.632451015756118</v>
      </c>
      <c r="E328" s="31">
        <f t="shared" si="21"/>
        <v>28527.210000000003</v>
      </c>
      <c r="F328" s="32">
        <f t="shared" si="22"/>
        <v>3047.0400000000004</v>
      </c>
      <c r="G328" s="33">
        <f t="shared" si="23"/>
        <v>9323.2800000000007</v>
      </c>
      <c r="M328" s="19"/>
      <c r="N328" s="19"/>
      <c r="O328" s="19"/>
    </row>
    <row r="329" spans="1:15">
      <c r="A329" s="7">
        <v>170.4</v>
      </c>
      <c r="B329" s="7">
        <v>61.8</v>
      </c>
      <c r="C329" s="29">
        <f t="shared" si="20"/>
        <v>69.035205192011219</v>
      </c>
      <c r="E329" s="31">
        <f t="shared" si="21"/>
        <v>29036.160000000003</v>
      </c>
      <c r="F329" s="32">
        <f t="shared" si="22"/>
        <v>3819.24</v>
      </c>
      <c r="G329" s="33">
        <f t="shared" si="23"/>
        <v>10530.72</v>
      </c>
      <c r="M329" s="19"/>
      <c r="N329" s="19"/>
      <c r="O329" s="19"/>
    </row>
    <row r="330" spans="1:15">
      <c r="A330" s="7">
        <v>171.4</v>
      </c>
      <c r="B330" s="7">
        <v>60.1</v>
      </c>
      <c r="C330" s="29">
        <f t="shared" si="20"/>
        <v>69.303707976181272</v>
      </c>
      <c r="E330" s="31">
        <f t="shared" si="21"/>
        <v>29377.960000000003</v>
      </c>
      <c r="F330" s="32">
        <f t="shared" si="22"/>
        <v>3612.01</v>
      </c>
      <c r="G330" s="33">
        <f t="shared" si="23"/>
        <v>10301.140000000001</v>
      </c>
      <c r="M330" s="19"/>
      <c r="N330" s="19"/>
      <c r="O330" s="19"/>
    </row>
    <row r="331" spans="1:15">
      <c r="A331" s="7">
        <v>173.1</v>
      </c>
      <c r="B331" s="7">
        <v>77.400000000000006</v>
      </c>
      <c r="C331" s="29">
        <f t="shared" si="20"/>
        <v>69.760162709270389</v>
      </c>
      <c r="E331" s="31">
        <f t="shared" si="21"/>
        <v>29963.609999999997</v>
      </c>
      <c r="F331" s="32">
        <f t="shared" si="22"/>
        <v>5990.7600000000011</v>
      </c>
      <c r="G331" s="33">
        <f t="shared" si="23"/>
        <v>13397.94</v>
      </c>
      <c r="M331" s="19"/>
      <c r="N331" s="19"/>
      <c r="O331" s="19"/>
    </row>
    <row r="332" spans="1:15">
      <c r="A332" s="7">
        <v>167.9</v>
      </c>
      <c r="B332" s="7">
        <v>72.8</v>
      </c>
      <c r="C332" s="29">
        <f t="shared" si="20"/>
        <v>68.363948231586065</v>
      </c>
      <c r="E332" s="31">
        <f t="shared" si="21"/>
        <v>28190.410000000003</v>
      </c>
      <c r="F332" s="32">
        <f t="shared" si="22"/>
        <v>5299.8399999999992</v>
      </c>
      <c r="G332" s="33">
        <f t="shared" si="23"/>
        <v>12223.12</v>
      </c>
      <c r="M332" s="19"/>
      <c r="N332" s="19"/>
      <c r="O332" s="19"/>
    </row>
    <row r="333" spans="1:15">
      <c r="A333" s="7">
        <v>172.1</v>
      </c>
      <c r="B333" s="7">
        <v>55.4</v>
      </c>
      <c r="C333" s="29">
        <f t="shared" si="20"/>
        <v>69.491659925100322</v>
      </c>
      <c r="E333" s="31">
        <f t="shared" si="21"/>
        <v>29618.41</v>
      </c>
      <c r="F333" s="32">
        <f t="shared" si="22"/>
        <v>3069.16</v>
      </c>
      <c r="G333" s="33">
        <f t="shared" si="23"/>
        <v>9534.34</v>
      </c>
      <c r="M333" s="19"/>
      <c r="N333" s="19"/>
      <c r="O333" s="19"/>
    </row>
    <row r="334" spans="1:15">
      <c r="A334" s="7">
        <v>173</v>
      </c>
      <c r="B334" s="7">
        <v>69.400000000000006</v>
      </c>
      <c r="C334" s="29">
        <f t="shared" si="20"/>
        <v>69.733312430853374</v>
      </c>
      <c r="E334" s="31">
        <f t="shared" si="21"/>
        <v>29929</v>
      </c>
      <c r="F334" s="32">
        <f t="shared" si="22"/>
        <v>4816.3600000000006</v>
      </c>
      <c r="G334" s="33">
        <f t="shared" si="23"/>
        <v>12006.2</v>
      </c>
      <c r="M334" s="19"/>
      <c r="N334" s="19"/>
      <c r="O334" s="19"/>
    </row>
    <row r="335" spans="1:15">
      <c r="A335" s="7">
        <v>173.6</v>
      </c>
      <c r="B335" s="7">
        <v>68</v>
      </c>
      <c r="C335" s="29">
        <f t="shared" si="20"/>
        <v>69.894414101355409</v>
      </c>
      <c r="E335" s="31">
        <f t="shared" si="21"/>
        <v>30136.959999999999</v>
      </c>
      <c r="F335" s="32">
        <f t="shared" si="22"/>
        <v>4624</v>
      </c>
      <c r="G335" s="33">
        <f t="shared" si="23"/>
        <v>11804.8</v>
      </c>
      <c r="M335" s="19"/>
      <c r="N335" s="19"/>
      <c r="O335" s="19"/>
    </row>
    <row r="336" spans="1:15">
      <c r="A336" s="7">
        <v>166.4</v>
      </c>
      <c r="B336" s="7">
        <v>71.2</v>
      </c>
      <c r="C336" s="29">
        <f t="shared" si="20"/>
        <v>67.961194055330964</v>
      </c>
      <c r="E336" s="31">
        <f t="shared" si="21"/>
        <v>27688.960000000003</v>
      </c>
      <c r="F336" s="32">
        <f t="shared" si="22"/>
        <v>5069.4400000000005</v>
      </c>
      <c r="G336" s="33">
        <f t="shared" si="23"/>
        <v>11847.68</v>
      </c>
      <c r="M336" s="19"/>
      <c r="N336" s="19"/>
      <c r="O336" s="19"/>
    </row>
    <row r="337" spans="1:15">
      <c r="A337" s="7">
        <v>167.9</v>
      </c>
      <c r="B337" s="7">
        <v>85.2</v>
      </c>
      <c r="C337" s="29">
        <f t="shared" si="20"/>
        <v>68.363948231586065</v>
      </c>
      <c r="E337" s="31">
        <f t="shared" si="21"/>
        <v>28190.410000000003</v>
      </c>
      <c r="F337" s="32">
        <f t="shared" si="22"/>
        <v>7259.0400000000009</v>
      </c>
      <c r="G337" s="33">
        <f t="shared" si="23"/>
        <v>14305.080000000002</v>
      </c>
      <c r="M337" s="19"/>
      <c r="N337" s="19"/>
      <c r="O337" s="19"/>
    </row>
    <row r="338" spans="1:15">
      <c r="A338" s="7">
        <v>171.5</v>
      </c>
      <c r="B338" s="7">
        <v>66.2</v>
      </c>
      <c r="C338" s="29">
        <f t="shared" si="20"/>
        <v>69.330558254598287</v>
      </c>
      <c r="E338" s="31">
        <f t="shared" si="21"/>
        <v>29412.25</v>
      </c>
      <c r="F338" s="32">
        <f t="shared" si="22"/>
        <v>4382.4400000000005</v>
      </c>
      <c r="G338" s="33">
        <f t="shared" si="23"/>
        <v>11353.300000000001</v>
      </c>
      <c r="M338" s="19"/>
      <c r="N338" s="19"/>
      <c r="O338" s="19"/>
    </row>
    <row r="339" spans="1:15">
      <c r="A339" s="7">
        <v>176.6</v>
      </c>
      <c r="B339" s="7">
        <v>85.9</v>
      </c>
      <c r="C339" s="29">
        <f t="shared" si="20"/>
        <v>70.699922453865611</v>
      </c>
      <c r="E339" s="31">
        <f t="shared" si="21"/>
        <v>31187.559999999998</v>
      </c>
      <c r="F339" s="32">
        <f t="shared" si="22"/>
        <v>7378.8100000000013</v>
      </c>
      <c r="G339" s="33">
        <f t="shared" si="23"/>
        <v>15169.94</v>
      </c>
      <c r="M339" s="19"/>
      <c r="N339" s="19"/>
      <c r="O339" s="19"/>
    </row>
    <row r="340" spans="1:15">
      <c r="A340" s="7">
        <v>166.4</v>
      </c>
      <c r="B340" s="7">
        <v>67.2</v>
      </c>
      <c r="C340" s="29">
        <f t="shared" si="20"/>
        <v>67.961194055330964</v>
      </c>
      <c r="E340" s="31">
        <f t="shared" si="21"/>
        <v>27688.960000000003</v>
      </c>
      <c r="F340" s="32">
        <f t="shared" si="22"/>
        <v>4515.84</v>
      </c>
      <c r="G340" s="33">
        <f t="shared" si="23"/>
        <v>11182.080000000002</v>
      </c>
      <c r="M340" s="19"/>
      <c r="N340" s="19"/>
      <c r="O340" s="19"/>
    </row>
    <row r="341" spans="1:15">
      <c r="A341" s="7">
        <v>163.80000000000001</v>
      </c>
      <c r="B341" s="7">
        <v>71.400000000000006</v>
      </c>
      <c r="C341" s="29">
        <f t="shared" si="20"/>
        <v>67.263086816488808</v>
      </c>
      <c r="E341" s="31">
        <f t="shared" si="21"/>
        <v>26830.440000000002</v>
      </c>
      <c r="F341" s="32">
        <f t="shared" si="22"/>
        <v>5097.9600000000009</v>
      </c>
      <c r="G341" s="33">
        <f t="shared" si="23"/>
        <v>11695.320000000002</v>
      </c>
      <c r="M341" s="19"/>
      <c r="N341" s="19"/>
      <c r="O341" s="19"/>
    </row>
    <row r="342" spans="1:15">
      <c r="A342" s="7">
        <v>165.4</v>
      </c>
      <c r="B342" s="7">
        <v>70.900000000000006</v>
      </c>
      <c r="C342" s="29">
        <f t="shared" si="20"/>
        <v>67.692691271160896</v>
      </c>
      <c r="E342" s="31">
        <f t="shared" si="21"/>
        <v>27357.160000000003</v>
      </c>
      <c r="F342" s="32">
        <f t="shared" si="22"/>
        <v>5026.8100000000004</v>
      </c>
      <c r="G342" s="33">
        <f t="shared" si="23"/>
        <v>11726.86</v>
      </c>
      <c r="M342" s="19"/>
      <c r="N342" s="19"/>
      <c r="O342" s="19"/>
    </row>
    <row r="343" spans="1:15">
      <c r="A343" s="7">
        <v>163.1</v>
      </c>
      <c r="B343" s="7">
        <v>57</v>
      </c>
      <c r="C343" s="29">
        <f t="shared" si="20"/>
        <v>67.075134867569759</v>
      </c>
      <c r="E343" s="31">
        <f t="shared" si="21"/>
        <v>26601.609999999997</v>
      </c>
      <c r="F343" s="32">
        <f t="shared" si="22"/>
        <v>3249</v>
      </c>
      <c r="G343" s="33">
        <f t="shared" si="23"/>
        <v>9296.6999999999989</v>
      </c>
      <c r="M343" s="19"/>
      <c r="N343" s="19"/>
      <c r="O343" s="19"/>
    </row>
    <row r="344" spans="1:15">
      <c r="A344" s="7">
        <v>175</v>
      </c>
      <c r="B344" s="7">
        <v>64.5</v>
      </c>
      <c r="C344" s="29">
        <f t="shared" si="20"/>
        <v>70.270317999193509</v>
      </c>
      <c r="E344" s="31">
        <f t="shared" si="21"/>
        <v>30625</v>
      </c>
      <c r="F344" s="32">
        <f t="shared" si="22"/>
        <v>4160.25</v>
      </c>
      <c r="G344" s="33">
        <f t="shared" si="23"/>
        <v>11287.5</v>
      </c>
      <c r="M344" s="19"/>
      <c r="N344" s="19"/>
      <c r="O344" s="19"/>
    </row>
    <row r="345" spans="1:15">
      <c r="A345" s="7">
        <v>167.2</v>
      </c>
      <c r="B345" s="7">
        <v>73.5</v>
      </c>
      <c r="C345" s="29">
        <f t="shared" si="20"/>
        <v>68.175996282667015</v>
      </c>
      <c r="E345" s="31">
        <f t="shared" si="21"/>
        <v>27955.839999999997</v>
      </c>
      <c r="F345" s="32">
        <f t="shared" si="22"/>
        <v>5402.25</v>
      </c>
      <c r="G345" s="33">
        <f t="shared" si="23"/>
        <v>12289.199999999999</v>
      </c>
      <c r="M345" s="19"/>
      <c r="N345" s="19"/>
      <c r="O345" s="19"/>
    </row>
    <row r="346" spans="1:15">
      <c r="A346" s="7">
        <v>175.1</v>
      </c>
      <c r="B346" s="7">
        <v>57.5</v>
      </c>
      <c r="C346" s="29">
        <f t="shared" si="20"/>
        <v>70.29716827761051</v>
      </c>
      <c r="E346" s="31">
        <f t="shared" si="21"/>
        <v>30660.01</v>
      </c>
      <c r="F346" s="32">
        <f t="shared" si="22"/>
        <v>3306.25</v>
      </c>
      <c r="G346" s="33">
        <f t="shared" si="23"/>
        <v>10068.25</v>
      </c>
      <c r="M346" s="19"/>
      <c r="N346" s="19"/>
      <c r="O346" s="19"/>
    </row>
    <row r="347" spans="1:15">
      <c r="A347" s="7">
        <v>165.7</v>
      </c>
      <c r="B347" s="7">
        <v>65.900000000000006</v>
      </c>
      <c r="C347" s="29">
        <f t="shared" si="20"/>
        <v>67.773242106411914</v>
      </c>
      <c r="E347" s="31">
        <f t="shared" si="21"/>
        <v>27456.489999999998</v>
      </c>
      <c r="F347" s="32">
        <f t="shared" si="22"/>
        <v>4342.8100000000004</v>
      </c>
      <c r="G347" s="33">
        <f t="shared" si="23"/>
        <v>10919.630000000001</v>
      </c>
      <c r="M347" s="19"/>
      <c r="N347" s="19"/>
      <c r="O347" s="19"/>
    </row>
    <row r="348" spans="1:15">
      <c r="A348" s="7">
        <v>168.3</v>
      </c>
      <c r="B348" s="7">
        <v>82.4</v>
      </c>
      <c r="C348" s="29">
        <f t="shared" si="20"/>
        <v>68.471349345254083</v>
      </c>
      <c r="E348" s="31">
        <f t="shared" si="21"/>
        <v>28324.890000000003</v>
      </c>
      <c r="F348" s="32">
        <f t="shared" si="22"/>
        <v>6789.7600000000011</v>
      </c>
      <c r="G348" s="33">
        <f t="shared" si="23"/>
        <v>13867.920000000002</v>
      </c>
      <c r="M348" s="19"/>
      <c r="N348" s="19"/>
      <c r="O348" s="19"/>
    </row>
    <row r="349" spans="1:15">
      <c r="A349" s="7">
        <v>172.4</v>
      </c>
      <c r="B349" s="7">
        <v>57.5</v>
      </c>
      <c r="C349" s="29">
        <f t="shared" si="20"/>
        <v>69.572210760351339</v>
      </c>
      <c r="E349" s="31">
        <f t="shared" si="21"/>
        <v>29721.760000000002</v>
      </c>
      <c r="F349" s="32">
        <f t="shared" si="22"/>
        <v>3306.25</v>
      </c>
      <c r="G349" s="33">
        <f t="shared" si="23"/>
        <v>9913</v>
      </c>
      <c r="M349" s="19"/>
      <c r="N349" s="19"/>
      <c r="O349" s="19"/>
    </row>
    <row r="350" spans="1:15">
      <c r="A350" s="7">
        <v>173.6</v>
      </c>
      <c r="B350" s="7">
        <v>71.7</v>
      </c>
      <c r="C350" s="29">
        <f t="shared" si="20"/>
        <v>69.894414101355409</v>
      </c>
      <c r="E350" s="31">
        <f t="shared" si="21"/>
        <v>30136.959999999999</v>
      </c>
      <c r="F350" s="32">
        <f t="shared" si="22"/>
        <v>5140.8900000000003</v>
      </c>
      <c r="G350" s="33">
        <f t="shared" si="23"/>
        <v>12447.12</v>
      </c>
      <c r="M350" s="19"/>
      <c r="N350" s="19"/>
      <c r="O350" s="19"/>
    </row>
    <row r="351" spans="1:15">
      <c r="A351" s="7">
        <v>170.8</v>
      </c>
      <c r="B351" s="7">
        <v>59.9</v>
      </c>
      <c r="C351" s="29">
        <f t="shared" si="20"/>
        <v>69.142606305679237</v>
      </c>
      <c r="E351" s="31">
        <f t="shared" si="21"/>
        <v>29172.640000000003</v>
      </c>
      <c r="F351" s="32">
        <f t="shared" si="22"/>
        <v>3588.0099999999998</v>
      </c>
      <c r="G351" s="33">
        <f t="shared" si="23"/>
        <v>10230.92</v>
      </c>
      <c r="M351" s="19"/>
      <c r="N351" s="19"/>
      <c r="O351" s="19"/>
    </row>
    <row r="352" spans="1:15">
      <c r="A352" s="7">
        <v>167.9</v>
      </c>
      <c r="B352" s="7">
        <v>61.8</v>
      </c>
      <c r="C352" s="29">
        <f t="shared" si="20"/>
        <v>68.363948231586065</v>
      </c>
      <c r="E352" s="31">
        <f t="shared" si="21"/>
        <v>28190.410000000003</v>
      </c>
      <c r="F352" s="32">
        <f t="shared" si="22"/>
        <v>3819.24</v>
      </c>
      <c r="G352" s="33">
        <f t="shared" si="23"/>
        <v>10376.219999999999</v>
      </c>
      <c r="M352" s="19"/>
      <c r="N352" s="19"/>
      <c r="O352" s="19"/>
    </row>
    <row r="353" spans="1:15">
      <c r="A353" s="7">
        <v>167.7</v>
      </c>
      <c r="B353" s="7">
        <v>65.7</v>
      </c>
      <c r="C353" s="29">
        <f t="shared" si="20"/>
        <v>68.310247674752048</v>
      </c>
      <c r="E353" s="31">
        <f t="shared" si="21"/>
        <v>28123.289999999997</v>
      </c>
      <c r="F353" s="32">
        <f t="shared" si="22"/>
        <v>4316.4900000000007</v>
      </c>
      <c r="G353" s="33">
        <f t="shared" si="23"/>
        <v>11017.89</v>
      </c>
      <c r="M353" s="19"/>
      <c r="N353" s="19"/>
      <c r="O353" s="19"/>
    </row>
    <row r="354" spans="1:15">
      <c r="A354" s="7">
        <v>174.3</v>
      </c>
      <c r="B354" s="7">
        <v>80.900000000000006</v>
      </c>
      <c r="C354" s="29">
        <f t="shared" si="20"/>
        <v>70.082366050274459</v>
      </c>
      <c r="E354" s="31">
        <f t="shared" si="21"/>
        <v>30380.490000000005</v>
      </c>
      <c r="F354" s="32">
        <f t="shared" si="22"/>
        <v>6544.8100000000013</v>
      </c>
      <c r="G354" s="33">
        <f t="shared" si="23"/>
        <v>14100.870000000003</v>
      </c>
      <c r="M354" s="19"/>
      <c r="N354" s="19"/>
      <c r="O354" s="19"/>
    </row>
    <row r="355" spans="1:15">
      <c r="A355" s="7">
        <v>167.4</v>
      </c>
      <c r="B355" s="7">
        <v>75</v>
      </c>
      <c r="C355" s="29">
        <f t="shared" si="20"/>
        <v>68.229696839501031</v>
      </c>
      <c r="E355" s="31">
        <f t="shared" si="21"/>
        <v>28022.760000000002</v>
      </c>
      <c r="F355" s="32">
        <f t="shared" si="22"/>
        <v>5625</v>
      </c>
      <c r="G355" s="33">
        <f t="shared" si="23"/>
        <v>12555</v>
      </c>
      <c r="M355" s="19"/>
      <c r="N355" s="19"/>
      <c r="O355" s="19"/>
    </row>
    <row r="356" spans="1:15">
      <c r="A356" s="7">
        <v>166.4</v>
      </c>
      <c r="B356" s="7">
        <v>70.599999999999994</v>
      </c>
      <c r="C356" s="29">
        <f t="shared" si="20"/>
        <v>67.961194055330964</v>
      </c>
      <c r="E356" s="31">
        <f t="shared" si="21"/>
        <v>27688.960000000003</v>
      </c>
      <c r="F356" s="32">
        <f t="shared" si="22"/>
        <v>4984.3599999999988</v>
      </c>
      <c r="G356" s="33">
        <f t="shared" si="23"/>
        <v>11747.84</v>
      </c>
      <c r="M356" s="19"/>
      <c r="N356" s="19"/>
      <c r="O356" s="19"/>
    </row>
    <row r="357" spans="1:15">
      <c r="A357" s="7">
        <v>161.19999999999999</v>
      </c>
      <c r="B357" s="7">
        <v>57.3</v>
      </c>
      <c r="C357" s="29">
        <f t="shared" si="20"/>
        <v>66.564979577646639</v>
      </c>
      <c r="E357" s="31">
        <f t="shared" si="21"/>
        <v>25985.439999999995</v>
      </c>
      <c r="F357" s="32">
        <f t="shared" si="22"/>
        <v>3283.2899999999995</v>
      </c>
      <c r="G357" s="33">
        <f t="shared" si="23"/>
        <v>9236.7599999999984</v>
      </c>
      <c r="M357" s="19"/>
      <c r="N357" s="19"/>
      <c r="O357" s="19"/>
    </row>
    <row r="358" spans="1:15">
      <c r="A358" s="7">
        <v>167</v>
      </c>
      <c r="B358" s="7">
        <v>70.5</v>
      </c>
      <c r="C358" s="29">
        <f t="shared" si="20"/>
        <v>68.122295725832998</v>
      </c>
      <c r="E358" s="31">
        <f t="shared" si="21"/>
        <v>27889</v>
      </c>
      <c r="F358" s="32">
        <f t="shared" si="22"/>
        <v>4970.25</v>
      </c>
      <c r="G358" s="33">
        <f t="shared" si="23"/>
        <v>11773.5</v>
      </c>
      <c r="M358" s="19"/>
      <c r="N358" s="19"/>
      <c r="O358" s="19"/>
    </row>
    <row r="359" spans="1:15">
      <c r="A359" s="7">
        <v>169</v>
      </c>
      <c r="B359" s="7">
        <v>71.2</v>
      </c>
      <c r="C359" s="29">
        <f t="shared" si="20"/>
        <v>68.659301294173133</v>
      </c>
      <c r="E359" s="31">
        <f t="shared" si="21"/>
        <v>28561</v>
      </c>
      <c r="F359" s="32">
        <f t="shared" si="22"/>
        <v>5069.4400000000005</v>
      </c>
      <c r="G359" s="33">
        <f t="shared" si="23"/>
        <v>12032.800000000001</v>
      </c>
      <c r="M359" s="19"/>
      <c r="N359" s="19"/>
      <c r="O359" s="19"/>
    </row>
    <row r="360" spans="1:15">
      <c r="A360" s="7">
        <v>167.1</v>
      </c>
      <c r="B360" s="7">
        <v>60.5</v>
      </c>
      <c r="C360" s="29">
        <f t="shared" si="20"/>
        <v>68.149146004250014</v>
      </c>
      <c r="E360" s="31">
        <f t="shared" si="21"/>
        <v>27922.41</v>
      </c>
      <c r="F360" s="32">
        <f t="shared" si="22"/>
        <v>3660.25</v>
      </c>
      <c r="G360" s="33">
        <f t="shared" si="23"/>
        <v>10109.549999999999</v>
      </c>
      <c r="M360" s="19"/>
      <c r="N360" s="19"/>
      <c r="O360" s="19"/>
    </row>
    <row r="361" spans="1:15">
      <c r="A361" s="7">
        <v>174.1</v>
      </c>
      <c r="B361" s="7">
        <v>86.8</v>
      </c>
      <c r="C361" s="29">
        <f t="shared" si="20"/>
        <v>70.028665493440457</v>
      </c>
      <c r="E361" s="31">
        <f t="shared" si="21"/>
        <v>30310.809999999998</v>
      </c>
      <c r="F361" s="32">
        <f t="shared" si="22"/>
        <v>7534.24</v>
      </c>
      <c r="G361" s="33">
        <f t="shared" si="23"/>
        <v>15111.88</v>
      </c>
      <c r="M361" s="19"/>
      <c r="N361" s="19"/>
      <c r="O361" s="19"/>
    </row>
    <row r="362" spans="1:15">
      <c r="A362" s="7">
        <v>171.6</v>
      </c>
      <c r="B362" s="7">
        <v>57.2</v>
      </c>
      <c r="C362" s="29">
        <f t="shared" si="20"/>
        <v>69.357408533015288</v>
      </c>
      <c r="E362" s="31">
        <f t="shared" si="21"/>
        <v>29446.559999999998</v>
      </c>
      <c r="F362" s="32">
        <f t="shared" si="22"/>
        <v>3271.84</v>
      </c>
      <c r="G362" s="33">
        <f t="shared" si="23"/>
        <v>9815.52</v>
      </c>
      <c r="M362" s="19"/>
      <c r="N362" s="19"/>
      <c r="O362" s="19"/>
    </row>
    <row r="363" spans="1:15">
      <c r="A363" s="7">
        <v>173.9</v>
      </c>
      <c r="B363" s="7">
        <v>62.1</v>
      </c>
      <c r="C363" s="29">
        <f t="shared" si="20"/>
        <v>69.97496493660644</v>
      </c>
      <c r="E363" s="31">
        <f t="shared" si="21"/>
        <v>30241.210000000003</v>
      </c>
      <c r="F363" s="32">
        <f t="shared" si="22"/>
        <v>3856.4100000000003</v>
      </c>
      <c r="G363" s="33">
        <f t="shared" si="23"/>
        <v>10799.19</v>
      </c>
      <c r="M363" s="19"/>
      <c r="N363" s="19"/>
      <c r="O363" s="19"/>
    </row>
    <row r="364" spans="1:15">
      <c r="A364" s="7">
        <v>169.1</v>
      </c>
      <c r="B364" s="7">
        <v>72.2</v>
      </c>
      <c r="C364" s="29">
        <f t="shared" si="20"/>
        <v>68.686151572590134</v>
      </c>
      <c r="E364" s="31">
        <f t="shared" si="21"/>
        <v>28594.809999999998</v>
      </c>
      <c r="F364" s="32">
        <f t="shared" si="22"/>
        <v>5212.84</v>
      </c>
      <c r="G364" s="33">
        <f t="shared" si="23"/>
        <v>12209.02</v>
      </c>
      <c r="M364" s="19"/>
      <c r="N364" s="19"/>
      <c r="O364" s="19"/>
    </row>
    <row r="365" spans="1:15">
      <c r="A365" s="7">
        <v>163.30000000000001</v>
      </c>
      <c r="B365" s="7">
        <v>69</v>
      </c>
      <c r="C365" s="29">
        <f t="shared" si="20"/>
        <v>67.128835424403775</v>
      </c>
      <c r="E365" s="31">
        <f t="shared" si="21"/>
        <v>26666.890000000003</v>
      </c>
      <c r="F365" s="32">
        <f t="shared" si="22"/>
        <v>4761</v>
      </c>
      <c r="G365" s="33">
        <f t="shared" si="23"/>
        <v>11267.7</v>
      </c>
      <c r="M365" s="19"/>
      <c r="N365" s="19"/>
      <c r="O365" s="19"/>
    </row>
    <row r="366" spans="1:15">
      <c r="A366" s="7">
        <v>168.8</v>
      </c>
      <c r="B366" s="7">
        <v>81.599999999999994</v>
      </c>
      <c r="C366" s="29">
        <f t="shared" si="20"/>
        <v>68.605600737339117</v>
      </c>
      <c r="E366" s="31">
        <f t="shared" si="21"/>
        <v>28493.440000000002</v>
      </c>
      <c r="F366" s="32">
        <f t="shared" si="22"/>
        <v>6658.5599999999995</v>
      </c>
      <c r="G366" s="33">
        <f t="shared" si="23"/>
        <v>13774.08</v>
      </c>
      <c r="M366" s="19"/>
      <c r="N366" s="19"/>
      <c r="O366" s="19"/>
    </row>
    <row r="367" spans="1:15">
      <c r="A367" s="7">
        <v>165.1</v>
      </c>
      <c r="B367" s="7">
        <v>58.8</v>
      </c>
      <c r="C367" s="29">
        <f t="shared" si="20"/>
        <v>67.612140435909879</v>
      </c>
      <c r="E367" s="31">
        <f t="shared" si="21"/>
        <v>27258.01</v>
      </c>
      <c r="F367" s="32">
        <f t="shared" si="22"/>
        <v>3457.4399999999996</v>
      </c>
      <c r="G367" s="33">
        <f t="shared" si="23"/>
        <v>9707.8799999999992</v>
      </c>
      <c r="M367" s="19"/>
      <c r="N367" s="19"/>
      <c r="O367" s="19"/>
    </row>
    <row r="368" spans="1:15">
      <c r="A368" s="7">
        <v>171.5</v>
      </c>
      <c r="B368" s="7">
        <v>62.2</v>
      </c>
      <c r="C368" s="29">
        <f t="shared" si="20"/>
        <v>69.330558254598287</v>
      </c>
      <c r="E368" s="31">
        <f t="shared" si="21"/>
        <v>29412.25</v>
      </c>
      <c r="F368" s="32">
        <f t="shared" si="22"/>
        <v>3868.84</v>
      </c>
      <c r="G368" s="33">
        <f t="shared" si="23"/>
        <v>10667.300000000001</v>
      </c>
      <c r="M368" s="19"/>
      <c r="N368" s="19"/>
      <c r="O368" s="19"/>
    </row>
    <row r="369" spans="1:15">
      <c r="A369" s="7">
        <v>170.3</v>
      </c>
      <c r="B369" s="7">
        <v>74.2</v>
      </c>
      <c r="C369" s="29">
        <f t="shared" si="20"/>
        <v>69.008354913594218</v>
      </c>
      <c r="E369" s="31">
        <f t="shared" si="21"/>
        <v>29002.090000000004</v>
      </c>
      <c r="F369" s="32">
        <f t="shared" si="22"/>
        <v>5505.64</v>
      </c>
      <c r="G369" s="33">
        <f t="shared" si="23"/>
        <v>12636.260000000002</v>
      </c>
      <c r="M369" s="19"/>
      <c r="N369" s="19"/>
      <c r="O369" s="19"/>
    </row>
    <row r="370" spans="1:15">
      <c r="A370" s="7">
        <v>176.7</v>
      </c>
      <c r="B370" s="7">
        <v>77.099999999999994</v>
      </c>
      <c r="C370" s="29">
        <f t="shared" si="20"/>
        <v>70.726772732282598</v>
      </c>
      <c r="E370" s="31">
        <f t="shared" si="21"/>
        <v>31222.889999999996</v>
      </c>
      <c r="F370" s="32">
        <f t="shared" si="22"/>
        <v>5944.4099999999989</v>
      </c>
      <c r="G370" s="33">
        <f t="shared" si="23"/>
        <v>13623.569999999998</v>
      </c>
      <c r="M370" s="19"/>
      <c r="N370" s="19"/>
      <c r="O370" s="19"/>
    </row>
    <row r="371" spans="1:15">
      <c r="A371" s="7">
        <v>168.8</v>
      </c>
      <c r="B371" s="7">
        <v>86.6</v>
      </c>
      <c r="C371" s="29">
        <f t="shared" si="20"/>
        <v>68.605600737339117</v>
      </c>
      <c r="E371" s="31">
        <f t="shared" si="21"/>
        <v>28493.440000000002</v>
      </c>
      <c r="F371" s="32">
        <f t="shared" si="22"/>
        <v>7499.5599999999986</v>
      </c>
      <c r="G371" s="33">
        <f t="shared" si="23"/>
        <v>14618.08</v>
      </c>
      <c r="M371" s="19"/>
      <c r="N371" s="19"/>
      <c r="O371" s="19"/>
    </row>
    <row r="372" spans="1:15">
      <c r="A372" s="7">
        <v>174.5</v>
      </c>
      <c r="B372" s="7">
        <v>85</v>
      </c>
      <c r="C372" s="29">
        <f t="shared" si="20"/>
        <v>70.136066607108475</v>
      </c>
      <c r="E372" s="31">
        <f t="shared" si="21"/>
        <v>30450.25</v>
      </c>
      <c r="F372" s="32">
        <f t="shared" si="22"/>
        <v>7225</v>
      </c>
      <c r="G372" s="33">
        <f t="shared" si="23"/>
        <v>14832.5</v>
      </c>
      <c r="M372" s="19"/>
      <c r="N372" s="19"/>
      <c r="O372" s="19"/>
    </row>
    <row r="373" spans="1:15">
      <c r="A373" s="7">
        <v>163.4</v>
      </c>
      <c r="B373" s="7">
        <v>63.1</v>
      </c>
      <c r="C373" s="29">
        <f t="shared" si="20"/>
        <v>67.15568570282079</v>
      </c>
      <c r="E373" s="31">
        <f t="shared" si="21"/>
        <v>26699.56</v>
      </c>
      <c r="F373" s="32">
        <f t="shared" si="22"/>
        <v>3981.61</v>
      </c>
      <c r="G373" s="33">
        <f t="shared" si="23"/>
        <v>10310.540000000001</v>
      </c>
      <c r="M373" s="19"/>
      <c r="N373" s="19"/>
      <c r="O373" s="19"/>
    </row>
    <row r="374" spans="1:15">
      <c r="A374" s="7">
        <v>166.2</v>
      </c>
      <c r="B374" s="7">
        <v>65.2</v>
      </c>
      <c r="C374" s="29">
        <f t="shared" si="20"/>
        <v>67.907493498496962</v>
      </c>
      <c r="E374" s="31">
        <f t="shared" si="21"/>
        <v>27622.439999999995</v>
      </c>
      <c r="F374" s="32">
        <f t="shared" si="22"/>
        <v>4251.04</v>
      </c>
      <c r="G374" s="33">
        <f t="shared" si="23"/>
        <v>10836.24</v>
      </c>
      <c r="M374" s="19"/>
      <c r="N374" s="19"/>
      <c r="O374" s="19"/>
    </row>
    <row r="375" spans="1:15">
      <c r="A375" s="7">
        <v>169.3</v>
      </c>
      <c r="B375" s="7">
        <v>66.3</v>
      </c>
      <c r="C375" s="29">
        <f t="shared" si="20"/>
        <v>68.73985212942415</v>
      </c>
      <c r="E375" s="31">
        <f t="shared" si="21"/>
        <v>28662.490000000005</v>
      </c>
      <c r="F375" s="32">
        <f t="shared" si="22"/>
        <v>4395.6899999999996</v>
      </c>
      <c r="G375" s="33">
        <f t="shared" si="23"/>
        <v>11224.59</v>
      </c>
      <c r="M375" s="19"/>
      <c r="N375" s="19"/>
      <c r="O375" s="19"/>
    </row>
    <row r="376" spans="1:15">
      <c r="A376" s="7">
        <v>168.8</v>
      </c>
      <c r="B376" s="7">
        <v>73.599999999999994</v>
      </c>
      <c r="C376" s="29">
        <f t="shared" si="20"/>
        <v>68.605600737339117</v>
      </c>
      <c r="E376" s="31">
        <f t="shared" si="21"/>
        <v>28493.440000000002</v>
      </c>
      <c r="F376" s="32">
        <f t="shared" si="22"/>
        <v>5416.9599999999991</v>
      </c>
      <c r="G376" s="33">
        <f t="shared" si="23"/>
        <v>12423.68</v>
      </c>
      <c r="M376" s="19"/>
      <c r="N376" s="19"/>
      <c r="O376" s="19"/>
    </row>
    <row r="377" spans="1:15">
      <c r="A377" s="7">
        <v>177.3</v>
      </c>
      <c r="B377" s="7">
        <v>63.4</v>
      </c>
      <c r="C377" s="29">
        <f t="shared" si="20"/>
        <v>70.887874402784661</v>
      </c>
      <c r="E377" s="31">
        <f t="shared" si="21"/>
        <v>31435.290000000005</v>
      </c>
      <c r="F377" s="32">
        <f t="shared" si="22"/>
        <v>4019.56</v>
      </c>
      <c r="G377" s="33">
        <f t="shared" si="23"/>
        <v>11240.82</v>
      </c>
      <c r="M377" s="19"/>
      <c r="N377" s="19"/>
      <c r="O377" s="19"/>
    </row>
    <row r="378" spans="1:15">
      <c r="A378" s="7">
        <v>169.9</v>
      </c>
      <c r="B378" s="7">
        <v>71.599999999999994</v>
      </c>
      <c r="C378" s="29">
        <f t="shared" si="20"/>
        <v>68.900953799926185</v>
      </c>
      <c r="E378" s="31">
        <f t="shared" si="21"/>
        <v>28866.010000000002</v>
      </c>
      <c r="F378" s="32">
        <f t="shared" si="22"/>
        <v>5126.5599999999995</v>
      </c>
      <c r="G378" s="33">
        <f t="shared" si="23"/>
        <v>12164.84</v>
      </c>
      <c r="M378" s="19"/>
      <c r="N378" s="19"/>
      <c r="O378" s="19"/>
    </row>
    <row r="379" spans="1:15">
      <c r="A379" s="7">
        <v>174.5</v>
      </c>
      <c r="B379" s="7">
        <v>72.3</v>
      </c>
      <c r="C379" s="29">
        <f t="shared" si="20"/>
        <v>70.136066607108475</v>
      </c>
      <c r="E379" s="31">
        <f t="shared" si="21"/>
        <v>30450.25</v>
      </c>
      <c r="F379" s="32">
        <f t="shared" si="22"/>
        <v>5227.29</v>
      </c>
      <c r="G379" s="33">
        <f t="shared" si="23"/>
        <v>12616.35</v>
      </c>
      <c r="M379" s="19"/>
      <c r="N379" s="19"/>
      <c r="O379" s="19"/>
    </row>
    <row r="380" spans="1:15">
      <c r="A380" s="7">
        <v>165.8</v>
      </c>
      <c r="B380" s="7">
        <v>66</v>
      </c>
      <c r="C380" s="29">
        <f t="shared" si="20"/>
        <v>67.800092384828929</v>
      </c>
      <c r="E380" s="31">
        <f t="shared" si="21"/>
        <v>27489.640000000003</v>
      </c>
      <c r="F380" s="32">
        <f t="shared" si="22"/>
        <v>4356</v>
      </c>
      <c r="G380" s="33">
        <f t="shared" si="23"/>
        <v>10942.800000000001</v>
      </c>
      <c r="M380" s="19"/>
      <c r="N380" s="19"/>
      <c r="O380" s="19"/>
    </row>
    <row r="381" spans="1:15">
      <c r="A381" s="7">
        <v>172.5</v>
      </c>
      <c r="B381" s="7">
        <v>55.6</v>
      </c>
      <c r="C381" s="29">
        <f t="shared" si="20"/>
        <v>69.599061038768355</v>
      </c>
      <c r="E381" s="31">
        <f t="shared" si="21"/>
        <v>29756.25</v>
      </c>
      <c r="F381" s="32">
        <f t="shared" si="22"/>
        <v>3091.36</v>
      </c>
      <c r="G381" s="33">
        <f t="shared" si="23"/>
        <v>9591</v>
      </c>
      <c r="M381" s="19"/>
      <c r="N381" s="19"/>
      <c r="O381" s="19"/>
    </row>
    <row r="382" spans="1:15">
      <c r="A382" s="7">
        <v>165.6</v>
      </c>
      <c r="B382" s="7">
        <v>52.9</v>
      </c>
      <c r="C382" s="29">
        <f t="shared" si="20"/>
        <v>67.746391827994913</v>
      </c>
      <c r="E382" s="31">
        <f t="shared" si="21"/>
        <v>27423.359999999997</v>
      </c>
      <c r="F382" s="32">
        <f t="shared" si="22"/>
        <v>2798.41</v>
      </c>
      <c r="G382" s="33">
        <f t="shared" si="23"/>
        <v>8760.24</v>
      </c>
      <c r="M382" s="19"/>
      <c r="N382" s="19"/>
      <c r="O382" s="19"/>
    </row>
    <row r="383" spans="1:15">
      <c r="A383" s="7">
        <v>172.1</v>
      </c>
      <c r="B383" s="7">
        <v>89</v>
      </c>
      <c r="C383" s="29">
        <f t="shared" si="20"/>
        <v>69.491659925100322</v>
      </c>
      <c r="E383" s="31">
        <f t="shared" si="21"/>
        <v>29618.41</v>
      </c>
      <c r="F383" s="32">
        <f t="shared" si="22"/>
        <v>7921</v>
      </c>
      <c r="G383" s="33">
        <f t="shared" si="23"/>
        <v>15316.9</v>
      </c>
      <c r="M383" s="19"/>
      <c r="N383" s="19"/>
      <c r="O383" s="19"/>
    </row>
    <row r="384" spans="1:15">
      <c r="A384" s="7">
        <v>169.9</v>
      </c>
      <c r="B384" s="7">
        <v>81.099999999999994</v>
      </c>
      <c r="C384" s="29">
        <f t="shared" si="20"/>
        <v>68.900953799926185</v>
      </c>
      <c r="E384" s="31">
        <f t="shared" si="21"/>
        <v>28866.010000000002</v>
      </c>
      <c r="F384" s="32">
        <f t="shared" si="22"/>
        <v>6577.2099999999991</v>
      </c>
      <c r="G384" s="33">
        <f t="shared" si="23"/>
        <v>13778.89</v>
      </c>
      <c r="M384" s="19"/>
      <c r="N384" s="19"/>
      <c r="O384" s="19"/>
    </row>
    <row r="385" spans="1:15">
      <c r="A385" s="7">
        <v>172.9</v>
      </c>
      <c r="B385" s="7">
        <v>71.7</v>
      </c>
      <c r="C385" s="29">
        <f t="shared" si="20"/>
        <v>69.706462152436373</v>
      </c>
      <c r="E385" s="31">
        <f t="shared" si="21"/>
        <v>29894.410000000003</v>
      </c>
      <c r="F385" s="32">
        <f t="shared" si="22"/>
        <v>5140.8900000000003</v>
      </c>
      <c r="G385" s="33">
        <f t="shared" si="23"/>
        <v>12396.93</v>
      </c>
      <c r="M385" s="19"/>
      <c r="N385" s="19"/>
      <c r="O385" s="19"/>
    </row>
    <row r="386" spans="1:15">
      <c r="A386" s="7">
        <v>166.1</v>
      </c>
      <c r="B386" s="7">
        <v>56.1</v>
      </c>
      <c r="C386" s="29">
        <f t="shared" si="20"/>
        <v>67.880643220079946</v>
      </c>
      <c r="E386" s="31">
        <f t="shared" si="21"/>
        <v>27589.21</v>
      </c>
      <c r="F386" s="32">
        <f t="shared" si="22"/>
        <v>3147.21</v>
      </c>
      <c r="G386" s="33">
        <f t="shared" si="23"/>
        <v>9318.2099999999991</v>
      </c>
      <c r="M386" s="19"/>
      <c r="N386" s="19"/>
      <c r="O386" s="19"/>
    </row>
    <row r="387" spans="1:15">
      <c r="A387" s="7">
        <v>168.7</v>
      </c>
      <c r="B387" s="7">
        <v>61.1</v>
      </c>
      <c r="C387" s="29">
        <f t="shared" si="20"/>
        <v>68.578750458922116</v>
      </c>
      <c r="E387" s="31">
        <f t="shared" si="21"/>
        <v>28459.689999999995</v>
      </c>
      <c r="F387" s="32">
        <f t="shared" si="22"/>
        <v>3733.21</v>
      </c>
      <c r="G387" s="33">
        <f t="shared" si="23"/>
        <v>10307.57</v>
      </c>
      <c r="M387" s="19"/>
      <c r="N387" s="19"/>
      <c r="O387" s="19"/>
    </row>
    <row r="388" spans="1:15">
      <c r="A388" s="7">
        <v>172.1</v>
      </c>
      <c r="B388" s="7">
        <v>60.4</v>
      </c>
      <c r="C388" s="29">
        <f t="shared" ref="C388:C451" si="24">$J$11+$J$10*A388</f>
        <v>69.491659925100322</v>
      </c>
      <c r="E388" s="31">
        <f t="shared" ref="E388:E451" si="25">A388^2</f>
        <v>29618.41</v>
      </c>
      <c r="F388" s="32">
        <f t="shared" ref="F388:F451" si="26">B388^2</f>
        <v>3648.16</v>
      </c>
      <c r="G388" s="33">
        <f t="shared" ref="G388:G451" si="27">A388*B388</f>
        <v>10394.84</v>
      </c>
      <c r="M388" s="19"/>
      <c r="N388" s="19"/>
      <c r="O388" s="19"/>
    </row>
    <row r="389" spans="1:15">
      <c r="A389" s="7">
        <v>173.7</v>
      </c>
      <c r="B389" s="7">
        <v>70</v>
      </c>
      <c r="C389" s="29">
        <f t="shared" si="24"/>
        <v>69.921264379772424</v>
      </c>
      <c r="E389" s="31">
        <f t="shared" si="25"/>
        <v>30171.689999999995</v>
      </c>
      <c r="F389" s="32">
        <f t="shared" si="26"/>
        <v>4900</v>
      </c>
      <c r="G389" s="33">
        <f t="shared" si="27"/>
        <v>12159</v>
      </c>
      <c r="M389" s="19"/>
      <c r="N389" s="19"/>
      <c r="O389" s="19"/>
    </row>
    <row r="390" spans="1:15">
      <c r="A390" s="7">
        <v>175.5</v>
      </c>
      <c r="B390" s="7">
        <v>68.7</v>
      </c>
      <c r="C390" s="29">
        <f t="shared" si="24"/>
        <v>70.404569391278528</v>
      </c>
      <c r="E390" s="31">
        <f t="shared" si="25"/>
        <v>30800.25</v>
      </c>
      <c r="F390" s="32">
        <f t="shared" si="26"/>
        <v>4719.6900000000005</v>
      </c>
      <c r="G390" s="33">
        <f t="shared" si="27"/>
        <v>12056.85</v>
      </c>
      <c r="M390" s="19"/>
      <c r="N390" s="19"/>
      <c r="O390" s="19"/>
    </row>
    <row r="391" spans="1:15">
      <c r="A391" s="7">
        <v>170.8</v>
      </c>
      <c r="B391" s="7">
        <v>70.900000000000006</v>
      </c>
      <c r="C391" s="29">
        <f t="shared" si="24"/>
        <v>69.142606305679237</v>
      </c>
      <c r="E391" s="31">
        <f t="shared" si="25"/>
        <v>29172.640000000003</v>
      </c>
      <c r="F391" s="32">
        <f t="shared" si="26"/>
        <v>5026.8100000000004</v>
      </c>
      <c r="G391" s="33">
        <f t="shared" si="27"/>
        <v>12109.720000000001</v>
      </c>
      <c r="M391" s="19"/>
      <c r="N391" s="19"/>
      <c r="O391" s="19"/>
    </row>
    <row r="392" spans="1:15">
      <c r="A392" s="7">
        <v>166.6</v>
      </c>
      <c r="B392" s="7">
        <v>70.3</v>
      </c>
      <c r="C392" s="29">
        <f t="shared" si="24"/>
        <v>68.01489461216498</v>
      </c>
      <c r="E392" s="31">
        <f t="shared" si="25"/>
        <v>27755.559999999998</v>
      </c>
      <c r="F392" s="32">
        <f t="shared" si="26"/>
        <v>4942.0899999999992</v>
      </c>
      <c r="G392" s="33">
        <f t="shared" si="27"/>
        <v>11711.98</v>
      </c>
      <c r="M392" s="19"/>
      <c r="N392" s="19"/>
      <c r="O392" s="19"/>
    </row>
    <row r="393" spans="1:15">
      <c r="A393" s="7">
        <v>171</v>
      </c>
      <c r="B393" s="7">
        <v>67</v>
      </c>
      <c r="C393" s="29">
        <f t="shared" si="24"/>
        <v>69.196306862513254</v>
      </c>
      <c r="E393" s="31">
        <f t="shared" si="25"/>
        <v>29241</v>
      </c>
      <c r="F393" s="32">
        <f t="shared" si="26"/>
        <v>4489</v>
      </c>
      <c r="G393" s="33">
        <f t="shared" si="27"/>
        <v>11457</v>
      </c>
      <c r="M393" s="19"/>
      <c r="N393" s="19"/>
      <c r="O393" s="19"/>
    </row>
    <row r="394" spans="1:15">
      <c r="A394" s="7">
        <v>173.8</v>
      </c>
      <c r="B394" s="7">
        <v>66</v>
      </c>
      <c r="C394" s="29">
        <f t="shared" si="24"/>
        <v>69.948114658189439</v>
      </c>
      <c r="E394" s="31">
        <f t="shared" si="25"/>
        <v>30206.440000000002</v>
      </c>
      <c r="F394" s="32">
        <f t="shared" si="26"/>
        <v>4356</v>
      </c>
      <c r="G394" s="33">
        <f t="shared" si="27"/>
        <v>11470.800000000001</v>
      </c>
      <c r="M394" s="19"/>
      <c r="N394" s="19"/>
      <c r="O394" s="19"/>
    </row>
    <row r="395" spans="1:15">
      <c r="A395" s="7">
        <v>173.1</v>
      </c>
      <c r="B395" s="7">
        <v>67.8</v>
      </c>
      <c r="C395" s="29">
        <f t="shared" si="24"/>
        <v>69.760162709270389</v>
      </c>
      <c r="E395" s="31">
        <f t="shared" si="25"/>
        <v>29963.609999999997</v>
      </c>
      <c r="F395" s="32">
        <f t="shared" si="26"/>
        <v>4596.8399999999992</v>
      </c>
      <c r="G395" s="33">
        <f t="shared" si="27"/>
        <v>11736.179999999998</v>
      </c>
      <c r="M395" s="19"/>
      <c r="N395" s="19"/>
      <c r="O395" s="19"/>
    </row>
    <row r="396" spans="1:15">
      <c r="A396" s="7">
        <v>171.2</v>
      </c>
      <c r="B396" s="7">
        <v>73.099999999999994</v>
      </c>
      <c r="C396" s="29">
        <f t="shared" si="24"/>
        <v>69.25000741934727</v>
      </c>
      <c r="E396" s="31">
        <f t="shared" si="25"/>
        <v>29309.439999999995</v>
      </c>
      <c r="F396" s="32">
        <f t="shared" si="26"/>
        <v>5343.6099999999988</v>
      </c>
      <c r="G396" s="33">
        <f t="shared" si="27"/>
        <v>12514.719999999998</v>
      </c>
      <c r="M396" s="19"/>
      <c r="N396" s="19"/>
      <c r="O396" s="19"/>
    </row>
    <row r="397" spans="1:15">
      <c r="A397" s="7">
        <v>171.8</v>
      </c>
      <c r="B397" s="7">
        <v>62.3</v>
      </c>
      <c r="C397" s="29">
        <f t="shared" si="24"/>
        <v>69.411109089849305</v>
      </c>
      <c r="E397" s="31">
        <f t="shared" si="25"/>
        <v>29515.240000000005</v>
      </c>
      <c r="F397" s="32">
        <f t="shared" si="26"/>
        <v>3881.2899999999995</v>
      </c>
      <c r="G397" s="33">
        <f t="shared" si="27"/>
        <v>10703.14</v>
      </c>
      <c r="M397" s="19"/>
      <c r="N397" s="19"/>
      <c r="O397" s="19"/>
    </row>
    <row r="398" spans="1:15">
      <c r="A398" s="7">
        <v>168.3</v>
      </c>
      <c r="B398" s="7">
        <v>71.900000000000006</v>
      </c>
      <c r="C398" s="29">
        <f t="shared" si="24"/>
        <v>68.471349345254083</v>
      </c>
      <c r="E398" s="31">
        <f t="shared" si="25"/>
        <v>28324.890000000003</v>
      </c>
      <c r="F398" s="32">
        <f t="shared" si="26"/>
        <v>5169.6100000000006</v>
      </c>
      <c r="G398" s="33">
        <f t="shared" si="27"/>
        <v>12100.770000000002</v>
      </c>
      <c r="M398" s="19"/>
      <c r="N398" s="19"/>
      <c r="O398" s="19"/>
    </row>
    <row r="399" spans="1:15">
      <c r="A399" s="7">
        <v>174</v>
      </c>
      <c r="B399" s="7">
        <v>75.099999999999994</v>
      </c>
      <c r="C399" s="29">
        <f t="shared" si="24"/>
        <v>70.001815215023441</v>
      </c>
      <c r="E399" s="31">
        <f t="shared" si="25"/>
        <v>30276</v>
      </c>
      <c r="F399" s="32">
        <f t="shared" si="26"/>
        <v>5640.0099999999993</v>
      </c>
      <c r="G399" s="33">
        <f t="shared" si="27"/>
        <v>13067.4</v>
      </c>
      <c r="M399" s="19"/>
      <c r="N399" s="19"/>
      <c r="O399" s="19"/>
    </row>
    <row r="400" spans="1:15">
      <c r="A400" s="7">
        <v>170.3</v>
      </c>
      <c r="B400" s="7">
        <v>71.7</v>
      </c>
      <c r="C400" s="29">
        <f t="shared" si="24"/>
        <v>69.008354913594218</v>
      </c>
      <c r="E400" s="31">
        <f t="shared" si="25"/>
        <v>29002.090000000004</v>
      </c>
      <c r="F400" s="32">
        <f t="shared" si="26"/>
        <v>5140.8900000000003</v>
      </c>
      <c r="G400" s="33">
        <f t="shared" si="27"/>
        <v>12210.510000000002</v>
      </c>
      <c r="M400" s="19"/>
      <c r="N400" s="19"/>
      <c r="O400" s="19"/>
    </row>
    <row r="401" spans="1:15">
      <c r="A401" s="7">
        <v>169.2</v>
      </c>
      <c r="B401" s="7">
        <v>73.3</v>
      </c>
      <c r="C401" s="29">
        <f t="shared" si="24"/>
        <v>68.713001851007135</v>
      </c>
      <c r="E401" s="31">
        <f t="shared" si="25"/>
        <v>28628.639999999996</v>
      </c>
      <c r="F401" s="32">
        <f t="shared" si="26"/>
        <v>5372.8899999999994</v>
      </c>
      <c r="G401" s="33">
        <f t="shared" si="27"/>
        <v>12402.359999999999</v>
      </c>
      <c r="M401" s="19"/>
      <c r="N401" s="19"/>
      <c r="O401" s="19"/>
    </row>
    <row r="402" spans="1:15">
      <c r="A402" s="7">
        <v>171.3</v>
      </c>
      <c r="B402" s="7">
        <v>61.1</v>
      </c>
      <c r="C402" s="29">
        <f t="shared" si="24"/>
        <v>69.276857697764285</v>
      </c>
      <c r="E402" s="31">
        <f t="shared" si="25"/>
        <v>29343.690000000002</v>
      </c>
      <c r="F402" s="32">
        <f t="shared" si="26"/>
        <v>3733.21</v>
      </c>
      <c r="G402" s="33">
        <f t="shared" si="27"/>
        <v>10466.43</v>
      </c>
      <c r="M402" s="19"/>
      <c r="N402" s="19"/>
      <c r="O402" s="19"/>
    </row>
    <row r="403" spans="1:15">
      <c r="A403" s="7">
        <v>171.7</v>
      </c>
      <c r="B403" s="7">
        <v>60.2</v>
      </c>
      <c r="C403" s="29">
        <f t="shared" si="24"/>
        <v>69.384258811432289</v>
      </c>
      <c r="E403" s="31">
        <f t="shared" si="25"/>
        <v>29480.889999999996</v>
      </c>
      <c r="F403" s="32">
        <f t="shared" si="26"/>
        <v>3624.0400000000004</v>
      </c>
      <c r="G403" s="33">
        <f t="shared" si="27"/>
        <v>10336.34</v>
      </c>
      <c r="M403" s="19"/>
      <c r="N403" s="19"/>
      <c r="O403" s="19"/>
    </row>
    <row r="404" spans="1:15">
      <c r="A404" s="7">
        <v>164.7</v>
      </c>
      <c r="B404" s="7">
        <v>80.8</v>
      </c>
      <c r="C404" s="29">
        <f t="shared" si="24"/>
        <v>67.504739322241861</v>
      </c>
      <c r="E404" s="31">
        <f t="shared" si="25"/>
        <v>27126.089999999997</v>
      </c>
      <c r="F404" s="32">
        <f t="shared" si="26"/>
        <v>6528.6399999999994</v>
      </c>
      <c r="G404" s="33">
        <f t="shared" si="27"/>
        <v>13307.759999999998</v>
      </c>
      <c r="M404" s="19"/>
      <c r="N404" s="19"/>
      <c r="O404" s="19"/>
    </row>
    <row r="405" spans="1:15">
      <c r="A405" s="7">
        <v>164.7</v>
      </c>
      <c r="B405" s="7">
        <v>72.8</v>
      </c>
      <c r="C405" s="29">
        <f t="shared" si="24"/>
        <v>67.504739322241861</v>
      </c>
      <c r="E405" s="31">
        <f t="shared" si="25"/>
        <v>27126.089999999997</v>
      </c>
      <c r="F405" s="32">
        <f t="shared" si="26"/>
        <v>5299.8399999999992</v>
      </c>
      <c r="G405" s="33">
        <f t="shared" si="27"/>
        <v>11990.159999999998</v>
      </c>
      <c r="M405" s="19"/>
      <c r="N405" s="19"/>
      <c r="O405" s="19"/>
    </row>
    <row r="406" spans="1:15">
      <c r="A406" s="7">
        <v>163.9</v>
      </c>
      <c r="B406" s="7">
        <v>69.3</v>
      </c>
      <c r="C406" s="29">
        <f t="shared" si="24"/>
        <v>67.28993709490581</v>
      </c>
      <c r="E406" s="31">
        <f t="shared" si="25"/>
        <v>26863.210000000003</v>
      </c>
      <c r="F406" s="32">
        <f t="shared" si="26"/>
        <v>4802.49</v>
      </c>
      <c r="G406" s="33">
        <f t="shared" si="27"/>
        <v>11358.27</v>
      </c>
      <c r="M406" s="19"/>
      <c r="N406" s="19"/>
      <c r="O406" s="19"/>
    </row>
    <row r="407" spans="1:15">
      <c r="A407" s="7">
        <v>167.8</v>
      </c>
      <c r="B407" s="7">
        <v>78.099999999999994</v>
      </c>
      <c r="C407" s="29">
        <f t="shared" si="24"/>
        <v>68.337097953169064</v>
      </c>
      <c r="E407" s="31">
        <f t="shared" si="25"/>
        <v>28156.840000000004</v>
      </c>
      <c r="F407" s="32">
        <f t="shared" si="26"/>
        <v>6099.6099999999988</v>
      </c>
      <c r="G407" s="33">
        <f t="shared" si="27"/>
        <v>13105.18</v>
      </c>
      <c r="M407" s="19"/>
      <c r="N407" s="19"/>
      <c r="O407" s="19"/>
    </row>
    <row r="408" spans="1:15">
      <c r="A408" s="7">
        <v>170</v>
      </c>
      <c r="B408" s="7">
        <v>68.599999999999994</v>
      </c>
      <c r="C408" s="29">
        <f t="shared" si="24"/>
        <v>68.9278040783432</v>
      </c>
      <c r="E408" s="31">
        <f t="shared" si="25"/>
        <v>28900</v>
      </c>
      <c r="F408" s="32">
        <f t="shared" si="26"/>
        <v>4705.9599999999991</v>
      </c>
      <c r="G408" s="33">
        <f t="shared" si="27"/>
        <v>11661.999999999998</v>
      </c>
      <c r="M408" s="19"/>
      <c r="N408" s="19"/>
      <c r="O408" s="19"/>
    </row>
    <row r="409" spans="1:15">
      <c r="A409" s="7">
        <v>172.9</v>
      </c>
      <c r="B409" s="7">
        <v>62.7</v>
      </c>
      <c r="C409" s="29">
        <f t="shared" si="24"/>
        <v>69.706462152436373</v>
      </c>
      <c r="E409" s="31">
        <f t="shared" si="25"/>
        <v>29894.410000000003</v>
      </c>
      <c r="F409" s="32">
        <f t="shared" si="26"/>
        <v>3931.2900000000004</v>
      </c>
      <c r="G409" s="33">
        <f t="shared" si="27"/>
        <v>10840.830000000002</v>
      </c>
      <c r="M409" s="19"/>
      <c r="N409" s="19"/>
      <c r="O409" s="19"/>
    </row>
    <row r="410" spans="1:15">
      <c r="A410" s="7">
        <v>162.69999999999999</v>
      </c>
      <c r="B410" s="7">
        <v>51.8</v>
      </c>
      <c r="C410" s="29">
        <f t="shared" si="24"/>
        <v>66.96773375390174</v>
      </c>
      <c r="E410" s="31">
        <f t="shared" si="25"/>
        <v>26471.289999999997</v>
      </c>
      <c r="F410" s="32">
        <f t="shared" si="26"/>
        <v>2683.24</v>
      </c>
      <c r="G410" s="33">
        <f t="shared" si="27"/>
        <v>8427.8599999999988</v>
      </c>
      <c r="M410" s="19"/>
      <c r="N410" s="19"/>
      <c r="O410" s="19"/>
    </row>
    <row r="411" spans="1:15">
      <c r="A411" s="7">
        <v>167.5</v>
      </c>
      <c r="B411" s="7">
        <v>70.7</v>
      </c>
      <c r="C411" s="29">
        <f t="shared" si="24"/>
        <v>68.256547117918032</v>
      </c>
      <c r="E411" s="31">
        <f t="shared" si="25"/>
        <v>28056.25</v>
      </c>
      <c r="F411" s="32">
        <f t="shared" si="26"/>
        <v>4998.4900000000007</v>
      </c>
      <c r="G411" s="33">
        <f t="shared" si="27"/>
        <v>11842.25</v>
      </c>
      <c r="M411" s="19"/>
      <c r="N411" s="19"/>
      <c r="O411" s="19"/>
    </row>
    <row r="412" spans="1:15">
      <c r="A412" s="7">
        <v>168.9</v>
      </c>
      <c r="B412" s="7">
        <v>75.599999999999994</v>
      </c>
      <c r="C412" s="29">
        <f t="shared" si="24"/>
        <v>68.632451015756118</v>
      </c>
      <c r="E412" s="31">
        <f t="shared" si="25"/>
        <v>28527.210000000003</v>
      </c>
      <c r="F412" s="32">
        <f t="shared" si="26"/>
        <v>5715.3599999999988</v>
      </c>
      <c r="G412" s="33">
        <f t="shared" si="27"/>
        <v>12768.84</v>
      </c>
      <c r="M412" s="19"/>
      <c r="N412" s="19"/>
      <c r="O412" s="19"/>
    </row>
    <row r="413" spans="1:15">
      <c r="A413" s="7">
        <v>166.2</v>
      </c>
      <c r="B413" s="7">
        <v>62.2</v>
      </c>
      <c r="C413" s="29">
        <f t="shared" si="24"/>
        <v>67.907493498496962</v>
      </c>
      <c r="E413" s="31">
        <f t="shared" si="25"/>
        <v>27622.439999999995</v>
      </c>
      <c r="F413" s="32">
        <f t="shared" si="26"/>
        <v>3868.84</v>
      </c>
      <c r="G413" s="33">
        <f t="shared" si="27"/>
        <v>10337.64</v>
      </c>
      <c r="M413" s="19"/>
      <c r="N413" s="19"/>
      <c r="O413" s="19"/>
    </row>
    <row r="414" spans="1:15">
      <c r="A414" s="7">
        <v>177.5</v>
      </c>
      <c r="B414" s="7">
        <v>69.5</v>
      </c>
      <c r="C414" s="29">
        <f t="shared" si="24"/>
        <v>70.941574959618663</v>
      </c>
      <c r="E414" s="31">
        <f t="shared" si="25"/>
        <v>31506.25</v>
      </c>
      <c r="F414" s="32">
        <f t="shared" si="26"/>
        <v>4830.25</v>
      </c>
      <c r="G414" s="33">
        <f t="shared" si="27"/>
        <v>12336.25</v>
      </c>
      <c r="M414" s="19"/>
      <c r="N414" s="19"/>
      <c r="O414" s="19"/>
    </row>
    <row r="415" spans="1:15">
      <c r="A415" s="7">
        <v>173.7</v>
      </c>
      <c r="B415" s="7">
        <v>70</v>
      </c>
      <c r="C415" s="29">
        <f t="shared" si="24"/>
        <v>69.921264379772424</v>
      </c>
      <c r="E415" s="31">
        <f t="shared" si="25"/>
        <v>30171.689999999995</v>
      </c>
      <c r="F415" s="32">
        <f t="shared" si="26"/>
        <v>4900</v>
      </c>
      <c r="G415" s="33">
        <f t="shared" si="27"/>
        <v>12159</v>
      </c>
      <c r="M415" s="19"/>
      <c r="N415" s="19"/>
      <c r="O415" s="19"/>
    </row>
    <row r="416" spans="1:15">
      <c r="A416" s="7">
        <v>161.30000000000001</v>
      </c>
      <c r="B416" s="7">
        <v>75.400000000000006</v>
      </c>
      <c r="C416" s="29">
        <f t="shared" si="24"/>
        <v>66.59182985606364</v>
      </c>
      <c r="E416" s="31">
        <f t="shared" si="25"/>
        <v>26017.690000000002</v>
      </c>
      <c r="F416" s="32">
        <f t="shared" si="26"/>
        <v>5685.1600000000008</v>
      </c>
      <c r="G416" s="33">
        <f t="shared" si="27"/>
        <v>12162.020000000002</v>
      </c>
      <c r="M416" s="19"/>
      <c r="N416" s="19"/>
      <c r="O416" s="19"/>
    </row>
    <row r="417" spans="1:15">
      <c r="A417" s="7">
        <v>167.2</v>
      </c>
      <c r="B417" s="7">
        <v>57.5</v>
      </c>
      <c r="C417" s="29">
        <f t="shared" si="24"/>
        <v>68.175996282667015</v>
      </c>
      <c r="E417" s="31">
        <f t="shared" si="25"/>
        <v>27955.839999999997</v>
      </c>
      <c r="F417" s="32">
        <f t="shared" si="26"/>
        <v>3306.25</v>
      </c>
      <c r="G417" s="33">
        <f t="shared" si="27"/>
        <v>9614</v>
      </c>
      <c r="M417" s="19"/>
      <c r="N417" s="19"/>
      <c r="O417" s="19"/>
    </row>
    <row r="418" spans="1:15">
      <c r="A418" s="7">
        <v>169.6</v>
      </c>
      <c r="B418" s="7">
        <v>63.5</v>
      </c>
      <c r="C418" s="29">
        <f t="shared" si="24"/>
        <v>68.820402964675168</v>
      </c>
      <c r="E418" s="31">
        <f t="shared" si="25"/>
        <v>28764.16</v>
      </c>
      <c r="F418" s="32">
        <f t="shared" si="26"/>
        <v>4032.25</v>
      </c>
      <c r="G418" s="33">
        <f t="shared" si="27"/>
        <v>10769.6</v>
      </c>
      <c r="M418" s="19"/>
      <c r="N418" s="19"/>
      <c r="O418" s="19"/>
    </row>
    <row r="419" spans="1:15">
      <c r="A419" s="7">
        <v>171.3</v>
      </c>
      <c r="B419" s="7">
        <v>81.599999999999994</v>
      </c>
      <c r="C419" s="29">
        <f t="shared" si="24"/>
        <v>69.276857697764285</v>
      </c>
      <c r="E419" s="31">
        <f t="shared" si="25"/>
        <v>29343.690000000002</v>
      </c>
      <c r="F419" s="32">
        <f t="shared" si="26"/>
        <v>6658.5599999999995</v>
      </c>
      <c r="G419" s="33">
        <f t="shared" si="27"/>
        <v>13978.08</v>
      </c>
      <c r="M419" s="19"/>
      <c r="N419" s="19"/>
      <c r="O419" s="19"/>
    </row>
    <row r="420" spans="1:15">
      <c r="A420" s="7">
        <v>170.6</v>
      </c>
      <c r="B420" s="7">
        <v>72.8</v>
      </c>
      <c r="C420" s="29">
        <f t="shared" si="24"/>
        <v>69.088905748845235</v>
      </c>
      <c r="E420" s="31">
        <f t="shared" si="25"/>
        <v>29104.359999999997</v>
      </c>
      <c r="F420" s="32">
        <f t="shared" si="26"/>
        <v>5299.8399999999992</v>
      </c>
      <c r="G420" s="33">
        <f t="shared" si="27"/>
        <v>12419.679999999998</v>
      </c>
      <c r="M420" s="19"/>
      <c r="N420" s="19"/>
      <c r="O420" s="19"/>
    </row>
    <row r="421" spans="1:15">
      <c r="A421" s="7">
        <v>168.6</v>
      </c>
      <c r="B421" s="7">
        <v>82.5</v>
      </c>
      <c r="C421" s="29">
        <f t="shared" si="24"/>
        <v>68.5519001805051</v>
      </c>
      <c r="E421" s="31">
        <f t="shared" si="25"/>
        <v>28425.96</v>
      </c>
      <c r="F421" s="32">
        <f t="shared" si="26"/>
        <v>6806.25</v>
      </c>
      <c r="G421" s="33">
        <f t="shared" si="27"/>
        <v>13909.5</v>
      </c>
      <c r="M421" s="19"/>
      <c r="N421" s="19"/>
      <c r="O421" s="19"/>
    </row>
    <row r="422" spans="1:15">
      <c r="A422" s="7">
        <v>162.30000000000001</v>
      </c>
      <c r="B422" s="7">
        <v>60.7</v>
      </c>
      <c r="C422" s="29">
        <f t="shared" si="24"/>
        <v>66.860332640233707</v>
      </c>
      <c r="E422" s="31">
        <f t="shared" si="25"/>
        <v>26341.290000000005</v>
      </c>
      <c r="F422" s="32">
        <f t="shared" si="26"/>
        <v>3684.4900000000002</v>
      </c>
      <c r="G422" s="33">
        <f t="shared" si="27"/>
        <v>9851.61</v>
      </c>
      <c r="M422" s="19"/>
      <c r="N422" s="19"/>
      <c r="O422" s="19"/>
    </row>
    <row r="423" spans="1:15">
      <c r="A423" s="7">
        <v>171.2</v>
      </c>
      <c r="B423" s="7">
        <v>72.599999999999994</v>
      </c>
      <c r="C423" s="29">
        <f t="shared" si="24"/>
        <v>69.25000741934727</v>
      </c>
      <c r="E423" s="31">
        <f t="shared" si="25"/>
        <v>29309.439999999995</v>
      </c>
      <c r="F423" s="32">
        <f t="shared" si="26"/>
        <v>5270.7599999999993</v>
      </c>
      <c r="G423" s="33">
        <f t="shared" si="27"/>
        <v>12429.119999999999</v>
      </c>
      <c r="M423" s="19"/>
      <c r="N423" s="19"/>
      <c r="O423" s="19"/>
    </row>
    <row r="424" spans="1:15">
      <c r="A424" s="7">
        <v>167.5</v>
      </c>
      <c r="B424" s="7">
        <v>79</v>
      </c>
      <c r="C424" s="29">
        <f t="shared" si="24"/>
        <v>68.256547117918032</v>
      </c>
      <c r="E424" s="31">
        <f t="shared" si="25"/>
        <v>28056.25</v>
      </c>
      <c r="F424" s="32">
        <f t="shared" si="26"/>
        <v>6241</v>
      </c>
      <c r="G424" s="33">
        <f t="shared" si="27"/>
        <v>13232.5</v>
      </c>
      <c r="M424" s="19"/>
      <c r="N424" s="19"/>
      <c r="O424" s="19"/>
    </row>
    <row r="425" spans="1:15">
      <c r="A425" s="7">
        <v>165.1</v>
      </c>
      <c r="B425" s="7">
        <v>57.7</v>
      </c>
      <c r="C425" s="29">
        <f t="shared" si="24"/>
        <v>67.612140435909879</v>
      </c>
      <c r="E425" s="31">
        <f t="shared" si="25"/>
        <v>27258.01</v>
      </c>
      <c r="F425" s="32">
        <f t="shared" si="26"/>
        <v>3329.2900000000004</v>
      </c>
      <c r="G425" s="33">
        <f t="shared" si="27"/>
        <v>9526.27</v>
      </c>
      <c r="M425" s="19"/>
      <c r="N425" s="19"/>
      <c r="O425" s="19"/>
    </row>
    <row r="426" spans="1:15">
      <c r="A426" s="7">
        <v>170.4</v>
      </c>
      <c r="B426" s="7">
        <v>74.7</v>
      </c>
      <c r="C426" s="29">
        <f t="shared" si="24"/>
        <v>69.035205192011219</v>
      </c>
      <c r="E426" s="31">
        <f t="shared" si="25"/>
        <v>29036.160000000003</v>
      </c>
      <c r="F426" s="32">
        <f t="shared" si="26"/>
        <v>5580.09</v>
      </c>
      <c r="G426" s="33">
        <f t="shared" si="27"/>
        <v>12728.880000000001</v>
      </c>
      <c r="M426" s="19"/>
      <c r="N426" s="19"/>
      <c r="O426" s="19"/>
    </row>
    <row r="427" spans="1:15">
      <c r="A427" s="7">
        <v>173.3</v>
      </c>
      <c r="B427" s="7">
        <v>66.900000000000006</v>
      </c>
      <c r="C427" s="29">
        <f t="shared" si="24"/>
        <v>69.813863266104391</v>
      </c>
      <c r="E427" s="31">
        <f t="shared" si="25"/>
        <v>30032.890000000003</v>
      </c>
      <c r="F427" s="32">
        <f t="shared" si="26"/>
        <v>4475.6100000000006</v>
      </c>
      <c r="G427" s="33">
        <f t="shared" si="27"/>
        <v>11593.770000000002</v>
      </c>
      <c r="M427" s="19"/>
      <c r="N427" s="19"/>
      <c r="O427" s="19"/>
    </row>
    <row r="428" spans="1:15">
      <c r="A428" s="7">
        <v>172</v>
      </c>
      <c r="B428" s="7">
        <v>75.400000000000006</v>
      </c>
      <c r="C428" s="29">
        <f t="shared" si="24"/>
        <v>69.464809646683307</v>
      </c>
      <c r="E428" s="31">
        <f t="shared" si="25"/>
        <v>29584</v>
      </c>
      <c r="F428" s="32">
        <f t="shared" si="26"/>
        <v>5685.1600000000008</v>
      </c>
      <c r="G428" s="33">
        <f t="shared" si="27"/>
        <v>12968.800000000001</v>
      </c>
      <c r="M428" s="19"/>
      <c r="N428" s="19"/>
      <c r="O428" s="19"/>
    </row>
    <row r="429" spans="1:15">
      <c r="A429" s="7">
        <v>170.8</v>
      </c>
      <c r="B429" s="7">
        <v>66.900000000000006</v>
      </c>
      <c r="C429" s="29">
        <f t="shared" si="24"/>
        <v>69.142606305679237</v>
      </c>
      <c r="E429" s="31">
        <f t="shared" si="25"/>
        <v>29172.640000000003</v>
      </c>
      <c r="F429" s="32">
        <f t="shared" si="26"/>
        <v>4475.6100000000006</v>
      </c>
      <c r="G429" s="33">
        <f t="shared" si="27"/>
        <v>11426.520000000002</v>
      </c>
      <c r="M429" s="19"/>
      <c r="N429" s="19"/>
      <c r="O429" s="19"/>
    </row>
    <row r="430" spans="1:15">
      <c r="A430" s="7">
        <v>175.1</v>
      </c>
      <c r="B430" s="7">
        <v>62.5</v>
      </c>
      <c r="C430" s="29">
        <f t="shared" si="24"/>
        <v>70.29716827761051</v>
      </c>
      <c r="E430" s="31">
        <f t="shared" si="25"/>
        <v>30660.01</v>
      </c>
      <c r="F430" s="32">
        <f t="shared" si="26"/>
        <v>3906.25</v>
      </c>
      <c r="G430" s="33">
        <f t="shared" si="27"/>
        <v>10943.75</v>
      </c>
      <c r="M430" s="19"/>
      <c r="N430" s="19"/>
      <c r="O430" s="19"/>
    </row>
    <row r="431" spans="1:15">
      <c r="A431" s="7">
        <v>168.9</v>
      </c>
      <c r="B431" s="7">
        <v>66.2</v>
      </c>
      <c r="C431" s="29">
        <f t="shared" si="24"/>
        <v>68.632451015756118</v>
      </c>
      <c r="E431" s="31">
        <f t="shared" si="25"/>
        <v>28527.210000000003</v>
      </c>
      <c r="F431" s="32">
        <f t="shared" si="26"/>
        <v>4382.4400000000005</v>
      </c>
      <c r="G431" s="33">
        <f t="shared" si="27"/>
        <v>11181.18</v>
      </c>
      <c r="M431" s="19"/>
      <c r="N431" s="19"/>
      <c r="O431" s="19"/>
    </row>
    <row r="432" spans="1:15">
      <c r="A432" s="7">
        <v>175.1</v>
      </c>
      <c r="B432" s="7">
        <v>89.3</v>
      </c>
      <c r="C432" s="29">
        <f t="shared" si="24"/>
        <v>70.29716827761051</v>
      </c>
      <c r="E432" s="31">
        <f t="shared" si="25"/>
        <v>30660.01</v>
      </c>
      <c r="F432" s="32">
        <f t="shared" si="26"/>
        <v>7974.49</v>
      </c>
      <c r="G432" s="33">
        <f t="shared" si="27"/>
        <v>15636.429999999998</v>
      </c>
      <c r="M432" s="19"/>
      <c r="N432" s="19"/>
      <c r="O432" s="19"/>
    </row>
    <row r="433" spans="1:15">
      <c r="A433" s="7">
        <v>176.9</v>
      </c>
      <c r="B433" s="7">
        <v>64.2</v>
      </c>
      <c r="C433" s="29">
        <f t="shared" si="24"/>
        <v>70.780473289116628</v>
      </c>
      <c r="E433" s="31">
        <f t="shared" si="25"/>
        <v>31293.61</v>
      </c>
      <c r="F433" s="32">
        <f t="shared" si="26"/>
        <v>4121.6400000000003</v>
      </c>
      <c r="G433" s="33">
        <f t="shared" si="27"/>
        <v>11356.980000000001</v>
      </c>
      <c r="M433" s="19"/>
      <c r="N433" s="19"/>
      <c r="O433" s="19"/>
    </row>
    <row r="434" spans="1:15">
      <c r="A434" s="7">
        <v>176.4</v>
      </c>
      <c r="B434" s="7">
        <v>66</v>
      </c>
      <c r="C434" s="29">
        <f t="shared" si="24"/>
        <v>70.646221897031594</v>
      </c>
      <c r="E434" s="31">
        <f t="shared" si="25"/>
        <v>31116.960000000003</v>
      </c>
      <c r="F434" s="32">
        <f t="shared" si="26"/>
        <v>4356</v>
      </c>
      <c r="G434" s="33">
        <f t="shared" si="27"/>
        <v>11642.4</v>
      </c>
      <c r="M434" s="19"/>
      <c r="N434" s="19"/>
      <c r="O434" s="19"/>
    </row>
    <row r="435" spans="1:15">
      <c r="A435" s="7">
        <v>167.1</v>
      </c>
      <c r="B435" s="7">
        <v>65.5</v>
      </c>
      <c r="C435" s="29">
        <f t="shared" si="24"/>
        <v>68.149146004250014</v>
      </c>
      <c r="E435" s="31">
        <f t="shared" si="25"/>
        <v>27922.41</v>
      </c>
      <c r="F435" s="32">
        <f t="shared" si="26"/>
        <v>4290.25</v>
      </c>
      <c r="G435" s="33">
        <f t="shared" si="27"/>
        <v>10945.05</v>
      </c>
      <c r="M435" s="19"/>
      <c r="N435" s="19"/>
      <c r="O435" s="19"/>
    </row>
    <row r="436" spans="1:15">
      <c r="A436" s="7">
        <v>173.8</v>
      </c>
      <c r="B436" s="7">
        <v>70.099999999999994</v>
      </c>
      <c r="C436" s="29">
        <f t="shared" si="24"/>
        <v>69.948114658189439</v>
      </c>
      <c r="E436" s="31">
        <f t="shared" si="25"/>
        <v>30206.440000000002</v>
      </c>
      <c r="F436" s="32">
        <f t="shared" si="26"/>
        <v>4914.0099999999993</v>
      </c>
      <c r="G436" s="33">
        <f t="shared" si="27"/>
        <v>12183.38</v>
      </c>
      <c r="M436" s="19"/>
      <c r="N436" s="19"/>
      <c r="O436" s="19"/>
    </row>
    <row r="437" spans="1:15">
      <c r="A437" s="7">
        <v>169.9</v>
      </c>
      <c r="B437" s="7">
        <v>63.6</v>
      </c>
      <c r="C437" s="29">
        <f t="shared" si="24"/>
        <v>68.900953799926185</v>
      </c>
      <c r="E437" s="31">
        <f t="shared" si="25"/>
        <v>28866.010000000002</v>
      </c>
      <c r="F437" s="32">
        <f t="shared" si="26"/>
        <v>4044.96</v>
      </c>
      <c r="G437" s="33">
        <f t="shared" si="27"/>
        <v>10805.640000000001</v>
      </c>
      <c r="M437" s="19"/>
      <c r="N437" s="19"/>
      <c r="O437" s="19"/>
    </row>
    <row r="438" spans="1:15">
      <c r="A438" s="7">
        <v>165.4</v>
      </c>
      <c r="B438" s="7">
        <v>64.8</v>
      </c>
      <c r="C438" s="29">
        <f t="shared" si="24"/>
        <v>67.692691271160896</v>
      </c>
      <c r="E438" s="31">
        <f t="shared" si="25"/>
        <v>27357.160000000003</v>
      </c>
      <c r="F438" s="32">
        <f t="shared" si="26"/>
        <v>4199.04</v>
      </c>
      <c r="G438" s="33">
        <f t="shared" si="27"/>
        <v>10717.92</v>
      </c>
      <c r="M438" s="19"/>
      <c r="N438" s="19"/>
      <c r="O438" s="19"/>
    </row>
    <row r="439" spans="1:15">
      <c r="A439" s="7">
        <v>174.6</v>
      </c>
      <c r="B439" s="7">
        <v>69.400000000000006</v>
      </c>
      <c r="C439" s="29">
        <f t="shared" si="24"/>
        <v>70.162916885525476</v>
      </c>
      <c r="E439" s="31">
        <f t="shared" si="25"/>
        <v>30485.159999999996</v>
      </c>
      <c r="F439" s="32">
        <f t="shared" si="26"/>
        <v>4816.3600000000006</v>
      </c>
      <c r="G439" s="33">
        <f t="shared" si="27"/>
        <v>12117.24</v>
      </c>
      <c r="M439" s="19"/>
      <c r="N439" s="19"/>
      <c r="O439" s="19"/>
    </row>
    <row r="440" spans="1:15">
      <c r="A440" s="7">
        <v>172</v>
      </c>
      <c r="B440" s="7">
        <v>70.900000000000006</v>
      </c>
      <c r="C440" s="29">
        <f t="shared" si="24"/>
        <v>69.464809646683307</v>
      </c>
      <c r="E440" s="31">
        <f t="shared" si="25"/>
        <v>29584</v>
      </c>
      <c r="F440" s="32">
        <f t="shared" si="26"/>
        <v>5026.8100000000004</v>
      </c>
      <c r="G440" s="33">
        <f t="shared" si="27"/>
        <v>12194.800000000001</v>
      </c>
      <c r="M440" s="19"/>
      <c r="N440" s="19"/>
      <c r="O440" s="19"/>
    </row>
    <row r="441" spans="1:15">
      <c r="A441" s="7">
        <v>170.6</v>
      </c>
      <c r="B441" s="7">
        <v>59.8</v>
      </c>
      <c r="C441" s="29">
        <f t="shared" si="24"/>
        <v>69.088905748845235</v>
      </c>
      <c r="E441" s="31">
        <f t="shared" si="25"/>
        <v>29104.359999999997</v>
      </c>
      <c r="F441" s="32">
        <f t="shared" si="26"/>
        <v>3576.0399999999995</v>
      </c>
      <c r="G441" s="33">
        <f t="shared" si="27"/>
        <v>10201.879999999999</v>
      </c>
      <c r="M441" s="19"/>
      <c r="N441" s="19"/>
      <c r="O441" s="19"/>
    </row>
    <row r="442" spans="1:15">
      <c r="A442" s="7">
        <v>177.6</v>
      </c>
      <c r="B442" s="7">
        <v>57.5</v>
      </c>
      <c r="C442" s="29">
        <f t="shared" si="24"/>
        <v>70.968425238035664</v>
      </c>
      <c r="E442" s="31">
        <f t="shared" si="25"/>
        <v>31541.759999999998</v>
      </c>
      <c r="F442" s="32">
        <f t="shared" si="26"/>
        <v>3306.25</v>
      </c>
      <c r="G442" s="33">
        <f t="shared" si="27"/>
        <v>10212</v>
      </c>
      <c r="M442" s="19"/>
      <c r="N442" s="19"/>
      <c r="O442" s="19"/>
    </row>
    <row r="443" spans="1:15">
      <c r="A443" s="7">
        <v>167.4</v>
      </c>
      <c r="B443" s="7">
        <v>74</v>
      </c>
      <c r="C443" s="29">
        <f t="shared" si="24"/>
        <v>68.229696839501031</v>
      </c>
      <c r="E443" s="31">
        <f t="shared" si="25"/>
        <v>28022.760000000002</v>
      </c>
      <c r="F443" s="32">
        <f t="shared" si="26"/>
        <v>5476</v>
      </c>
      <c r="G443" s="33">
        <f t="shared" si="27"/>
        <v>12387.6</v>
      </c>
      <c r="M443" s="19"/>
      <c r="N443" s="19"/>
      <c r="O443" s="19"/>
    </row>
    <row r="444" spans="1:15">
      <c r="A444" s="7">
        <v>170.2</v>
      </c>
      <c r="B444" s="7">
        <v>70.7</v>
      </c>
      <c r="C444" s="29">
        <f t="shared" si="24"/>
        <v>68.981504635177203</v>
      </c>
      <c r="E444" s="31">
        <f t="shared" si="25"/>
        <v>28968.039999999997</v>
      </c>
      <c r="F444" s="32">
        <f t="shared" si="26"/>
        <v>4998.4900000000007</v>
      </c>
      <c r="G444" s="33">
        <f t="shared" si="27"/>
        <v>12033.14</v>
      </c>
      <c r="M444" s="19"/>
      <c r="N444" s="19"/>
      <c r="O444" s="19"/>
    </row>
    <row r="445" spans="1:15">
      <c r="A445" s="7">
        <v>175.7</v>
      </c>
      <c r="B445" s="7">
        <v>72.7</v>
      </c>
      <c r="C445" s="29">
        <f t="shared" si="24"/>
        <v>70.458269948112545</v>
      </c>
      <c r="E445" s="31">
        <f t="shared" si="25"/>
        <v>30870.489999999994</v>
      </c>
      <c r="F445" s="32">
        <f t="shared" si="26"/>
        <v>5285.29</v>
      </c>
      <c r="G445" s="33">
        <f t="shared" si="27"/>
        <v>12773.39</v>
      </c>
      <c r="M445" s="19"/>
      <c r="N445" s="19"/>
      <c r="O445" s="19"/>
    </row>
    <row r="446" spans="1:15">
      <c r="A446" s="7">
        <v>176.3</v>
      </c>
      <c r="B446" s="7">
        <v>58</v>
      </c>
      <c r="C446" s="29">
        <f t="shared" si="24"/>
        <v>70.619371618614593</v>
      </c>
      <c r="E446" s="31">
        <f t="shared" si="25"/>
        <v>31081.690000000002</v>
      </c>
      <c r="F446" s="32">
        <f t="shared" si="26"/>
        <v>3364</v>
      </c>
      <c r="G446" s="33">
        <f t="shared" si="27"/>
        <v>10225.400000000001</v>
      </c>
      <c r="M446" s="19"/>
      <c r="N446" s="19"/>
      <c r="O446" s="19"/>
    </row>
    <row r="447" spans="1:15">
      <c r="A447" s="7">
        <v>168.4</v>
      </c>
      <c r="B447" s="7">
        <v>68.400000000000006</v>
      </c>
      <c r="C447" s="29">
        <f t="shared" si="24"/>
        <v>68.498199623671098</v>
      </c>
      <c r="E447" s="31">
        <f t="shared" si="25"/>
        <v>28358.560000000001</v>
      </c>
      <c r="F447" s="32">
        <f t="shared" si="26"/>
        <v>4678.5600000000004</v>
      </c>
      <c r="G447" s="33">
        <f t="shared" si="27"/>
        <v>11518.560000000001</v>
      </c>
      <c r="M447" s="19"/>
      <c r="N447" s="19"/>
      <c r="O447" s="19"/>
    </row>
    <row r="448" spans="1:15">
      <c r="A448" s="7">
        <v>175.6</v>
      </c>
      <c r="B448" s="7">
        <v>70.5</v>
      </c>
      <c r="C448" s="29">
        <f t="shared" si="24"/>
        <v>70.431419669695543</v>
      </c>
      <c r="E448" s="31">
        <f t="shared" si="25"/>
        <v>30835.359999999997</v>
      </c>
      <c r="F448" s="32">
        <f t="shared" si="26"/>
        <v>4970.25</v>
      </c>
      <c r="G448" s="33">
        <f t="shared" si="27"/>
        <v>12379.8</v>
      </c>
      <c r="M448" s="19"/>
      <c r="N448" s="19"/>
      <c r="O448" s="19"/>
    </row>
    <row r="449" spans="1:15">
      <c r="A449" s="7">
        <v>174.1</v>
      </c>
      <c r="B449" s="7">
        <v>60.2</v>
      </c>
      <c r="C449" s="29">
        <f t="shared" si="24"/>
        <v>70.028665493440457</v>
      </c>
      <c r="E449" s="31">
        <f t="shared" si="25"/>
        <v>30310.809999999998</v>
      </c>
      <c r="F449" s="32">
        <f t="shared" si="26"/>
        <v>3624.0400000000004</v>
      </c>
      <c r="G449" s="33">
        <f t="shared" si="27"/>
        <v>10480.82</v>
      </c>
      <c r="M449" s="19"/>
      <c r="N449" s="19"/>
      <c r="O449" s="19"/>
    </row>
    <row r="450" spans="1:15">
      <c r="A450" s="7">
        <v>171</v>
      </c>
      <c r="B450" s="7">
        <v>60</v>
      </c>
      <c r="C450" s="29">
        <f t="shared" si="24"/>
        <v>69.196306862513254</v>
      </c>
      <c r="E450" s="31">
        <f t="shared" si="25"/>
        <v>29241</v>
      </c>
      <c r="F450" s="32">
        <f t="shared" si="26"/>
        <v>3600</v>
      </c>
      <c r="G450" s="33">
        <f t="shared" si="27"/>
        <v>10260</v>
      </c>
      <c r="M450" s="19"/>
      <c r="N450" s="19"/>
      <c r="O450" s="19"/>
    </row>
    <row r="451" spans="1:15">
      <c r="A451" s="7">
        <v>172</v>
      </c>
      <c r="B451" s="7">
        <v>77.900000000000006</v>
      </c>
      <c r="C451" s="29">
        <f t="shared" si="24"/>
        <v>69.464809646683307</v>
      </c>
      <c r="E451" s="31">
        <f t="shared" si="25"/>
        <v>29584</v>
      </c>
      <c r="F451" s="32">
        <f t="shared" si="26"/>
        <v>6068.4100000000008</v>
      </c>
      <c r="G451" s="33">
        <f t="shared" si="27"/>
        <v>13398.800000000001</v>
      </c>
      <c r="M451" s="19"/>
      <c r="N451" s="19"/>
      <c r="O451" s="19"/>
    </row>
    <row r="452" spans="1:15">
      <c r="A452" s="7">
        <v>177.1</v>
      </c>
      <c r="B452" s="7">
        <v>90.2</v>
      </c>
      <c r="C452" s="29">
        <f t="shared" ref="C452:C502" si="28">$J$11+$J$10*A452</f>
        <v>70.83417384595063</v>
      </c>
      <c r="E452" s="31">
        <f t="shared" ref="E452:E502" si="29">A452^2</f>
        <v>31364.409999999996</v>
      </c>
      <c r="F452" s="32">
        <f t="shared" ref="F452:F502" si="30">B452^2</f>
        <v>8136.0400000000009</v>
      </c>
      <c r="G452" s="33">
        <f t="shared" ref="G452:G502" si="31">A452*B452</f>
        <v>15974.42</v>
      </c>
      <c r="M452" s="19"/>
      <c r="N452" s="19"/>
      <c r="O452" s="19"/>
    </row>
    <row r="453" spans="1:15">
      <c r="A453" s="7">
        <v>168.3</v>
      </c>
      <c r="B453" s="7">
        <v>81.400000000000006</v>
      </c>
      <c r="C453" s="29">
        <f t="shared" si="28"/>
        <v>68.471349345254083</v>
      </c>
      <c r="E453" s="31">
        <f t="shared" si="29"/>
        <v>28324.890000000003</v>
      </c>
      <c r="F453" s="32">
        <f t="shared" si="30"/>
        <v>6625.9600000000009</v>
      </c>
      <c r="G453" s="33">
        <f t="shared" si="31"/>
        <v>13699.620000000003</v>
      </c>
      <c r="M453" s="19"/>
      <c r="N453" s="19"/>
      <c r="O453" s="19"/>
    </row>
    <row r="454" spans="1:15">
      <c r="A454" s="7">
        <v>172.3</v>
      </c>
      <c r="B454" s="7">
        <v>68.5</v>
      </c>
      <c r="C454" s="29">
        <f t="shared" si="28"/>
        <v>69.545360481934338</v>
      </c>
      <c r="E454" s="31">
        <f t="shared" si="29"/>
        <v>29687.290000000005</v>
      </c>
      <c r="F454" s="32">
        <f t="shared" si="30"/>
        <v>4692.25</v>
      </c>
      <c r="G454" s="33">
        <f t="shared" si="31"/>
        <v>11802.550000000001</v>
      </c>
      <c r="M454" s="19"/>
      <c r="N454" s="19"/>
      <c r="O454" s="19"/>
    </row>
    <row r="455" spans="1:15">
      <c r="A455" s="7">
        <v>167.6</v>
      </c>
      <c r="B455" s="7">
        <v>56.7</v>
      </c>
      <c r="C455" s="29">
        <f t="shared" si="28"/>
        <v>68.283397396335033</v>
      </c>
      <c r="E455" s="31">
        <f t="shared" si="29"/>
        <v>28089.759999999998</v>
      </c>
      <c r="F455" s="32">
        <f t="shared" si="30"/>
        <v>3214.8900000000003</v>
      </c>
      <c r="G455" s="33">
        <f t="shared" si="31"/>
        <v>9502.92</v>
      </c>
      <c r="M455" s="19"/>
      <c r="N455" s="19"/>
      <c r="O455" s="19"/>
    </row>
    <row r="456" spans="1:15">
      <c r="A456" s="7">
        <v>168.3</v>
      </c>
      <c r="B456" s="7">
        <v>85.4</v>
      </c>
      <c r="C456" s="29">
        <f t="shared" si="28"/>
        <v>68.471349345254083</v>
      </c>
      <c r="E456" s="31">
        <f t="shared" si="29"/>
        <v>28324.890000000003</v>
      </c>
      <c r="F456" s="32">
        <f t="shared" si="30"/>
        <v>7293.1600000000008</v>
      </c>
      <c r="G456" s="33">
        <f t="shared" si="31"/>
        <v>14372.820000000002</v>
      </c>
      <c r="M456" s="19"/>
      <c r="N456" s="19"/>
      <c r="O456" s="19"/>
    </row>
    <row r="457" spans="1:15">
      <c r="A457" s="7">
        <v>176.4</v>
      </c>
      <c r="B457" s="7">
        <v>77.900000000000006</v>
      </c>
      <c r="C457" s="29">
        <f t="shared" si="28"/>
        <v>70.646221897031594</v>
      </c>
      <c r="E457" s="31">
        <f t="shared" si="29"/>
        <v>31116.960000000003</v>
      </c>
      <c r="F457" s="32">
        <f t="shared" si="30"/>
        <v>6068.4100000000008</v>
      </c>
      <c r="G457" s="33">
        <f t="shared" si="31"/>
        <v>13741.560000000001</v>
      </c>
      <c r="M457" s="19"/>
      <c r="N457" s="19"/>
      <c r="O457" s="19"/>
    </row>
    <row r="458" spans="1:15">
      <c r="A458" s="7">
        <v>167.8</v>
      </c>
      <c r="B458" s="7">
        <v>57.8</v>
      </c>
      <c r="C458" s="29">
        <f t="shared" si="28"/>
        <v>68.337097953169064</v>
      </c>
      <c r="E458" s="31">
        <f t="shared" si="29"/>
        <v>28156.840000000004</v>
      </c>
      <c r="F458" s="32">
        <f t="shared" si="30"/>
        <v>3340.8399999999997</v>
      </c>
      <c r="G458" s="33">
        <f t="shared" si="31"/>
        <v>9698.84</v>
      </c>
      <c r="M458" s="19"/>
      <c r="N458" s="19"/>
      <c r="O458" s="19"/>
    </row>
    <row r="459" spans="1:15">
      <c r="A459" s="7">
        <v>170.7</v>
      </c>
      <c r="B459" s="7">
        <v>79.400000000000006</v>
      </c>
      <c r="C459" s="29">
        <f t="shared" si="28"/>
        <v>69.115756027262222</v>
      </c>
      <c r="E459" s="31">
        <f t="shared" si="29"/>
        <v>29138.489999999994</v>
      </c>
      <c r="F459" s="32">
        <f t="shared" si="30"/>
        <v>6304.3600000000006</v>
      </c>
      <c r="G459" s="33">
        <f t="shared" si="31"/>
        <v>13553.58</v>
      </c>
      <c r="M459" s="19"/>
      <c r="N459" s="19"/>
      <c r="O459" s="19"/>
    </row>
    <row r="460" spans="1:15">
      <c r="A460" s="7">
        <v>173.2</v>
      </c>
      <c r="B460" s="7">
        <v>83.5</v>
      </c>
      <c r="C460" s="29">
        <f t="shared" si="28"/>
        <v>69.78701298768739</v>
      </c>
      <c r="E460" s="31">
        <f t="shared" si="29"/>
        <v>29998.239999999994</v>
      </c>
      <c r="F460" s="32">
        <f t="shared" si="30"/>
        <v>6972.25</v>
      </c>
      <c r="G460" s="33">
        <f t="shared" si="31"/>
        <v>14462.199999999999</v>
      </c>
      <c r="M460" s="19"/>
      <c r="N460" s="19"/>
      <c r="O460" s="19"/>
    </row>
    <row r="461" spans="1:15">
      <c r="A461" s="7">
        <v>170.2</v>
      </c>
      <c r="B461" s="7">
        <v>71.7</v>
      </c>
      <c r="C461" s="29">
        <f t="shared" si="28"/>
        <v>68.981504635177203</v>
      </c>
      <c r="E461" s="31">
        <f t="shared" si="29"/>
        <v>28968.039999999997</v>
      </c>
      <c r="F461" s="32">
        <f t="shared" si="30"/>
        <v>5140.8900000000003</v>
      </c>
      <c r="G461" s="33">
        <f t="shared" si="31"/>
        <v>12203.34</v>
      </c>
      <c r="M461" s="19"/>
      <c r="N461" s="19"/>
      <c r="O461" s="19"/>
    </row>
    <row r="462" spans="1:15">
      <c r="A462" s="7">
        <v>162.4</v>
      </c>
      <c r="B462" s="7">
        <v>82.8</v>
      </c>
      <c r="C462" s="29">
        <f t="shared" si="28"/>
        <v>66.887182918650723</v>
      </c>
      <c r="E462" s="31">
        <f t="shared" si="29"/>
        <v>26373.760000000002</v>
      </c>
      <c r="F462" s="32">
        <f t="shared" si="30"/>
        <v>6855.8399999999992</v>
      </c>
      <c r="G462" s="33">
        <f t="shared" si="31"/>
        <v>13446.72</v>
      </c>
      <c r="M462" s="19"/>
      <c r="N462" s="19"/>
      <c r="O462" s="19"/>
    </row>
    <row r="463" spans="1:15">
      <c r="A463" s="7">
        <v>166.3</v>
      </c>
      <c r="B463" s="7">
        <v>75.5</v>
      </c>
      <c r="C463" s="29">
        <f t="shared" si="28"/>
        <v>67.934343776913963</v>
      </c>
      <c r="E463" s="31">
        <f t="shared" si="29"/>
        <v>27655.690000000002</v>
      </c>
      <c r="F463" s="32">
        <f t="shared" si="30"/>
        <v>5700.25</v>
      </c>
      <c r="G463" s="33">
        <f t="shared" si="31"/>
        <v>12555.650000000001</v>
      </c>
      <c r="M463" s="19"/>
      <c r="N463" s="19"/>
      <c r="O463" s="19"/>
    </row>
    <row r="464" spans="1:15">
      <c r="A464" s="7">
        <v>172.8</v>
      </c>
      <c r="B464" s="7">
        <v>73.3</v>
      </c>
      <c r="C464" s="29">
        <f t="shared" si="28"/>
        <v>69.679611874019372</v>
      </c>
      <c r="E464" s="31">
        <f t="shared" si="29"/>
        <v>29859.840000000004</v>
      </c>
      <c r="F464" s="32">
        <f t="shared" si="30"/>
        <v>5372.8899999999994</v>
      </c>
      <c r="G464" s="33">
        <f t="shared" si="31"/>
        <v>12666.24</v>
      </c>
      <c r="M464" s="19"/>
      <c r="N464" s="19"/>
      <c r="O464" s="19"/>
    </row>
    <row r="465" spans="1:15">
      <c r="A465" s="7">
        <v>169.2</v>
      </c>
      <c r="B465" s="7">
        <v>68.7</v>
      </c>
      <c r="C465" s="29">
        <f t="shared" si="28"/>
        <v>68.713001851007135</v>
      </c>
      <c r="E465" s="31">
        <f t="shared" si="29"/>
        <v>28628.639999999996</v>
      </c>
      <c r="F465" s="32">
        <f t="shared" si="30"/>
        <v>4719.6900000000005</v>
      </c>
      <c r="G465" s="33">
        <f t="shared" si="31"/>
        <v>11624.039999999999</v>
      </c>
      <c r="M465" s="19"/>
      <c r="N465" s="19"/>
      <c r="O465" s="19"/>
    </row>
    <row r="466" spans="1:15">
      <c r="A466" s="7">
        <v>168.4</v>
      </c>
      <c r="B466" s="7">
        <v>68.400000000000006</v>
      </c>
      <c r="C466" s="29">
        <f t="shared" si="28"/>
        <v>68.498199623671098</v>
      </c>
      <c r="E466" s="31">
        <f t="shared" si="29"/>
        <v>28358.560000000001</v>
      </c>
      <c r="F466" s="32">
        <f t="shared" si="30"/>
        <v>4678.5600000000004</v>
      </c>
      <c r="G466" s="33">
        <f t="shared" si="31"/>
        <v>11518.560000000001</v>
      </c>
      <c r="M466" s="19"/>
      <c r="N466" s="19"/>
      <c r="O466" s="19"/>
    </row>
    <row r="467" spans="1:15">
      <c r="A467" s="7">
        <v>162.80000000000001</v>
      </c>
      <c r="B467" s="7">
        <v>53.9</v>
      </c>
      <c r="C467" s="29">
        <f t="shared" si="28"/>
        <v>66.994584032318741</v>
      </c>
      <c r="E467" s="31">
        <f t="shared" si="29"/>
        <v>26503.840000000004</v>
      </c>
      <c r="F467" s="32">
        <f t="shared" si="30"/>
        <v>2905.21</v>
      </c>
      <c r="G467" s="33">
        <f t="shared" si="31"/>
        <v>8774.92</v>
      </c>
      <c r="M467" s="19"/>
      <c r="N467" s="19"/>
      <c r="O467" s="19"/>
    </row>
    <row r="468" spans="1:15">
      <c r="A468" s="7">
        <v>169.8</v>
      </c>
      <c r="B468" s="7">
        <v>84</v>
      </c>
      <c r="C468" s="29">
        <f t="shared" si="28"/>
        <v>68.874103521509184</v>
      </c>
      <c r="E468" s="31">
        <f t="shared" si="29"/>
        <v>28832.040000000005</v>
      </c>
      <c r="F468" s="32">
        <f t="shared" si="30"/>
        <v>7056</v>
      </c>
      <c r="G468" s="33">
        <f t="shared" si="31"/>
        <v>14263.2</v>
      </c>
      <c r="M468" s="19"/>
      <c r="N468" s="19"/>
      <c r="O468" s="19"/>
    </row>
    <row r="469" spans="1:15">
      <c r="A469" s="7">
        <v>168.4</v>
      </c>
      <c r="B469" s="7">
        <v>62</v>
      </c>
      <c r="C469" s="29">
        <f t="shared" si="28"/>
        <v>68.498199623671098</v>
      </c>
      <c r="E469" s="31">
        <f t="shared" si="29"/>
        <v>28358.560000000001</v>
      </c>
      <c r="F469" s="32">
        <f t="shared" si="30"/>
        <v>3844</v>
      </c>
      <c r="G469" s="33">
        <f t="shared" si="31"/>
        <v>10440.800000000001</v>
      </c>
      <c r="M469" s="19"/>
      <c r="N469" s="19"/>
      <c r="O469" s="19"/>
    </row>
    <row r="470" spans="1:15">
      <c r="A470" s="7">
        <v>168.3</v>
      </c>
      <c r="B470" s="7">
        <v>71</v>
      </c>
      <c r="C470" s="29">
        <f t="shared" si="28"/>
        <v>68.471349345254083</v>
      </c>
      <c r="E470" s="31">
        <f t="shared" si="29"/>
        <v>28324.890000000003</v>
      </c>
      <c r="F470" s="32">
        <f t="shared" si="30"/>
        <v>5041</v>
      </c>
      <c r="G470" s="33">
        <f t="shared" si="31"/>
        <v>11949.300000000001</v>
      </c>
      <c r="M470" s="19"/>
      <c r="N470" s="19"/>
      <c r="O470" s="19"/>
    </row>
    <row r="471" spans="1:15">
      <c r="A471" s="7">
        <v>170</v>
      </c>
      <c r="B471" s="7">
        <v>73.599999999999994</v>
      </c>
      <c r="C471" s="29">
        <f t="shared" si="28"/>
        <v>68.9278040783432</v>
      </c>
      <c r="E471" s="31">
        <f t="shared" si="29"/>
        <v>28900</v>
      </c>
      <c r="F471" s="32">
        <f t="shared" si="30"/>
        <v>5416.9599999999991</v>
      </c>
      <c r="G471" s="33">
        <f t="shared" si="31"/>
        <v>12511.999999999998</v>
      </c>
      <c r="M471" s="19"/>
      <c r="N471" s="19"/>
      <c r="O471" s="19"/>
    </row>
    <row r="472" spans="1:15">
      <c r="A472" s="7">
        <v>167.7</v>
      </c>
      <c r="B472" s="7">
        <v>65.7</v>
      </c>
      <c r="C472" s="29">
        <f t="shared" si="28"/>
        <v>68.310247674752048</v>
      </c>
      <c r="E472" s="31">
        <f t="shared" si="29"/>
        <v>28123.289999999997</v>
      </c>
      <c r="F472" s="32">
        <f t="shared" si="30"/>
        <v>4316.4900000000007</v>
      </c>
      <c r="G472" s="33">
        <f t="shared" si="31"/>
        <v>11017.89</v>
      </c>
      <c r="M472" s="19"/>
      <c r="N472" s="19"/>
      <c r="O472" s="19"/>
    </row>
    <row r="473" spans="1:15">
      <c r="A473" s="7">
        <v>170.9</v>
      </c>
      <c r="B473" s="7">
        <v>79.5</v>
      </c>
      <c r="C473" s="29">
        <f t="shared" si="28"/>
        <v>69.169456584096253</v>
      </c>
      <c r="E473" s="31">
        <f t="shared" si="29"/>
        <v>29206.81</v>
      </c>
      <c r="F473" s="32">
        <f t="shared" si="30"/>
        <v>6320.25</v>
      </c>
      <c r="G473" s="33">
        <f t="shared" si="31"/>
        <v>13586.550000000001</v>
      </c>
      <c r="M473" s="19"/>
      <c r="N473" s="19"/>
      <c r="O473" s="19"/>
    </row>
    <row r="474" spans="1:15">
      <c r="A474" s="7">
        <v>175.1</v>
      </c>
      <c r="B474" s="7">
        <v>72.3</v>
      </c>
      <c r="C474" s="29">
        <f t="shared" si="28"/>
        <v>70.29716827761051</v>
      </c>
      <c r="E474" s="31">
        <f t="shared" si="29"/>
        <v>30660.01</v>
      </c>
      <c r="F474" s="32">
        <f t="shared" si="30"/>
        <v>5227.29</v>
      </c>
      <c r="G474" s="33">
        <f t="shared" si="31"/>
        <v>12659.73</v>
      </c>
      <c r="M474" s="19"/>
      <c r="N474" s="19"/>
      <c r="O474" s="19"/>
    </row>
    <row r="475" spans="1:15">
      <c r="A475" s="7">
        <v>168</v>
      </c>
      <c r="B475" s="7">
        <v>73.8</v>
      </c>
      <c r="C475" s="29">
        <f t="shared" si="28"/>
        <v>68.390798510003066</v>
      </c>
      <c r="E475" s="31">
        <f t="shared" si="29"/>
        <v>28224</v>
      </c>
      <c r="F475" s="32">
        <f t="shared" si="30"/>
        <v>5446.44</v>
      </c>
      <c r="G475" s="33">
        <f t="shared" si="31"/>
        <v>12398.4</v>
      </c>
      <c r="M475" s="19"/>
      <c r="N475" s="19"/>
      <c r="O475" s="19"/>
    </row>
    <row r="476" spans="1:15">
      <c r="A476" s="7">
        <v>169.1</v>
      </c>
      <c r="B476" s="7">
        <v>58.2</v>
      </c>
      <c r="C476" s="29">
        <f t="shared" si="28"/>
        <v>68.686151572590134</v>
      </c>
      <c r="E476" s="31">
        <f t="shared" si="29"/>
        <v>28594.809999999998</v>
      </c>
      <c r="F476" s="32">
        <f t="shared" si="30"/>
        <v>3387.2400000000002</v>
      </c>
      <c r="G476" s="33">
        <f t="shared" si="31"/>
        <v>9841.6200000000008</v>
      </c>
      <c r="M476" s="19"/>
      <c r="N476" s="19"/>
      <c r="O476" s="19"/>
    </row>
    <row r="477" spans="1:15">
      <c r="A477" s="7">
        <v>171.4</v>
      </c>
      <c r="B477" s="7">
        <v>81.7</v>
      </c>
      <c r="C477" s="29">
        <f t="shared" si="28"/>
        <v>69.303707976181272</v>
      </c>
      <c r="E477" s="31">
        <f t="shared" si="29"/>
        <v>29377.960000000003</v>
      </c>
      <c r="F477" s="32">
        <f t="shared" si="30"/>
        <v>6674.89</v>
      </c>
      <c r="G477" s="33">
        <f t="shared" si="31"/>
        <v>14003.380000000001</v>
      </c>
      <c r="M477" s="19"/>
      <c r="N477" s="19"/>
      <c r="O477" s="19"/>
    </row>
    <row r="478" spans="1:15">
      <c r="A478" s="7">
        <v>168.1</v>
      </c>
      <c r="B478" s="7">
        <v>79.3</v>
      </c>
      <c r="C478" s="29">
        <f t="shared" si="28"/>
        <v>68.417648788420081</v>
      </c>
      <c r="E478" s="31">
        <f t="shared" si="29"/>
        <v>28257.609999999997</v>
      </c>
      <c r="F478" s="32">
        <f t="shared" si="30"/>
        <v>6288.49</v>
      </c>
      <c r="G478" s="33">
        <f t="shared" si="31"/>
        <v>13330.33</v>
      </c>
      <c r="M478" s="19"/>
      <c r="N478" s="19"/>
      <c r="O478" s="19"/>
    </row>
    <row r="479" spans="1:15">
      <c r="A479" s="7">
        <v>172.1</v>
      </c>
      <c r="B479" s="7">
        <v>59.4</v>
      </c>
      <c r="C479" s="29">
        <f t="shared" si="28"/>
        <v>69.491659925100322</v>
      </c>
      <c r="E479" s="31">
        <f t="shared" si="29"/>
        <v>29618.41</v>
      </c>
      <c r="F479" s="32">
        <f t="shared" si="30"/>
        <v>3528.3599999999997</v>
      </c>
      <c r="G479" s="33">
        <f t="shared" si="31"/>
        <v>10222.74</v>
      </c>
      <c r="M479" s="19"/>
      <c r="N479" s="19"/>
      <c r="O479" s="19"/>
    </row>
    <row r="480" spans="1:15">
      <c r="A480" s="7">
        <v>165.7</v>
      </c>
      <c r="B480" s="7">
        <v>77.3</v>
      </c>
      <c r="C480" s="29">
        <f t="shared" si="28"/>
        <v>67.773242106411914</v>
      </c>
      <c r="E480" s="31">
        <f t="shared" si="29"/>
        <v>27456.489999999998</v>
      </c>
      <c r="F480" s="32">
        <f t="shared" si="30"/>
        <v>5975.29</v>
      </c>
      <c r="G480" s="33">
        <f t="shared" si="31"/>
        <v>12808.609999999999</v>
      </c>
      <c r="M480" s="19"/>
      <c r="N480" s="19"/>
      <c r="O480" s="19"/>
    </row>
    <row r="481" spans="1:15">
      <c r="A481" s="7">
        <v>180</v>
      </c>
      <c r="B481" s="7">
        <v>61.4</v>
      </c>
      <c r="C481" s="29">
        <f t="shared" si="28"/>
        <v>71.612831920043817</v>
      </c>
      <c r="E481" s="31">
        <f t="shared" si="29"/>
        <v>32400</v>
      </c>
      <c r="F481" s="32">
        <f t="shared" si="30"/>
        <v>3769.96</v>
      </c>
      <c r="G481" s="33">
        <f t="shared" si="31"/>
        <v>11052</v>
      </c>
      <c r="M481" s="19"/>
      <c r="N481" s="19"/>
      <c r="O481" s="19"/>
    </row>
    <row r="482" spans="1:15">
      <c r="A482" s="7">
        <v>170.9</v>
      </c>
      <c r="B482" s="7">
        <v>66.900000000000006</v>
      </c>
      <c r="C482" s="29">
        <f t="shared" si="28"/>
        <v>69.169456584096253</v>
      </c>
      <c r="E482" s="31">
        <f t="shared" si="29"/>
        <v>29206.81</v>
      </c>
      <c r="F482" s="32">
        <f t="shared" si="30"/>
        <v>4475.6100000000006</v>
      </c>
      <c r="G482" s="33">
        <f t="shared" si="31"/>
        <v>11433.210000000001</v>
      </c>
      <c r="M482" s="19"/>
      <c r="N482" s="19"/>
      <c r="O482" s="19"/>
    </row>
    <row r="483" spans="1:15">
      <c r="A483" s="7">
        <v>173.2</v>
      </c>
      <c r="B483" s="7">
        <v>78.5</v>
      </c>
      <c r="C483" s="29">
        <f t="shared" si="28"/>
        <v>69.78701298768739</v>
      </c>
      <c r="E483" s="31">
        <f t="shared" si="29"/>
        <v>29998.239999999994</v>
      </c>
      <c r="F483" s="32">
        <f t="shared" si="30"/>
        <v>6162.25</v>
      </c>
      <c r="G483" s="33">
        <f t="shared" si="31"/>
        <v>13596.199999999999</v>
      </c>
      <c r="M483" s="19"/>
      <c r="N483" s="19"/>
      <c r="O483" s="19"/>
    </row>
    <row r="484" spans="1:15">
      <c r="A484" s="7">
        <v>169.9</v>
      </c>
      <c r="B484" s="7">
        <v>67.599999999999994</v>
      </c>
      <c r="C484" s="29">
        <f t="shared" si="28"/>
        <v>68.900953799926185</v>
      </c>
      <c r="E484" s="31">
        <f t="shared" si="29"/>
        <v>28866.010000000002</v>
      </c>
      <c r="F484" s="32">
        <f t="shared" si="30"/>
        <v>4569.7599999999993</v>
      </c>
      <c r="G484" s="33">
        <f t="shared" si="31"/>
        <v>11485.24</v>
      </c>
      <c r="M484" s="19"/>
      <c r="N484" s="19"/>
      <c r="O484" s="19"/>
    </row>
    <row r="485" spans="1:15">
      <c r="A485" s="7">
        <v>166.9</v>
      </c>
      <c r="B485" s="7">
        <v>61.4</v>
      </c>
      <c r="C485" s="29">
        <f t="shared" si="28"/>
        <v>68.095445447415997</v>
      </c>
      <c r="E485" s="31">
        <f t="shared" si="29"/>
        <v>27855.61</v>
      </c>
      <c r="F485" s="32">
        <f t="shared" si="30"/>
        <v>3769.96</v>
      </c>
      <c r="G485" s="33">
        <f t="shared" si="31"/>
        <v>10247.66</v>
      </c>
      <c r="M485" s="19"/>
      <c r="N485" s="19"/>
      <c r="O485" s="19"/>
    </row>
    <row r="486" spans="1:15">
      <c r="A486" s="7">
        <v>173.4</v>
      </c>
      <c r="B486" s="7">
        <v>60.9</v>
      </c>
      <c r="C486" s="29">
        <f t="shared" si="28"/>
        <v>69.840713544521407</v>
      </c>
      <c r="E486" s="31">
        <f t="shared" si="29"/>
        <v>30067.56</v>
      </c>
      <c r="F486" s="32">
        <f t="shared" si="30"/>
        <v>3708.81</v>
      </c>
      <c r="G486" s="33">
        <f t="shared" si="31"/>
        <v>10560.06</v>
      </c>
      <c r="M486" s="19"/>
      <c r="N486" s="19"/>
      <c r="O486" s="19"/>
    </row>
    <row r="487" spans="1:15">
      <c r="A487" s="7">
        <v>168.8</v>
      </c>
      <c r="B487" s="7">
        <v>62.2</v>
      </c>
      <c r="C487" s="29">
        <f t="shared" si="28"/>
        <v>68.605600737339117</v>
      </c>
      <c r="E487" s="31">
        <f t="shared" si="29"/>
        <v>28493.440000000002</v>
      </c>
      <c r="F487" s="32">
        <f t="shared" si="30"/>
        <v>3868.84</v>
      </c>
      <c r="G487" s="33">
        <f t="shared" si="31"/>
        <v>10499.36</v>
      </c>
      <c r="M487" s="19"/>
      <c r="N487" s="19"/>
      <c r="O487" s="19"/>
    </row>
    <row r="488" spans="1:15">
      <c r="A488" s="7">
        <v>166.6</v>
      </c>
      <c r="B488" s="7">
        <v>62.3</v>
      </c>
      <c r="C488" s="29">
        <f t="shared" si="28"/>
        <v>68.01489461216498</v>
      </c>
      <c r="E488" s="31">
        <f t="shared" si="29"/>
        <v>27755.559999999998</v>
      </c>
      <c r="F488" s="32">
        <f t="shared" si="30"/>
        <v>3881.2899999999995</v>
      </c>
      <c r="G488" s="33">
        <f t="shared" si="31"/>
        <v>10379.179999999998</v>
      </c>
      <c r="M488" s="19"/>
      <c r="N488" s="19"/>
      <c r="O488" s="19"/>
    </row>
    <row r="489" spans="1:15">
      <c r="A489" s="7">
        <v>177.5</v>
      </c>
      <c r="B489" s="7">
        <v>70.5</v>
      </c>
      <c r="C489" s="29">
        <f t="shared" si="28"/>
        <v>70.941574959618663</v>
      </c>
      <c r="E489" s="31">
        <f t="shared" si="29"/>
        <v>31506.25</v>
      </c>
      <c r="F489" s="32">
        <f t="shared" si="30"/>
        <v>4970.25</v>
      </c>
      <c r="G489" s="33">
        <f t="shared" si="31"/>
        <v>12513.75</v>
      </c>
      <c r="M489" s="19"/>
      <c r="N489" s="19"/>
      <c r="O489" s="19"/>
    </row>
    <row r="490" spans="1:15">
      <c r="A490" s="7">
        <v>172.9</v>
      </c>
      <c r="B490" s="7">
        <v>89.4</v>
      </c>
      <c r="C490" s="29">
        <f t="shared" si="28"/>
        <v>69.706462152436373</v>
      </c>
      <c r="E490" s="31">
        <f t="shared" si="29"/>
        <v>29894.410000000003</v>
      </c>
      <c r="F490" s="32">
        <f t="shared" si="30"/>
        <v>7992.3600000000006</v>
      </c>
      <c r="G490" s="33">
        <f t="shared" si="31"/>
        <v>15457.260000000002</v>
      </c>
      <c r="M490" s="19"/>
      <c r="N490" s="19"/>
      <c r="O490" s="19"/>
    </row>
    <row r="491" spans="1:15">
      <c r="A491" s="7">
        <v>168.2</v>
      </c>
      <c r="B491" s="7">
        <v>72.3</v>
      </c>
      <c r="C491" s="29">
        <f t="shared" si="28"/>
        <v>68.444499066837068</v>
      </c>
      <c r="E491" s="31">
        <f t="shared" si="29"/>
        <v>28291.239999999998</v>
      </c>
      <c r="F491" s="32">
        <f t="shared" si="30"/>
        <v>5227.29</v>
      </c>
      <c r="G491" s="33">
        <f t="shared" si="31"/>
        <v>12160.859999999999</v>
      </c>
      <c r="M491" s="19"/>
      <c r="N491" s="19"/>
      <c r="O491" s="19"/>
    </row>
    <row r="492" spans="1:15">
      <c r="A492" s="7">
        <v>169.7</v>
      </c>
      <c r="B492" s="7">
        <v>70.5</v>
      </c>
      <c r="C492" s="29">
        <f t="shared" si="28"/>
        <v>68.847253243092169</v>
      </c>
      <c r="E492" s="31">
        <f t="shared" si="29"/>
        <v>28798.089999999997</v>
      </c>
      <c r="F492" s="32">
        <f t="shared" si="30"/>
        <v>4970.25</v>
      </c>
      <c r="G492" s="33">
        <f t="shared" si="31"/>
        <v>11963.849999999999</v>
      </c>
      <c r="M492" s="19"/>
      <c r="N492" s="19"/>
      <c r="O492" s="19"/>
    </row>
    <row r="493" spans="1:15">
      <c r="A493" s="7">
        <v>163.80000000000001</v>
      </c>
      <c r="B493" s="7">
        <v>65.3</v>
      </c>
      <c r="C493" s="29">
        <f t="shared" si="28"/>
        <v>67.263086816488808</v>
      </c>
      <c r="E493" s="31">
        <f t="shared" si="29"/>
        <v>26830.440000000002</v>
      </c>
      <c r="F493" s="32">
        <f t="shared" si="30"/>
        <v>4264.0899999999992</v>
      </c>
      <c r="G493" s="33">
        <f t="shared" si="31"/>
        <v>10696.14</v>
      </c>
      <c r="M493" s="19"/>
      <c r="N493" s="19"/>
      <c r="O493" s="19"/>
    </row>
    <row r="494" spans="1:15">
      <c r="A494" s="7">
        <v>168.2</v>
      </c>
      <c r="B494" s="7">
        <v>54.9</v>
      </c>
      <c r="C494" s="29">
        <f t="shared" si="28"/>
        <v>68.444499066837068</v>
      </c>
      <c r="E494" s="31">
        <f t="shared" si="29"/>
        <v>28291.239999999998</v>
      </c>
      <c r="F494" s="32">
        <f t="shared" si="30"/>
        <v>3014.0099999999998</v>
      </c>
      <c r="G494" s="33">
        <f t="shared" si="31"/>
        <v>9234.1799999999985</v>
      </c>
      <c r="M494" s="19"/>
      <c r="N494" s="19"/>
      <c r="O494" s="19"/>
    </row>
    <row r="495" spans="1:15">
      <c r="A495" s="7">
        <v>171.6</v>
      </c>
      <c r="B495" s="7">
        <v>87.8</v>
      </c>
      <c r="C495" s="29">
        <f t="shared" si="28"/>
        <v>69.357408533015288</v>
      </c>
      <c r="E495" s="31">
        <f t="shared" si="29"/>
        <v>29446.559999999998</v>
      </c>
      <c r="F495" s="32">
        <f t="shared" si="30"/>
        <v>7708.8399999999992</v>
      </c>
      <c r="G495" s="33">
        <f t="shared" si="31"/>
        <v>15066.48</v>
      </c>
      <c r="M495" s="19"/>
      <c r="N495" s="19"/>
      <c r="O495" s="19"/>
    </row>
    <row r="496" spans="1:15">
      <c r="A496" s="7">
        <v>183.3</v>
      </c>
      <c r="B496" s="7">
        <v>79.8</v>
      </c>
      <c r="C496" s="29">
        <f t="shared" si="28"/>
        <v>72.498891107805036</v>
      </c>
      <c r="E496" s="31">
        <f t="shared" si="29"/>
        <v>33598.890000000007</v>
      </c>
      <c r="F496" s="32">
        <f t="shared" si="30"/>
        <v>6368.04</v>
      </c>
      <c r="G496" s="33">
        <f t="shared" si="31"/>
        <v>14627.34</v>
      </c>
      <c r="M496" s="19"/>
      <c r="N496" s="19"/>
      <c r="O496" s="19"/>
    </row>
    <row r="497" spans="1:15">
      <c r="A497" s="7">
        <v>168.5</v>
      </c>
      <c r="B497" s="7">
        <v>56</v>
      </c>
      <c r="C497" s="29">
        <f t="shared" si="28"/>
        <v>68.525049902088099</v>
      </c>
      <c r="E497" s="31">
        <f t="shared" si="29"/>
        <v>28392.25</v>
      </c>
      <c r="F497" s="32">
        <f t="shared" si="30"/>
        <v>3136</v>
      </c>
      <c r="G497" s="33">
        <f t="shared" si="31"/>
        <v>9436</v>
      </c>
      <c r="M497" s="19"/>
      <c r="N497" s="19"/>
      <c r="O497" s="19"/>
    </row>
    <row r="498" spans="1:15">
      <c r="A498" s="7">
        <v>169</v>
      </c>
      <c r="B498" s="7">
        <v>59.2</v>
      </c>
      <c r="C498" s="29">
        <f t="shared" si="28"/>
        <v>68.659301294173133</v>
      </c>
      <c r="E498" s="31">
        <f t="shared" si="29"/>
        <v>28561</v>
      </c>
      <c r="F498" s="32">
        <f t="shared" si="30"/>
        <v>3504.6400000000003</v>
      </c>
      <c r="G498" s="33">
        <f t="shared" si="31"/>
        <v>10004.800000000001</v>
      </c>
      <c r="M498" s="19"/>
      <c r="N498" s="19"/>
      <c r="O498" s="19"/>
    </row>
    <row r="499" spans="1:15">
      <c r="A499" s="7">
        <v>170.6</v>
      </c>
      <c r="B499" s="7">
        <v>65.8</v>
      </c>
      <c r="C499" s="29">
        <f t="shared" si="28"/>
        <v>69.088905748845235</v>
      </c>
      <c r="E499" s="31">
        <f t="shared" si="29"/>
        <v>29104.359999999997</v>
      </c>
      <c r="F499" s="32">
        <f t="shared" si="30"/>
        <v>4329.6399999999994</v>
      </c>
      <c r="G499" s="33">
        <f t="shared" si="31"/>
        <v>11225.48</v>
      </c>
      <c r="M499" s="19"/>
      <c r="N499" s="19"/>
      <c r="O499" s="19"/>
    </row>
    <row r="500" spans="1:15">
      <c r="A500" s="7">
        <v>173.7</v>
      </c>
      <c r="B500" s="7">
        <v>57</v>
      </c>
      <c r="C500" s="29">
        <f t="shared" si="28"/>
        <v>69.921264379772424</v>
      </c>
      <c r="E500" s="31">
        <f t="shared" si="29"/>
        <v>30171.689999999995</v>
      </c>
      <c r="F500" s="32">
        <f t="shared" si="30"/>
        <v>3249</v>
      </c>
      <c r="G500" s="33">
        <f t="shared" si="31"/>
        <v>9900.9</v>
      </c>
      <c r="M500" s="19"/>
      <c r="N500" s="19"/>
      <c r="O500" s="19"/>
    </row>
    <row r="501" spans="1:15">
      <c r="A501" s="7">
        <v>170.2</v>
      </c>
      <c r="B501" s="7">
        <v>62.7</v>
      </c>
      <c r="C501" s="29">
        <f t="shared" si="28"/>
        <v>68.981504635177203</v>
      </c>
      <c r="E501" s="31">
        <f t="shared" si="29"/>
        <v>28968.039999999997</v>
      </c>
      <c r="F501" s="32">
        <f t="shared" si="30"/>
        <v>3931.2900000000004</v>
      </c>
      <c r="G501" s="33">
        <f t="shared" si="31"/>
        <v>10671.539999999999</v>
      </c>
      <c r="M501" s="19"/>
      <c r="N501" s="19"/>
      <c r="O501" s="19"/>
    </row>
    <row r="502" spans="1:15">
      <c r="A502" s="7">
        <v>168.4</v>
      </c>
      <c r="B502" s="7">
        <v>62</v>
      </c>
      <c r="C502" s="29">
        <f t="shared" si="28"/>
        <v>68.498199623671098</v>
      </c>
      <c r="E502" s="34">
        <f t="shared" si="29"/>
        <v>28358.560000000001</v>
      </c>
      <c r="F502" s="35">
        <f t="shared" si="30"/>
        <v>3844</v>
      </c>
      <c r="G502" s="36">
        <f t="shared" si="31"/>
        <v>10440.800000000001</v>
      </c>
      <c r="M502" s="19"/>
      <c r="N502" s="19"/>
      <c r="O502" s="1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23F9-A482-4CB0-A01C-D87A3722B0FE}">
  <dimension ref="A1:I524"/>
  <sheetViews>
    <sheetView tabSelected="1" workbookViewId="0">
      <selection activeCell="C4" sqref="C4"/>
    </sheetView>
  </sheetViews>
  <sheetFormatPr baseColWidth="10" defaultRowHeight="15"/>
  <sheetData>
    <row r="1" spans="1:9">
      <c r="A1" t="s">
        <v>42</v>
      </c>
    </row>
    <row r="2" spans="1:9" ht="15.75" thickBot="1"/>
    <row r="3" spans="1:9">
      <c r="A3" s="40" t="s">
        <v>43</v>
      </c>
      <c r="B3" s="40"/>
    </row>
    <row r="4" spans="1:9">
      <c r="A4" s="37" t="s">
        <v>44</v>
      </c>
      <c r="B4" s="37">
        <v>0.11934929417274934</v>
      </c>
    </row>
    <row r="5" spans="1:9">
      <c r="A5" s="37" t="s">
        <v>45</v>
      </c>
      <c r="B5" s="37">
        <v>1.424425401953346E-2</v>
      </c>
    </row>
    <row r="6" spans="1:9">
      <c r="A6" s="37" t="s">
        <v>46</v>
      </c>
      <c r="B6" s="37">
        <v>1.2264824810737342E-2</v>
      </c>
    </row>
    <row r="7" spans="1:9">
      <c r="A7" s="37" t="s">
        <v>47</v>
      </c>
      <c r="B7" s="37">
        <v>8.8320127279472764</v>
      </c>
    </row>
    <row r="8" spans="1:9" ht="15.75" thickBot="1">
      <c r="A8" s="38" t="s">
        <v>48</v>
      </c>
      <c r="B8" s="38">
        <v>500</v>
      </c>
    </row>
    <row r="10" spans="1:9" ht="15.75" thickBot="1">
      <c r="A10" t="s">
        <v>49</v>
      </c>
    </row>
    <row r="11" spans="1:9">
      <c r="A11" s="39"/>
      <c r="B11" s="39" t="s">
        <v>54</v>
      </c>
      <c r="C11" s="39" t="s">
        <v>55</v>
      </c>
      <c r="D11" s="39" t="s">
        <v>56</v>
      </c>
      <c r="E11" s="39" t="s">
        <v>57</v>
      </c>
      <c r="F11" s="39" t="s">
        <v>58</v>
      </c>
    </row>
    <row r="12" spans="1:9">
      <c r="A12" s="37" t="s">
        <v>50</v>
      </c>
      <c r="B12" s="37">
        <v>1</v>
      </c>
      <c r="C12" s="37">
        <v>561.33110434188711</v>
      </c>
      <c r="D12" s="37">
        <v>561.33110434188711</v>
      </c>
      <c r="E12" s="37">
        <v>7.1961421788843705</v>
      </c>
      <c r="F12" s="37">
        <v>7.5488995899656818E-3</v>
      </c>
    </row>
    <row r="13" spans="1:9">
      <c r="A13" s="37" t="s">
        <v>51</v>
      </c>
      <c r="B13" s="37">
        <v>498</v>
      </c>
      <c r="C13" s="37">
        <v>38846.215515658107</v>
      </c>
      <c r="D13" s="37">
        <v>78.004448826622706</v>
      </c>
      <c r="E13" s="37"/>
      <c r="F13" s="37"/>
    </row>
    <row r="14" spans="1:9" ht="15.75" thickBot="1">
      <c r="A14" s="38" t="s">
        <v>52</v>
      </c>
      <c r="B14" s="38">
        <v>499</v>
      </c>
      <c r="C14" s="38">
        <v>39407.546619999994</v>
      </c>
      <c r="D14" s="38"/>
      <c r="E14" s="38"/>
      <c r="F14" s="38"/>
    </row>
    <row r="15" spans="1:9" ht="15.75" thickBot="1"/>
    <row r="16" spans="1:9">
      <c r="A16" s="39"/>
      <c r="B16" s="39" t="s">
        <v>59</v>
      </c>
      <c r="C16" s="39" t="s">
        <v>47</v>
      </c>
      <c r="D16" s="39" t="s">
        <v>60</v>
      </c>
      <c r="E16" s="39" t="s">
        <v>61</v>
      </c>
      <c r="F16" s="39" t="s">
        <v>62</v>
      </c>
      <c r="G16" s="39" t="s">
        <v>63</v>
      </c>
      <c r="H16" s="39" t="s">
        <v>64</v>
      </c>
      <c r="I16" s="39" t="s">
        <v>65</v>
      </c>
    </row>
    <row r="17" spans="1:9">
      <c r="A17" s="37" t="s">
        <v>53</v>
      </c>
      <c r="B17" s="37">
        <v>23.282330769073653</v>
      </c>
      <c r="C17" s="37">
        <v>17.046143209641794</v>
      </c>
      <c r="D17" s="37">
        <v>1.365841556223961</v>
      </c>
      <c r="E17" s="37">
        <v>0.17260521442070528</v>
      </c>
      <c r="F17" s="37">
        <v>-10.20889130415275</v>
      </c>
      <c r="G17" s="37">
        <v>56.773552842300056</v>
      </c>
      <c r="H17" s="37">
        <v>-10.20889130415275</v>
      </c>
      <c r="I17" s="37">
        <v>56.773552842300056</v>
      </c>
    </row>
    <row r="18" spans="1:9" ht="15.75" thickBot="1">
      <c r="A18" s="38" t="s">
        <v>7</v>
      </c>
      <c r="B18" s="38">
        <v>0.26850278417217055</v>
      </c>
      <c r="C18" s="38">
        <v>0.10009189823005697</v>
      </c>
      <c r="D18" s="38">
        <v>2.682562614159123</v>
      </c>
      <c r="E18" s="38">
        <v>7.5488995899663939E-3</v>
      </c>
      <c r="F18" s="38">
        <v>7.1848329840382891E-2</v>
      </c>
      <c r="G18" s="38">
        <v>0.46515723850395818</v>
      </c>
      <c r="H18" s="38">
        <v>7.1848329840382891E-2</v>
      </c>
      <c r="I18" s="38">
        <v>0.46515723850395818</v>
      </c>
    </row>
    <row r="22" spans="1:9">
      <c r="A22" t="s">
        <v>66</v>
      </c>
      <c r="F22" t="s">
        <v>70</v>
      </c>
    </row>
    <row r="23" spans="1:9" ht="15.75" thickBot="1"/>
    <row r="24" spans="1:9">
      <c r="A24" s="39" t="s">
        <v>67</v>
      </c>
      <c r="B24" s="39" t="s">
        <v>68</v>
      </c>
      <c r="C24" s="39" t="s">
        <v>51</v>
      </c>
      <c r="D24" s="39" t="s">
        <v>69</v>
      </c>
      <c r="F24" s="39" t="s">
        <v>71</v>
      </c>
      <c r="G24" s="39" t="s">
        <v>14</v>
      </c>
    </row>
    <row r="25" spans="1:9">
      <c r="A25" s="37">
        <v>1</v>
      </c>
      <c r="B25" s="37">
        <v>68.041744890574478</v>
      </c>
      <c r="C25" s="37">
        <v>-0.74174489057448056</v>
      </c>
      <c r="D25" s="37">
        <v>-8.4067954128767691E-2</v>
      </c>
      <c r="F25" s="37">
        <v>0.1</v>
      </c>
      <c r="G25" s="37">
        <v>51.8</v>
      </c>
    </row>
    <row r="26" spans="1:9">
      <c r="A26" s="37">
        <v>2</v>
      </c>
      <c r="B26" s="37">
        <v>70.189767163951842</v>
      </c>
      <c r="C26" s="37">
        <v>6.9102328360481522</v>
      </c>
      <c r="D26" s="37">
        <v>0.78319263733663391</v>
      </c>
      <c r="F26" s="37">
        <v>0.30000000000000004</v>
      </c>
      <c r="G26" s="37">
        <v>52.9</v>
      </c>
    </row>
    <row r="27" spans="1:9">
      <c r="A27" s="37">
        <v>3</v>
      </c>
      <c r="B27" s="37">
        <v>70.028665493448543</v>
      </c>
      <c r="C27" s="37">
        <v>2.1713345065514602</v>
      </c>
      <c r="D27" s="37">
        <v>0.24609492025432333</v>
      </c>
      <c r="F27" s="37">
        <v>0.5</v>
      </c>
      <c r="G27" s="37">
        <v>52.9</v>
      </c>
    </row>
    <row r="28" spans="1:9">
      <c r="A28" s="37">
        <v>4</v>
      </c>
      <c r="B28" s="37">
        <v>68.632451015753261</v>
      </c>
      <c r="C28" s="37">
        <v>-0.43245101575325862</v>
      </c>
      <c r="D28" s="37">
        <v>-4.9013175038019913E-2</v>
      </c>
      <c r="F28" s="37">
        <v>0.70000000000000007</v>
      </c>
      <c r="G28" s="37">
        <v>53.8</v>
      </c>
    </row>
    <row r="29" spans="1:9">
      <c r="A29" s="37">
        <v>5</v>
      </c>
      <c r="B29" s="37">
        <v>68.981504635177075</v>
      </c>
      <c r="C29" s="37">
        <v>-4.2815046351770718</v>
      </c>
      <c r="D29" s="37">
        <v>-0.48525758632917754</v>
      </c>
      <c r="F29" s="37">
        <v>0.9</v>
      </c>
      <c r="G29" s="37">
        <v>53.9</v>
      </c>
    </row>
    <row r="30" spans="1:9">
      <c r="A30" s="37">
        <v>6</v>
      </c>
      <c r="B30" s="37">
        <v>67.263086816475194</v>
      </c>
      <c r="C30" s="37">
        <v>3.1369131835248112</v>
      </c>
      <c r="D30" s="37">
        <v>0.35553176970891481</v>
      </c>
      <c r="F30" s="37">
        <v>1.1000000000000001</v>
      </c>
      <c r="G30" s="37">
        <v>54.1</v>
      </c>
    </row>
    <row r="31" spans="1:9">
      <c r="A31" s="37">
        <v>7</v>
      </c>
      <c r="B31" s="37">
        <v>68.95465435675986</v>
      </c>
      <c r="C31" s="37">
        <v>-6.354654356759859</v>
      </c>
      <c r="D31" s="37">
        <v>-0.72022442993103286</v>
      </c>
      <c r="F31" s="37">
        <v>1.3000000000000003</v>
      </c>
      <c r="G31" s="37">
        <v>54.7</v>
      </c>
    </row>
    <row r="32" spans="1:9">
      <c r="A32" s="37">
        <v>8</v>
      </c>
      <c r="B32" s="37">
        <v>70.458269948124013</v>
      </c>
      <c r="C32" s="37">
        <v>8.1417300518759816</v>
      </c>
      <c r="D32" s="37">
        <v>0.92276818786012405</v>
      </c>
      <c r="F32" s="37">
        <v>1.5000000000000002</v>
      </c>
      <c r="G32" s="37">
        <v>54.7</v>
      </c>
    </row>
    <row r="33" spans="1:7">
      <c r="A33" s="37">
        <v>9</v>
      </c>
      <c r="B33" s="37">
        <v>67.612140435899008</v>
      </c>
      <c r="C33" s="37">
        <v>18.387859564100992</v>
      </c>
      <c r="D33" s="37">
        <v>2.0840450052359931</v>
      </c>
      <c r="F33" s="37">
        <v>1.7000000000000002</v>
      </c>
      <c r="G33" s="37">
        <v>54.7</v>
      </c>
    </row>
    <row r="34" spans="1:7">
      <c r="A34" s="37">
        <v>10</v>
      </c>
      <c r="B34" s="37">
        <v>69.250007419349245</v>
      </c>
      <c r="C34" s="37">
        <v>-1.1500074193492509</v>
      </c>
      <c r="D34" s="37">
        <v>-0.13033965209078521</v>
      </c>
      <c r="F34" s="37">
        <v>1.9000000000000001</v>
      </c>
      <c r="G34" s="37">
        <v>54.9</v>
      </c>
    </row>
    <row r="35" spans="1:7">
      <c r="A35" s="37">
        <v>11</v>
      </c>
      <c r="B35" s="37">
        <v>68.310247674746648</v>
      </c>
      <c r="C35" s="37">
        <v>2.789752325253346</v>
      </c>
      <c r="D35" s="37">
        <v>0.31618521878644695</v>
      </c>
      <c r="F35" s="37">
        <v>2.1</v>
      </c>
      <c r="G35" s="37">
        <v>54.9</v>
      </c>
    </row>
    <row r="36" spans="1:7">
      <c r="A36" s="37">
        <v>12</v>
      </c>
      <c r="B36" s="37">
        <v>70.834173845965054</v>
      </c>
      <c r="C36" s="37">
        <v>17.365826154034949</v>
      </c>
      <c r="D36" s="37">
        <v>1.968209683783418</v>
      </c>
      <c r="F36" s="37">
        <v>2.3000000000000003</v>
      </c>
      <c r="G36" s="37">
        <v>55</v>
      </c>
    </row>
    <row r="37" spans="1:7">
      <c r="A37" s="37">
        <v>13</v>
      </c>
      <c r="B37" s="37">
        <v>69.250007419349245</v>
      </c>
      <c r="C37" s="37">
        <v>-2.1500074193492509</v>
      </c>
      <c r="D37" s="37">
        <v>-0.24367774878283949</v>
      </c>
      <c r="F37" s="37">
        <v>2.5000000000000004</v>
      </c>
      <c r="G37" s="37">
        <v>55</v>
      </c>
    </row>
    <row r="38" spans="1:7">
      <c r="A38" s="37">
        <v>14</v>
      </c>
      <c r="B38" s="37">
        <v>71.183227465388882</v>
      </c>
      <c r="C38" s="37">
        <v>-2.3832274653888845</v>
      </c>
      <c r="D38" s="37">
        <v>-0.27011046491140484</v>
      </c>
      <c r="F38" s="37">
        <v>2.7</v>
      </c>
      <c r="G38" s="37">
        <v>55.2</v>
      </c>
    </row>
    <row r="39" spans="1:7">
      <c r="A39" s="37">
        <v>15</v>
      </c>
      <c r="B39" s="37">
        <v>68.149146004243349</v>
      </c>
      <c r="C39" s="37">
        <v>16.750853995756657</v>
      </c>
      <c r="D39" s="37">
        <v>1.8985099098455516</v>
      </c>
      <c r="F39" s="37">
        <v>2.9000000000000004</v>
      </c>
      <c r="G39" s="37">
        <v>55.2</v>
      </c>
    </row>
    <row r="40" spans="1:7">
      <c r="A40" s="37">
        <v>16</v>
      </c>
      <c r="B40" s="37">
        <v>70.431419669706798</v>
      </c>
      <c r="C40" s="37">
        <v>14.068580330293202</v>
      </c>
      <c r="D40" s="37">
        <v>1.5945061177947037</v>
      </c>
      <c r="F40" s="37">
        <v>3.1</v>
      </c>
      <c r="G40" s="37">
        <v>55.3</v>
      </c>
    </row>
    <row r="41" spans="1:7">
      <c r="A41" s="37">
        <v>17</v>
      </c>
      <c r="B41" s="37">
        <v>69.223157140932031</v>
      </c>
      <c r="C41" s="37">
        <v>-7.223157140932031</v>
      </c>
      <c r="D41" s="37">
        <v>-0.81865888246085683</v>
      </c>
      <c r="F41" s="37">
        <v>3.3000000000000003</v>
      </c>
      <c r="G41" s="37">
        <v>55.4</v>
      </c>
    </row>
    <row r="42" spans="1:7">
      <c r="A42" s="37">
        <v>18</v>
      </c>
      <c r="B42" s="37">
        <v>69.276857697766474</v>
      </c>
      <c r="C42" s="37">
        <v>-10.176857697766472</v>
      </c>
      <c r="D42" s="37">
        <v>-1.1534256817707333</v>
      </c>
      <c r="F42" s="37">
        <v>3.5000000000000004</v>
      </c>
      <c r="G42" s="37">
        <v>55.4</v>
      </c>
    </row>
    <row r="43" spans="1:7">
      <c r="A43" s="37">
        <v>19</v>
      </c>
      <c r="B43" s="37">
        <v>70.592521340210098</v>
      </c>
      <c r="C43" s="37">
        <v>20.207478659789899</v>
      </c>
      <c r="D43" s="37">
        <v>2.2902771702458908</v>
      </c>
      <c r="F43" s="37">
        <v>3.7</v>
      </c>
      <c r="G43" s="37">
        <v>55.5</v>
      </c>
    </row>
    <row r="44" spans="1:7">
      <c r="A44" s="37">
        <v>20</v>
      </c>
      <c r="B44" s="37">
        <v>68.793552686256561</v>
      </c>
      <c r="C44" s="37">
        <v>11.106447313743445</v>
      </c>
      <c r="D44" s="37">
        <v>1.258783599550261</v>
      </c>
      <c r="F44" s="37">
        <v>3.9000000000000004</v>
      </c>
      <c r="G44" s="37">
        <v>55.6</v>
      </c>
    </row>
    <row r="45" spans="1:7">
      <c r="A45" s="37">
        <v>21</v>
      </c>
      <c r="B45" s="37">
        <v>68.68615157258769</v>
      </c>
      <c r="C45" s="37">
        <v>-6.3861515725876927</v>
      </c>
      <c r="D45" s="37">
        <v>-0.72379426442405836</v>
      </c>
      <c r="F45" s="37">
        <v>4.0999999999999996</v>
      </c>
      <c r="G45" s="37">
        <v>55.6</v>
      </c>
    </row>
    <row r="46" spans="1:7">
      <c r="A46" s="37">
        <v>22</v>
      </c>
      <c r="B46" s="37">
        <v>67.451038765395708</v>
      </c>
      <c r="C46" s="37">
        <v>4.8961234604291803E-2</v>
      </c>
      <c r="D46" s="37">
        <v>5.5491731417435779E-3</v>
      </c>
      <c r="F46" s="37">
        <v>4.3</v>
      </c>
      <c r="G46" s="37">
        <v>55.6</v>
      </c>
    </row>
    <row r="47" spans="1:7">
      <c r="A47" s="37">
        <v>23</v>
      </c>
      <c r="B47" s="37">
        <v>69.518510203521416</v>
      </c>
      <c r="C47" s="37">
        <v>9.4814897964785843</v>
      </c>
      <c r="D47" s="37">
        <v>1.0746140073380157</v>
      </c>
      <c r="F47" s="37">
        <v>4.5</v>
      </c>
      <c r="G47" s="37">
        <v>55.7</v>
      </c>
    </row>
    <row r="48" spans="1:7">
      <c r="A48" s="37">
        <v>24</v>
      </c>
      <c r="B48" s="37">
        <v>68.766702407839347</v>
      </c>
      <c r="C48" s="37">
        <v>-11.366702407839348</v>
      </c>
      <c r="D48" s="37">
        <v>-1.2882804165695021</v>
      </c>
      <c r="F48" s="37">
        <v>4.7</v>
      </c>
      <c r="G48" s="37">
        <v>55.9</v>
      </c>
    </row>
    <row r="49" spans="1:7">
      <c r="A49" s="37">
        <v>25</v>
      </c>
      <c r="B49" s="37">
        <v>68.578750458918819</v>
      </c>
      <c r="C49" s="37">
        <v>-3.4787504589188245</v>
      </c>
      <c r="D49" s="37">
        <v>-0.3942749558804699</v>
      </c>
      <c r="F49" s="37">
        <v>4.9000000000000004</v>
      </c>
      <c r="G49" s="37">
        <v>55.9</v>
      </c>
    </row>
    <row r="50" spans="1:7">
      <c r="A50" s="37">
        <v>26</v>
      </c>
      <c r="B50" s="37">
        <v>70.243467720786285</v>
      </c>
      <c r="C50" s="37">
        <v>19.956532279213718</v>
      </c>
      <c r="D50" s="37">
        <v>2.2618353850996264</v>
      </c>
      <c r="F50" s="37">
        <v>5.0999999999999996</v>
      </c>
      <c r="G50" s="37">
        <v>56</v>
      </c>
    </row>
    <row r="51" spans="1:7">
      <c r="A51" s="37">
        <v>27</v>
      </c>
      <c r="B51" s="37">
        <v>69.813863266110815</v>
      </c>
      <c r="C51" s="37">
        <v>-13.913863266110816</v>
      </c>
      <c r="D51" s="37">
        <v>-1.5769707802144897</v>
      </c>
      <c r="F51" s="37">
        <v>5.3</v>
      </c>
      <c r="G51" s="37">
        <v>56</v>
      </c>
    </row>
    <row r="52" spans="1:7">
      <c r="A52" s="37">
        <v>28</v>
      </c>
      <c r="B52" s="37">
        <v>67.236236538057966</v>
      </c>
      <c r="C52" s="37">
        <v>-3.0362365380579632</v>
      </c>
      <c r="D52" s="37">
        <v>-0.34412127033036155</v>
      </c>
      <c r="F52" s="37">
        <v>5.5</v>
      </c>
      <c r="G52" s="37">
        <v>56.1</v>
      </c>
    </row>
    <row r="53" spans="1:7">
      <c r="A53" s="37">
        <v>29</v>
      </c>
      <c r="B53" s="37">
        <v>69.706462152441944</v>
      </c>
      <c r="C53" s="37">
        <v>-5.0064621524419408</v>
      </c>
      <c r="D53" s="37">
        <v>-0.56742289151857483</v>
      </c>
      <c r="F53" s="37">
        <v>5.7</v>
      </c>
      <c r="G53" s="37">
        <v>56.1</v>
      </c>
    </row>
    <row r="54" spans="1:7">
      <c r="A54" s="37">
        <v>30</v>
      </c>
      <c r="B54" s="37">
        <v>68.551900180501605</v>
      </c>
      <c r="C54" s="37">
        <v>-1.4519001805016103</v>
      </c>
      <c r="D54" s="37">
        <v>-0.16455560304490255</v>
      </c>
      <c r="F54" s="37">
        <v>5.9</v>
      </c>
      <c r="G54" s="37">
        <v>56.2</v>
      </c>
    </row>
    <row r="55" spans="1:7">
      <c r="A55" s="37">
        <v>31</v>
      </c>
      <c r="B55" s="37">
        <v>67.988044333740049</v>
      </c>
      <c r="C55" s="37">
        <v>6.611955666259945</v>
      </c>
      <c r="D55" s="37">
        <v>0.74938647062614583</v>
      </c>
      <c r="F55" s="37">
        <v>6.1</v>
      </c>
      <c r="G55" s="37">
        <v>56.2</v>
      </c>
    </row>
    <row r="56" spans="1:7">
      <c r="A56" s="37">
        <v>32</v>
      </c>
      <c r="B56" s="37">
        <v>70.404569391289584</v>
      </c>
      <c r="C56" s="37">
        <v>12.095430608710416</v>
      </c>
      <c r="D56" s="37">
        <v>1.370873083862054</v>
      </c>
      <c r="F56" s="37">
        <v>6.3</v>
      </c>
      <c r="G56" s="37">
        <v>56.4</v>
      </c>
    </row>
    <row r="57" spans="1:7">
      <c r="A57" s="37">
        <v>33</v>
      </c>
      <c r="B57" s="37">
        <v>68.739852129422133</v>
      </c>
      <c r="C57" s="37">
        <v>-7.4398521294221354</v>
      </c>
      <c r="D57" s="37">
        <v>-0.84321868001903189</v>
      </c>
      <c r="F57" s="37">
        <v>6.5</v>
      </c>
      <c r="G57" s="37">
        <v>56.5</v>
      </c>
    </row>
    <row r="58" spans="1:7">
      <c r="A58" s="37">
        <v>34</v>
      </c>
      <c r="B58" s="37">
        <v>68.820402964673775</v>
      </c>
      <c r="C58" s="37">
        <v>-5.3204029646737752</v>
      </c>
      <c r="D58" s="37">
        <v>-0.60300434565088856</v>
      </c>
      <c r="F58" s="37">
        <v>6.7</v>
      </c>
      <c r="G58" s="37">
        <v>56.6</v>
      </c>
    </row>
    <row r="59" spans="1:7">
      <c r="A59" s="37">
        <v>35</v>
      </c>
      <c r="B59" s="37">
        <v>68.175996282660563</v>
      </c>
      <c r="C59" s="37">
        <v>13.724003717339443</v>
      </c>
      <c r="D59" s="37">
        <v>1.5554524603179301</v>
      </c>
      <c r="F59" s="37">
        <v>6.9</v>
      </c>
      <c r="G59" s="37">
        <v>56.7</v>
      </c>
    </row>
    <row r="60" spans="1:7">
      <c r="A60" s="37">
        <v>36</v>
      </c>
      <c r="B60" s="37">
        <v>70.458269948124013</v>
      </c>
      <c r="C60" s="37">
        <v>-12.75826994812401</v>
      </c>
      <c r="D60" s="37">
        <v>-1.4459980330038094</v>
      </c>
      <c r="F60" s="37">
        <v>7.1</v>
      </c>
      <c r="G60" s="37">
        <v>56.7</v>
      </c>
    </row>
    <row r="61" spans="1:7">
      <c r="A61" s="37">
        <v>37</v>
      </c>
      <c r="B61" s="37">
        <v>68.578750458918819</v>
      </c>
      <c r="C61" s="37">
        <v>-12.478750458918817</v>
      </c>
      <c r="D61" s="37">
        <v>-1.4143178261089575</v>
      </c>
      <c r="F61" s="37">
        <v>7.3</v>
      </c>
      <c r="G61" s="37">
        <v>56.8</v>
      </c>
    </row>
    <row r="62" spans="1:7">
      <c r="A62" s="37">
        <v>38</v>
      </c>
      <c r="B62" s="37">
        <v>68.820402964673775</v>
      </c>
      <c r="C62" s="37">
        <v>-2.4204029646737695</v>
      </c>
      <c r="D62" s="37">
        <v>-0.27432386524393049</v>
      </c>
      <c r="F62" s="37">
        <v>7.5</v>
      </c>
      <c r="G62" s="37">
        <v>56.9</v>
      </c>
    </row>
    <row r="63" spans="1:7">
      <c r="A63" s="37">
        <v>39</v>
      </c>
      <c r="B63" s="37">
        <v>69.411109089852559</v>
      </c>
      <c r="C63" s="37">
        <v>8.4888909101474468</v>
      </c>
      <c r="D63" s="37">
        <v>0.96211473878259191</v>
      </c>
      <c r="F63" s="37">
        <v>7.7</v>
      </c>
      <c r="G63" s="37">
        <v>56.9</v>
      </c>
    </row>
    <row r="64" spans="1:7">
      <c r="A64" s="37">
        <v>40</v>
      </c>
      <c r="B64" s="37">
        <v>69.733312430859158</v>
      </c>
      <c r="C64" s="37">
        <v>-5.033312430859155</v>
      </c>
      <c r="D64" s="37">
        <v>-0.57046605097003367</v>
      </c>
      <c r="F64" s="37">
        <v>7.9</v>
      </c>
      <c r="G64" s="37">
        <v>57</v>
      </c>
    </row>
    <row r="65" spans="1:7">
      <c r="A65" s="37">
        <v>41</v>
      </c>
      <c r="B65" s="37">
        <v>68.659301294170476</v>
      </c>
      <c r="C65" s="37">
        <v>-11.459301294170473</v>
      </c>
      <c r="D65" s="37">
        <v>-1.2987753981020758</v>
      </c>
      <c r="F65" s="37">
        <v>8.1</v>
      </c>
      <c r="G65" s="37">
        <v>57</v>
      </c>
    </row>
    <row r="66" spans="1:7">
      <c r="A66" s="37">
        <v>42</v>
      </c>
      <c r="B66" s="37">
        <v>69.733312430859158</v>
      </c>
      <c r="C66" s="37">
        <v>-9.033312430859155</v>
      </c>
      <c r="D66" s="37">
        <v>-1.0238184377382507</v>
      </c>
      <c r="F66" s="37">
        <v>8.3000000000000007</v>
      </c>
      <c r="G66" s="37">
        <v>57.2</v>
      </c>
    </row>
    <row r="67" spans="1:7">
      <c r="A67" s="37">
        <v>43</v>
      </c>
      <c r="B67" s="37">
        <v>68.09544544740892</v>
      </c>
      <c r="C67" s="37">
        <v>-10.695445447408922</v>
      </c>
      <c r="D67" s="37">
        <v>-1.212201430283024</v>
      </c>
      <c r="F67" s="37">
        <v>8.5</v>
      </c>
      <c r="G67" s="37">
        <v>57.2</v>
      </c>
    </row>
    <row r="68" spans="1:7">
      <c r="A68" s="37">
        <v>44</v>
      </c>
      <c r="B68" s="37">
        <v>69.411109089852559</v>
      </c>
      <c r="C68" s="37">
        <v>1.4888909101474468</v>
      </c>
      <c r="D68" s="37">
        <v>0.16874806193821201</v>
      </c>
      <c r="F68" s="37">
        <v>8.6999999999999993</v>
      </c>
      <c r="G68" s="37">
        <v>57.3</v>
      </c>
    </row>
    <row r="69" spans="1:7">
      <c r="A69" s="37">
        <v>45</v>
      </c>
      <c r="B69" s="37">
        <v>67.209386259640752</v>
      </c>
      <c r="C69" s="37">
        <v>-9.3862596407490173E-3</v>
      </c>
      <c r="D69" s="37">
        <v>-1.0638208027399388E-3</v>
      </c>
      <c r="F69" s="37">
        <v>8.9</v>
      </c>
      <c r="G69" s="37">
        <v>57.3</v>
      </c>
    </row>
    <row r="70" spans="1:7">
      <c r="A70" s="37">
        <v>46</v>
      </c>
      <c r="B70" s="37">
        <v>69.572210760355858</v>
      </c>
      <c r="C70" s="37">
        <v>14.627789239644144</v>
      </c>
      <c r="D70" s="37">
        <v>1.657885791233779</v>
      </c>
      <c r="F70" s="37">
        <v>9.1</v>
      </c>
      <c r="G70" s="37">
        <v>57.4</v>
      </c>
    </row>
    <row r="71" spans="1:7">
      <c r="A71" s="37">
        <v>47</v>
      </c>
      <c r="B71" s="37">
        <v>69.008354913594303</v>
      </c>
      <c r="C71" s="37">
        <v>16.1916450864057</v>
      </c>
      <c r="D71" s="37">
        <v>1.8351302364064748</v>
      </c>
      <c r="F71" s="37">
        <v>9.3000000000000007</v>
      </c>
      <c r="G71" s="37">
        <v>57.4</v>
      </c>
    </row>
    <row r="72" spans="1:7">
      <c r="A72" s="37">
        <v>48</v>
      </c>
      <c r="B72" s="37">
        <v>68.444499066832734</v>
      </c>
      <c r="C72" s="37">
        <v>3.4555009331672721</v>
      </c>
      <c r="D72" s="37">
        <v>0.39163989888279604</v>
      </c>
      <c r="F72" s="37">
        <v>9.5</v>
      </c>
      <c r="G72" s="37">
        <v>57.4</v>
      </c>
    </row>
    <row r="73" spans="1:7">
      <c r="A73" s="37">
        <v>49</v>
      </c>
      <c r="B73" s="37">
        <v>70.055515771865757</v>
      </c>
      <c r="C73" s="37">
        <v>-11.855515771865754</v>
      </c>
      <c r="D73" s="37">
        <v>-1.3436815928858952</v>
      </c>
      <c r="F73" s="37">
        <v>9.7000000000000011</v>
      </c>
      <c r="G73" s="37">
        <v>57.5</v>
      </c>
    </row>
    <row r="74" spans="1:7">
      <c r="A74" s="37">
        <v>50</v>
      </c>
      <c r="B74" s="37">
        <v>68.927804078342646</v>
      </c>
      <c r="C74" s="37">
        <v>1.1721959216573481</v>
      </c>
      <c r="D74" s="37">
        <v>0.13285445471083218</v>
      </c>
      <c r="F74" s="37">
        <v>9.9</v>
      </c>
      <c r="G74" s="37">
        <v>57.5</v>
      </c>
    </row>
    <row r="75" spans="1:7">
      <c r="A75" s="37">
        <v>51</v>
      </c>
      <c r="B75" s="37">
        <v>68.820402964673775</v>
      </c>
      <c r="C75" s="37">
        <v>7.0795970353262305</v>
      </c>
      <c r="D75" s="37">
        <v>0.80238805333058505</v>
      </c>
      <c r="F75" s="37">
        <v>10.1</v>
      </c>
      <c r="G75" s="37">
        <v>57.5</v>
      </c>
    </row>
    <row r="76" spans="1:7">
      <c r="A76" s="37">
        <v>52</v>
      </c>
      <c r="B76" s="37">
        <v>69.303707976183688</v>
      </c>
      <c r="C76" s="37">
        <v>-6.2037079761836864</v>
      </c>
      <c r="D76" s="37">
        <v>-0.70311645445397497</v>
      </c>
      <c r="F76" s="37">
        <v>10.3</v>
      </c>
      <c r="G76" s="37">
        <v>57.5</v>
      </c>
    </row>
    <row r="77" spans="1:7">
      <c r="A77" s="37">
        <v>53</v>
      </c>
      <c r="B77" s="37">
        <v>67.961194055322835</v>
      </c>
      <c r="C77" s="37">
        <v>16.538805944677165</v>
      </c>
      <c r="D77" s="37">
        <v>1.8744767873289425</v>
      </c>
      <c r="F77" s="37">
        <v>10.5</v>
      </c>
      <c r="G77" s="37">
        <v>57.7</v>
      </c>
    </row>
    <row r="78" spans="1:7">
      <c r="A78" s="37">
        <v>54</v>
      </c>
      <c r="B78" s="37">
        <v>66.618680134461982</v>
      </c>
      <c r="C78" s="37">
        <v>5.7813198655380234</v>
      </c>
      <c r="D78" s="37">
        <v>0.65524378992804266</v>
      </c>
      <c r="F78" s="37">
        <v>10.700000000000001</v>
      </c>
      <c r="G78" s="37">
        <v>57.7</v>
      </c>
    </row>
    <row r="79" spans="1:7">
      <c r="A79" s="37">
        <v>55</v>
      </c>
      <c r="B79" s="37">
        <v>68.659301294170476</v>
      </c>
      <c r="C79" s="37">
        <v>-2.4593012941704728</v>
      </c>
      <c r="D79" s="37">
        <v>-0.27873252787358727</v>
      </c>
      <c r="F79" s="37">
        <v>10.9</v>
      </c>
      <c r="G79" s="37">
        <v>57.7</v>
      </c>
    </row>
    <row r="80" spans="1:7">
      <c r="A80" s="37">
        <v>56</v>
      </c>
      <c r="B80" s="37">
        <v>68.363948231581091</v>
      </c>
      <c r="C80" s="37">
        <v>-3.5639482315810938</v>
      </c>
      <c r="D80" s="37">
        <v>-0.40393110927641385</v>
      </c>
      <c r="F80" s="37">
        <v>11.1</v>
      </c>
      <c r="G80" s="37">
        <v>57.7</v>
      </c>
    </row>
    <row r="81" spans="1:7">
      <c r="A81" s="37">
        <v>57</v>
      </c>
      <c r="B81" s="37">
        <v>69.787012987693586</v>
      </c>
      <c r="C81" s="37">
        <v>2.0129870123064109</v>
      </c>
      <c r="D81" s="37">
        <v>0.22814811664063345</v>
      </c>
      <c r="F81" s="37">
        <v>11.3</v>
      </c>
      <c r="G81" s="37">
        <v>57.8</v>
      </c>
    </row>
    <row r="82" spans="1:7">
      <c r="A82" s="37">
        <v>58</v>
      </c>
      <c r="B82" s="37">
        <v>67.82694266323675</v>
      </c>
      <c r="C82" s="37">
        <v>6.4730573367632473</v>
      </c>
      <c r="D82" s="37">
        <v>0.73364399832728422</v>
      </c>
      <c r="F82" s="37">
        <v>11.5</v>
      </c>
      <c r="G82" s="37">
        <v>58</v>
      </c>
    </row>
    <row r="83" spans="1:7">
      <c r="A83" s="37">
        <v>59</v>
      </c>
      <c r="B83" s="37">
        <v>70.37771911287237</v>
      </c>
      <c r="C83" s="37">
        <v>-13.777719112872369</v>
      </c>
      <c r="D83" s="37">
        <v>-1.5615404610106927</v>
      </c>
      <c r="F83" s="37">
        <v>11.700000000000001</v>
      </c>
      <c r="G83" s="37">
        <v>58</v>
      </c>
    </row>
    <row r="84" spans="1:7">
      <c r="A84" s="37">
        <v>60</v>
      </c>
      <c r="B84" s="37">
        <v>69.357408533018116</v>
      </c>
      <c r="C84" s="37">
        <v>3.4425914669818809</v>
      </c>
      <c r="D84" s="37">
        <v>0.3901767645560334</v>
      </c>
      <c r="F84" s="37">
        <v>11.9</v>
      </c>
      <c r="G84" s="37">
        <v>58.2</v>
      </c>
    </row>
    <row r="85" spans="1:7">
      <c r="A85" s="37">
        <v>61</v>
      </c>
      <c r="B85" s="37">
        <v>68.175996282660563</v>
      </c>
      <c r="C85" s="37">
        <v>2.324003717339437</v>
      </c>
      <c r="D85" s="37">
        <v>0.26339815802851069</v>
      </c>
      <c r="F85" s="37">
        <v>12.1</v>
      </c>
      <c r="G85" s="37">
        <v>58.2</v>
      </c>
    </row>
    <row r="86" spans="1:7">
      <c r="A86" s="37">
        <v>62</v>
      </c>
      <c r="B86" s="37">
        <v>70.780473289130626</v>
      </c>
      <c r="C86" s="37">
        <v>-4.580473289130623</v>
      </c>
      <c r="D86" s="37">
        <v>-0.51914212453885844</v>
      </c>
      <c r="F86" s="37">
        <v>12.3</v>
      </c>
      <c r="G86" s="37">
        <v>58.3</v>
      </c>
    </row>
    <row r="87" spans="1:7">
      <c r="A87" s="37">
        <v>63</v>
      </c>
      <c r="B87" s="37">
        <v>67.66584099273345</v>
      </c>
      <c r="C87" s="37">
        <v>17.434159007266544</v>
      </c>
      <c r="D87" s="37">
        <v>1.9759543993102244</v>
      </c>
      <c r="F87" s="37">
        <v>12.5</v>
      </c>
      <c r="G87" s="37">
        <v>58.3</v>
      </c>
    </row>
    <row r="88" spans="1:7">
      <c r="A88" s="37">
        <v>64</v>
      </c>
      <c r="B88" s="37">
        <v>70.619371618627326</v>
      </c>
      <c r="C88" s="37">
        <v>-12.619371618627326</v>
      </c>
      <c r="D88" s="37">
        <v>-1.4302555607049494</v>
      </c>
      <c r="F88" s="37">
        <v>12.700000000000001</v>
      </c>
      <c r="G88" s="37">
        <v>58.5</v>
      </c>
    </row>
    <row r="89" spans="1:7">
      <c r="A89" s="37">
        <v>65</v>
      </c>
      <c r="B89" s="37">
        <v>68.283397396329434</v>
      </c>
      <c r="C89" s="37">
        <v>-2.5833973963294312</v>
      </c>
      <c r="D89" s="37">
        <v>-0.29279734389918632</v>
      </c>
      <c r="F89" s="37">
        <v>12.9</v>
      </c>
      <c r="G89" s="37">
        <v>58.6</v>
      </c>
    </row>
    <row r="90" spans="1:7">
      <c r="A90" s="37">
        <v>66</v>
      </c>
      <c r="B90" s="37">
        <v>67.988044333740049</v>
      </c>
      <c r="C90" s="37">
        <v>-1.6880443337400521</v>
      </c>
      <c r="D90" s="37">
        <v>-0.19131973191790436</v>
      </c>
      <c r="F90" s="37">
        <v>13.1</v>
      </c>
      <c r="G90" s="37">
        <v>58.7</v>
      </c>
    </row>
    <row r="91" spans="1:7">
      <c r="A91" s="37">
        <v>67</v>
      </c>
      <c r="B91" s="37">
        <v>68.202846561077791</v>
      </c>
      <c r="C91" s="37">
        <v>-4.60284656107779</v>
      </c>
      <c r="D91" s="37">
        <v>-0.52167786859812404</v>
      </c>
      <c r="F91" s="37">
        <v>13.3</v>
      </c>
      <c r="G91" s="37">
        <v>58.7</v>
      </c>
    </row>
    <row r="92" spans="1:7">
      <c r="A92" s="37">
        <v>68</v>
      </c>
      <c r="B92" s="37">
        <v>68.900953799925432</v>
      </c>
      <c r="C92" s="37">
        <v>-5.3009537999254306</v>
      </c>
      <c r="D92" s="37">
        <v>-0.60080001433606101</v>
      </c>
      <c r="F92" s="37">
        <v>13.5</v>
      </c>
      <c r="G92" s="37">
        <v>58.7</v>
      </c>
    </row>
    <row r="93" spans="1:7">
      <c r="A93" s="37">
        <v>69</v>
      </c>
      <c r="B93" s="37">
        <v>68.874103521508218</v>
      </c>
      <c r="C93" s="37">
        <v>-0.3741035215082178</v>
      </c>
      <c r="D93" s="37">
        <v>-4.2400181093536396E-2</v>
      </c>
      <c r="F93" s="37">
        <v>13.700000000000001</v>
      </c>
      <c r="G93" s="37">
        <v>58.7</v>
      </c>
    </row>
    <row r="94" spans="1:7">
      <c r="A94" s="37">
        <v>70</v>
      </c>
      <c r="B94" s="37">
        <v>71.022125794885582</v>
      </c>
      <c r="C94" s="37">
        <v>-5.4221257948855879</v>
      </c>
      <c r="D94" s="37">
        <v>-0.61453341761722435</v>
      </c>
      <c r="F94" s="37">
        <v>13.9</v>
      </c>
      <c r="G94" s="37">
        <v>58.7</v>
      </c>
    </row>
    <row r="95" spans="1:7">
      <c r="A95" s="37">
        <v>71</v>
      </c>
      <c r="B95" s="37">
        <v>69.813863266110815</v>
      </c>
      <c r="C95" s="37">
        <v>-2.913863266110809</v>
      </c>
      <c r="D95" s="37">
        <v>-0.33025171660189195</v>
      </c>
      <c r="F95" s="37">
        <v>14.1</v>
      </c>
      <c r="G95" s="37">
        <v>58.8</v>
      </c>
    </row>
    <row r="96" spans="1:7">
      <c r="A96" s="37">
        <v>72</v>
      </c>
      <c r="B96" s="37">
        <v>69.679611874024729</v>
      </c>
      <c r="C96" s="37">
        <v>2.0203881259752734</v>
      </c>
      <c r="D96" s="37">
        <v>0.22898694477726386</v>
      </c>
      <c r="F96" s="37">
        <v>14.3</v>
      </c>
      <c r="G96" s="37">
        <v>58.9</v>
      </c>
    </row>
    <row r="97" spans="1:7">
      <c r="A97" s="37">
        <v>73</v>
      </c>
      <c r="B97" s="37">
        <v>67.853792941653964</v>
      </c>
      <c r="C97" s="37">
        <v>9.5462070583460417</v>
      </c>
      <c r="D97" s="37">
        <v>1.0819489386211947</v>
      </c>
      <c r="F97" s="37">
        <v>14.5</v>
      </c>
      <c r="G97" s="37">
        <v>59.1</v>
      </c>
    </row>
    <row r="98" spans="1:7">
      <c r="A98" s="37">
        <v>74</v>
      </c>
      <c r="B98" s="37">
        <v>69.9481146581969</v>
      </c>
      <c r="C98" s="37">
        <v>4.7518853418031028</v>
      </c>
      <c r="D98" s="37">
        <v>0.53856964033883548</v>
      </c>
      <c r="F98" s="37">
        <v>14.700000000000001</v>
      </c>
      <c r="G98" s="37">
        <v>59.1</v>
      </c>
    </row>
    <row r="99" spans="1:7">
      <c r="A99" s="37">
        <v>75</v>
      </c>
      <c r="B99" s="37">
        <v>69.008354913594303</v>
      </c>
      <c r="C99" s="37">
        <v>-10.3083549135943</v>
      </c>
      <c r="D99" s="37">
        <v>-1.1683293259329635</v>
      </c>
      <c r="F99" s="37">
        <v>14.9</v>
      </c>
      <c r="G99" s="37">
        <v>59.2</v>
      </c>
    </row>
    <row r="100" spans="1:7">
      <c r="A100" s="37">
        <v>76</v>
      </c>
      <c r="B100" s="37">
        <v>70.592521340210098</v>
      </c>
      <c r="C100" s="37">
        <v>2.3074786597899077</v>
      </c>
      <c r="D100" s="37">
        <v>0.2615252394581204</v>
      </c>
      <c r="F100" s="37">
        <v>15.1</v>
      </c>
      <c r="G100" s="37">
        <v>59.2</v>
      </c>
    </row>
    <row r="101" spans="1:7">
      <c r="A101" s="37">
        <v>77</v>
      </c>
      <c r="B101" s="37">
        <v>69.706462152441944</v>
      </c>
      <c r="C101" s="37">
        <v>-10.006462152441941</v>
      </c>
      <c r="D101" s="37">
        <v>-1.1341133749788461</v>
      </c>
      <c r="F101" s="37">
        <v>15.3</v>
      </c>
      <c r="G101" s="37">
        <v>59.2</v>
      </c>
    </row>
    <row r="102" spans="1:7">
      <c r="A102" s="37">
        <v>78</v>
      </c>
      <c r="B102" s="37">
        <v>70.136066607117414</v>
      </c>
      <c r="C102" s="37">
        <v>-6.8360666071174165</v>
      </c>
      <c r="D102" s="37">
        <v>-0.7747867781107971</v>
      </c>
      <c r="F102" s="37">
        <v>15.5</v>
      </c>
      <c r="G102" s="37">
        <v>59.3</v>
      </c>
    </row>
    <row r="103" spans="1:7">
      <c r="A103" s="37">
        <v>79</v>
      </c>
      <c r="B103" s="37">
        <v>66.994584032303024</v>
      </c>
      <c r="C103" s="37">
        <v>-10.094584032303025</v>
      </c>
      <c r="D103" s="37">
        <v>-1.1441009411192273</v>
      </c>
      <c r="F103" s="37">
        <v>15.700000000000001</v>
      </c>
      <c r="G103" s="37">
        <v>59.3</v>
      </c>
    </row>
    <row r="104" spans="1:7">
      <c r="A104" s="37">
        <v>80</v>
      </c>
      <c r="B104" s="37">
        <v>70.592521340210098</v>
      </c>
      <c r="C104" s="37">
        <v>4.4074786597899021</v>
      </c>
      <c r="D104" s="37">
        <v>0.49953524251143372</v>
      </c>
      <c r="F104" s="37">
        <v>15.9</v>
      </c>
      <c r="G104" s="37">
        <v>59.4</v>
      </c>
    </row>
    <row r="105" spans="1:7">
      <c r="A105" s="37">
        <v>81</v>
      </c>
      <c r="B105" s="37">
        <v>70.646221897044541</v>
      </c>
      <c r="C105" s="37">
        <v>6.3537781029554594</v>
      </c>
      <c r="D105" s="37">
        <v>0.72012511699262305</v>
      </c>
      <c r="F105" s="37">
        <v>16.100000000000001</v>
      </c>
      <c r="G105" s="37">
        <v>59.5</v>
      </c>
    </row>
    <row r="106" spans="1:7">
      <c r="A106" s="37">
        <v>82</v>
      </c>
      <c r="B106" s="37">
        <v>68.793552686256561</v>
      </c>
      <c r="C106" s="37">
        <v>-13.393552686256562</v>
      </c>
      <c r="D106" s="37">
        <v>-1.5179997694050695</v>
      </c>
      <c r="F106" s="37">
        <v>16.3</v>
      </c>
      <c r="G106" s="37">
        <v>59.7</v>
      </c>
    </row>
    <row r="107" spans="1:7">
      <c r="A107" s="37">
        <v>83</v>
      </c>
      <c r="B107" s="37">
        <v>70.431419669706798</v>
      </c>
      <c r="C107" s="37">
        <v>-11.731419669706796</v>
      </c>
      <c r="D107" s="37">
        <v>-1.3296167768602962</v>
      </c>
      <c r="F107" s="37">
        <v>16.500000000000004</v>
      </c>
      <c r="G107" s="37">
        <v>59.7</v>
      </c>
    </row>
    <row r="108" spans="1:7">
      <c r="A108" s="37">
        <v>84</v>
      </c>
      <c r="B108" s="37">
        <v>68.927804078342646</v>
      </c>
      <c r="C108" s="37">
        <v>6.1721959216573481</v>
      </c>
      <c r="D108" s="37">
        <v>0.69954493817110353</v>
      </c>
      <c r="F108" s="37">
        <v>16.700000000000003</v>
      </c>
      <c r="G108" s="37">
        <v>59.7</v>
      </c>
    </row>
    <row r="109" spans="1:7">
      <c r="A109" s="37">
        <v>85</v>
      </c>
      <c r="B109" s="37">
        <v>68.739852129422133</v>
      </c>
      <c r="C109" s="37">
        <v>3.5601478705778646</v>
      </c>
      <c r="D109" s="37">
        <v>0.40350038359356516</v>
      </c>
      <c r="F109" s="37">
        <v>16.900000000000002</v>
      </c>
      <c r="G109" s="37">
        <v>59.8</v>
      </c>
    </row>
    <row r="110" spans="1:7">
      <c r="A110" s="37">
        <v>86</v>
      </c>
      <c r="B110" s="37">
        <v>67.021434310720238</v>
      </c>
      <c r="C110" s="37">
        <v>1.8785656892797675</v>
      </c>
      <c r="D110" s="37">
        <v>0.21291305973396588</v>
      </c>
      <c r="F110" s="37">
        <v>17.100000000000001</v>
      </c>
      <c r="G110" s="37">
        <v>59.8</v>
      </c>
    </row>
    <row r="111" spans="1:7">
      <c r="A111" s="37">
        <v>87</v>
      </c>
      <c r="B111" s="37">
        <v>68.25654711791222</v>
      </c>
      <c r="C111" s="37">
        <v>12.74345288208778</v>
      </c>
      <c r="D111" s="37">
        <v>1.4443186949407025</v>
      </c>
      <c r="F111" s="37">
        <v>17.3</v>
      </c>
      <c r="G111" s="37">
        <v>59.9</v>
      </c>
    </row>
    <row r="112" spans="1:7">
      <c r="A112" s="37">
        <v>88</v>
      </c>
      <c r="B112" s="37">
        <v>68.417648788415519</v>
      </c>
      <c r="C112" s="37">
        <v>9.8823512115844778</v>
      </c>
      <c r="D112" s="37">
        <v>1.1200468771634013</v>
      </c>
      <c r="F112" s="37">
        <v>17.500000000000004</v>
      </c>
      <c r="G112" s="37">
        <v>60</v>
      </c>
    </row>
    <row r="113" spans="1:7">
      <c r="A113" s="37">
        <v>89</v>
      </c>
      <c r="B113" s="37">
        <v>69.760162709276372</v>
      </c>
      <c r="C113" s="37">
        <v>-0.96016270927637493</v>
      </c>
      <c r="D113" s="37">
        <v>-0.10882301398407057</v>
      </c>
      <c r="F113" s="37">
        <v>17.700000000000003</v>
      </c>
      <c r="G113" s="37">
        <v>60</v>
      </c>
    </row>
    <row r="114" spans="1:7">
      <c r="A114" s="37">
        <v>90</v>
      </c>
      <c r="B114" s="37">
        <v>69.250007419349245</v>
      </c>
      <c r="C114" s="37">
        <v>-8.1500074193492438</v>
      </c>
      <c r="D114" s="37">
        <v>-0.92370632893516436</v>
      </c>
      <c r="F114" s="37">
        <v>17.900000000000002</v>
      </c>
      <c r="G114" s="37">
        <v>60</v>
      </c>
    </row>
    <row r="115" spans="1:7">
      <c r="A115" s="37">
        <v>91</v>
      </c>
      <c r="B115" s="37">
        <v>69.330558254600902</v>
      </c>
      <c r="C115" s="37">
        <v>-5.1305582546008992</v>
      </c>
      <c r="D115" s="37">
        <v>-0.58148770754417389</v>
      </c>
      <c r="F115" s="37">
        <v>18.100000000000001</v>
      </c>
      <c r="G115" s="37">
        <v>60</v>
      </c>
    </row>
    <row r="116" spans="1:7">
      <c r="A116" s="37">
        <v>92</v>
      </c>
      <c r="B116" s="37">
        <v>69.518510203521416</v>
      </c>
      <c r="C116" s="37">
        <v>0.48148979647858425</v>
      </c>
      <c r="D116" s="37">
        <v>5.4571137109527316E-2</v>
      </c>
      <c r="F116" s="37">
        <v>18.3</v>
      </c>
      <c r="G116" s="37">
        <v>60.1</v>
      </c>
    </row>
    <row r="117" spans="1:7">
      <c r="A117" s="37">
        <v>93</v>
      </c>
      <c r="B117" s="37">
        <v>68.632451015753261</v>
      </c>
      <c r="C117" s="37">
        <v>-12.432451015753259</v>
      </c>
      <c r="D117" s="37">
        <v>-1.4090703353426712</v>
      </c>
      <c r="F117" s="37">
        <v>18.500000000000004</v>
      </c>
      <c r="G117" s="37">
        <v>60.1</v>
      </c>
    </row>
    <row r="118" spans="1:7">
      <c r="A118" s="37">
        <v>94</v>
      </c>
      <c r="B118" s="37">
        <v>68.471349345249962</v>
      </c>
      <c r="C118" s="37">
        <v>-7.471349345249962</v>
      </c>
      <c r="D118" s="37">
        <v>-0.84678851451205661</v>
      </c>
      <c r="F118" s="37">
        <v>18.700000000000003</v>
      </c>
      <c r="G118" s="37">
        <v>60.2</v>
      </c>
    </row>
    <row r="119" spans="1:7">
      <c r="A119" s="37">
        <v>95</v>
      </c>
      <c r="B119" s="37">
        <v>67.988044333740049</v>
      </c>
      <c r="C119" s="37">
        <v>-9.6880443337400521</v>
      </c>
      <c r="D119" s="37">
        <v>-1.0980245054543385</v>
      </c>
      <c r="F119" s="37">
        <v>18.900000000000002</v>
      </c>
      <c r="G119" s="37">
        <v>60.2</v>
      </c>
    </row>
    <row r="120" spans="1:7">
      <c r="A120" s="37">
        <v>96</v>
      </c>
      <c r="B120" s="37">
        <v>66.40387790712424</v>
      </c>
      <c r="C120" s="37">
        <v>-6.4038779071242402</v>
      </c>
      <c r="D120" s="37">
        <v>-0.72580333344175729</v>
      </c>
      <c r="F120" s="37">
        <v>19.100000000000001</v>
      </c>
      <c r="G120" s="37">
        <v>60.2</v>
      </c>
    </row>
    <row r="121" spans="1:7">
      <c r="A121" s="37">
        <v>97</v>
      </c>
      <c r="B121" s="37">
        <v>69.142606305680388</v>
      </c>
      <c r="C121" s="37">
        <v>16.257393694319617</v>
      </c>
      <c r="D121" s="37">
        <v>1.8425820584875903</v>
      </c>
      <c r="F121" s="37">
        <v>19.300000000000004</v>
      </c>
      <c r="G121" s="37">
        <v>60.3</v>
      </c>
    </row>
    <row r="122" spans="1:7">
      <c r="A122" s="37">
        <v>98</v>
      </c>
      <c r="B122" s="37">
        <v>69.733312430859158</v>
      </c>
      <c r="C122" s="37">
        <v>-4.033312430859155</v>
      </c>
      <c r="D122" s="37">
        <v>-0.45712795427797936</v>
      </c>
      <c r="F122" s="37">
        <v>19.500000000000004</v>
      </c>
      <c r="G122" s="37">
        <v>60.4</v>
      </c>
    </row>
    <row r="123" spans="1:7">
      <c r="A123" s="37">
        <v>99</v>
      </c>
      <c r="B123" s="37">
        <v>71.102676630137225</v>
      </c>
      <c r="C123" s="37">
        <v>2.4973233698627695</v>
      </c>
      <c r="D123" s="37">
        <v>0.2830418775648334</v>
      </c>
      <c r="F123" s="37">
        <v>19.700000000000003</v>
      </c>
      <c r="G123" s="37">
        <v>60.4</v>
      </c>
    </row>
    <row r="124" spans="1:7">
      <c r="A124" s="37">
        <v>100</v>
      </c>
      <c r="B124" s="37">
        <v>66.860332640216939</v>
      </c>
      <c r="C124" s="37">
        <v>16.939667359783058</v>
      </c>
      <c r="D124" s="37">
        <v>1.9199096571543279</v>
      </c>
      <c r="F124" s="37">
        <v>19.900000000000002</v>
      </c>
      <c r="G124" s="37">
        <v>60.5</v>
      </c>
    </row>
    <row r="125" spans="1:7">
      <c r="A125" s="37">
        <v>101</v>
      </c>
      <c r="B125" s="37">
        <v>68.337097953163877</v>
      </c>
      <c r="C125" s="37">
        <v>-14.53709795316388</v>
      </c>
      <c r="D125" s="37">
        <v>-1.647607013437552</v>
      </c>
      <c r="F125" s="37">
        <v>20.100000000000001</v>
      </c>
      <c r="G125" s="37">
        <v>60.6</v>
      </c>
    </row>
    <row r="126" spans="1:7">
      <c r="A126" s="37">
        <v>102</v>
      </c>
      <c r="B126" s="37">
        <v>69.008354913594303</v>
      </c>
      <c r="C126" s="37">
        <v>2.6916450864056998</v>
      </c>
      <c r="D126" s="37">
        <v>0.30506593106374197</v>
      </c>
      <c r="F126" s="37">
        <v>20.300000000000004</v>
      </c>
      <c r="G126" s="37">
        <v>60.6</v>
      </c>
    </row>
    <row r="127" spans="1:7">
      <c r="A127" s="37">
        <v>103</v>
      </c>
      <c r="B127" s="37">
        <v>68.551900180501605</v>
      </c>
      <c r="C127" s="37">
        <v>-1.4519001805016103</v>
      </c>
      <c r="D127" s="37">
        <v>-0.16455560304490255</v>
      </c>
      <c r="F127" s="37">
        <v>20.500000000000004</v>
      </c>
      <c r="G127" s="37">
        <v>60.7</v>
      </c>
    </row>
    <row r="128" spans="1:7">
      <c r="A128" s="37">
        <v>104</v>
      </c>
      <c r="B128" s="37">
        <v>69.491659925104202</v>
      </c>
      <c r="C128" s="37">
        <v>-8.091659925104203</v>
      </c>
      <c r="D128" s="37">
        <v>-0.9170933349906808</v>
      </c>
      <c r="F128" s="37">
        <v>20.700000000000003</v>
      </c>
      <c r="G128" s="37">
        <v>60.7</v>
      </c>
    </row>
    <row r="129" spans="1:7">
      <c r="A129" s="37">
        <v>105</v>
      </c>
      <c r="B129" s="37">
        <v>68.122295725826135</v>
      </c>
      <c r="C129" s="37">
        <v>1.3777042741738654</v>
      </c>
      <c r="D129" s="37">
        <v>0.15614638023937402</v>
      </c>
      <c r="F129" s="37">
        <v>20.900000000000002</v>
      </c>
      <c r="G129" s="37">
        <v>60.7</v>
      </c>
    </row>
    <row r="130" spans="1:7">
      <c r="A130" s="37">
        <v>106</v>
      </c>
      <c r="B130" s="37">
        <v>68.900953799925432</v>
      </c>
      <c r="C130" s="37">
        <v>-10.400953799925432</v>
      </c>
      <c r="D130" s="37">
        <v>-1.178824307465538</v>
      </c>
      <c r="F130" s="37">
        <v>21.1</v>
      </c>
      <c r="G130" s="37">
        <v>60.7</v>
      </c>
    </row>
    <row r="131" spans="1:7">
      <c r="A131" s="37">
        <v>107</v>
      </c>
      <c r="B131" s="37">
        <v>68.632451015753261</v>
      </c>
      <c r="C131" s="37">
        <v>-9.4324510157532586</v>
      </c>
      <c r="D131" s="37">
        <v>-1.0690560452665083</v>
      </c>
      <c r="F131" s="37">
        <v>21.300000000000004</v>
      </c>
      <c r="G131" s="37">
        <v>60.8</v>
      </c>
    </row>
    <row r="132" spans="1:7">
      <c r="A132" s="37">
        <v>108</v>
      </c>
      <c r="B132" s="37">
        <v>68.874103521508218</v>
      </c>
      <c r="C132" s="37">
        <v>-7.3741035215082178</v>
      </c>
      <c r="D132" s="37">
        <v>-0.83576685793791627</v>
      </c>
      <c r="F132" s="37">
        <v>21.500000000000004</v>
      </c>
      <c r="G132" s="37">
        <v>60.9</v>
      </c>
    </row>
    <row r="133" spans="1:7">
      <c r="A133" s="37">
        <v>109</v>
      </c>
      <c r="B133" s="37">
        <v>69.894414101362457</v>
      </c>
      <c r="C133" s="37">
        <v>6.1055858986375426</v>
      </c>
      <c r="D133" s="37">
        <v>0.69199548494142493</v>
      </c>
      <c r="F133" s="37">
        <v>21.700000000000003</v>
      </c>
      <c r="G133" s="37">
        <v>60.9</v>
      </c>
    </row>
    <row r="134" spans="1:7">
      <c r="A134" s="37">
        <v>110</v>
      </c>
      <c r="B134" s="37">
        <v>68.713001851004904</v>
      </c>
      <c r="C134" s="37">
        <v>2.5869981489950931</v>
      </c>
      <c r="D134" s="37">
        <v>0.2932054463529713</v>
      </c>
      <c r="F134" s="37">
        <v>21.900000000000002</v>
      </c>
      <c r="G134" s="37">
        <v>61</v>
      </c>
    </row>
    <row r="135" spans="1:7">
      <c r="A135" s="37">
        <v>111</v>
      </c>
      <c r="B135" s="37">
        <v>70.53882078337567</v>
      </c>
      <c r="C135" s="37">
        <v>-9.6388207833756709</v>
      </c>
      <c r="D135" s="37">
        <v>-1.0924456019436142</v>
      </c>
      <c r="F135" s="37">
        <v>22.1</v>
      </c>
      <c r="G135" s="37">
        <v>61</v>
      </c>
    </row>
    <row r="136" spans="1:7">
      <c r="A136" s="37">
        <v>112</v>
      </c>
      <c r="B136" s="37">
        <v>68.847253243090989</v>
      </c>
      <c r="C136" s="37">
        <v>4.6527467569090106</v>
      </c>
      <c r="D136" s="37">
        <v>0.5273334618181954</v>
      </c>
      <c r="F136" s="37">
        <v>22.300000000000004</v>
      </c>
      <c r="G136" s="37">
        <v>61.1</v>
      </c>
    </row>
    <row r="137" spans="1:7">
      <c r="A137" s="37">
        <v>113</v>
      </c>
      <c r="B137" s="37">
        <v>71.478580527978266</v>
      </c>
      <c r="C137" s="37">
        <v>-6.2785805279782636</v>
      </c>
      <c r="D137" s="37">
        <v>-0.7116023669688496</v>
      </c>
      <c r="F137" s="37">
        <v>22.500000000000004</v>
      </c>
      <c r="G137" s="37">
        <v>61.1</v>
      </c>
    </row>
    <row r="138" spans="1:7">
      <c r="A138" s="37">
        <v>114</v>
      </c>
      <c r="B138" s="37">
        <v>68.605600737336047</v>
      </c>
      <c r="C138" s="37">
        <v>-1.0056007373360529</v>
      </c>
      <c r="D138" s="37">
        <v>-0.11397287360179464</v>
      </c>
      <c r="F138" s="37">
        <v>22.700000000000003</v>
      </c>
      <c r="G138" s="37">
        <v>61.1</v>
      </c>
    </row>
    <row r="139" spans="1:7">
      <c r="A139" s="37">
        <v>115</v>
      </c>
      <c r="B139" s="37">
        <v>69.894414101362457</v>
      </c>
      <c r="C139" s="37">
        <v>-13.894414101362457</v>
      </c>
      <c r="D139" s="37">
        <v>-1.5747664488996607</v>
      </c>
      <c r="F139" s="37">
        <v>22.900000000000002</v>
      </c>
      <c r="G139" s="37">
        <v>61.2</v>
      </c>
    </row>
    <row r="140" spans="1:7">
      <c r="A140" s="37">
        <v>116</v>
      </c>
      <c r="B140" s="37">
        <v>69.840713544528029</v>
      </c>
      <c r="C140" s="37">
        <v>5.9286455471976751E-2</v>
      </c>
      <c r="D140" s="37">
        <v>6.7194140228120708E-3</v>
      </c>
      <c r="F140" s="37">
        <v>23.1</v>
      </c>
      <c r="G140" s="37">
        <v>61.3</v>
      </c>
    </row>
    <row r="141" spans="1:7">
      <c r="A141" s="37">
        <v>117</v>
      </c>
      <c r="B141" s="37">
        <v>67.585290157481793</v>
      </c>
      <c r="C141" s="37">
        <v>-8.8852901574817906</v>
      </c>
      <c r="D141" s="37">
        <v>-1.0070418750056294</v>
      </c>
      <c r="F141" s="37">
        <v>23.300000000000004</v>
      </c>
      <c r="G141" s="37">
        <v>61.3</v>
      </c>
    </row>
    <row r="142" spans="1:7">
      <c r="A142" s="37">
        <v>118</v>
      </c>
      <c r="B142" s="37">
        <v>69.008354913594303</v>
      </c>
      <c r="C142" s="37">
        <v>7.1916450864056998</v>
      </c>
      <c r="D142" s="37">
        <v>0.81508736617798616</v>
      </c>
      <c r="F142" s="37">
        <v>23.500000000000004</v>
      </c>
      <c r="G142" s="37">
        <v>61.4</v>
      </c>
    </row>
    <row r="143" spans="1:7">
      <c r="A143" s="37">
        <v>119</v>
      </c>
      <c r="B143" s="37">
        <v>68.713001851004904</v>
      </c>
      <c r="C143" s="37">
        <v>-0.41300185100490694</v>
      </c>
      <c r="D143" s="37">
        <v>-4.6808843723191537E-2</v>
      </c>
      <c r="F143" s="37">
        <v>23.700000000000003</v>
      </c>
      <c r="G143" s="37">
        <v>61.4</v>
      </c>
    </row>
    <row r="144" spans="1:7">
      <c r="A144" s="37">
        <v>120</v>
      </c>
      <c r="B144" s="37">
        <v>68.52504990208439</v>
      </c>
      <c r="C144" s="37">
        <v>0.87495009791561529</v>
      </c>
      <c r="D144" s="37">
        <v>9.9165178798282363E-2</v>
      </c>
      <c r="F144" s="37">
        <v>23.900000000000002</v>
      </c>
      <c r="G144" s="37">
        <v>61.4</v>
      </c>
    </row>
    <row r="145" spans="1:7">
      <c r="A145" s="37">
        <v>121</v>
      </c>
      <c r="B145" s="37">
        <v>70.914724681216711</v>
      </c>
      <c r="C145" s="37">
        <v>-5.5147246812167054</v>
      </c>
      <c r="D145" s="37">
        <v>-0.62502839914979713</v>
      </c>
      <c r="F145" s="37">
        <v>24.1</v>
      </c>
      <c r="G145" s="37">
        <v>61.5</v>
      </c>
    </row>
    <row r="146" spans="1:7">
      <c r="A146" s="37">
        <v>122</v>
      </c>
      <c r="B146" s="37">
        <v>69.437959368269773</v>
      </c>
      <c r="C146" s="37">
        <v>-3.137959368269776</v>
      </c>
      <c r="D146" s="37">
        <v>-0.3556503422966974</v>
      </c>
      <c r="F146" s="37">
        <v>24.300000000000004</v>
      </c>
      <c r="G146" s="37">
        <v>61.5</v>
      </c>
    </row>
    <row r="147" spans="1:7">
      <c r="A147" s="37">
        <v>123</v>
      </c>
      <c r="B147" s="37">
        <v>67.289937094892409</v>
      </c>
      <c r="C147" s="37">
        <v>-11.989937094892412</v>
      </c>
      <c r="D147" s="37">
        <v>-1.3589166497925644</v>
      </c>
      <c r="F147" s="37">
        <v>24.500000000000004</v>
      </c>
      <c r="G147" s="37">
        <v>61.6</v>
      </c>
    </row>
    <row r="148" spans="1:7">
      <c r="A148" s="37">
        <v>124</v>
      </c>
      <c r="B148" s="37">
        <v>68.283397396329434</v>
      </c>
      <c r="C148" s="37">
        <v>-7.5833973963294312</v>
      </c>
      <c r="D148" s="37">
        <v>-0.85948782735945772</v>
      </c>
      <c r="F148" s="37">
        <v>24.700000000000003</v>
      </c>
      <c r="G148" s="37">
        <v>61.7</v>
      </c>
    </row>
    <row r="149" spans="1:7">
      <c r="A149" s="37">
        <v>125</v>
      </c>
      <c r="B149" s="37">
        <v>68.390798509998305</v>
      </c>
      <c r="C149" s="37">
        <v>5.5092014900017006</v>
      </c>
      <c r="D149" s="37">
        <v>0.6244024111698222</v>
      </c>
      <c r="F149" s="37">
        <v>24.900000000000002</v>
      </c>
      <c r="G149" s="37">
        <v>61.8</v>
      </c>
    </row>
    <row r="150" spans="1:7">
      <c r="A150" s="37">
        <v>126</v>
      </c>
      <c r="B150" s="37">
        <v>68.874103521508218</v>
      </c>
      <c r="C150" s="37">
        <v>5.6258964784917822</v>
      </c>
      <c r="D150" s="37">
        <v>0.63762839905878921</v>
      </c>
      <c r="F150" s="37">
        <v>25.1</v>
      </c>
      <c r="G150" s="37">
        <v>61.8</v>
      </c>
    </row>
    <row r="151" spans="1:7">
      <c r="A151" s="37">
        <v>127</v>
      </c>
      <c r="B151" s="37">
        <v>69.545360481938644</v>
      </c>
      <c r="C151" s="37">
        <v>-13.045360481938644</v>
      </c>
      <c r="D151" s="37">
        <v>-1.4785363276846657</v>
      </c>
      <c r="F151" s="37">
        <v>25.300000000000004</v>
      </c>
      <c r="G151" s="37">
        <v>62</v>
      </c>
    </row>
    <row r="152" spans="1:7">
      <c r="A152" s="37">
        <v>128</v>
      </c>
      <c r="B152" s="37">
        <v>68.68615157258769</v>
      </c>
      <c r="C152" s="37">
        <v>-8.3861515725876927</v>
      </c>
      <c r="D152" s="37">
        <v>-0.95047045780816697</v>
      </c>
      <c r="F152" s="37">
        <v>25.500000000000004</v>
      </c>
      <c r="G152" s="37">
        <v>62</v>
      </c>
    </row>
    <row r="153" spans="1:7">
      <c r="A153" s="37">
        <v>129</v>
      </c>
      <c r="B153" s="37">
        <v>69.545360481938644</v>
      </c>
      <c r="C153" s="37">
        <v>-1.0453604819386442</v>
      </c>
      <c r="D153" s="37">
        <v>-0.1184791673800145</v>
      </c>
      <c r="F153" s="37">
        <v>25.700000000000003</v>
      </c>
      <c r="G153" s="37">
        <v>62</v>
      </c>
    </row>
    <row r="154" spans="1:7">
      <c r="A154" s="37">
        <v>130</v>
      </c>
      <c r="B154" s="37">
        <v>68.471349345249962</v>
      </c>
      <c r="C154" s="37">
        <v>1.4286506547500437</v>
      </c>
      <c r="D154" s="37">
        <v>0.16192054604722711</v>
      </c>
      <c r="F154" s="37">
        <v>25.900000000000002</v>
      </c>
      <c r="G154" s="37">
        <v>62</v>
      </c>
    </row>
    <row r="155" spans="1:7">
      <c r="A155" s="37">
        <v>131</v>
      </c>
      <c r="B155" s="37">
        <v>68.390798509998305</v>
      </c>
      <c r="C155" s="37">
        <v>-5.590798509998308</v>
      </c>
      <c r="D155" s="37">
        <v>-0.63365046211198117</v>
      </c>
      <c r="F155" s="37">
        <v>26.1</v>
      </c>
      <c r="G155" s="37">
        <v>62.1</v>
      </c>
    </row>
    <row r="156" spans="1:7">
      <c r="A156" s="37">
        <v>132</v>
      </c>
      <c r="B156" s="37">
        <v>67.719541549567879</v>
      </c>
      <c r="C156" s="37">
        <v>9.4804584504321241</v>
      </c>
      <c r="D156" s="37">
        <v>1.0744971165400792</v>
      </c>
      <c r="F156" s="37">
        <v>26.300000000000004</v>
      </c>
      <c r="G156" s="37">
        <v>62.2</v>
      </c>
    </row>
    <row r="157" spans="1:7">
      <c r="A157" s="37">
        <v>133</v>
      </c>
      <c r="B157" s="37">
        <v>68.283397396329434</v>
      </c>
      <c r="C157" s="37">
        <v>5.4166026036705688</v>
      </c>
      <c r="D157" s="37">
        <v>0.61390742963724787</v>
      </c>
      <c r="F157" s="37">
        <v>26.500000000000004</v>
      </c>
      <c r="G157" s="37">
        <v>62.2</v>
      </c>
    </row>
    <row r="158" spans="1:7">
      <c r="A158" s="37">
        <v>134</v>
      </c>
      <c r="B158" s="37">
        <v>70.834173845965054</v>
      </c>
      <c r="C158" s="37">
        <v>-3.5341738459650571</v>
      </c>
      <c r="D158" s="37">
        <v>-0.40055653708051697</v>
      </c>
      <c r="F158" s="37">
        <v>26.700000000000003</v>
      </c>
      <c r="G158" s="37">
        <v>62.2</v>
      </c>
    </row>
    <row r="159" spans="1:7">
      <c r="A159" s="37">
        <v>135</v>
      </c>
      <c r="B159" s="37">
        <v>67.800092384819536</v>
      </c>
      <c r="C159" s="37">
        <v>4.1999076151804644</v>
      </c>
      <c r="D159" s="37">
        <v>0.47600953538701857</v>
      </c>
      <c r="F159" s="37">
        <v>26.900000000000002</v>
      </c>
      <c r="G159" s="37">
        <v>62.3</v>
      </c>
    </row>
    <row r="160" spans="1:7">
      <c r="A160" s="37">
        <v>136</v>
      </c>
      <c r="B160" s="37">
        <v>69.008354913594303</v>
      </c>
      <c r="C160" s="37">
        <v>17.291645086405694</v>
      </c>
      <c r="D160" s="37">
        <v>1.9598021427677337</v>
      </c>
      <c r="F160" s="37">
        <v>27.1</v>
      </c>
      <c r="G160" s="37">
        <v>62.3</v>
      </c>
    </row>
    <row r="161" spans="1:7">
      <c r="A161" s="37">
        <v>137</v>
      </c>
      <c r="B161" s="37">
        <v>65.517818719356086</v>
      </c>
      <c r="C161" s="37">
        <v>2.2821812806439112</v>
      </c>
      <c r="D161" s="37">
        <v>0.25865808265441587</v>
      </c>
      <c r="F161" s="37">
        <v>27.300000000000004</v>
      </c>
      <c r="G161" s="37">
        <v>62.3</v>
      </c>
    </row>
    <row r="162" spans="1:7">
      <c r="A162" s="37">
        <v>138</v>
      </c>
      <c r="B162" s="37">
        <v>70.001815215031328</v>
      </c>
      <c r="C162" s="37">
        <v>-1.9018152150313341</v>
      </c>
      <c r="D162" s="37">
        <v>-0.21554811673164134</v>
      </c>
      <c r="F162" s="37">
        <v>27.500000000000004</v>
      </c>
      <c r="G162" s="37">
        <v>62.4</v>
      </c>
    </row>
    <row r="163" spans="1:7">
      <c r="A163" s="37">
        <v>139</v>
      </c>
      <c r="B163" s="37">
        <v>69.706462152441944</v>
      </c>
      <c r="C163" s="37">
        <v>-7.0064621524419408</v>
      </c>
      <c r="D163" s="37">
        <v>-0.79409908490268344</v>
      </c>
      <c r="F163" s="37">
        <v>27.700000000000003</v>
      </c>
      <c r="G163" s="37">
        <v>62.5</v>
      </c>
    </row>
    <row r="164" spans="1:7">
      <c r="A164" s="37">
        <v>140</v>
      </c>
      <c r="B164" s="37">
        <v>69.437959368269773</v>
      </c>
      <c r="C164" s="37">
        <v>5.862040631730224</v>
      </c>
      <c r="D164" s="37">
        <v>0.66439252793179104</v>
      </c>
      <c r="F164" s="37">
        <v>27.900000000000002</v>
      </c>
      <c r="G164" s="37">
        <v>62.6</v>
      </c>
    </row>
    <row r="165" spans="1:7">
      <c r="A165" s="37">
        <v>141</v>
      </c>
      <c r="B165" s="37">
        <v>68.444499066832734</v>
      </c>
      <c r="C165" s="37">
        <v>0.45550093316727214</v>
      </c>
      <c r="D165" s="37">
        <v>5.1625608806633243E-2</v>
      </c>
      <c r="F165" s="37">
        <v>28.1</v>
      </c>
      <c r="G165" s="37">
        <v>62.7</v>
      </c>
    </row>
    <row r="166" spans="1:7">
      <c r="A166" s="37">
        <v>142</v>
      </c>
      <c r="B166" s="37">
        <v>68.417648788415519</v>
      </c>
      <c r="C166" s="37">
        <v>-9.5176487884155208</v>
      </c>
      <c r="D166" s="37">
        <v>-1.0787121986624515</v>
      </c>
      <c r="F166" s="37">
        <v>28.300000000000004</v>
      </c>
      <c r="G166" s="37">
        <v>62.7</v>
      </c>
    </row>
    <row r="167" spans="1:7">
      <c r="A167" s="37">
        <v>143</v>
      </c>
      <c r="B167" s="37">
        <v>69.437959368269773</v>
      </c>
      <c r="C167" s="37">
        <v>18.462040631730233</v>
      </c>
      <c r="D167" s="37">
        <v>2.0924525462516756</v>
      </c>
      <c r="F167" s="37">
        <v>28.500000000000004</v>
      </c>
      <c r="G167" s="37">
        <v>62.7</v>
      </c>
    </row>
    <row r="168" spans="1:7">
      <c r="A168" s="37">
        <v>144</v>
      </c>
      <c r="B168" s="37">
        <v>69.813863266110815</v>
      </c>
      <c r="C168" s="37">
        <v>-7.0138632661108176</v>
      </c>
      <c r="D168" s="37">
        <v>-0.79493791303931538</v>
      </c>
      <c r="F168" s="37">
        <v>28.700000000000003</v>
      </c>
      <c r="G168" s="37">
        <v>62.8</v>
      </c>
    </row>
    <row r="169" spans="1:7">
      <c r="A169" s="37">
        <v>145</v>
      </c>
      <c r="B169" s="37">
        <v>69.303707976183688</v>
      </c>
      <c r="C169" s="37">
        <v>-9.2037079761836864</v>
      </c>
      <c r="D169" s="37">
        <v>-1.0431307445301379</v>
      </c>
      <c r="F169" s="37">
        <v>28.900000000000002</v>
      </c>
      <c r="G169" s="37">
        <v>62.8</v>
      </c>
    </row>
    <row r="170" spans="1:7">
      <c r="A170" s="37">
        <v>146</v>
      </c>
      <c r="B170" s="37">
        <v>69.303707976183688</v>
      </c>
      <c r="C170" s="37">
        <v>0.79629202381630648</v>
      </c>
      <c r="D170" s="37">
        <v>9.0250222390404131E-2</v>
      </c>
      <c r="F170" s="37">
        <v>29.1</v>
      </c>
      <c r="G170" s="37">
        <v>62.9</v>
      </c>
    </row>
    <row r="171" spans="1:7">
      <c r="A171" s="37">
        <v>147</v>
      </c>
      <c r="B171" s="37">
        <v>68.739852129422133</v>
      </c>
      <c r="C171" s="37">
        <v>14.060147870577865</v>
      </c>
      <c r="D171" s="37">
        <v>1.5935503988601349</v>
      </c>
      <c r="F171" s="37">
        <v>29.300000000000004</v>
      </c>
      <c r="G171" s="37">
        <v>62.9</v>
      </c>
    </row>
    <row r="172" spans="1:7">
      <c r="A172" s="37">
        <v>148</v>
      </c>
      <c r="B172" s="37">
        <v>70.834173845965054</v>
      </c>
      <c r="C172" s="37">
        <v>14.365826154034949</v>
      </c>
      <c r="D172" s="37">
        <v>1.6281953937072551</v>
      </c>
      <c r="F172" s="37">
        <v>29.500000000000004</v>
      </c>
      <c r="G172" s="37">
        <v>63.1</v>
      </c>
    </row>
    <row r="173" spans="1:7">
      <c r="A173" s="37">
        <v>149</v>
      </c>
      <c r="B173" s="37">
        <v>68.041744890574478</v>
      </c>
      <c r="C173" s="37">
        <v>-11.641744890574479</v>
      </c>
      <c r="D173" s="37">
        <v>-1.319453208072159</v>
      </c>
      <c r="F173" s="37">
        <v>29.700000000000003</v>
      </c>
      <c r="G173" s="37">
        <v>63.1</v>
      </c>
    </row>
    <row r="174" spans="1:7">
      <c r="A174" s="37">
        <v>150</v>
      </c>
      <c r="B174" s="37">
        <v>69.706462152441944</v>
      </c>
      <c r="C174" s="37">
        <v>1.693537847558062</v>
      </c>
      <c r="D174" s="37">
        <v>0.19194235631818909</v>
      </c>
      <c r="F174" s="37">
        <v>29.900000000000002</v>
      </c>
      <c r="G174" s="37">
        <v>63.1</v>
      </c>
    </row>
    <row r="175" spans="1:7">
      <c r="A175" s="37">
        <v>151</v>
      </c>
      <c r="B175" s="37">
        <v>68.283397396329434</v>
      </c>
      <c r="C175" s="37">
        <v>-9.5833973963294312</v>
      </c>
      <c r="D175" s="37">
        <v>-1.0861640207435663</v>
      </c>
      <c r="F175" s="37">
        <v>30.1</v>
      </c>
      <c r="G175" s="37">
        <v>63.2</v>
      </c>
    </row>
    <row r="176" spans="1:7">
      <c r="A176" s="37">
        <v>152</v>
      </c>
      <c r="B176" s="37">
        <v>68.793552686256561</v>
      </c>
      <c r="C176" s="37">
        <v>13.106447313743445</v>
      </c>
      <c r="D176" s="37">
        <v>1.4854597929343696</v>
      </c>
      <c r="F176" s="37">
        <v>30.300000000000004</v>
      </c>
      <c r="G176" s="37">
        <v>63.2</v>
      </c>
    </row>
    <row r="177" spans="1:7">
      <c r="A177" s="37">
        <v>153</v>
      </c>
      <c r="B177" s="37">
        <v>68.900953799925432</v>
      </c>
      <c r="C177" s="37">
        <v>5.1990462000745623</v>
      </c>
      <c r="D177" s="37">
        <v>0.58925000093050806</v>
      </c>
      <c r="F177" s="37">
        <v>30.500000000000004</v>
      </c>
      <c r="G177" s="37">
        <v>63.3</v>
      </c>
    </row>
    <row r="178" spans="1:7">
      <c r="A178" s="37">
        <v>154</v>
      </c>
      <c r="B178" s="37">
        <v>67.773242106402307</v>
      </c>
      <c r="C178" s="37">
        <v>4.2267578935976928</v>
      </c>
      <c r="D178" s="37">
        <v>0.47905269483847895</v>
      </c>
      <c r="F178" s="37">
        <v>30.700000000000003</v>
      </c>
      <c r="G178" s="37">
        <v>63.3</v>
      </c>
    </row>
    <row r="179" spans="1:7">
      <c r="A179" s="37">
        <v>155</v>
      </c>
      <c r="B179" s="37">
        <v>66.511279020793111</v>
      </c>
      <c r="C179" s="37">
        <v>0.68872097920689157</v>
      </c>
      <c r="D179" s="37">
        <v>7.8058324935196974E-2</v>
      </c>
      <c r="F179" s="37">
        <v>30.900000000000002</v>
      </c>
      <c r="G179" s="37">
        <v>63.4</v>
      </c>
    </row>
    <row r="180" spans="1:7">
      <c r="A180" s="37">
        <v>156</v>
      </c>
      <c r="B180" s="37">
        <v>67.236236538057966</v>
      </c>
      <c r="C180" s="37">
        <v>-7.0362365380579632</v>
      </c>
      <c r="D180" s="37">
        <v>-0.79747365709857865</v>
      </c>
      <c r="F180" s="37">
        <v>31.1</v>
      </c>
      <c r="G180" s="37">
        <v>63.5</v>
      </c>
    </row>
    <row r="181" spans="1:7">
      <c r="A181" s="37">
        <v>157</v>
      </c>
      <c r="B181" s="37">
        <v>67.719541549567879</v>
      </c>
      <c r="C181" s="37">
        <v>-14.81954154956788</v>
      </c>
      <c r="D181" s="37">
        <v>-1.6796186330768401</v>
      </c>
      <c r="F181" s="37">
        <v>31.300000000000004</v>
      </c>
      <c r="G181" s="37">
        <v>63.5</v>
      </c>
    </row>
    <row r="182" spans="1:7">
      <c r="A182" s="37">
        <v>158</v>
      </c>
      <c r="B182" s="37">
        <v>68.283397396329434</v>
      </c>
      <c r="C182" s="37">
        <v>-9.5833973963294312</v>
      </c>
      <c r="D182" s="37">
        <v>-1.0861640207435663</v>
      </c>
      <c r="F182" s="37">
        <v>31.500000000000004</v>
      </c>
      <c r="G182" s="37">
        <v>63.6</v>
      </c>
    </row>
    <row r="183" spans="1:7">
      <c r="A183" s="37">
        <v>159</v>
      </c>
      <c r="B183" s="37">
        <v>68.390798509998305</v>
      </c>
      <c r="C183" s="37">
        <v>-2.4907985099982994</v>
      </c>
      <c r="D183" s="37">
        <v>-0.28230236236661199</v>
      </c>
      <c r="F183" s="37">
        <v>31.700000000000003</v>
      </c>
      <c r="G183" s="37">
        <v>63.6</v>
      </c>
    </row>
    <row r="184" spans="1:7">
      <c r="A184" s="37">
        <v>160</v>
      </c>
      <c r="B184" s="37">
        <v>69.196306862514817</v>
      </c>
      <c r="C184" s="37">
        <v>-14.196306862514817</v>
      </c>
      <c r="D184" s="37">
        <v>-1.608982399853778</v>
      </c>
      <c r="F184" s="37">
        <v>31.900000000000002</v>
      </c>
      <c r="G184" s="37">
        <v>63.6</v>
      </c>
    </row>
    <row r="185" spans="1:7">
      <c r="A185" s="37">
        <v>161</v>
      </c>
      <c r="B185" s="37">
        <v>69.196306862514817</v>
      </c>
      <c r="C185" s="37">
        <v>2.8036931374851832</v>
      </c>
      <c r="D185" s="37">
        <v>0.31776524391114469</v>
      </c>
      <c r="F185" s="37">
        <v>32.1</v>
      </c>
      <c r="G185" s="37">
        <v>63.7</v>
      </c>
    </row>
    <row r="186" spans="1:7">
      <c r="A186" s="37">
        <v>162</v>
      </c>
      <c r="B186" s="37">
        <v>68.659301294170476</v>
      </c>
      <c r="C186" s="37">
        <v>8.0406987058295272</v>
      </c>
      <c r="D186" s="37">
        <v>0.91131748739298257</v>
      </c>
      <c r="F186" s="37">
        <v>32.300000000000004</v>
      </c>
      <c r="G186" s="37">
        <v>63.8</v>
      </c>
    </row>
    <row r="187" spans="1:7">
      <c r="A187" s="37">
        <v>163</v>
      </c>
      <c r="B187" s="37">
        <v>70.350868834455156</v>
      </c>
      <c r="C187" s="37">
        <v>5.2491311655448385</v>
      </c>
      <c r="D187" s="37">
        <v>0.59492653558979647</v>
      </c>
      <c r="F187" s="37">
        <v>32.5</v>
      </c>
      <c r="G187" s="37">
        <v>64</v>
      </c>
    </row>
    <row r="188" spans="1:7">
      <c r="A188" s="37">
        <v>164</v>
      </c>
      <c r="B188" s="37">
        <v>67.155685702806323</v>
      </c>
      <c r="C188" s="37">
        <v>-13.055685702806322</v>
      </c>
      <c r="D188" s="37">
        <v>-1.4797065685657336</v>
      </c>
      <c r="F188" s="37">
        <v>32.700000000000003</v>
      </c>
      <c r="G188" s="37">
        <v>64.099999999999994</v>
      </c>
    </row>
    <row r="189" spans="1:7">
      <c r="A189" s="37">
        <v>165</v>
      </c>
      <c r="B189" s="37">
        <v>70.592521340210098</v>
      </c>
      <c r="C189" s="37">
        <v>4.1074786597899049</v>
      </c>
      <c r="D189" s="37">
        <v>0.46553381350381773</v>
      </c>
      <c r="F189" s="37">
        <v>32.900000000000006</v>
      </c>
      <c r="G189" s="37">
        <v>64.099999999999994</v>
      </c>
    </row>
    <row r="190" spans="1:7">
      <c r="A190" s="37">
        <v>166</v>
      </c>
      <c r="B190" s="37">
        <v>71.800783868984865</v>
      </c>
      <c r="C190" s="37">
        <v>4.8992161310151374</v>
      </c>
      <c r="D190" s="37">
        <v>0.55526783157226567</v>
      </c>
      <c r="F190" s="37">
        <v>33.1</v>
      </c>
      <c r="G190" s="37">
        <v>64.2</v>
      </c>
    </row>
    <row r="191" spans="1:7">
      <c r="A191" s="37">
        <v>167</v>
      </c>
      <c r="B191" s="37">
        <v>67.988044333740049</v>
      </c>
      <c r="C191" s="37">
        <v>-2.6880443337400521</v>
      </c>
      <c r="D191" s="37">
        <v>-0.30465782860995866</v>
      </c>
      <c r="F191" s="37">
        <v>33.300000000000004</v>
      </c>
      <c r="G191" s="37">
        <v>64.2</v>
      </c>
    </row>
    <row r="192" spans="1:7">
      <c r="A192" s="37">
        <v>168</v>
      </c>
      <c r="B192" s="37">
        <v>68.605600737336047</v>
      </c>
      <c r="C192" s="37">
        <v>1.4943992626639471</v>
      </c>
      <c r="D192" s="37">
        <v>0.16937236812834106</v>
      </c>
      <c r="F192" s="37">
        <v>33.5</v>
      </c>
      <c r="G192" s="37">
        <v>64.2</v>
      </c>
    </row>
    <row r="193" spans="1:7">
      <c r="A193" s="37">
        <v>169</v>
      </c>
      <c r="B193" s="37">
        <v>68.632451015753261</v>
      </c>
      <c r="C193" s="37">
        <v>-2.4324510157532586</v>
      </c>
      <c r="D193" s="37">
        <v>-0.27568936842212843</v>
      </c>
      <c r="F193" s="37">
        <v>33.700000000000003</v>
      </c>
      <c r="G193" s="37">
        <v>64.3</v>
      </c>
    </row>
    <row r="194" spans="1:7">
      <c r="A194" s="37">
        <v>170</v>
      </c>
      <c r="B194" s="37">
        <v>68.659301294170476</v>
      </c>
      <c r="C194" s="37">
        <v>7.0406987058295272</v>
      </c>
      <c r="D194" s="37">
        <v>0.79797939070092838</v>
      </c>
      <c r="F194" s="37">
        <v>33.900000000000006</v>
      </c>
      <c r="G194" s="37">
        <v>64.400000000000006</v>
      </c>
    </row>
    <row r="195" spans="1:7">
      <c r="A195" s="37">
        <v>171</v>
      </c>
      <c r="B195" s="37">
        <v>68.605600737336047</v>
      </c>
      <c r="C195" s="37">
        <v>-1.0056007373360529</v>
      </c>
      <c r="D195" s="37">
        <v>-0.11397287360179464</v>
      </c>
      <c r="F195" s="37">
        <v>34.1</v>
      </c>
      <c r="G195" s="37">
        <v>64.5</v>
      </c>
    </row>
    <row r="196" spans="1:7">
      <c r="A196" s="37">
        <v>172</v>
      </c>
      <c r="B196" s="37">
        <v>69.142606305680388</v>
      </c>
      <c r="C196" s="37">
        <v>8.3573936943196117</v>
      </c>
      <c r="D196" s="37">
        <v>0.94721109462036079</v>
      </c>
      <c r="F196" s="37">
        <v>34.300000000000004</v>
      </c>
      <c r="G196" s="37">
        <v>64.7</v>
      </c>
    </row>
    <row r="197" spans="1:7">
      <c r="A197" s="37">
        <v>173</v>
      </c>
      <c r="B197" s="37">
        <v>68.739852129422133</v>
      </c>
      <c r="C197" s="37">
        <v>5.5601478705778646</v>
      </c>
      <c r="D197" s="37">
        <v>0.63017657697767371</v>
      </c>
      <c r="F197" s="37">
        <v>34.5</v>
      </c>
      <c r="G197" s="37">
        <v>64.7</v>
      </c>
    </row>
    <row r="198" spans="1:7">
      <c r="A198" s="37">
        <v>174</v>
      </c>
      <c r="B198" s="37">
        <v>68.632451015753261</v>
      </c>
      <c r="C198" s="37">
        <v>-5.4324510157532586</v>
      </c>
      <c r="D198" s="37">
        <v>-0.61570365849829123</v>
      </c>
      <c r="F198" s="37">
        <v>34.700000000000003</v>
      </c>
      <c r="G198" s="37">
        <v>64.7</v>
      </c>
    </row>
    <row r="199" spans="1:7">
      <c r="A199" s="37">
        <v>175</v>
      </c>
      <c r="B199" s="37">
        <v>66.914033197051367</v>
      </c>
      <c r="C199" s="37">
        <v>-10.214033197051364</v>
      </c>
      <c r="D199" s="37">
        <v>-1.1576390821032598</v>
      </c>
      <c r="F199" s="37">
        <v>34.900000000000006</v>
      </c>
      <c r="G199" s="37">
        <v>64.7</v>
      </c>
    </row>
    <row r="200" spans="1:7">
      <c r="A200" s="37">
        <v>176</v>
      </c>
      <c r="B200" s="37">
        <v>70.511970504958455</v>
      </c>
      <c r="C200" s="37">
        <v>4.2880294950415418</v>
      </c>
      <c r="D200" s="37">
        <v>0.48599710152739894</v>
      </c>
      <c r="F200" s="37">
        <v>35.1</v>
      </c>
      <c r="G200" s="37">
        <v>64.8</v>
      </c>
    </row>
    <row r="201" spans="1:7">
      <c r="A201" s="37">
        <v>177</v>
      </c>
      <c r="B201" s="37">
        <v>67.182535981223538</v>
      </c>
      <c r="C201" s="37">
        <v>-8.0825359812235362</v>
      </c>
      <c r="D201" s="37">
        <v>-0.91605924455692089</v>
      </c>
      <c r="F201" s="37">
        <v>35.300000000000004</v>
      </c>
      <c r="G201" s="37">
        <v>64.8</v>
      </c>
    </row>
    <row r="202" spans="1:7">
      <c r="A202" s="37">
        <v>178</v>
      </c>
      <c r="B202" s="37">
        <v>70.619371618627326</v>
      </c>
      <c r="C202" s="37">
        <v>0.18062838137267079</v>
      </c>
      <c r="D202" s="37">
        <v>2.0472076953345016E-2</v>
      </c>
      <c r="F202" s="37">
        <v>35.5</v>
      </c>
      <c r="G202" s="37">
        <v>65.099999999999994</v>
      </c>
    </row>
    <row r="203" spans="1:7">
      <c r="A203" s="37">
        <v>179</v>
      </c>
      <c r="B203" s="37">
        <v>69.921264379779672</v>
      </c>
      <c r="C203" s="37">
        <v>-3.9212643797796716</v>
      </c>
      <c r="D203" s="37">
        <v>-0.44442864143057664</v>
      </c>
      <c r="F203" s="37">
        <v>35.700000000000003</v>
      </c>
      <c r="G203" s="37">
        <v>65.2</v>
      </c>
    </row>
    <row r="204" spans="1:7">
      <c r="A204" s="37">
        <v>180</v>
      </c>
      <c r="B204" s="37">
        <v>67.209386259640752</v>
      </c>
      <c r="C204" s="37">
        <v>1.990613740359251</v>
      </c>
      <c r="D204" s="37">
        <v>0.2256123725813686</v>
      </c>
      <c r="F204" s="37">
        <v>35.900000000000006</v>
      </c>
      <c r="G204" s="37">
        <v>65.2</v>
      </c>
    </row>
    <row r="205" spans="1:7">
      <c r="A205" s="37">
        <v>181</v>
      </c>
      <c r="B205" s="37">
        <v>69.652761595607501</v>
      </c>
      <c r="C205" s="37">
        <v>-14.0527615956075</v>
      </c>
      <c r="D205" s="37">
        <v>-1.5927132525133496</v>
      </c>
      <c r="F205" s="37">
        <v>36.1</v>
      </c>
      <c r="G205" s="37">
        <v>65.3</v>
      </c>
    </row>
    <row r="206" spans="1:7">
      <c r="A206" s="37">
        <v>182</v>
      </c>
      <c r="B206" s="37">
        <v>70.646221897044541</v>
      </c>
      <c r="C206" s="37">
        <v>-3.6462218970445406</v>
      </c>
      <c r="D206" s="37">
        <v>-0.41325584992791969</v>
      </c>
      <c r="F206" s="37">
        <v>36.300000000000004</v>
      </c>
      <c r="G206" s="37">
        <v>65.3</v>
      </c>
    </row>
    <row r="207" spans="1:7">
      <c r="A207" s="37">
        <v>183</v>
      </c>
      <c r="B207" s="37">
        <v>68.981504635177075</v>
      </c>
      <c r="C207" s="37">
        <v>-5.2815046351770718</v>
      </c>
      <c r="D207" s="37">
        <v>-0.59859568302123178</v>
      </c>
      <c r="F207" s="37">
        <v>36.5</v>
      </c>
      <c r="G207" s="37">
        <v>65.400000000000006</v>
      </c>
    </row>
    <row r="208" spans="1:7">
      <c r="A208" s="37">
        <v>184</v>
      </c>
      <c r="B208" s="37">
        <v>69.840713544528029</v>
      </c>
      <c r="C208" s="37">
        <v>17.759286455471965</v>
      </c>
      <c r="D208" s="37">
        <v>2.0128037254721716</v>
      </c>
      <c r="F208" s="37">
        <v>36.700000000000003</v>
      </c>
      <c r="G208" s="37">
        <v>65.5</v>
      </c>
    </row>
    <row r="209" spans="1:7">
      <c r="A209" s="37">
        <v>185</v>
      </c>
      <c r="B209" s="37">
        <v>67.048284589137452</v>
      </c>
      <c r="C209" s="37">
        <v>-7.0482845891374524</v>
      </c>
      <c r="D209" s="37">
        <v>-0.79883916027677659</v>
      </c>
      <c r="F209" s="37">
        <v>36.900000000000006</v>
      </c>
      <c r="G209" s="37">
        <v>65.5</v>
      </c>
    </row>
    <row r="210" spans="1:7">
      <c r="A210" s="37">
        <v>186</v>
      </c>
      <c r="B210" s="37">
        <v>68.068595168991706</v>
      </c>
      <c r="C210" s="37">
        <v>1.3314048310082995</v>
      </c>
      <c r="D210" s="37">
        <v>0.15089888947308683</v>
      </c>
      <c r="F210" s="37">
        <v>37.1</v>
      </c>
      <c r="G210" s="37">
        <v>65.599999999999994</v>
      </c>
    </row>
    <row r="211" spans="1:7">
      <c r="A211" s="37">
        <v>187</v>
      </c>
      <c r="B211" s="37">
        <v>67.66584099273345</v>
      </c>
      <c r="C211" s="37">
        <v>17.434159007266544</v>
      </c>
      <c r="D211" s="37">
        <v>1.9759543993102244</v>
      </c>
      <c r="F211" s="37">
        <v>37.300000000000004</v>
      </c>
      <c r="G211" s="37">
        <v>65.599999999999994</v>
      </c>
    </row>
    <row r="212" spans="1:7">
      <c r="A212" s="37">
        <v>188</v>
      </c>
      <c r="B212" s="37">
        <v>68.739852129422133</v>
      </c>
      <c r="C212" s="37">
        <v>8.0601478705778646</v>
      </c>
      <c r="D212" s="37">
        <v>0.91352181870780935</v>
      </c>
      <c r="F212" s="37">
        <v>37.5</v>
      </c>
      <c r="G212" s="37">
        <v>65.7</v>
      </c>
    </row>
    <row r="213" spans="1:7">
      <c r="A213" s="37">
        <v>189</v>
      </c>
      <c r="B213" s="37">
        <v>71.532281084812695</v>
      </c>
      <c r="C213" s="37">
        <v>-12.232281084812698</v>
      </c>
      <c r="D213" s="37">
        <v>-1.386383456354888</v>
      </c>
      <c r="F213" s="37">
        <v>37.700000000000003</v>
      </c>
      <c r="G213" s="37">
        <v>65.7</v>
      </c>
    </row>
    <row r="214" spans="1:7">
      <c r="A214" s="37">
        <v>190</v>
      </c>
      <c r="B214" s="37">
        <v>68.95465435675986</v>
      </c>
      <c r="C214" s="37">
        <v>-3.3546543567598661</v>
      </c>
      <c r="D214" s="37">
        <v>-0.38021013985487084</v>
      </c>
      <c r="F214" s="37">
        <v>37.900000000000006</v>
      </c>
      <c r="G214" s="37">
        <v>65.7</v>
      </c>
    </row>
    <row r="215" spans="1:7">
      <c r="A215" s="37">
        <v>191</v>
      </c>
      <c r="B215" s="37">
        <v>70.055515771865757</v>
      </c>
      <c r="C215" s="37">
        <v>-6.855515771865754</v>
      </c>
      <c r="D215" s="37">
        <v>-0.77699110942562388</v>
      </c>
      <c r="F215" s="37">
        <v>38.1</v>
      </c>
      <c r="G215" s="37">
        <v>65.7</v>
      </c>
    </row>
    <row r="216" spans="1:7">
      <c r="A216" s="37">
        <v>192</v>
      </c>
      <c r="B216" s="37">
        <v>67.880643220071178</v>
      </c>
      <c r="C216" s="37">
        <v>-0.78064322007118392</v>
      </c>
      <c r="D216" s="37">
        <v>-8.8476616758424442E-2</v>
      </c>
      <c r="F216" s="37">
        <v>38.300000000000004</v>
      </c>
      <c r="G216" s="37">
        <v>65.8</v>
      </c>
    </row>
    <row r="217" spans="1:7">
      <c r="A217" s="37">
        <v>193</v>
      </c>
      <c r="B217" s="37">
        <v>69.38425881143533</v>
      </c>
      <c r="C217" s="37">
        <v>19.415741188564667</v>
      </c>
      <c r="D217" s="37">
        <v>2.2005431521774428</v>
      </c>
      <c r="F217" s="37">
        <v>38.500000000000007</v>
      </c>
      <c r="G217" s="37">
        <v>65.8</v>
      </c>
    </row>
    <row r="218" spans="1:7">
      <c r="A218" s="37">
        <v>194</v>
      </c>
      <c r="B218" s="37">
        <v>70.37771911287237</v>
      </c>
      <c r="C218" s="37">
        <v>2.0222808871276357</v>
      </c>
      <c r="D218" s="37">
        <v>0.22920146672376526</v>
      </c>
      <c r="F218" s="37">
        <v>38.700000000000003</v>
      </c>
      <c r="G218" s="37">
        <v>65.900000000000006</v>
      </c>
    </row>
    <row r="219" spans="1:7">
      <c r="A219" s="37">
        <v>195</v>
      </c>
      <c r="B219" s="37">
        <v>68.122295725826135</v>
      </c>
      <c r="C219" s="37">
        <v>-12.622295725826135</v>
      </c>
      <c r="D219" s="37">
        <v>-1.4305869734493859</v>
      </c>
      <c r="F219" s="37">
        <v>38.900000000000006</v>
      </c>
      <c r="G219" s="37">
        <v>65.900000000000006</v>
      </c>
    </row>
    <row r="220" spans="1:7">
      <c r="A220" s="37">
        <v>196</v>
      </c>
      <c r="B220" s="37">
        <v>69.437959368269773</v>
      </c>
      <c r="C220" s="37">
        <v>1.862040631730224</v>
      </c>
      <c r="D220" s="37">
        <v>0.21104014116357395</v>
      </c>
      <c r="F220" s="37">
        <v>39.1</v>
      </c>
      <c r="G220" s="37">
        <v>65.900000000000006</v>
      </c>
    </row>
    <row r="221" spans="1:7">
      <c r="A221" s="37">
        <v>197</v>
      </c>
      <c r="B221" s="37">
        <v>69.894414101362457</v>
      </c>
      <c r="C221" s="37">
        <v>-9.8944141013624574</v>
      </c>
      <c r="D221" s="37">
        <v>-1.1214140621314435</v>
      </c>
      <c r="F221" s="37">
        <v>39.300000000000004</v>
      </c>
      <c r="G221" s="37">
        <v>66</v>
      </c>
    </row>
    <row r="222" spans="1:7">
      <c r="A222" s="37">
        <v>198</v>
      </c>
      <c r="B222" s="37">
        <v>68.283397396329434</v>
      </c>
      <c r="C222" s="37">
        <v>1.4166026036705688</v>
      </c>
      <c r="D222" s="37">
        <v>0.16055504286903077</v>
      </c>
      <c r="F222" s="37">
        <v>39.500000000000007</v>
      </c>
      <c r="G222" s="37">
        <v>66</v>
      </c>
    </row>
    <row r="223" spans="1:7">
      <c r="A223" s="37">
        <v>199</v>
      </c>
      <c r="B223" s="37">
        <v>69.867563822945243</v>
      </c>
      <c r="C223" s="37">
        <v>-13.967563822945245</v>
      </c>
      <c r="D223" s="37">
        <v>-1.5830570991174073</v>
      </c>
      <c r="F223" s="37">
        <v>39.700000000000003</v>
      </c>
      <c r="G223" s="37">
        <v>66</v>
      </c>
    </row>
    <row r="224" spans="1:7">
      <c r="A224" s="37">
        <v>200</v>
      </c>
      <c r="B224" s="37">
        <v>68.95465435675986</v>
      </c>
      <c r="C224" s="37">
        <v>0.64534564324013388</v>
      </c>
      <c r="D224" s="37">
        <v>7.3142246913346254E-2</v>
      </c>
      <c r="F224" s="37">
        <v>39.900000000000006</v>
      </c>
      <c r="G224" s="37">
        <v>66</v>
      </c>
    </row>
    <row r="225" spans="1:7">
      <c r="A225" s="37">
        <v>201</v>
      </c>
      <c r="B225" s="37">
        <v>69.974964936614114</v>
      </c>
      <c r="C225" s="37">
        <v>-3.8749649366141199</v>
      </c>
      <c r="D225" s="37">
        <v>-0.43918115066429109</v>
      </c>
      <c r="F225" s="37">
        <v>40.1</v>
      </c>
      <c r="G225" s="37">
        <v>66</v>
      </c>
    </row>
    <row r="226" spans="1:7">
      <c r="A226" s="37">
        <v>202</v>
      </c>
      <c r="B226" s="37">
        <v>67.343637651726837</v>
      </c>
      <c r="C226" s="37">
        <v>-6.9436376517268386</v>
      </c>
      <c r="D226" s="37">
        <v>-0.78697867556600509</v>
      </c>
      <c r="F226" s="37">
        <v>40.300000000000004</v>
      </c>
      <c r="G226" s="37">
        <v>66.099999999999994</v>
      </c>
    </row>
    <row r="227" spans="1:7">
      <c r="A227" s="37">
        <v>203</v>
      </c>
      <c r="B227" s="37">
        <v>69.733312430859158</v>
      </c>
      <c r="C227" s="37">
        <v>-9.033312430859155</v>
      </c>
      <c r="D227" s="37">
        <v>-1.0238184377382507</v>
      </c>
      <c r="F227" s="37">
        <v>40.500000000000007</v>
      </c>
      <c r="G227" s="37">
        <v>66.2</v>
      </c>
    </row>
    <row r="228" spans="1:7">
      <c r="A228" s="37">
        <v>204</v>
      </c>
      <c r="B228" s="37">
        <v>70.136066607117414</v>
      </c>
      <c r="C228" s="37">
        <v>-11.836066607117417</v>
      </c>
      <c r="D228" s="37">
        <v>-1.3414772615710686</v>
      </c>
      <c r="F228" s="37">
        <v>40.700000000000003</v>
      </c>
      <c r="G228" s="37">
        <v>66.2</v>
      </c>
    </row>
    <row r="229" spans="1:7">
      <c r="A229" s="37">
        <v>205</v>
      </c>
      <c r="B229" s="37">
        <v>68.337097953163877</v>
      </c>
      <c r="C229" s="37">
        <v>-10.637097953163874</v>
      </c>
      <c r="D229" s="37">
        <v>-1.2055884363385396</v>
      </c>
      <c r="F229" s="37">
        <v>40.900000000000006</v>
      </c>
      <c r="G229" s="37">
        <v>66.2</v>
      </c>
    </row>
    <row r="230" spans="1:7">
      <c r="A230" s="37">
        <v>206</v>
      </c>
      <c r="B230" s="37">
        <v>68.632451015753261</v>
      </c>
      <c r="C230" s="37">
        <v>11.967548984246733</v>
      </c>
      <c r="D230" s="37">
        <v>1.356379223943452</v>
      </c>
      <c r="F230" s="37">
        <v>41.1</v>
      </c>
      <c r="G230" s="37">
        <v>66.2</v>
      </c>
    </row>
    <row r="231" spans="1:7">
      <c r="A231" s="37">
        <v>207</v>
      </c>
      <c r="B231" s="37">
        <v>71.478580527978266</v>
      </c>
      <c r="C231" s="37">
        <v>1.7214194720217364</v>
      </c>
      <c r="D231" s="37">
        <v>0.19510240656758457</v>
      </c>
      <c r="F231" s="37">
        <v>41.300000000000004</v>
      </c>
      <c r="G231" s="37">
        <v>66.2</v>
      </c>
    </row>
    <row r="232" spans="1:7">
      <c r="A232" s="37">
        <v>208</v>
      </c>
      <c r="B232" s="37">
        <v>67.236236538057966</v>
      </c>
      <c r="C232" s="37">
        <v>-1.0362365380579632</v>
      </c>
      <c r="D232" s="37">
        <v>-0.11744507694625302</v>
      </c>
      <c r="F232" s="37">
        <v>41.500000000000007</v>
      </c>
      <c r="G232" s="37">
        <v>66.2</v>
      </c>
    </row>
    <row r="233" spans="1:7">
      <c r="A233" s="37">
        <v>209</v>
      </c>
      <c r="B233" s="37">
        <v>70.646221897044541</v>
      </c>
      <c r="C233" s="37">
        <v>-9.6462218970445406</v>
      </c>
      <c r="D233" s="37">
        <v>-1.0932844300802453</v>
      </c>
      <c r="F233" s="37">
        <v>41.7</v>
      </c>
      <c r="G233" s="37">
        <v>66.3</v>
      </c>
    </row>
    <row r="234" spans="1:7">
      <c r="A234" s="37">
        <v>210</v>
      </c>
      <c r="B234" s="37">
        <v>68.739852129422133</v>
      </c>
      <c r="C234" s="37">
        <v>-1.4398521294221354</v>
      </c>
      <c r="D234" s="37">
        <v>-0.16319009986670621</v>
      </c>
      <c r="F234" s="37">
        <v>41.900000000000006</v>
      </c>
      <c r="G234" s="37">
        <v>66.3</v>
      </c>
    </row>
    <row r="235" spans="1:7">
      <c r="A235" s="37">
        <v>211</v>
      </c>
      <c r="B235" s="37">
        <v>69.894414101362457</v>
      </c>
      <c r="C235" s="37">
        <v>5.8055858986375455</v>
      </c>
      <c r="D235" s="37">
        <v>0.65799405593380889</v>
      </c>
      <c r="F235" s="37">
        <v>42.1</v>
      </c>
      <c r="G235" s="37">
        <v>66.3</v>
      </c>
    </row>
    <row r="236" spans="1:7">
      <c r="A236" s="37">
        <v>212</v>
      </c>
      <c r="B236" s="37">
        <v>69.867563822945243</v>
      </c>
      <c r="C236" s="37">
        <v>-3.9675638229452375</v>
      </c>
      <c r="D236" s="37">
        <v>-0.44967613219686381</v>
      </c>
      <c r="F236" s="37">
        <v>42.300000000000004</v>
      </c>
      <c r="G236" s="37">
        <v>66.3</v>
      </c>
    </row>
    <row r="237" spans="1:7">
      <c r="A237" s="37">
        <v>213</v>
      </c>
      <c r="B237" s="37">
        <v>69.813863266110815</v>
      </c>
      <c r="C237" s="37">
        <v>-6.0138632661108176</v>
      </c>
      <c r="D237" s="37">
        <v>-0.68159981634726119</v>
      </c>
      <c r="F237" s="37">
        <v>42.500000000000007</v>
      </c>
      <c r="G237" s="37">
        <v>66.3</v>
      </c>
    </row>
    <row r="238" spans="1:7">
      <c r="A238" s="37">
        <v>214</v>
      </c>
      <c r="B238" s="37">
        <v>67.82694266323675</v>
      </c>
      <c r="C238" s="37">
        <v>14.473057336763247</v>
      </c>
      <c r="D238" s="37">
        <v>1.6403487718637184</v>
      </c>
      <c r="F238" s="37">
        <v>42.7</v>
      </c>
      <c r="G238" s="37">
        <v>66.400000000000006</v>
      </c>
    </row>
    <row r="239" spans="1:7">
      <c r="A239" s="37">
        <v>215</v>
      </c>
      <c r="B239" s="37">
        <v>67.638990714316222</v>
      </c>
      <c r="C239" s="37">
        <v>-0.6389907143162219</v>
      </c>
      <c r="D239" s="37">
        <v>-7.2421991364496785E-2</v>
      </c>
      <c r="F239" s="37">
        <v>42.900000000000006</v>
      </c>
      <c r="G239" s="37">
        <v>66.900000000000006</v>
      </c>
    </row>
    <row r="240" spans="1:7">
      <c r="A240" s="37">
        <v>216</v>
      </c>
      <c r="B240" s="37">
        <v>69.652761595607501</v>
      </c>
      <c r="C240" s="37">
        <v>-14.0527615956075</v>
      </c>
      <c r="D240" s="37">
        <v>-1.5927132525133496</v>
      </c>
      <c r="F240" s="37">
        <v>43.1</v>
      </c>
      <c r="G240" s="37">
        <v>66.900000000000006</v>
      </c>
    </row>
    <row r="241" spans="1:7">
      <c r="A241" s="37">
        <v>217</v>
      </c>
      <c r="B241" s="37">
        <v>69.921264379779672</v>
      </c>
      <c r="C241" s="37">
        <v>-2.9212643797796716</v>
      </c>
      <c r="D241" s="37">
        <v>-0.3310905447385224</v>
      </c>
      <c r="F241" s="37">
        <v>43.300000000000004</v>
      </c>
      <c r="G241" s="37">
        <v>66.900000000000006</v>
      </c>
    </row>
    <row r="242" spans="1:7">
      <c r="A242" s="37">
        <v>218</v>
      </c>
      <c r="B242" s="37">
        <v>68.927804078342646</v>
      </c>
      <c r="C242" s="37">
        <v>7.1721959216573481</v>
      </c>
      <c r="D242" s="37">
        <v>0.81288303486315783</v>
      </c>
      <c r="F242" s="37">
        <v>43.500000000000007</v>
      </c>
      <c r="G242" s="37">
        <v>66.900000000000006</v>
      </c>
    </row>
    <row r="243" spans="1:7">
      <c r="A243" s="37">
        <v>219</v>
      </c>
      <c r="B243" s="37">
        <v>69.813863266110815</v>
      </c>
      <c r="C243" s="37">
        <v>-12.913863266110816</v>
      </c>
      <c r="D243" s="37">
        <v>-1.4636326835224356</v>
      </c>
      <c r="F243" s="37">
        <v>43.7</v>
      </c>
      <c r="G243" s="37">
        <v>67</v>
      </c>
    </row>
    <row r="244" spans="1:7">
      <c r="A244" s="37">
        <v>220</v>
      </c>
      <c r="B244" s="37">
        <v>68.68615157258769</v>
      </c>
      <c r="C244" s="37">
        <v>-7.3861515725876927</v>
      </c>
      <c r="D244" s="37">
        <v>-0.83713236111611267</v>
      </c>
      <c r="F244" s="37">
        <v>43.900000000000006</v>
      </c>
      <c r="G244" s="37">
        <v>67</v>
      </c>
    </row>
    <row r="245" spans="1:7">
      <c r="A245" s="37">
        <v>221</v>
      </c>
      <c r="B245" s="37">
        <v>67.477889043812922</v>
      </c>
      <c r="C245" s="37">
        <v>0.32211095618707475</v>
      </c>
      <c r="D245" s="37">
        <v>3.6507442697900738E-2</v>
      </c>
      <c r="F245" s="37">
        <v>44.1</v>
      </c>
      <c r="G245" s="37">
        <v>67</v>
      </c>
    </row>
    <row r="246" spans="1:7">
      <c r="A246" s="37">
        <v>222</v>
      </c>
      <c r="B246" s="37">
        <v>70.162916885534628</v>
      </c>
      <c r="C246" s="37">
        <v>-12.862916885534631</v>
      </c>
      <c r="D246" s="37">
        <v>-1.4578585177145815</v>
      </c>
      <c r="F246" s="37">
        <v>44.300000000000004</v>
      </c>
      <c r="G246" s="37">
        <v>67</v>
      </c>
    </row>
    <row r="247" spans="1:7">
      <c r="A247" s="37">
        <v>223</v>
      </c>
      <c r="B247" s="37">
        <v>68.927804078342646</v>
      </c>
      <c r="C247" s="37">
        <v>-8.3278040783426448</v>
      </c>
      <c r="D247" s="37">
        <v>-0.94385746386368263</v>
      </c>
      <c r="F247" s="37">
        <v>44.500000000000007</v>
      </c>
      <c r="G247" s="37">
        <v>67.099999999999994</v>
      </c>
    </row>
    <row r="248" spans="1:7">
      <c r="A248" s="37">
        <v>224</v>
      </c>
      <c r="B248" s="37">
        <v>70.189767163951842</v>
      </c>
      <c r="C248" s="37">
        <v>10.910232836048152</v>
      </c>
      <c r="D248" s="37">
        <v>1.236545024104851</v>
      </c>
      <c r="F248" s="37">
        <v>44.7</v>
      </c>
      <c r="G248" s="37">
        <v>67.099999999999994</v>
      </c>
    </row>
    <row r="249" spans="1:7">
      <c r="A249" s="37">
        <v>225</v>
      </c>
      <c r="B249" s="37">
        <v>70.189767163951842</v>
      </c>
      <c r="C249" s="37">
        <v>0.91023283604815219</v>
      </c>
      <c r="D249" s="37">
        <v>0.10316405718430825</v>
      </c>
      <c r="F249" s="37">
        <v>44.900000000000006</v>
      </c>
      <c r="G249" s="37">
        <v>67.099999999999994</v>
      </c>
    </row>
    <row r="250" spans="1:7">
      <c r="A250" s="37">
        <v>226</v>
      </c>
      <c r="B250" s="37">
        <v>68.041744890574478</v>
      </c>
      <c r="C250" s="37">
        <v>14.658255109425525</v>
      </c>
      <c r="D250" s="37">
        <v>1.6613387349288689</v>
      </c>
      <c r="F250" s="37">
        <v>45.1</v>
      </c>
      <c r="G250" s="37">
        <v>67.099999999999994</v>
      </c>
    </row>
    <row r="251" spans="1:7">
      <c r="A251" s="37">
        <v>227</v>
      </c>
      <c r="B251" s="37">
        <v>68.927804078342646</v>
      </c>
      <c r="C251" s="37">
        <v>18.172195921657348</v>
      </c>
      <c r="D251" s="37">
        <v>2.059602098475755</v>
      </c>
      <c r="F251" s="37">
        <v>45.300000000000004</v>
      </c>
      <c r="G251" s="37">
        <v>67.2</v>
      </c>
    </row>
    <row r="252" spans="1:7">
      <c r="A252" s="37">
        <v>228</v>
      </c>
      <c r="B252" s="37">
        <v>69.196306862514817</v>
      </c>
      <c r="C252" s="37">
        <v>16.303693137485183</v>
      </c>
      <c r="D252" s="37">
        <v>1.8478295492538774</v>
      </c>
      <c r="F252" s="37">
        <v>45.500000000000007</v>
      </c>
      <c r="G252" s="37">
        <v>67.2</v>
      </c>
    </row>
    <row r="253" spans="1:7">
      <c r="A253" s="37">
        <v>229</v>
      </c>
      <c r="B253" s="37">
        <v>68.874103521508218</v>
      </c>
      <c r="C253" s="37">
        <v>-3.3741035215082178</v>
      </c>
      <c r="D253" s="37">
        <v>-0.38241447116969923</v>
      </c>
      <c r="F253" s="37">
        <v>45.7</v>
      </c>
      <c r="G253" s="37">
        <v>67.2</v>
      </c>
    </row>
    <row r="254" spans="1:7">
      <c r="A254" s="37">
        <v>230</v>
      </c>
      <c r="B254" s="37">
        <v>68.52504990208439</v>
      </c>
      <c r="C254" s="37">
        <v>-13.52504990208439</v>
      </c>
      <c r="D254" s="37">
        <v>-1.5329034135672999</v>
      </c>
      <c r="F254" s="37">
        <v>45.900000000000006</v>
      </c>
      <c r="G254" s="37">
        <v>67.3</v>
      </c>
    </row>
    <row r="255" spans="1:7">
      <c r="A255" s="37">
        <v>231</v>
      </c>
      <c r="B255" s="37">
        <v>69.276857697766474</v>
      </c>
      <c r="C255" s="37">
        <v>2.8231423022335207</v>
      </c>
      <c r="D255" s="37">
        <v>0.31996957522597147</v>
      </c>
      <c r="F255" s="37">
        <v>46.1</v>
      </c>
      <c r="G255" s="37">
        <v>67.3</v>
      </c>
    </row>
    <row r="256" spans="1:7">
      <c r="A256" s="37">
        <v>232</v>
      </c>
      <c r="B256" s="37">
        <v>68.498199623667176</v>
      </c>
      <c r="C256" s="37">
        <v>-2.4981996236671762</v>
      </c>
      <c r="D256" s="37">
        <v>-0.28314119050324399</v>
      </c>
      <c r="F256" s="37">
        <v>46.300000000000004</v>
      </c>
      <c r="G256" s="37">
        <v>67.3</v>
      </c>
    </row>
    <row r="257" spans="1:7">
      <c r="A257" s="37">
        <v>233</v>
      </c>
      <c r="B257" s="37">
        <v>68.444499066832734</v>
      </c>
      <c r="C257" s="37">
        <v>1.8555009331672636</v>
      </c>
      <c r="D257" s="37">
        <v>0.21029894417550826</v>
      </c>
      <c r="F257" s="37">
        <v>46.500000000000007</v>
      </c>
      <c r="G257" s="37">
        <v>67.5</v>
      </c>
    </row>
    <row r="258" spans="1:7">
      <c r="A258" s="37">
        <v>234</v>
      </c>
      <c r="B258" s="37">
        <v>67.907493498488392</v>
      </c>
      <c r="C258" s="37">
        <v>-3.8074934984883981</v>
      </c>
      <c r="D258" s="37">
        <v>-0.43153406628604607</v>
      </c>
      <c r="F258" s="37">
        <v>46.7</v>
      </c>
      <c r="G258" s="37">
        <v>67.599999999999994</v>
      </c>
    </row>
    <row r="259" spans="1:7">
      <c r="A259" s="37">
        <v>235</v>
      </c>
      <c r="B259" s="37">
        <v>68.122295725826135</v>
      </c>
      <c r="C259" s="37">
        <v>11.677704274173863</v>
      </c>
      <c r="D259" s="37">
        <v>1.3235287761675327</v>
      </c>
      <c r="F259" s="37">
        <v>46.900000000000006</v>
      </c>
      <c r="G259" s="37">
        <v>67.599999999999994</v>
      </c>
    </row>
    <row r="260" spans="1:7">
      <c r="A260" s="37">
        <v>236</v>
      </c>
      <c r="B260" s="37">
        <v>70.297168277620713</v>
      </c>
      <c r="C260" s="37">
        <v>1.3028317223792811</v>
      </c>
      <c r="D260" s="37">
        <v>0.14766046772449856</v>
      </c>
      <c r="F260" s="37">
        <v>47.1</v>
      </c>
      <c r="G260" s="37">
        <v>67.599999999999994</v>
      </c>
    </row>
    <row r="261" spans="1:7">
      <c r="A261" s="37">
        <v>237</v>
      </c>
      <c r="B261" s="37">
        <v>67.612140435899008</v>
      </c>
      <c r="C261" s="37">
        <v>6.3878595641009923</v>
      </c>
      <c r="D261" s="37">
        <v>0.72398784493134194</v>
      </c>
      <c r="F261" s="37">
        <v>47.300000000000004</v>
      </c>
      <c r="G261" s="37">
        <v>67.8</v>
      </c>
    </row>
    <row r="262" spans="1:7">
      <c r="A262" s="37">
        <v>238</v>
      </c>
      <c r="B262" s="37">
        <v>70.834173845965054</v>
      </c>
      <c r="C262" s="37">
        <v>2.4658261540349429</v>
      </c>
      <c r="D262" s="37">
        <v>0.27947204307180867</v>
      </c>
      <c r="F262" s="37">
        <v>47.500000000000007</v>
      </c>
      <c r="G262" s="37">
        <v>67.8</v>
      </c>
    </row>
    <row r="263" spans="1:7">
      <c r="A263" s="37">
        <v>239</v>
      </c>
      <c r="B263" s="37">
        <v>70.162916885534628</v>
      </c>
      <c r="C263" s="37">
        <v>-0.86291688553463075</v>
      </c>
      <c r="D263" s="37">
        <v>-9.7801357409930303E-2</v>
      </c>
      <c r="F263" s="37">
        <v>47.7</v>
      </c>
      <c r="G263" s="37">
        <v>67.8</v>
      </c>
    </row>
    <row r="264" spans="1:7">
      <c r="A264" s="37">
        <v>240</v>
      </c>
      <c r="B264" s="37">
        <v>68.981504635177075</v>
      </c>
      <c r="C264" s="37">
        <v>-4.2815046351770718</v>
      </c>
      <c r="D264" s="37">
        <v>-0.48525758632917754</v>
      </c>
      <c r="F264" s="37">
        <v>47.900000000000006</v>
      </c>
      <c r="G264" s="37">
        <v>67.8</v>
      </c>
    </row>
    <row r="265" spans="1:7">
      <c r="A265" s="37">
        <v>241</v>
      </c>
      <c r="B265" s="37">
        <v>69.062055470428731</v>
      </c>
      <c r="C265" s="37">
        <v>2.2379445295712657</v>
      </c>
      <c r="D265" s="37">
        <v>0.25364437348400204</v>
      </c>
      <c r="F265" s="37">
        <v>48.1</v>
      </c>
      <c r="G265" s="37">
        <v>67.8</v>
      </c>
    </row>
    <row r="266" spans="1:7">
      <c r="A266" s="37">
        <v>242</v>
      </c>
      <c r="B266" s="37">
        <v>69.330558254600902</v>
      </c>
      <c r="C266" s="37">
        <v>5.8694417453991008</v>
      </c>
      <c r="D266" s="37">
        <v>0.6652313560684231</v>
      </c>
      <c r="F266" s="37">
        <v>48.300000000000004</v>
      </c>
      <c r="G266" s="37">
        <v>68</v>
      </c>
    </row>
    <row r="267" spans="1:7">
      <c r="A267" s="37">
        <v>243</v>
      </c>
      <c r="B267" s="37">
        <v>67.155685702806323</v>
      </c>
      <c r="C267" s="37">
        <v>-0.85568570280632628</v>
      </c>
      <c r="D267" s="37">
        <v>-9.6981788922671827E-2</v>
      </c>
      <c r="F267" s="37">
        <v>48.500000000000007</v>
      </c>
      <c r="G267" s="37">
        <v>68.099999999999994</v>
      </c>
    </row>
    <row r="268" spans="1:7">
      <c r="A268" s="37">
        <v>244</v>
      </c>
      <c r="B268" s="37">
        <v>69.276857697766474</v>
      </c>
      <c r="C268" s="37">
        <v>5.8231423022335207</v>
      </c>
      <c r="D268" s="37">
        <v>0.65998386530213426</v>
      </c>
      <c r="F268" s="37">
        <v>48.7</v>
      </c>
      <c r="G268" s="37">
        <v>68.099999999999994</v>
      </c>
    </row>
    <row r="269" spans="1:7">
      <c r="A269" s="37">
        <v>245</v>
      </c>
      <c r="B269" s="37">
        <v>68.68615157258769</v>
      </c>
      <c r="C269" s="37">
        <v>-4.3861515725876927</v>
      </c>
      <c r="D269" s="37">
        <v>-0.49711807103994982</v>
      </c>
      <c r="F269" s="37">
        <v>48.900000000000006</v>
      </c>
      <c r="G269" s="37">
        <v>68.2</v>
      </c>
    </row>
    <row r="270" spans="1:7">
      <c r="A270" s="37">
        <v>246</v>
      </c>
      <c r="B270" s="37">
        <v>68.632451015753261</v>
      </c>
      <c r="C270" s="37">
        <v>-13.432451015753259</v>
      </c>
      <c r="D270" s="37">
        <v>-1.5224084320347255</v>
      </c>
      <c r="F270" s="37">
        <v>49.1</v>
      </c>
      <c r="G270" s="37">
        <v>68.2</v>
      </c>
    </row>
    <row r="271" spans="1:7">
      <c r="A271" s="37">
        <v>247</v>
      </c>
      <c r="B271" s="37">
        <v>68.417648788415519</v>
      </c>
      <c r="C271" s="37">
        <v>-13.517648788415521</v>
      </c>
      <c r="D271" s="37">
        <v>-1.5320645854306685</v>
      </c>
      <c r="F271" s="37">
        <v>49.300000000000004</v>
      </c>
      <c r="G271" s="37">
        <v>68.3</v>
      </c>
    </row>
    <row r="272" spans="1:7">
      <c r="A272" s="37">
        <v>248</v>
      </c>
      <c r="B272" s="37">
        <v>69.813863266110815</v>
      </c>
      <c r="C272" s="37">
        <v>5.6861367338891853</v>
      </c>
      <c r="D272" s="37">
        <v>0.64445591494977417</v>
      </c>
      <c r="F272" s="37">
        <v>49.500000000000007</v>
      </c>
      <c r="G272" s="37">
        <v>68.3</v>
      </c>
    </row>
    <row r="273" spans="1:7">
      <c r="A273" s="37">
        <v>249</v>
      </c>
      <c r="B273" s="37">
        <v>69.169456584097603</v>
      </c>
      <c r="C273" s="37">
        <v>-6.269456584097604</v>
      </c>
      <c r="D273" s="37">
        <v>-0.71056827653509058</v>
      </c>
      <c r="F273" s="37">
        <v>49.7</v>
      </c>
      <c r="G273" s="37">
        <v>68.400000000000006</v>
      </c>
    </row>
    <row r="274" spans="1:7">
      <c r="A274" s="37">
        <v>250</v>
      </c>
      <c r="B274" s="37">
        <v>66.860332640216939</v>
      </c>
      <c r="C274" s="37">
        <v>-11.160332640216936</v>
      </c>
      <c r="D274" s="37">
        <v>-1.2648908598923965</v>
      </c>
      <c r="F274" s="37">
        <v>49.900000000000006</v>
      </c>
      <c r="G274" s="37">
        <v>68.400000000000006</v>
      </c>
    </row>
    <row r="275" spans="1:7">
      <c r="A275" s="37">
        <v>251</v>
      </c>
      <c r="B275" s="37">
        <v>68.149146004243349</v>
      </c>
      <c r="C275" s="37">
        <v>-8.6491460042433488</v>
      </c>
      <c r="D275" s="37">
        <v>-0.98027774613262753</v>
      </c>
      <c r="F275" s="37">
        <v>50.1</v>
      </c>
      <c r="G275" s="37">
        <v>68.5</v>
      </c>
    </row>
    <row r="276" spans="1:7">
      <c r="A276" s="37">
        <v>252</v>
      </c>
      <c r="B276" s="37">
        <v>69.411109089852559</v>
      </c>
      <c r="C276" s="37">
        <v>4.8888909101474383</v>
      </c>
      <c r="D276" s="37">
        <v>0.55409759069119557</v>
      </c>
      <c r="F276" s="37">
        <v>50.300000000000004</v>
      </c>
      <c r="G276" s="37">
        <v>68.5</v>
      </c>
    </row>
    <row r="277" spans="1:7">
      <c r="A277" s="37">
        <v>253</v>
      </c>
      <c r="B277" s="37">
        <v>69.276857697766474</v>
      </c>
      <c r="C277" s="37">
        <v>5.8231423022335207</v>
      </c>
      <c r="D277" s="37">
        <v>0.65998386530213426</v>
      </c>
      <c r="F277" s="37">
        <v>50.500000000000007</v>
      </c>
      <c r="G277" s="37">
        <v>68.5</v>
      </c>
    </row>
    <row r="278" spans="1:7">
      <c r="A278" s="37">
        <v>254</v>
      </c>
      <c r="B278" s="37">
        <v>71.022125794885582</v>
      </c>
      <c r="C278" s="37">
        <v>3.5778742051144121</v>
      </c>
      <c r="D278" s="37">
        <v>0.40550945261126409</v>
      </c>
      <c r="F278" s="37">
        <v>50.7</v>
      </c>
      <c r="G278" s="37">
        <v>68.599999999999994</v>
      </c>
    </row>
    <row r="279" spans="1:7">
      <c r="A279" s="37">
        <v>255</v>
      </c>
      <c r="B279" s="37">
        <v>69.491659925104202</v>
      </c>
      <c r="C279" s="37">
        <v>-5.0916599251041958</v>
      </c>
      <c r="D279" s="37">
        <v>-0.57707904491451711</v>
      </c>
      <c r="F279" s="37">
        <v>50.900000000000006</v>
      </c>
      <c r="G279" s="37">
        <v>68.7</v>
      </c>
    </row>
    <row r="280" spans="1:7">
      <c r="A280" s="37">
        <v>256</v>
      </c>
      <c r="B280" s="37">
        <v>69.357408533018116</v>
      </c>
      <c r="C280" s="37">
        <v>-10.157408533018113</v>
      </c>
      <c r="D280" s="37">
        <v>-1.1512213504559041</v>
      </c>
      <c r="F280" s="37">
        <v>51.1</v>
      </c>
      <c r="G280" s="37">
        <v>68.7</v>
      </c>
    </row>
    <row r="281" spans="1:7">
      <c r="A281" s="37">
        <v>257</v>
      </c>
      <c r="B281" s="37">
        <v>69.652761595607501</v>
      </c>
      <c r="C281" s="37">
        <v>13.647238404392496</v>
      </c>
      <c r="D281" s="37">
        <v>1.5467520258565532</v>
      </c>
      <c r="F281" s="37">
        <v>51.300000000000004</v>
      </c>
      <c r="G281" s="37">
        <v>68.8</v>
      </c>
    </row>
    <row r="282" spans="1:7">
      <c r="A282" s="37">
        <v>258</v>
      </c>
      <c r="B282" s="37">
        <v>66.672380691296411</v>
      </c>
      <c r="C282" s="37">
        <v>-9.2723806912964122</v>
      </c>
      <c r="D282" s="37">
        <v>-1.0509139793556899</v>
      </c>
      <c r="F282" s="37">
        <v>51.500000000000007</v>
      </c>
      <c r="G282" s="37">
        <v>68.8</v>
      </c>
    </row>
    <row r="283" spans="1:7">
      <c r="A283" s="37">
        <v>259</v>
      </c>
      <c r="B283" s="37">
        <v>69.599061038773073</v>
      </c>
      <c r="C283" s="37">
        <v>11.60093896122693</v>
      </c>
      <c r="D283" s="37">
        <v>1.3148283417061575</v>
      </c>
      <c r="F283" s="37">
        <v>51.7</v>
      </c>
      <c r="G283" s="37">
        <v>68.900000000000006</v>
      </c>
    </row>
    <row r="284" spans="1:7">
      <c r="A284" s="37">
        <v>260</v>
      </c>
      <c r="B284" s="37">
        <v>66.350177350289812</v>
      </c>
      <c r="C284" s="37">
        <v>14.649822649710188</v>
      </c>
      <c r="D284" s="37">
        <v>1.6603830159943</v>
      </c>
      <c r="F284" s="37">
        <v>51.900000000000006</v>
      </c>
      <c r="G284" s="37">
        <v>68.900000000000006</v>
      </c>
    </row>
    <row r="285" spans="1:7">
      <c r="A285" s="37">
        <v>261</v>
      </c>
      <c r="B285" s="37">
        <v>68.981504635177075</v>
      </c>
      <c r="C285" s="37">
        <v>-14.281504635177072</v>
      </c>
      <c r="D285" s="37">
        <v>-1.6186385532497203</v>
      </c>
      <c r="F285" s="37">
        <v>52.1</v>
      </c>
      <c r="G285" s="37">
        <v>69</v>
      </c>
    </row>
    <row r="286" spans="1:7">
      <c r="A286" s="37">
        <v>262</v>
      </c>
      <c r="B286" s="37">
        <v>69.38425881143533</v>
      </c>
      <c r="C286" s="37">
        <v>-6.0842588114353333</v>
      </c>
      <c r="D286" s="37">
        <v>-0.68957831346994103</v>
      </c>
      <c r="F286" s="37">
        <v>52.300000000000004</v>
      </c>
      <c r="G286" s="37">
        <v>69.099999999999994</v>
      </c>
    </row>
    <row r="287" spans="1:7">
      <c r="A287" s="37">
        <v>263</v>
      </c>
      <c r="B287" s="37">
        <v>69.008354913594303</v>
      </c>
      <c r="C287" s="37">
        <v>2.6916450864056998</v>
      </c>
      <c r="D287" s="37">
        <v>0.30506593106374197</v>
      </c>
      <c r="F287" s="37">
        <v>52.500000000000007</v>
      </c>
      <c r="G287" s="37">
        <v>69.2</v>
      </c>
    </row>
    <row r="288" spans="1:7">
      <c r="A288" s="37">
        <v>264</v>
      </c>
      <c r="B288" s="37">
        <v>68.820402964673775</v>
      </c>
      <c r="C288" s="37">
        <v>4.5795970353262305</v>
      </c>
      <c r="D288" s="37">
        <v>0.51904281160044941</v>
      </c>
      <c r="F288" s="37">
        <v>52.7</v>
      </c>
      <c r="G288" s="37">
        <v>69.3</v>
      </c>
    </row>
    <row r="289" spans="1:7">
      <c r="A289" s="37">
        <v>265</v>
      </c>
      <c r="B289" s="37">
        <v>68.551900180501605</v>
      </c>
      <c r="C289" s="37">
        <v>-5.4519001805016032</v>
      </c>
      <c r="D289" s="37">
        <v>-0.6179079898131189</v>
      </c>
      <c r="F289" s="37">
        <v>52.900000000000006</v>
      </c>
      <c r="G289" s="37">
        <v>69.3</v>
      </c>
    </row>
    <row r="290" spans="1:7">
      <c r="A290" s="37">
        <v>266</v>
      </c>
      <c r="B290" s="37">
        <v>68.713001851004904</v>
      </c>
      <c r="C290" s="37">
        <v>-0.41300185100490694</v>
      </c>
      <c r="D290" s="37">
        <v>-4.6808843723191537E-2</v>
      </c>
      <c r="F290" s="37">
        <v>53.1</v>
      </c>
      <c r="G290" s="37">
        <v>69.400000000000006</v>
      </c>
    </row>
    <row r="291" spans="1:7">
      <c r="A291" s="37">
        <v>267</v>
      </c>
      <c r="B291" s="37">
        <v>69.921264379779672</v>
      </c>
      <c r="C291" s="37">
        <v>-7.9212643797796716</v>
      </c>
      <c r="D291" s="37">
        <v>-0.89778102819879368</v>
      </c>
      <c r="F291" s="37">
        <v>53.300000000000004</v>
      </c>
      <c r="G291" s="37">
        <v>69.400000000000006</v>
      </c>
    </row>
    <row r="292" spans="1:7">
      <c r="A292" s="37">
        <v>268</v>
      </c>
      <c r="B292" s="37">
        <v>69.411109089852559</v>
      </c>
      <c r="C292" s="37">
        <v>-3.1111090898525617</v>
      </c>
      <c r="D292" s="37">
        <v>-0.35260718284523862</v>
      </c>
      <c r="F292" s="37">
        <v>53.500000000000007</v>
      </c>
      <c r="G292" s="37">
        <v>69.400000000000006</v>
      </c>
    </row>
    <row r="293" spans="1:7">
      <c r="A293" s="37">
        <v>269</v>
      </c>
      <c r="B293" s="37">
        <v>67.692691271150665</v>
      </c>
      <c r="C293" s="37">
        <v>-1.8926912711506674</v>
      </c>
      <c r="D293" s="37">
        <v>-0.21451402629788144</v>
      </c>
      <c r="F293" s="37">
        <v>53.7</v>
      </c>
      <c r="G293" s="37">
        <v>69.400000000000006</v>
      </c>
    </row>
    <row r="294" spans="1:7">
      <c r="A294" s="37">
        <v>270</v>
      </c>
      <c r="B294" s="37">
        <v>69.357408533018116</v>
      </c>
      <c r="C294" s="37">
        <v>2.4425914669818809</v>
      </c>
      <c r="D294" s="37">
        <v>0.27683866786397909</v>
      </c>
      <c r="F294" s="37">
        <v>53.900000000000006</v>
      </c>
      <c r="G294" s="37">
        <v>69.5</v>
      </c>
    </row>
    <row r="295" spans="1:7">
      <c r="A295" s="37">
        <v>271</v>
      </c>
      <c r="B295" s="37">
        <v>68.229696839495006</v>
      </c>
      <c r="C295" s="37">
        <v>6.7703031605049944</v>
      </c>
      <c r="D295" s="37">
        <v>0.76733327423983566</v>
      </c>
      <c r="F295" s="37">
        <v>54.1</v>
      </c>
      <c r="G295" s="37">
        <v>69.5</v>
      </c>
    </row>
    <row r="296" spans="1:7">
      <c r="A296" s="37">
        <v>272</v>
      </c>
      <c r="B296" s="37">
        <v>69.894414101362457</v>
      </c>
      <c r="C296" s="37">
        <v>17.805585898637545</v>
      </c>
      <c r="D296" s="37">
        <v>2.0180512162384603</v>
      </c>
      <c r="F296" s="37">
        <v>54.300000000000004</v>
      </c>
      <c r="G296" s="37">
        <v>69.5</v>
      </c>
    </row>
    <row r="297" spans="1:7">
      <c r="A297" s="37">
        <v>273</v>
      </c>
      <c r="B297" s="37">
        <v>69.276857697766474</v>
      </c>
      <c r="C297" s="37">
        <v>-5.1768576977664793</v>
      </c>
      <c r="D297" s="37">
        <v>-0.58673519831046272</v>
      </c>
      <c r="F297" s="37">
        <v>54.500000000000007</v>
      </c>
      <c r="G297" s="37">
        <v>69.599999999999994</v>
      </c>
    </row>
    <row r="298" spans="1:7">
      <c r="A298" s="37">
        <v>274</v>
      </c>
      <c r="B298" s="37">
        <v>69.035205192011517</v>
      </c>
      <c r="C298" s="37">
        <v>-14.335205192011514</v>
      </c>
      <c r="D298" s="37">
        <v>-1.6247248721526395</v>
      </c>
      <c r="F298" s="37">
        <v>54.7</v>
      </c>
      <c r="G298" s="37">
        <v>69.7</v>
      </c>
    </row>
    <row r="299" spans="1:7">
      <c r="A299" s="37">
        <v>275</v>
      </c>
      <c r="B299" s="37">
        <v>70.404569391289584</v>
      </c>
      <c r="C299" s="37">
        <v>-8.7045693912895814</v>
      </c>
      <c r="D299" s="37">
        <v>-0.9865593273326746</v>
      </c>
      <c r="F299" s="37">
        <v>54.900000000000006</v>
      </c>
      <c r="G299" s="37">
        <v>69.900000000000006</v>
      </c>
    </row>
    <row r="300" spans="1:7">
      <c r="A300" s="37">
        <v>276</v>
      </c>
      <c r="B300" s="37">
        <v>69.035205192011517</v>
      </c>
      <c r="C300" s="37">
        <v>-14.335205192011514</v>
      </c>
      <c r="D300" s="37">
        <v>-1.6247248721526395</v>
      </c>
      <c r="F300" s="37">
        <v>55.1</v>
      </c>
      <c r="G300" s="37">
        <v>69.900000000000006</v>
      </c>
    </row>
    <row r="301" spans="1:7">
      <c r="A301" s="37">
        <v>277</v>
      </c>
      <c r="B301" s="37">
        <v>69.572210760355858</v>
      </c>
      <c r="C301" s="37">
        <v>11.527789239644136</v>
      </c>
      <c r="D301" s="37">
        <v>1.3065376914884099</v>
      </c>
      <c r="F301" s="37">
        <v>55.300000000000004</v>
      </c>
      <c r="G301" s="37">
        <v>70</v>
      </c>
    </row>
    <row r="302" spans="1:7">
      <c r="A302" s="37">
        <v>278</v>
      </c>
      <c r="B302" s="37">
        <v>69.11575602726316</v>
      </c>
      <c r="C302" s="37">
        <v>14.284243972736846</v>
      </c>
      <c r="D302" s="37">
        <v>1.6189490245549421</v>
      </c>
      <c r="F302" s="37">
        <v>55.500000000000007</v>
      </c>
      <c r="G302" s="37">
        <v>70</v>
      </c>
    </row>
    <row r="303" spans="1:7">
      <c r="A303" s="37">
        <v>279</v>
      </c>
      <c r="B303" s="37">
        <v>69.330558254600902</v>
      </c>
      <c r="C303" s="37">
        <v>11.369441745399101</v>
      </c>
      <c r="D303" s="37">
        <v>1.2885908878747216</v>
      </c>
      <c r="F303" s="37">
        <v>55.7</v>
      </c>
      <c r="G303" s="37">
        <v>70</v>
      </c>
    </row>
    <row r="304" spans="1:7">
      <c r="A304" s="37">
        <v>280</v>
      </c>
      <c r="B304" s="37">
        <v>69.196306862514817</v>
      </c>
      <c r="C304" s="37">
        <v>18.303693137485183</v>
      </c>
      <c r="D304" s="37">
        <v>2.074505742637986</v>
      </c>
      <c r="F304" s="37">
        <v>55.900000000000006</v>
      </c>
      <c r="G304" s="37">
        <v>70</v>
      </c>
    </row>
    <row r="305" spans="1:7">
      <c r="A305" s="37">
        <v>281</v>
      </c>
      <c r="B305" s="37">
        <v>69.196306862514817</v>
      </c>
      <c r="C305" s="37">
        <v>3.8036931374851832</v>
      </c>
      <c r="D305" s="37">
        <v>0.43110334060319899</v>
      </c>
      <c r="F305" s="37">
        <v>56.1</v>
      </c>
      <c r="G305" s="37">
        <v>70.099999999999994</v>
      </c>
    </row>
    <row r="306" spans="1:7">
      <c r="A306" s="37">
        <v>282</v>
      </c>
      <c r="B306" s="37">
        <v>68.09544544740892</v>
      </c>
      <c r="C306" s="37">
        <v>5.3045545525910853</v>
      </c>
      <c r="D306" s="37">
        <v>0.60120811678984509</v>
      </c>
      <c r="F306" s="37">
        <v>56.300000000000004</v>
      </c>
      <c r="G306" s="37">
        <v>70.099999999999994</v>
      </c>
    </row>
    <row r="307" spans="1:7">
      <c r="A307" s="37">
        <v>283</v>
      </c>
      <c r="B307" s="37">
        <v>68.659301294170476</v>
      </c>
      <c r="C307" s="37">
        <v>-7.4593012941704728</v>
      </c>
      <c r="D307" s="37">
        <v>-0.84542301133385866</v>
      </c>
      <c r="F307" s="37">
        <v>56.500000000000007</v>
      </c>
      <c r="G307" s="37">
        <v>70.099999999999994</v>
      </c>
    </row>
    <row r="308" spans="1:7">
      <c r="A308" s="37">
        <v>284</v>
      </c>
      <c r="B308" s="37">
        <v>69.088905748845946</v>
      </c>
      <c r="C308" s="37">
        <v>-8.2889057488459486</v>
      </c>
      <c r="D308" s="37">
        <v>-0.93944880123402663</v>
      </c>
      <c r="F308" s="37">
        <v>56.7</v>
      </c>
      <c r="G308" s="37">
        <v>70.099999999999994</v>
      </c>
    </row>
    <row r="309" spans="1:7">
      <c r="A309" s="37">
        <v>285</v>
      </c>
      <c r="B309" s="37">
        <v>70.136066607117414</v>
      </c>
      <c r="C309" s="37">
        <v>-10.836066607117417</v>
      </c>
      <c r="D309" s="37">
        <v>-1.2281391648790143</v>
      </c>
      <c r="F309" s="37">
        <v>56.900000000000006</v>
      </c>
      <c r="G309" s="37">
        <v>70.3</v>
      </c>
    </row>
    <row r="310" spans="1:7">
      <c r="A310" s="37">
        <v>286</v>
      </c>
      <c r="B310" s="37">
        <v>68.417648788415519</v>
      </c>
      <c r="C310" s="37">
        <v>-5.5176487884155208</v>
      </c>
      <c r="D310" s="37">
        <v>-0.6253598118942344</v>
      </c>
      <c r="F310" s="37">
        <v>57.1</v>
      </c>
      <c r="G310" s="37">
        <v>70.3</v>
      </c>
    </row>
    <row r="311" spans="1:7">
      <c r="A311" s="37">
        <v>287</v>
      </c>
      <c r="B311" s="37">
        <v>67.934343776905621</v>
      </c>
      <c r="C311" s="37">
        <v>1.5656562230943791</v>
      </c>
      <c r="D311" s="37">
        <v>0.17744849639958724</v>
      </c>
      <c r="F311" s="37">
        <v>57.300000000000004</v>
      </c>
      <c r="G311" s="37">
        <v>70.400000000000006</v>
      </c>
    </row>
    <row r="312" spans="1:7">
      <c r="A312" s="37">
        <v>288</v>
      </c>
      <c r="B312" s="37">
        <v>69.088905748845946</v>
      </c>
      <c r="C312" s="37">
        <v>-12.288905748845949</v>
      </c>
      <c r="D312" s="37">
        <v>-1.3928011880022437</v>
      </c>
      <c r="F312" s="37">
        <v>57.500000000000007</v>
      </c>
      <c r="G312" s="37">
        <v>70.5</v>
      </c>
    </row>
    <row r="313" spans="1:7">
      <c r="A313" s="37">
        <v>289</v>
      </c>
      <c r="B313" s="37">
        <v>68.390798509998305</v>
      </c>
      <c r="C313" s="37">
        <v>-0.59079850999830796</v>
      </c>
      <c r="D313" s="37">
        <v>-6.6959978651709814E-2</v>
      </c>
      <c r="F313" s="37">
        <v>57.7</v>
      </c>
      <c r="G313" s="37">
        <v>70.5</v>
      </c>
    </row>
    <row r="314" spans="1:7">
      <c r="A314" s="37">
        <v>290</v>
      </c>
      <c r="B314" s="37">
        <v>68.95465435675986</v>
      </c>
      <c r="C314" s="37">
        <v>3.2453456432401424</v>
      </c>
      <c r="D314" s="37">
        <v>0.36782129831268834</v>
      </c>
      <c r="F314" s="37">
        <v>57.900000000000006</v>
      </c>
      <c r="G314" s="37">
        <v>70.5</v>
      </c>
    </row>
    <row r="315" spans="1:7">
      <c r="A315" s="37">
        <v>291</v>
      </c>
      <c r="B315" s="37">
        <v>69.545360481938644</v>
      </c>
      <c r="C315" s="37">
        <v>-8.0453604819386442</v>
      </c>
      <c r="D315" s="37">
        <v>-0.91184584422439441</v>
      </c>
      <c r="F315" s="37">
        <v>58.1</v>
      </c>
      <c r="G315" s="37">
        <v>70.5</v>
      </c>
    </row>
    <row r="316" spans="1:7">
      <c r="A316" s="37">
        <v>292</v>
      </c>
      <c r="B316" s="37">
        <v>69.787012987693586</v>
      </c>
      <c r="C316" s="37">
        <v>19.712987012306414</v>
      </c>
      <c r="D316" s="37">
        <v>2.2342324280899946</v>
      </c>
      <c r="F316" s="37">
        <v>58.300000000000004</v>
      </c>
      <c r="G316" s="37">
        <v>70.5</v>
      </c>
    </row>
    <row r="317" spans="1:7">
      <c r="A317" s="37">
        <v>293</v>
      </c>
      <c r="B317" s="37">
        <v>69.142606305680388</v>
      </c>
      <c r="C317" s="37">
        <v>8.2573936943196173</v>
      </c>
      <c r="D317" s="37">
        <v>0.93587728495115607</v>
      </c>
      <c r="F317" s="37">
        <v>58.500000000000007</v>
      </c>
      <c r="G317" s="37">
        <v>70.5</v>
      </c>
    </row>
    <row r="318" spans="1:7">
      <c r="A318" s="37">
        <v>294</v>
      </c>
      <c r="B318" s="37">
        <v>69.196306862514817</v>
      </c>
      <c r="C318" s="37">
        <v>17.303693137485183</v>
      </c>
      <c r="D318" s="37">
        <v>1.9611676459459317</v>
      </c>
      <c r="F318" s="37">
        <v>58.7</v>
      </c>
      <c r="G318" s="37">
        <v>70.599999999999994</v>
      </c>
    </row>
    <row r="319" spans="1:7">
      <c r="A319" s="37">
        <v>295</v>
      </c>
      <c r="B319" s="37">
        <v>69.437959368269773</v>
      </c>
      <c r="C319" s="37">
        <v>10.462040631730233</v>
      </c>
      <c r="D319" s="37">
        <v>1.1857477727152417</v>
      </c>
      <c r="F319" s="37">
        <v>58.900000000000006</v>
      </c>
      <c r="G319" s="37">
        <v>70.7</v>
      </c>
    </row>
    <row r="320" spans="1:7">
      <c r="A320" s="37">
        <v>296</v>
      </c>
      <c r="B320" s="37">
        <v>69.169456584097603</v>
      </c>
      <c r="C320" s="37">
        <v>8.3305434159023974</v>
      </c>
      <c r="D320" s="37">
        <v>0.94416793516890196</v>
      </c>
      <c r="F320" s="37">
        <v>59.1</v>
      </c>
      <c r="G320" s="37">
        <v>70.7</v>
      </c>
    </row>
    <row r="321" spans="1:7">
      <c r="A321" s="37">
        <v>297</v>
      </c>
      <c r="B321" s="37">
        <v>71.612831920064352</v>
      </c>
      <c r="C321" s="37">
        <v>-9.2128319200643531</v>
      </c>
      <c r="D321" s="37">
        <v>-1.0441648349638977</v>
      </c>
      <c r="F321" s="37">
        <v>59.300000000000004</v>
      </c>
      <c r="G321" s="37">
        <v>70.8</v>
      </c>
    </row>
    <row r="322" spans="1:7">
      <c r="A322" s="37">
        <v>298</v>
      </c>
      <c r="B322" s="37">
        <v>70.699922453878969</v>
      </c>
      <c r="C322" s="37">
        <v>10.300077546121031</v>
      </c>
      <c r="D322" s="37">
        <v>1.1673911848579226</v>
      </c>
      <c r="F322" s="37">
        <v>59.500000000000007</v>
      </c>
      <c r="G322" s="37">
        <v>70.900000000000006</v>
      </c>
    </row>
    <row r="323" spans="1:7">
      <c r="A323" s="37">
        <v>299</v>
      </c>
      <c r="B323" s="37">
        <v>68.766702407839347</v>
      </c>
      <c r="C323" s="37">
        <v>-0.96670240783934958</v>
      </c>
      <c r="D323" s="37">
        <v>-0.10956421097213789</v>
      </c>
      <c r="F323" s="37">
        <v>59.7</v>
      </c>
      <c r="G323" s="37">
        <v>70.900000000000006</v>
      </c>
    </row>
    <row r="324" spans="1:7">
      <c r="A324" s="37">
        <v>300</v>
      </c>
      <c r="B324" s="37">
        <v>70.082366050282985</v>
      </c>
      <c r="C324" s="37">
        <v>-13.882366050282982</v>
      </c>
      <c r="D324" s="37">
        <v>-1.5734009457214642</v>
      </c>
      <c r="F324" s="37">
        <v>59.900000000000006</v>
      </c>
      <c r="G324" s="37">
        <v>70.900000000000006</v>
      </c>
    </row>
    <row r="325" spans="1:7">
      <c r="A325" s="37">
        <v>301</v>
      </c>
      <c r="B325" s="37">
        <v>69.196306862514817</v>
      </c>
      <c r="C325" s="37">
        <v>0.80369313748518323</v>
      </c>
      <c r="D325" s="37">
        <v>9.1089050527036169E-2</v>
      </c>
      <c r="F325" s="37">
        <v>60.1</v>
      </c>
      <c r="G325" s="37">
        <v>70.900000000000006</v>
      </c>
    </row>
    <row r="326" spans="1:7">
      <c r="A326" s="37">
        <v>302</v>
      </c>
      <c r="B326" s="37">
        <v>70.619371618627326</v>
      </c>
      <c r="C326" s="37">
        <v>13.180628381372671</v>
      </c>
      <c r="D326" s="37">
        <v>1.4938673339500506</v>
      </c>
      <c r="F326" s="37">
        <v>60.300000000000004</v>
      </c>
      <c r="G326" s="37">
        <v>70.900000000000006</v>
      </c>
    </row>
    <row r="327" spans="1:7">
      <c r="A327" s="37">
        <v>303</v>
      </c>
      <c r="B327" s="37">
        <v>66.752931526548068</v>
      </c>
      <c r="C327" s="37">
        <v>6.8470684734519267</v>
      </c>
      <c r="D327" s="37">
        <v>0.77603370870121091</v>
      </c>
      <c r="F327" s="37">
        <v>60.500000000000007</v>
      </c>
      <c r="G327" s="37">
        <v>71</v>
      </c>
    </row>
    <row r="328" spans="1:7">
      <c r="A328" s="37">
        <v>304</v>
      </c>
      <c r="B328" s="37">
        <v>69.169456584097603</v>
      </c>
      <c r="C328" s="37">
        <v>7.3305434159023974</v>
      </c>
      <c r="D328" s="37">
        <v>0.83082983847684777</v>
      </c>
      <c r="F328" s="37">
        <v>60.7</v>
      </c>
      <c r="G328" s="37">
        <v>71.099999999999994</v>
      </c>
    </row>
    <row r="329" spans="1:7">
      <c r="A329" s="37">
        <v>305</v>
      </c>
      <c r="B329" s="37">
        <v>68.900953799925432</v>
      </c>
      <c r="C329" s="37">
        <v>-7.3009537999254306</v>
      </c>
      <c r="D329" s="37">
        <v>-0.8274762077201695</v>
      </c>
      <c r="F329" s="37">
        <v>60.900000000000006</v>
      </c>
      <c r="G329" s="37">
        <v>71.099999999999994</v>
      </c>
    </row>
    <row r="330" spans="1:7">
      <c r="A330" s="37">
        <v>306</v>
      </c>
      <c r="B330" s="37">
        <v>68.820402964673775</v>
      </c>
      <c r="C330" s="37">
        <v>17.079597035326231</v>
      </c>
      <c r="D330" s="37">
        <v>1.9357690202511277</v>
      </c>
      <c r="F330" s="37">
        <v>61.1</v>
      </c>
      <c r="G330" s="37">
        <v>71.2</v>
      </c>
    </row>
    <row r="331" spans="1:7">
      <c r="A331" s="37">
        <v>307</v>
      </c>
      <c r="B331" s="37">
        <v>69.196306862514817</v>
      </c>
      <c r="C331" s="37">
        <v>-5.1963068625148168</v>
      </c>
      <c r="D331" s="37">
        <v>-0.5889395296252895</v>
      </c>
      <c r="F331" s="37">
        <v>61.300000000000004</v>
      </c>
      <c r="G331" s="37">
        <v>71.2</v>
      </c>
    </row>
    <row r="332" spans="1:7">
      <c r="A332" s="37">
        <v>308</v>
      </c>
      <c r="B332" s="37">
        <v>68.202846561077791</v>
      </c>
      <c r="C332" s="37">
        <v>4.3971534389222029</v>
      </c>
      <c r="D332" s="37">
        <v>0.49836500163036357</v>
      </c>
      <c r="F332" s="37">
        <v>61.500000000000007</v>
      </c>
      <c r="G332" s="37">
        <v>71.3</v>
      </c>
    </row>
    <row r="333" spans="1:7">
      <c r="A333" s="37">
        <v>309</v>
      </c>
      <c r="B333" s="37">
        <v>70.162916885534628</v>
      </c>
      <c r="C333" s="37">
        <v>8.9370831144653664</v>
      </c>
      <c r="D333" s="37">
        <v>1.0129119901722012</v>
      </c>
      <c r="F333" s="37">
        <v>61.7</v>
      </c>
      <c r="G333" s="37">
        <v>71.3</v>
      </c>
    </row>
    <row r="334" spans="1:7">
      <c r="A334" s="37">
        <v>310</v>
      </c>
      <c r="B334" s="37">
        <v>68.927804078342646</v>
      </c>
      <c r="C334" s="37">
        <v>-8.3278040783426448</v>
      </c>
      <c r="D334" s="37">
        <v>-0.94385746386368263</v>
      </c>
      <c r="F334" s="37">
        <v>61.900000000000006</v>
      </c>
      <c r="G334" s="37">
        <v>71.3</v>
      </c>
    </row>
    <row r="335" spans="1:7">
      <c r="A335" s="37">
        <v>311</v>
      </c>
      <c r="B335" s="37">
        <v>70.458269948124013</v>
      </c>
      <c r="C335" s="37">
        <v>3.3417300518759845</v>
      </c>
      <c r="D335" s="37">
        <v>0.37874532373826386</v>
      </c>
      <c r="F335" s="37">
        <v>62.1</v>
      </c>
      <c r="G335" s="37">
        <v>71.400000000000006</v>
      </c>
    </row>
    <row r="336" spans="1:7">
      <c r="A336" s="37">
        <v>312</v>
      </c>
      <c r="B336" s="37">
        <v>71.102676630137225</v>
      </c>
      <c r="C336" s="37">
        <v>-13.402676630137222</v>
      </c>
      <c r="D336" s="37">
        <v>-1.5190338598388287</v>
      </c>
      <c r="F336" s="37">
        <v>62.300000000000004</v>
      </c>
      <c r="G336" s="37">
        <v>71.400000000000006</v>
      </c>
    </row>
    <row r="337" spans="1:7">
      <c r="A337" s="37">
        <v>313</v>
      </c>
      <c r="B337" s="37">
        <v>69.411109089852559</v>
      </c>
      <c r="C337" s="37">
        <v>1.4888909101474468</v>
      </c>
      <c r="D337" s="37">
        <v>0.16874806193821201</v>
      </c>
      <c r="F337" s="37">
        <v>62.500000000000007</v>
      </c>
      <c r="G337" s="37">
        <v>71.599999999999994</v>
      </c>
    </row>
    <row r="338" spans="1:7">
      <c r="A338" s="37">
        <v>314</v>
      </c>
      <c r="B338" s="37">
        <v>70.37771911287237</v>
      </c>
      <c r="C338" s="37">
        <v>-10.677719112872367</v>
      </c>
      <c r="D338" s="37">
        <v>-1.2101923612653243</v>
      </c>
      <c r="F338" s="37">
        <v>62.7</v>
      </c>
      <c r="G338" s="37">
        <v>71.599999999999994</v>
      </c>
    </row>
    <row r="339" spans="1:7">
      <c r="A339" s="37">
        <v>315</v>
      </c>
      <c r="B339" s="37">
        <v>67.236236538057966</v>
      </c>
      <c r="C339" s="37">
        <v>0.96376346194203677</v>
      </c>
      <c r="D339" s="37">
        <v>0.10923111643785553</v>
      </c>
      <c r="F339" s="37">
        <v>62.900000000000006</v>
      </c>
      <c r="G339" s="37">
        <v>71.7</v>
      </c>
    </row>
    <row r="340" spans="1:7">
      <c r="A340" s="37">
        <v>316</v>
      </c>
      <c r="B340" s="37">
        <v>67.263086816475194</v>
      </c>
      <c r="C340" s="37">
        <v>15.236913183524806</v>
      </c>
      <c r="D340" s="37">
        <v>1.7269227396827709</v>
      </c>
      <c r="F340" s="37">
        <v>63.1</v>
      </c>
      <c r="G340" s="37">
        <v>71.7</v>
      </c>
    </row>
    <row r="341" spans="1:7">
      <c r="A341" s="37">
        <v>317</v>
      </c>
      <c r="B341" s="37">
        <v>67.451038765395708</v>
      </c>
      <c r="C341" s="37">
        <v>3.0489612346042918</v>
      </c>
      <c r="D341" s="37">
        <v>0.34556346321790637</v>
      </c>
      <c r="F341" s="37">
        <v>63.300000000000004</v>
      </c>
      <c r="G341" s="37">
        <v>71.7</v>
      </c>
    </row>
    <row r="342" spans="1:7">
      <c r="A342" s="37">
        <v>318</v>
      </c>
      <c r="B342" s="37">
        <v>68.417648788415519</v>
      </c>
      <c r="C342" s="37">
        <v>8.8823512115844778</v>
      </c>
      <c r="D342" s="37">
        <v>1.006708780471347</v>
      </c>
      <c r="F342" s="37">
        <v>63.500000000000007</v>
      </c>
      <c r="G342" s="37">
        <v>71.7</v>
      </c>
    </row>
    <row r="343" spans="1:7">
      <c r="A343" s="37">
        <v>319</v>
      </c>
      <c r="B343" s="37">
        <v>70.619371618627326</v>
      </c>
      <c r="C343" s="37">
        <v>18.180628381372671</v>
      </c>
      <c r="D343" s="37">
        <v>2.0605578174103218</v>
      </c>
      <c r="F343" s="37">
        <v>63.7</v>
      </c>
      <c r="G343" s="37">
        <v>71.7</v>
      </c>
    </row>
    <row r="344" spans="1:7">
      <c r="A344" s="37">
        <v>320</v>
      </c>
      <c r="B344" s="37">
        <v>69.974964936614114</v>
      </c>
      <c r="C344" s="37">
        <v>-0.87496493661411989</v>
      </c>
      <c r="D344" s="37">
        <v>-9.9166860588128264E-2</v>
      </c>
      <c r="F344" s="37">
        <v>63.900000000000006</v>
      </c>
      <c r="G344" s="37">
        <v>71.7</v>
      </c>
    </row>
    <row r="345" spans="1:7">
      <c r="A345" s="37">
        <v>321</v>
      </c>
      <c r="B345" s="37">
        <v>67.612140435899008</v>
      </c>
      <c r="C345" s="37">
        <v>-7.9121404358990048</v>
      </c>
      <c r="D345" s="37">
        <v>-0.89674693776503389</v>
      </c>
      <c r="F345" s="37">
        <v>64.099999999999994</v>
      </c>
      <c r="G345" s="37">
        <v>71.7</v>
      </c>
    </row>
    <row r="346" spans="1:7">
      <c r="A346" s="37">
        <v>322</v>
      </c>
      <c r="B346" s="37">
        <v>68.202846561077791</v>
      </c>
      <c r="C346" s="37">
        <v>-9.60284656107779</v>
      </c>
      <c r="D346" s="37">
        <v>-1.0883683520583953</v>
      </c>
      <c r="F346" s="37">
        <v>64.3</v>
      </c>
      <c r="G346" s="37">
        <v>71.8</v>
      </c>
    </row>
    <row r="347" spans="1:7">
      <c r="A347" s="37">
        <v>323</v>
      </c>
      <c r="B347" s="37">
        <v>66.806632083382496</v>
      </c>
      <c r="C347" s="37">
        <v>13.893367916617507</v>
      </c>
      <c r="D347" s="37">
        <v>1.5746478763118796</v>
      </c>
      <c r="F347" s="37">
        <v>64.5</v>
      </c>
      <c r="G347" s="37">
        <v>71.8</v>
      </c>
    </row>
    <row r="348" spans="1:7">
      <c r="A348" s="37">
        <v>324</v>
      </c>
      <c r="B348" s="37">
        <v>68.820402964673775</v>
      </c>
      <c r="C348" s="37">
        <v>3.6795970353262248</v>
      </c>
      <c r="D348" s="37">
        <v>0.41703852457759993</v>
      </c>
      <c r="F348" s="37">
        <v>64.7</v>
      </c>
      <c r="G348" s="37">
        <v>71.900000000000006</v>
      </c>
    </row>
    <row r="349" spans="1:7">
      <c r="A349" s="37">
        <v>325</v>
      </c>
      <c r="B349" s="37">
        <v>68.363948231581091</v>
      </c>
      <c r="C349" s="37">
        <v>-8.5639482315810938</v>
      </c>
      <c r="D349" s="37">
        <v>-0.97062159273668525</v>
      </c>
      <c r="F349" s="37">
        <v>64.899999999999991</v>
      </c>
      <c r="G349" s="37">
        <v>71.900000000000006</v>
      </c>
    </row>
    <row r="350" spans="1:7">
      <c r="A350" s="37">
        <v>326</v>
      </c>
      <c r="B350" s="37">
        <v>68.632451015753261</v>
      </c>
      <c r="C350" s="37">
        <v>-13.432451015753259</v>
      </c>
      <c r="D350" s="37">
        <v>-1.5224084320347255</v>
      </c>
      <c r="F350" s="37">
        <v>65.099999999999994</v>
      </c>
      <c r="G350" s="37">
        <v>72</v>
      </c>
    </row>
    <row r="351" spans="1:7">
      <c r="A351" s="37">
        <v>327</v>
      </c>
      <c r="B351" s="37">
        <v>69.035205192011517</v>
      </c>
      <c r="C351" s="37">
        <v>-7.2352051920115201</v>
      </c>
      <c r="D351" s="37">
        <v>-0.82002438563905478</v>
      </c>
      <c r="F351" s="37">
        <v>65.3</v>
      </c>
      <c r="G351" s="37">
        <v>72</v>
      </c>
    </row>
    <row r="352" spans="1:7">
      <c r="A352" s="37">
        <v>328</v>
      </c>
      <c r="B352" s="37">
        <v>69.303707976183688</v>
      </c>
      <c r="C352" s="37">
        <v>-9.2037079761836864</v>
      </c>
      <c r="D352" s="37">
        <v>-1.0431307445301379</v>
      </c>
      <c r="F352" s="37">
        <v>65.5</v>
      </c>
      <c r="G352" s="37">
        <v>72</v>
      </c>
    </row>
    <row r="353" spans="1:7">
      <c r="A353" s="37">
        <v>329</v>
      </c>
      <c r="B353" s="37">
        <v>69.760162709276372</v>
      </c>
      <c r="C353" s="37">
        <v>7.6398372907236336</v>
      </c>
      <c r="D353" s="37">
        <v>0.86588461756759716</v>
      </c>
      <c r="F353" s="37">
        <v>65.7</v>
      </c>
      <c r="G353" s="37">
        <v>72.099999999999994</v>
      </c>
    </row>
    <row r="354" spans="1:7">
      <c r="A354" s="37">
        <v>330</v>
      </c>
      <c r="B354" s="37">
        <v>68.363948231581091</v>
      </c>
      <c r="C354" s="37">
        <v>4.4360517684189062</v>
      </c>
      <c r="D354" s="37">
        <v>0.50277366426002035</v>
      </c>
      <c r="F354" s="37">
        <v>65.899999999999991</v>
      </c>
      <c r="G354" s="37">
        <v>72.2</v>
      </c>
    </row>
    <row r="355" spans="1:7">
      <c r="A355" s="37">
        <v>331</v>
      </c>
      <c r="B355" s="37">
        <v>69.491659925104202</v>
      </c>
      <c r="C355" s="37">
        <v>-14.091659925104203</v>
      </c>
      <c r="D355" s="37">
        <v>-1.5971219151430065</v>
      </c>
      <c r="F355" s="37">
        <v>66.099999999999994</v>
      </c>
      <c r="G355" s="37">
        <v>72.2</v>
      </c>
    </row>
    <row r="356" spans="1:7">
      <c r="A356" s="37">
        <v>332</v>
      </c>
      <c r="B356" s="37">
        <v>69.733312430859158</v>
      </c>
      <c r="C356" s="37">
        <v>-0.33331243085915219</v>
      </c>
      <c r="D356" s="37">
        <v>-3.7776996517378245E-2</v>
      </c>
      <c r="F356" s="37">
        <v>66.3</v>
      </c>
      <c r="G356" s="37">
        <v>72.2</v>
      </c>
    </row>
    <row r="357" spans="1:7">
      <c r="A357" s="37">
        <v>333</v>
      </c>
      <c r="B357" s="37">
        <v>69.894414101362457</v>
      </c>
      <c r="C357" s="37">
        <v>-1.8944141013624574</v>
      </c>
      <c r="D357" s="37">
        <v>-0.21470928859500929</v>
      </c>
      <c r="F357" s="37">
        <v>66.5</v>
      </c>
      <c r="G357" s="37">
        <v>72.3</v>
      </c>
    </row>
    <row r="358" spans="1:7">
      <c r="A358" s="37">
        <v>334</v>
      </c>
      <c r="B358" s="37">
        <v>67.961194055322835</v>
      </c>
      <c r="C358" s="37">
        <v>3.2388059446771678</v>
      </c>
      <c r="D358" s="37">
        <v>0.36708010132462104</v>
      </c>
      <c r="F358" s="37">
        <v>66.7</v>
      </c>
      <c r="G358" s="37">
        <v>72.3</v>
      </c>
    </row>
    <row r="359" spans="1:7">
      <c r="A359" s="37">
        <v>335</v>
      </c>
      <c r="B359" s="37">
        <v>68.363948231581091</v>
      </c>
      <c r="C359" s="37">
        <v>16.836051768418912</v>
      </c>
      <c r="D359" s="37">
        <v>1.9081660632414941</v>
      </c>
      <c r="F359" s="37">
        <v>66.899999999999991</v>
      </c>
      <c r="G359" s="37">
        <v>72.3</v>
      </c>
    </row>
    <row r="360" spans="1:7">
      <c r="A360" s="37">
        <v>336</v>
      </c>
      <c r="B360" s="37">
        <v>69.330558254600902</v>
      </c>
      <c r="C360" s="37">
        <v>-3.1305582546008992</v>
      </c>
      <c r="D360" s="37">
        <v>-0.35481151416006534</v>
      </c>
      <c r="F360" s="37">
        <v>67.099999999999994</v>
      </c>
      <c r="G360" s="37">
        <v>72.3</v>
      </c>
    </row>
    <row r="361" spans="1:7">
      <c r="A361" s="37">
        <v>337</v>
      </c>
      <c r="B361" s="37">
        <v>70.699922453878969</v>
      </c>
      <c r="C361" s="37">
        <v>15.200077546121037</v>
      </c>
      <c r="D361" s="37">
        <v>1.722747858648989</v>
      </c>
      <c r="F361" s="37">
        <v>67.3</v>
      </c>
      <c r="G361" s="37">
        <v>72.400000000000006</v>
      </c>
    </row>
    <row r="362" spans="1:7">
      <c r="A362" s="37">
        <v>338</v>
      </c>
      <c r="B362" s="37">
        <v>67.961194055322835</v>
      </c>
      <c r="C362" s="37">
        <v>-0.76119405532283224</v>
      </c>
      <c r="D362" s="37">
        <v>-8.6272285443596067E-2</v>
      </c>
      <c r="F362" s="37">
        <v>67.5</v>
      </c>
      <c r="G362" s="37">
        <v>72.400000000000006</v>
      </c>
    </row>
    <row r="363" spans="1:7">
      <c r="A363" s="37">
        <v>339</v>
      </c>
      <c r="B363" s="37">
        <v>67.263086816475194</v>
      </c>
      <c r="C363" s="37">
        <v>4.1369131835248112</v>
      </c>
      <c r="D363" s="37">
        <v>0.46886986640096912</v>
      </c>
      <c r="F363" s="37">
        <v>67.7</v>
      </c>
      <c r="G363" s="37">
        <v>72.5</v>
      </c>
    </row>
    <row r="364" spans="1:7">
      <c r="A364" s="37">
        <v>340</v>
      </c>
      <c r="B364" s="37">
        <v>67.692691271150665</v>
      </c>
      <c r="C364" s="37">
        <v>3.2073087288493412</v>
      </c>
      <c r="D364" s="37">
        <v>0.36351026683159632</v>
      </c>
      <c r="F364" s="37">
        <v>67.899999999999991</v>
      </c>
      <c r="G364" s="37">
        <v>72.599999999999994</v>
      </c>
    </row>
    <row r="365" spans="1:7">
      <c r="A365" s="37">
        <v>341</v>
      </c>
      <c r="B365" s="37">
        <v>67.075134867554667</v>
      </c>
      <c r="C365" s="37">
        <v>-10.075134867554667</v>
      </c>
      <c r="D365" s="37">
        <v>-1.1418966098043981</v>
      </c>
      <c r="F365" s="37">
        <v>68.099999999999994</v>
      </c>
      <c r="G365" s="37">
        <v>72.599999999999994</v>
      </c>
    </row>
    <row r="366" spans="1:7">
      <c r="A366" s="37">
        <v>342</v>
      </c>
      <c r="B366" s="37">
        <v>70.270317999203499</v>
      </c>
      <c r="C366" s="37">
        <v>-5.770317999203499</v>
      </c>
      <c r="D366" s="37">
        <v>-0.6539968593376273</v>
      </c>
      <c r="F366" s="37">
        <v>68.3</v>
      </c>
      <c r="G366" s="37">
        <v>72.7</v>
      </c>
    </row>
    <row r="367" spans="1:7">
      <c r="A367" s="37">
        <v>343</v>
      </c>
      <c r="B367" s="37">
        <v>68.175996282660563</v>
      </c>
      <c r="C367" s="37">
        <v>5.324003717339437</v>
      </c>
      <c r="D367" s="37">
        <v>0.60341244810467354</v>
      </c>
      <c r="F367" s="37">
        <v>68.5</v>
      </c>
      <c r="G367" s="37">
        <v>72.8</v>
      </c>
    </row>
    <row r="368" spans="1:7">
      <c r="A368" s="37">
        <v>344</v>
      </c>
      <c r="B368" s="37">
        <v>70.297168277620713</v>
      </c>
      <c r="C368" s="37">
        <v>-12.797168277620713</v>
      </c>
      <c r="D368" s="37">
        <v>-1.450406695633466</v>
      </c>
      <c r="F368" s="37">
        <v>68.7</v>
      </c>
      <c r="G368" s="37">
        <v>72.8</v>
      </c>
    </row>
    <row r="369" spans="1:7">
      <c r="A369" s="37">
        <v>345</v>
      </c>
      <c r="B369" s="37">
        <v>67.773242106402307</v>
      </c>
      <c r="C369" s="37">
        <v>-1.8732421064023015</v>
      </c>
      <c r="D369" s="37">
        <v>-0.21230969498305147</v>
      </c>
      <c r="F369" s="37">
        <v>68.899999999999991</v>
      </c>
      <c r="G369" s="37">
        <v>72.8</v>
      </c>
    </row>
    <row r="370" spans="1:7">
      <c r="A370" s="37">
        <v>346</v>
      </c>
      <c r="B370" s="37">
        <v>68.471349345249962</v>
      </c>
      <c r="C370" s="37">
        <v>13.928650654750044</v>
      </c>
      <c r="D370" s="37">
        <v>1.5786467546979055</v>
      </c>
      <c r="F370" s="37">
        <v>69.099999999999994</v>
      </c>
      <c r="G370" s="37">
        <v>72.8</v>
      </c>
    </row>
    <row r="371" spans="1:7">
      <c r="A371" s="37">
        <v>347</v>
      </c>
      <c r="B371" s="37">
        <v>69.572210760355858</v>
      </c>
      <c r="C371" s="37">
        <v>-12.072210760355858</v>
      </c>
      <c r="D371" s="37">
        <v>-1.3682413904440702</v>
      </c>
      <c r="F371" s="37">
        <v>69.3</v>
      </c>
      <c r="G371" s="37">
        <v>72.900000000000006</v>
      </c>
    </row>
    <row r="372" spans="1:7">
      <c r="A372" s="37">
        <v>348</v>
      </c>
      <c r="B372" s="37">
        <v>69.894414101362457</v>
      </c>
      <c r="C372" s="37">
        <v>1.8055858986375455</v>
      </c>
      <c r="D372" s="37">
        <v>0.20464166916559184</v>
      </c>
      <c r="F372" s="37">
        <v>69.5</v>
      </c>
      <c r="G372" s="37">
        <v>73</v>
      </c>
    </row>
    <row r="373" spans="1:7">
      <c r="A373" s="37">
        <v>349</v>
      </c>
      <c r="B373" s="37">
        <v>69.142606305680388</v>
      </c>
      <c r="C373" s="37">
        <v>-9.2426063056803898</v>
      </c>
      <c r="D373" s="37">
        <v>-1.0475394071597945</v>
      </c>
      <c r="F373" s="37">
        <v>69.7</v>
      </c>
      <c r="G373" s="37">
        <v>73.099999999999994</v>
      </c>
    </row>
    <row r="374" spans="1:7">
      <c r="A374" s="37">
        <v>350</v>
      </c>
      <c r="B374" s="37">
        <v>68.363948231581091</v>
      </c>
      <c r="C374" s="37">
        <v>-6.5639482315810938</v>
      </c>
      <c r="D374" s="37">
        <v>-0.74394539935257664</v>
      </c>
      <c r="F374" s="37">
        <v>69.899999999999991</v>
      </c>
      <c r="G374" s="37">
        <v>73.2</v>
      </c>
    </row>
    <row r="375" spans="1:7">
      <c r="A375" s="37">
        <v>351</v>
      </c>
      <c r="B375" s="37">
        <v>68.310247674746648</v>
      </c>
      <c r="C375" s="37">
        <v>-2.6102476747466454</v>
      </c>
      <c r="D375" s="37">
        <v>-0.29584050335064516</v>
      </c>
      <c r="F375" s="37">
        <v>70.099999999999994</v>
      </c>
      <c r="G375" s="37">
        <v>73.3</v>
      </c>
    </row>
    <row r="376" spans="1:7">
      <c r="A376" s="37">
        <v>352</v>
      </c>
      <c r="B376" s="37">
        <v>70.082366050282985</v>
      </c>
      <c r="C376" s="37">
        <v>10.81763394971702</v>
      </c>
      <c r="D376" s="37">
        <v>1.2260500425722767</v>
      </c>
      <c r="F376" s="37">
        <v>70.3</v>
      </c>
      <c r="G376" s="37">
        <v>73.3</v>
      </c>
    </row>
    <row r="377" spans="1:7">
      <c r="A377" s="37">
        <v>353</v>
      </c>
      <c r="B377" s="37">
        <v>68.229696839495006</v>
      </c>
      <c r="C377" s="37">
        <v>6.7703031605049944</v>
      </c>
      <c r="D377" s="37">
        <v>0.76733327423983566</v>
      </c>
      <c r="F377" s="37">
        <v>70.5</v>
      </c>
      <c r="G377" s="37">
        <v>73.3</v>
      </c>
    </row>
    <row r="378" spans="1:7">
      <c r="A378" s="37">
        <v>354</v>
      </c>
      <c r="B378" s="37">
        <v>67.961194055322835</v>
      </c>
      <c r="C378" s="37">
        <v>2.6388059446771592</v>
      </c>
      <c r="D378" s="37">
        <v>0.29907724330938751</v>
      </c>
      <c r="F378" s="37">
        <v>70.7</v>
      </c>
      <c r="G378" s="37">
        <v>73.400000000000006</v>
      </c>
    </row>
    <row r="379" spans="1:7">
      <c r="A379" s="37">
        <v>355</v>
      </c>
      <c r="B379" s="37">
        <v>66.56497957762754</v>
      </c>
      <c r="C379" s="37">
        <v>-9.2649795776275425</v>
      </c>
      <c r="D379" s="37">
        <v>-1.0500751512190585</v>
      </c>
      <c r="F379" s="37">
        <v>70.899999999999991</v>
      </c>
      <c r="G379" s="37">
        <v>73.400000000000006</v>
      </c>
    </row>
    <row r="380" spans="1:7">
      <c r="A380" s="37">
        <v>356</v>
      </c>
      <c r="B380" s="37">
        <v>68.122295725826135</v>
      </c>
      <c r="C380" s="37">
        <v>2.3777042741738654</v>
      </c>
      <c r="D380" s="37">
        <v>0.2694844769314283</v>
      </c>
      <c r="F380" s="37">
        <v>71.099999999999994</v>
      </c>
      <c r="G380" s="37">
        <v>73.5</v>
      </c>
    </row>
    <row r="381" spans="1:7">
      <c r="A381" s="37">
        <v>357</v>
      </c>
      <c r="B381" s="37">
        <v>68.659301294170476</v>
      </c>
      <c r="C381" s="37">
        <v>2.5406987058295272</v>
      </c>
      <c r="D381" s="37">
        <v>0.28795795558668408</v>
      </c>
      <c r="F381" s="37">
        <v>71.3</v>
      </c>
      <c r="G381" s="37">
        <v>73.5</v>
      </c>
    </row>
    <row r="382" spans="1:7">
      <c r="A382" s="37">
        <v>358</v>
      </c>
      <c r="B382" s="37">
        <v>68.149146004243349</v>
      </c>
      <c r="C382" s="37">
        <v>-7.6491460042433488</v>
      </c>
      <c r="D382" s="37">
        <v>-0.86693964944057322</v>
      </c>
      <c r="F382" s="37">
        <v>71.5</v>
      </c>
      <c r="G382" s="37">
        <v>73.599999999999994</v>
      </c>
    </row>
    <row r="383" spans="1:7">
      <c r="A383" s="37">
        <v>359</v>
      </c>
      <c r="B383" s="37">
        <v>70.028665493448543</v>
      </c>
      <c r="C383" s="37">
        <v>16.771334506551455</v>
      </c>
      <c r="D383" s="37">
        <v>1.9008311319583151</v>
      </c>
      <c r="F383" s="37">
        <v>71.7</v>
      </c>
      <c r="G383" s="37">
        <v>73.599999999999994</v>
      </c>
    </row>
    <row r="384" spans="1:7">
      <c r="A384" s="37">
        <v>360</v>
      </c>
      <c r="B384" s="37">
        <v>69.357408533018116</v>
      </c>
      <c r="C384" s="37">
        <v>-12.157408533018113</v>
      </c>
      <c r="D384" s="37">
        <v>-1.3778975438400127</v>
      </c>
      <c r="F384" s="37">
        <v>71.899999999999991</v>
      </c>
      <c r="G384" s="37">
        <v>73.599999999999994</v>
      </c>
    </row>
    <row r="385" spans="1:7">
      <c r="A385" s="37">
        <v>361</v>
      </c>
      <c r="B385" s="37">
        <v>69.974964936614114</v>
      </c>
      <c r="C385" s="37">
        <v>-7.8749649366141128</v>
      </c>
      <c r="D385" s="37">
        <v>-0.89253353743250741</v>
      </c>
      <c r="F385" s="37">
        <v>72.099999999999994</v>
      </c>
      <c r="G385" s="37">
        <v>73.599999999999994</v>
      </c>
    </row>
    <row r="386" spans="1:7">
      <c r="A386" s="37">
        <v>362</v>
      </c>
      <c r="B386" s="37">
        <v>68.68615157258769</v>
      </c>
      <c r="C386" s="37">
        <v>3.513848427412313</v>
      </c>
      <c r="D386" s="37">
        <v>0.39825289282727955</v>
      </c>
      <c r="F386" s="37">
        <v>72.3</v>
      </c>
      <c r="G386" s="37">
        <v>73.7</v>
      </c>
    </row>
    <row r="387" spans="1:7">
      <c r="A387" s="37">
        <v>363</v>
      </c>
      <c r="B387" s="37">
        <v>67.128835424389109</v>
      </c>
      <c r="C387" s="37">
        <v>1.8711645756108908</v>
      </c>
      <c r="D387" s="37">
        <v>0.21207423159733382</v>
      </c>
      <c r="F387" s="37">
        <v>72.5</v>
      </c>
      <c r="G387" s="37">
        <v>73.8</v>
      </c>
    </row>
    <row r="388" spans="1:7">
      <c r="A388" s="37">
        <v>364</v>
      </c>
      <c r="B388" s="37">
        <v>68.605600737336047</v>
      </c>
      <c r="C388" s="37">
        <v>12.994399262663947</v>
      </c>
      <c r="D388" s="37">
        <v>1.4727604800869651</v>
      </c>
      <c r="F388" s="37">
        <v>72.7</v>
      </c>
      <c r="G388" s="37">
        <v>73.8</v>
      </c>
    </row>
    <row r="389" spans="1:7">
      <c r="A389" s="37">
        <v>365</v>
      </c>
      <c r="B389" s="37">
        <v>67.612140435899008</v>
      </c>
      <c r="C389" s="37">
        <v>-8.8121404358990105</v>
      </c>
      <c r="D389" s="37">
        <v>-0.99875122478788336</v>
      </c>
      <c r="F389" s="37">
        <v>72.899999999999991</v>
      </c>
      <c r="G389" s="37">
        <v>73.900000000000006</v>
      </c>
    </row>
    <row r="390" spans="1:7">
      <c r="A390" s="37">
        <v>366</v>
      </c>
      <c r="B390" s="37">
        <v>69.330558254600902</v>
      </c>
      <c r="C390" s="37">
        <v>-7.1305582546008992</v>
      </c>
      <c r="D390" s="37">
        <v>-0.8081639009282825</v>
      </c>
      <c r="F390" s="37">
        <v>73.099999999999994</v>
      </c>
      <c r="G390" s="37">
        <v>74</v>
      </c>
    </row>
    <row r="391" spans="1:7">
      <c r="A391" s="37">
        <v>367</v>
      </c>
      <c r="B391" s="37">
        <v>69.008354913594303</v>
      </c>
      <c r="C391" s="37">
        <v>5.1916450864056998</v>
      </c>
      <c r="D391" s="37">
        <v>0.58841117279387767</v>
      </c>
      <c r="F391" s="37">
        <v>73.3</v>
      </c>
      <c r="G391" s="37">
        <v>74</v>
      </c>
    </row>
    <row r="392" spans="1:7">
      <c r="A392" s="37">
        <v>368</v>
      </c>
      <c r="B392" s="37">
        <v>70.726772732296183</v>
      </c>
      <c r="C392" s="37">
        <v>6.3732272677038111</v>
      </c>
      <c r="D392" s="37">
        <v>0.72232944830745138</v>
      </c>
      <c r="F392" s="37">
        <v>73.5</v>
      </c>
      <c r="G392" s="37">
        <v>74.099999999999994</v>
      </c>
    </row>
    <row r="393" spans="1:7">
      <c r="A393" s="37">
        <v>369</v>
      </c>
      <c r="B393" s="37">
        <v>68.605600737336047</v>
      </c>
      <c r="C393" s="37">
        <v>17.994399262663947</v>
      </c>
      <c r="D393" s="37">
        <v>2.0394509635472367</v>
      </c>
      <c r="F393" s="37">
        <v>73.7</v>
      </c>
      <c r="G393" s="37">
        <v>74.2</v>
      </c>
    </row>
    <row r="394" spans="1:7">
      <c r="A394" s="37">
        <v>370</v>
      </c>
      <c r="B394" s="37">
        <v>70.136066607117414</v>
      </c>
      <c r="C394" s="37">
        <v>14.863933392882586</v>
      </c>
      <c r="D394" s="37">
        <v>1.6846499201067808</v>
      </c>
      <c r="F394" s="37">
        <v>73.899999999999991</v>
      </c>
      <c r="G394" s="37">
        <v>74.3</v>
      </c>
    </row>
    <row r="395" spans="1:7">
      <c r="A395" s="37">
        <v>371</v>
      </c>
      <c r="B395" s="37">
        <v>67.155685702806323</v>
      </c>
      <c r="C395" s="37">
        <v>-4.055685702806322</v>
      </c>
      <c r="D395" s="37">
        <v>-0.45966369833724502</v>
      </c>
      <c r="F395" s="37">
        <v>74.099999999999994</v>
      </c>
      <c r="G395" s="37">
        <v>74.3</v>
      </c>
    </row>
    <row r="396" spans="1:7">
      <c r="A396" s="37">
        <v>372</v>
      </c>
      <c r="B396" s="37">
        <v>67.907493498488392</v>
      </c>
      <c r="C396" s="37">
        <v>-2.7074934984883896</v>
      </c>
      <c r="D396" s="37">
        <v>-0.30686215992478538</v>
      </c>
      <c r="F396" s="37">
        <v>74.3</v>
      </c>
      <c r="G396" s="37">
        <v>74.3</v>
      </c>
    </row>
    <row r="397" spans="1:7">
      <c r="A397" s="37">
        <v>373</v>
      </c>
      <c r="B397" s="37">
        <v>68.739852129422133</v>
      </c>
      <c r="C397" s="37">
        <v>-2.4398521294221354</v>
      </c>
      <c r="D397" s="37">
        <v>-0.27652819655876049</v>
      </c>
      <c r="F397" s="37">
        <v>74.5</v>
      </c>
      <c r="G397" s="37">
        <v>74.5</v>
      </c>
    </row>
    <row r="398" spans="1:7">
      <c r="A398" s="37">
        <v>374</v>
      </c>
      <c r="B398" s="37">
        <v>68.605600737336047</v>
      </c>
      <c r="C398" s="37">
        <v>4.9943992626639471</v>
      </c>
      <c r="D398" s="37">
        <v>0.56605570655053095</v>
      </c>
      <c r="F398" s="37">
        <v>74.7</v>
      </c>
      <c r="G398" s="37">
        <v>74.599999999999994</v>
      </c>
    </row>
    <row r="399" spans="1:7">
      <c r="A399" s="37">
        <v>375</v>
      </c>
      <c r="B399" s="37">
        <v>70.887874402799497</v>
      </c>
      <c r="C399" s="37">
        <v>-7.4878744027994983</v>
      </c>
      <c r="D399" s="37">
        <v>-0.84866143308244768</v>
      </c>
      <c r="F399" s="37">
        <v>74.899999999999991</v>
      </c>
      <c r="G399" s="37">
        <v>74.599999999999994</v>
      </c>
    </row>
    <row r="400" spans="1:7">
      <c r="A400" s="37">
        <v>376</v>
      </c>
      <c r="B400" s="37">
        <v>68.900953799925432</v>
      </c>
      <c r="C400" s="37">
        <v>2.6990462000745623</v>
      </c>
      <c r="D400" s="37">
        <v>0.30590475920037241</v>
      </c>
      <c r="F400" s="37">
        <v>75.099999999999994</v>
      </c>
      <c r="G400" s="37">
        <v>74.7</v>
      </c>
    </row>
    <row r="401" spans="1:7">
      <c r="A401" s="37">
        <v>377</v>
      </c>
      <c r="B401" s="37">
        <v>70.136066607117414</v>
      </c>
      <c r="C401" s="37">
        <v>2.1639333928825835</v>
      </c>
      <c r="D401" s="37">
        <v>0.24525609211769131</v>
      </c>
      <c r="F401" s="37">
        <v>75.3</v>
      </c>
      <c r="G401" s="37">
        <v>74.7</v>
      </c>
    </row>
    <row r="402" spans="1:7">
      <c r="A402" s="37">
        <v>378</v>
      </c>
      <c r="B402" s="37">
        <v>67.800092384819536</v>
      </c>
      <c r="C402" s="37">
        <v>-1.8000923848195356</v>
      </c>
      <c r="D402" s="37">
        <v>-0.20401904476530711</v>
      </c>
      <c r="F402" s="37">
        <v>75.5</v>
      </c>
      <c r="G402" s="37">
        <v>74.7</v>
      </c>
    </row>
    <row r="403" spans="1:7">
      <c r="A403" s="37">
        <v>379</v>
      </c>
      <c r="B403" s="37">
        <v>69.599061038773073</v>
      </c>
      <c r="C403" s="37">
        <v>-13.999061038773071</v>
      </c>
      <c r="D403" s="37">
        <v>-1.5866269336104322</v>
      </c>
      <c r="F403" s="37">
        <v>75.7</v>
      </c>
      <c r="G403" s="37">
        <v>74.8</v>
      </c>
    </row>
    <row r="404" spans="1:7">
      <c r="A404" s="37">
        <v>380</v>
      </c>
      <c r="B404" s="37">
        <v>67.746391827985093</v>
      </c>
      <c r="C404" s="37">
        <v>-14.846391827985094</v>
      </c>
      <c r="D404" s="37">
        <v>-1.6826617925282989</v>
      </c>
      <c r="F404" s="37">
        <v>75.899999999999991</v>
      </c>
      <c r="G404" s="37">
        <v>75</v>
      </c>
    </row>
    <row r="405" spans="1:7">
      <c r="A405" s="37">
        <v>381</v>
      </c>
      <c r="B405" s="37">
        <v>69.491659925104202</v>
      </c>
      <c r="C405" s="37">
        <v>19.508340074895798</v>
      </c>
      <c r="D405" s="37">
        <v>2.2110381337100171</v>
      </c>
      <c r="F405" s="37">
        <v>76.099999999999994</v>
      </c>
      <c r="G405" s="37">
        <v>75</v>
      </c>
    </row>
    <row r="406" spans="1:7">
      <c r="A406" s="37">
        <v>382</v>
      </c>
      <c r="B406" s="37">
        <v>68.900953799925432</v>
      </c>
      <c r="C406" s="37">
        <v>12.199046200074562</v>
      </c>
      <c r="D406" s="37">
        <v>1.3826166777748881</v>
      </c>
      <c r="F406" s="37">
        <v>76.3</v>
      </c>
      <c r="G406" s="37">
        <v>75</v>
      </c>
    </row>
    <row r="407" spans="1:7">
      <c r="A407" s="37">
        <v>383</v>
      </c>
      <c r="B407" s="37">
        <v>69.706462152441944</v>
      </c>
      <c r="C407" s="37">
        <v>1.9935378475580592</v>
      </c>
      <c r="D407" s="37">
        <v>0.22594378532580506</v>
      </c>
      <c r="F407" s="37">
        <v>76.5</v>
      </c>
      <c r="G407" s="37">
        <v>75.099999999999994</v>
      </c>
    </row>
    <row r="408" spans="1:7">
      <c r="A408" s="37">
        <v>384</v>
      </c>
      <c r="B408" s="37">
        <v>67.880643220071178</v>
      </c>
      <c r="C408" s="37">
        <v>-11.780643220071177</v>
      </c>
      <c r="D408" s="37">
        <v>-1.3351956803710205</v>
      </c>
      <c r="F408" s="37">
        <v>76.7</v>
      </c>
      <c r="G408" s="37">
        <v>75.099999999999994</v>
      </c>
    </row>
    <row r="409" spans="1:7">
      <c r="A409" s="37">
        <v>385</v>
      </c>
      <c r="B409" s="37">
        <v>68.578750458918819</v>
      </c>
      <c r="C409" s="37">
        <v>-7.4787504589188174</v>
      </c>
      <c r="D409" s="37">
        <v>-0.84762734264868622</v>
      </c>
      <c r="F409" s="37">
        <v>76.900000000000006</v>
      </c>
      <c r="G409" s="37">
        <v>75.099999999999994</v>
      </c>
    </row>
    <row r="410" spans="1:7">
      <c r="A410" s="37">
        <v>386</v>
      </c>
      <c r="B410" s="37">
        <v>69.491659925104202</v>
      </c>
      <c r="C410" s="37">
        <v>-9.091659925104203</v>
      </c>
      <c r="D410" s="37">
        <v>-1.030431431682735</v>
      </c>
      <c r="F410" s="37">
        <v>77.099999999999994</v>
      </c>
      <c r="G410" s="37">
        <v>75.099999999999994</v>
      </c>
    </row>
    <row r="411" spans="1:7">
      <c r="A411" s="37">
        <v>387</v>
      </c>
      <c r="B411" s="37">
        <v>69.921264379779672</v>
      </c>
      <c r="C411" s="37">
        <v>7.8735620220328428E-2</v>
      </c>
      <c r="D411" s="37">
        <v>8.9237453376404471E-3</v>
      </c>
      <c r="F411" s="37">
        <v>77.3</v>
      </c>
      <c r="G411" s="37">
        <v>75.2</v>
      </c>
    </row>
    <row r="412" spans="1:7">
      <c r="A412" s="37">
        <v>388</v>
      </c>
      <c r="B412" s="37">
        <v>70.404569391289584</v>
      </c>
      <c r="C412" s="37">
        <v>-1.7045693912895814</v>
      </c>
      <c r="D412" s="37">
        <v>-0.19319265048829468</v>
      </c>
      <c r="F412" s="37">
        <v>77.5</v>
      </c>
      <c r="G412" s="37">
        <v>75.3</v>
      </c>
    </row>
    <row r="413" spans="1:7">
      <c r="A413" s="37">
        <v>389</v>
      </c>
      <c r="B413" s="37">
        <v>69.142606305680388</v>
      </c>
      <c r="C413" s="37">
        <v>1.7573936943196173</v>
      </c>
      <c r="D413" s="37">
        <v>0.19917965645280325</v>
      </c>
      <c r="F413" s="37">
        <v>77.7</v>
      </c>
      <c r="G413" s="37">
        <v>75.400000000000006</v>
      </c>
    </row>
    <row r="414" spans="1:7">
      <c r="A414" s="37">
        <v>390</v>
      </c>
      <c r="B414" s="37">
        <v>68.014894612157264</v>
      </c>
      <c r="C414" s="37">
        <v>2.2851053878427336</v>
      </c>
      <c r="D414" s="37">
        <v>0.25898949539885391</v>
      </c>
      <c r="F414" s="37">
        <v>77.900000000000006</v>
      </c>
      <c r="G414" s="37">
        <v>75.400000000000006</v>
      </c>
    </row>
    <row r="415" spans="1:7">
      <c r="A415" s="37">
        <v>391</v>
      </c>
      <c r="B415" s="37">
        <v>69.196306862514817</v>
      </c>
      <c r="C415" s="37">
        <v>-2.1963068625148168</v>
      </c>
      <c r="D415" s="37">
        <v>-0.24892523954912665</v>
      </c>
      <c r="F415" s="37">
        <v>78.099999999999994</v>
      </c>
      <c r="G415" s="37">
        <v>75.5</v>
      </c>
    </row>
    <row r="416" spans="1:7">
      <c r="A416" s="37">
        <v>392</v>
      </c>
      <c r="B416" s="37">
        <v>69.9481146581969</v>
      </c>
      <c r="C416" s="37">
        <v>-3.9481146581969</v>
      </c>
      <c r="D416" s="37">
        <v>-0.44747180088203703</v>
      </c>
      <c r="F416" s="37">
        <v>78.3</v>
      </c>
      <c r="G416" s="37">
        <v>75.5</v>
      </c>
    </row>
    <row r="417" spans="1:7">
      <c r="A417" s="37">
        <v>393</v>
      </c>
      <c r="B417" s="37">
        <v>69.760162709276372</v>
      </c>
      <c r="C417" s="37">
        <v>-1.9601627092763749</v>
      </c>
      <c r="D417" s="37">
        <v>-0.22216111067612485</v>
      </c>
      <c r="F417" s="37">
        <v>78.5</v>
      </c>
      <c r="G417" s="37">
        <v>75.599999999999994</v>
      </c>
    </row>
    <row r="418" spans="1:7">
      <c r="A418" s="37">
        <v>394</v>
      </c>
      <c r="B418" s="37">
        <v>69.250007419349245</v>
      </c>
      <c r="C418" s="37">
        <v>3.8499925806507491</v>
      </c>
      <c r="D418" s="37">
        <v>0.43635083136948616</v>
      </c>
      <c r="F418" s="37">
        <v>78.7</v>
      </c>
      <c r="G418" s="37">
        <v>75.599999999999994</v>
      </c>
    </row>
    <row r="419" spans="1:7">
      <c r="A419" s="37">
        <v>395</v>
      </c>
      <c r="B419" s="37">
        <v>69.411109089852559</v>
      </c>
      <c r="C419" s="37">
        <v>-7.1111090898525617</v>
      </c>
      <c r="D419" s="37">
        <v>-0.80595956961345572</v>
      </c>
      <c r="F419" s="37">
        <v>78.900000000000006</v>
      </c>
      <c r="G419" s="37">
        <v>75.7</v>
      </c>
    </row>
    <row r="420" spans="1:7">
      <c r="A420" s="37">
        <v>396</v>
      </c>
      <c r="B420" s="37">
        <v>68.471349345249962</v>
      </c>
      <c r="C420" s="37">
        <v>3.4286506547500437</v>
      </c>
      <c r="D420" s="37">
        <v>0.38859673943133566</v>
      </c>
      <c r="F420" s="37">
        <v>79.099999999999994</v>
      </c>
      <c r="G420" s="37">
        <v>75.7</v>
      </c>
    </row>
    <row r="421" spans="1:7">
      <c r="A421" s="37">
        <v>397</v>
      </c>
      <c r="B421" s="37">
        <v>70.001815215031328</v>
      </c>
      <c r="C421" s="37">
        <v>5.0981847849686659</v>
      </c>
      <c r="D421" s="37">
        <v>0.57781856011273858</v>
      </c>
      <c r="F421" s="37">
        <v>79.3</v>
      </c>
      <c r="G421" s="37">
        <v>75.900000000000006</v>
      </c>
    </row>
    <row r="422" spans="1:7">
      <c r="A422" s="37">
        <v>398</v>
      </c>
      <c r="B422" s="37">
        <v>69.008354913594303</v>
      </c>
      <c r="C422" s="37">
        <v>2.6916450864056998</v>
      </c>
      <c r="D422" s="37">
        <v>0.30506593106374197</v>
      </c>
      <c r="F422" s="37">
        <v>79.5</v>
      </c>
      <c r="G422" s="37">
        <v>76</v>
      </c>
    </row>
    <row r="423" spans="1:7">
      <c r="A423" s="37">
        <v>399</v>
      </c>
      <c r="B423" s="37">
        <v>68.713001851004904</v>
      </c>
      <c r="C423" s="37">
        <v>4.5869981489950931</v>
      </c>
      <c r="D423" s="37">
        <v>0.51988163973707979</v>
      </c>
      <c r="F423" s="37">
        <v>79.7</v>
      </c>
      <c r="G423" s="37">
        <v>76.099999999999994</v>
      </c>
    </row>
    <row r="424" spans="1:7">
      <c r="A424" s="37">
        <v>400</v>
      </c>
      <c r="B424" s="37">
        <v>69.276857697766474</v>
      </c>
      <c r="C424" s="37">
        <v>-8.1768576977664722</v>
      </c>
      <c r="D424" s="37">
        <v>-0.92674948838662474</v>
      </c>
      <c r="F424" s="37">
        <v>79.900000000000006</v>
      </c>
      <c r="G424" s="37">
        <v>76.2</v>
      </c>
    </row>
    <row r="425" spans="1:7">
      <c r="A425" s="37">
        <v>401</v>
      </c>
      <c r="B425" s="37">
        <v>69.38425881143533</v>
      </c>
      <c r="C425" s="37">
        <v>-9.1842588114353276</v>
      </c>
      <c r="D425" s="37">
        <v>-1.0409264132153087</v>
      </c>
      <c r="F425" s="37">
        <v>80.099999999999994</v>
      </c>
      <c r="G425" s="37">
        <v>76.5</v>
      </c>
    </row>
    <row r="426" spans="1:7">
      <c r="A426" s="37">
        <v>402</v>
      </c>
      <c r="B426" s="37">
        <v>67.504739322230137</v>
      </c>
      <c r="C426" s="37">
        <v>13.295260677769861</v>
      </c>
      <c r="D426" s="37">
        <v>1.5068595402431475</v>
      </c>
      <c r="F426" s="37">
        <v>80.3</v>
      </c>
      <c r="G426" s="37">
        <v>76.7</v>
      </c>
    </row>
    <row r="427" spans="1:7">
      <c r="A427" s="37">
        <v>403</v>
      </c>
      <c r="B427" s="37">
        <v>67.504739322230137</v>
      </c>
      <c r="C427" s="37">
        <v>5.2952606777698605</v>
      </c>
      <c r="D427" s="37">
        <v>0.60015476670671331</v>
      </c>
      <c r="F427" s="37">
        <v>80.5</v>
      </c>
      <c r="G427" s="37">
        <v>76.7</v>
      </c>
    </row>
    <row r="428" spans="1:7">
      <c r="A428" s="37">
        <v>404</v>
      </c>
      <c r="B428" s="37">
        <v>67.289937094892409</v>
      </c>
      <c r="C428" s="37">
        <v>2.0100629051075884</v>
      </c>
      <c r="D428" s="37">
        <v>0.22781670389619538</v>
      </c>
      <c r="F428" s="37">
        <v>80.7</v>
      </c>
      <c r="G428" s="37">
        <v>76.8</v>
      </c>
    </row>
    <row r="429" spans="1:7">
      <c r="A429" s="37">
        <v>405</v>
      </c>
      <c r="B429" s="37">
        <v>68.337097953163877</v>
      </c>
      <c r="C429" s="37">
        <v>9.7629020468361176</v>
      </c>
      <c r="D429" s="37">
        <v>1.1065087361793664</v>
      </c>
      <c r="F429" s="37">
        <v>80.900000000000006</v>
      </c>
      <c r="G429" s="37">
        <v>77</v>
      </c>
    </row>
    <row r="430" spans="1:7">
      <c r="A430" s="37">
        <v>406</v>
      </c>
      <c r="B430" s="37">
        <v>68.927804078342646</v>
      </c>
      <c r="C430" s="37">
        <v>-0.32780407834265191</v>
      </c>
      <c r="D430" s="37">
        <v>-3.7152690327249216E-2</v>
      </c>
      <c r="F430" s="37">
        <v>81.099999999999994</v>
      </c>
      <c r="G430" s="37">
        <v>77.099999999999994</v>
      </c>
    </row>
    <row r="431" spans="1:7">
      <c r="A431" s="37">
        <v>407</v>
      </c>
      <c r="B431" s="37">
        <v>69.706462152441944</v>
      </c>
      <c r="C431" s="37">
        <v>-7.0064621524419408</v>
      </c>
      <c r="D431" s="37">
        <v>-0.79409908490268344</v>
      </c>
      <c r="F431" s="37">
        <v>81.3</v>
      </c>
      <c r="G431" s="37">
        <v>77.099999999999994</v>
      </c>
    </row>
    <row r="432" spans="1:7">
      <c r="A432" s="37">
        <v>408</v>
      </c>
      <c r="B432" s="37">
        <v>66.967733753885796</v>
      </c>
      <c r="C432" s="37">
        <v>-15.167733753885798</v>
      </c>
      <c r="D432" s="37">
        <v>-1.719082074797244</v>
      </c>
      <c r="F432" s="37">
        <v>81.5</v>
      </c>
      <c r="G432" s="37">
        <v>77.2</v>
      </c>
    </row>
    <row r="433" spans="1:7">
      <c r="A433" s="37">
        <v>409</v>
      </c>
      <c r="B433" s="37">
        <v>68.25654711791222</v>
      </c>
      <c r="C433" s="37">
        <v>2.443452882087783</v>
      </c>
      <c r="D433" s="37">
        <v>0.27693629901254385</v>
      </c>
      <c r="F433" s="37">
        <v>81.7</v>
      </c>
      <c r="G433" s="37">
        <v>77.3</v>
      </c>
    </row>
    <row r="434" spans="1:7">
      <c r="A434" s="37">
        <v>410</v>
      </c>
      <c r="B434" s="37">
        <v>68.632451015753261</v>
      </c>
      <c r="C434" s="37">
        <v>6.9675489842467329</v>
      </c>
      <c r="D434" s="37">
        <v>0.78968874048318072</v>
      </c>
      <c r="F434" s="37">
        <v>81.900000000000006</v>
      </c>
      <c r="G434" s="37">
        <v>77.3</v>
      </c>
    </row>
    <row r="435" spans="1:7">
      <c r="A435" s="37">
        <v>411</v>
      </c>
      <c r="B435" s="37">
        <v>67.907493498488392</v>
      </c>
      <c r="C435" s="37">
        <v>-5.7074934984883896</v>
      </c>
      <c r="D435" s="37">
        <v>-0.64687645000094818</v>
      </c>
      <c r="F435" s="37">
        <v>82.1</v>
      </c>
      <c r="G435" s="37">
        <v>77.400000000000006</v>
      </c>
    </row>
    <row r="436" spans="1:7">
      <c r="A436" s="37">
        <v>412</v>
      </c>
      <c r="B436" s="37">
        <v>70.941574959633925</v>
      </c>
      <c r="C436" s="37">
        <v>-1.4415749596339253</v>
      </c>
      <c r="D436" s="37">
        <v>-0.16338536216383406</v>
      </c>
      <c r="F436" s="37">
        <v>82.3</v>
      </c>
      <c r="G436" s="37">
        <v>77.400000000000006</v>
      </c>
    </row>
    <row r="437" spans="1:7">
      <c r="A437" s="37">
        <v>413</v>
      </c>
      <c r="B437" s="37">
        <v>69.921264379779672</v>
      </c>
      <c r="C437" s="37">
        <v>7.8735620220328428E-2</v>
      </c>
      <c r="D437" s="37">
        <v>8.9237453376404471E-3</v>
      </c>
      <c r="F437" s="37">
        <v>82.5</v>
      </c>
      <c r="G437" s="37">
        <v>77.400000000000006</v>
      </c>
    </row>
    <row r="438" spans="1:7">
      <c r="A438" s="37">
        <v>414</v>
      </c>
      <c r="B438" s="37">
        <v>66.591829856044768</v>
      </c>
      <c r="C438" s="37">
        <v>8.8081701439552376</v>
      </c>
      <c r="D438" s="37">
        <v>0.99830123945566429</v>
      </c>
      <c r="F438" s="37">
        <v>82.7</v>
      </c>
      <c r="G438" s="37">
        <v>77.5</v>
      </c>
    </row>
    <row r="439" spans="1:7">
      <c r="A439" s="37">
        <v>415</v>
      </c>
      <c r="B439" s="37">
        <v>68.175996282660563</v>
      </c>
      <c r="C439" s="37">
        <v>-10.675996282660563</v>
      </c>
      <c r="D439" s="37">
        <v>-1.209997098968195</v>
      </c>
      <c r="F439" s="37">
        <v>82.9</v>
      </c>
      <c r="G439" s="37">
        <v>77.5</v>
      </c>
    </row>
    <row r="440" spans="1:7">
      <c r="A440" s="37">
        <v>416</v>
      </c>
      <c r="B440" s="37">
        <v>68.820402964673775</v>
      </c>
      <c r="C440" s="37">
        <v>-5.3204029646737752</v>
      </c>
      <c r="D440" s="37">
        <v>-0.60300434565088856</v>
      </c>
      <c r="F440" s="37">
        <v>83.1</v>
      </c>
      <c r="G440" s="37">
        <v>77.900000000000006</v>
      </c>
    </row>
    <row r="441" spans="1:7">
      <c r="A441" s="37">
        <v>417</v>
      </c>
      <c r="B441" s="37">
        <v>69.276857697766474</v>
      </c>
      <c r="C441" s="37">
        <v>12.323142302233521</v>
      </c>
      <c r="D441" s="37">
        <v>1.396681493800487</v>
      </c>
      <c r="F441" s="37">
        <v>83.3</v>
      </c>
      <c r="G441" s="37">
        <v>77.900000000000006</v>
      </c>
    </row>
    <row r="442" spans="1:7">
      <c r="A442" s="37">
        <v>418</v>
      </c>
      <c r="B442" s="37">
        <v>69.088905748845946</v>
      </c>
      <c r="C442" s="37">
        <v>3.7110942511540514</v>
      </c>
      <c r="D442" s="37">
        <v>0.4206083590706246</v>
      </c>
      <c r="F442" s="37">
        <v>83.5</v>
      </c>
      <c r="G442" s="37">
        <v>77.900000000000006</v>
      </c>
    </row>
    <row r="443" spans="1:7">
      <c r="A443" s="37">
        <v>419</v>
      </c>
      <c r="B443" s="37">
        <v>68.551900180501605</v>
      </c>
      <c r="C443" s="37">
        <v>13.948099819498395</v>
      </c>
      <c r="D443" s="37">
        <v>1.5808510860127338</v>
      </c>
      <c r="F443" s="37">
        <v>83.7</v>
      </c>
      <c r="G443" s="37">
        <v>78.099999999999994</v>
      </c>
    </row>
    <row r="444" spans="1:7">
      <c r="A444" s="37">
        <v>420</v>
      </c>
      <c r="B444" s="37">
        <v>66.860332640216939</v>
      </c>
      <c r="C444" s="37">
        <v>-6.1603326402169358</v>
      </c>
      <c r="D444" s="37">
        <v>-0.69820037643212507</v>
      </c>
      <c r="F444" s="37">
        <v>83.9</v>
      </c>
      <c r="G444" s="37">
        <v>78.3</v>
      </c>
    </row>
    <row r="445" spans="1:7">
      <c r="A445" s="37">
        <v>421</v>
      </c>
      <c r="B445" s="37">
        <v>69.250007419349245</v>
      </c>
      <c r="C445" s="37">
        <v>3.3499925806507491</v>
      </c>
      <c r="D445" s="37">
        <v>0.37968178302345901</v>
      </c>
      <c r="F445" s="37">
        <v>84.1</v>
      </c>
      <c r="G445" s="37">
        <v>78.5</v>
      </c>
    </row>
    <row r="446" spans="1:7">
      <c r="A446" s="37">
        <v>422</v>
      </c>
      <c r="B446" s="37">
        <v>68.25654711791222</v>
      </c>
      <c r="C446" s="37">
        <v>10.74345288208778</v>
      </c>
      <c r="D446" s="37">
        <v>1.2176425015565939</v>
      </c>
      <c r="F446" s="37">
        <v>84.3</v>
      </c>
      <c r="G446" s="37">
        <v>78.599999999999994</v>
      </c>
    </row>
    <row r="447" spans="1:7">
      <c r="A447" s="37">
        <v>423</v>
      </c>
      <c r="B447" s="37">
        <v>67.612140435899008</v>
      </c>
      <c r="C447" s="37">
        <v>-9.9121404358990048</v>
      </c>
      <c r="D447" s="37">
        <v>-1.1234231311491425</v>
      </c>
      <c r="F447" s="37">
        <v>84.5</v>
      </c>
      <c r="G447" s="37">
        <v>79</v>
      </c>
    </row>
    <row r="448" spans="1:7">
      <c r="A448" s="37">
        <v>424</v>
      </c>
      <c r="B448" s="37">
        <v>69.035205192011517</v>
      </c>
      <c r="C448" s="37">
        <v>5.6647948079884856</v>
      </c>
      <c r="D448" s="37">
        <v>0.64203706168844599</v>
      </c>
      <c r="F448" s="37">
        <v>84.7</v>
      </c>
      <c r="G448" s="37">
        <v>79</v>
      </c>
    </row>
    <row r="449" spans="1:7">
      <c r="A449" s="37">
        <v>425</v>
      </c>
      <c r="B449" s="37">
        <v>69.813863266110815</v>
      </c>
      <c r="C449" s="37">
        <v>-2.913863266110809</v>
      </c>
      <c r="D449" s="37">
        <v>-0.33025171660189195</v>
      </c>
      <c r="F449" s="37">
        <v>84.9</v>
      </c>
      <c r="G449" s="37">
        <v>79.099999999999994</v>
      </c>
    </row>
    <row r="450" spans="1:7">
      <c r="A450" s="37">
        <v>426</v>
      </c>
      <c r="B450" s="37">
        <v>69.464809646686987</v>
      </c>
      <c r="C450" s="37">
        <v>5.9351903533130184</v>
      </c>
      <c r="D450" s="37">
        <v>0.6726831781495386</v>
      </c>
      <c r="F450" s="37">
        <v>85.1</v>
      </c>
      <c r="G450" s="37">
        <v>79.3</v>
      </c>
    </row>
    <row r="451" spans="1:7">
      <c r="A451" s="37">
        <v>427</v>
      </c>
      <c r="B451" s="37">
        <v>69.142606305680388</v>
      </c>
      <c r="C451" s="37">
        <v>-2.2426063056803827</v>
      </c>
      <c r="D451" s="37">
        <v>-0.25417273031541382</v>
      </c>
      <c r="F451" s="37">
        <v>85.3</v>
      </c>
      <c r="G451" s="37">
        <v>79.400000000000006</v>
      </c>
    </row>
    <row r="452" spans="1:7">
      <c r="A452" s="37">
        <v>428</v>
      </c>
      <c r="B452" s="37">
        <v>70.297168277620713</v>
      </c>
      <c r="C452" s="37">
        <v>-7.7971682776207132</v>
      </c>
      <c r="D452" s="37">
        <v>-0.88371621217319463</v>
      </c>
      <c r="F452" s="37">
        <v>85.5</v>
      </c>
      <c r="G452" s="37">
        <v>79.5</v>
      </c>
    </row>
    <row r="453" spans="1:7">
      <c r="A453" s="37">
        <v>429</v>
      </c>
      <c r="B453" s="37">
        <v>68.632451015753261</v>
      </c>
      <c r="C453" s="37">
        <v>-2.4324510157532586</v>
      </c>
      <c r="D453" s="37">
        <v>-0.27568936842212843</v>
      </c>
      <c r="F453" s="37">
        <v>85.7</v>
      </c>
      <c r="G453" s="37">
        <v>79.8</v>
      </c>
    </row>
    <row r="454" spans="1:7">
      <c r="A454" s="37">
        <v>430</v>
      </c>
      <c r="B454" s="37">
        <v>70.297168277620713</v>
      </c>
      <c r="C454" s="37">
        <v>19.002831722379284</v>
      </c>
      <c r="D454" s="37">
        <v>2.1537447791738593</v>
      </c>
      <c r="F454" s="37">
        <v>85.9</v>
      </c>
      <c r="G454" s="37">
        <v>79.8</v>
      </c>
    </row>
    <row r="455" spans="1:7">
      <c r="A455" s="37">
        <v>431</v>
      </c>
      <c r="B455" s="37">
        <v>70.780473289130626</v>
      </c>
      <c r="C455" s="37">
        <v>-6.580473289130623</v>
      </c>
      <c r="D455" s="37">
        <v>-0.74581831792296693</v>
      </c>
      <c r="F455" s="37">
        <v>86.1</v>
      </c>
      <c r="G455" s="37">
        <v>79.900000000000006</v>
      </c>
    </row>
    <row r="456" spans="1:7">
      <c r="A456" s="37">
        <v>432</v>
      </c>
      <c r="B456" s="37">
        <v>70.646221897044541</v>
      </c>
      <c r="C456" s="37">
        <v>-4.6462218970445406</v>
      </c>
      <c r="D456" s="37">
        <v>-0.52659394661997394</v>
      </c>
      <c r="F456" s="37">
        <v>86.3</v>
      </c>
      <c r="G456" s="37">
        <v>79.900000000000006</v>
      </c>
    </row>
    <row r="457" spans="1:7">
      <c r="A457" s="37">
        <v>433</v>
      </c>
      <c r="B457" s="37">
        <v>68.149146004243349</v>
      </c>
      <c r="C457" s="37">
        <v>-2.6491460042433488</v>
      </c>
      <c r="D457" s="37">
        <v>-0.30024916598030188</v>
      </c>
      <c r="F457" s="37">
        <v>86.5</v>
      </c>
      <c r="G457" s="37">
        <v>80.599999999999994</v>
      </c>
    </row>
    <row r="458" spans="1:7">
      <c r="A458" s="37">
        <v>434</v>
      </c>
      <c r="B458" s="37">
        <v>69.9481146581969</v>
      </c>
      <c r="C458" s="37">
        <v>0.15188534180309432</v>
      </c>
      <c r="D458" s="37">
        <v>1.7214395555384818E-2</v>
      </c>
      <c r="F458" s="37">
        <v>86.7</v>
      </c>
      <c r="G458" s="37">
        <v>80.7</v>
      </c>
    </row>
    <row r="459" spans="1:7">
      <c r="A459" s="37">
        <v>435</v>
      </c>
      <c r="B459" s="37">
        <v>68.900953799925432</v>
      </c>
      <c r="C459" s="37">
        <v>-5.3009537999254306</v>
      </c>
      <c r="D459" s="37">
        <v>-0.60080001433606101</v>
      </c>
      <c r="F459" s="37">
        <v>86.9</v>
      </c>
      <c r="G459" s="37">
        <v>80.7</v>
      </c>
    </row>
    <row r="460" spans="1:7">
      <c r="A460" s="37">
        <v>436</v>
      </c>
      <c r="B460" s="37">
        <v>67.692691271150665</v>
      </c>
      <c r="C460" s="37">
        <v>-2.8926912711506674</v>
      </c>
      <c r="D460" s="37">
        <v>-0.32785212298993571</v>
      </c>
      <c r="F460" s="37">
        <v>87.1</v>
      </c>
      <c r="G460" s="37">
        <v>80.8</v>
      </c>
    </row>
    <row r="461" spans="1:7">
      <c r="A461" s="37">
        <v>437</v>
      </c>
      <c r="B461" s="37">
        <v>70.162916885534628</v>
      </c>
      <c r="C461" s="37">
        <v>-0.76291688553462222</v>
      </c>
      <c r="D461" s="37">
        <v>-8.6467547740723918E-2</v>
      </c>
      <c r="F461" s="37">
        <v>87.3</v>
      </c>
      <c r="G461" s="37">
        <v>80.900000000000006</v>
      </c>
    </row>
    <row r="462" spans="1:7">
      <c r="A462" s="37">
        <v>438</v>
      </c>
      <c r="B462" s="37">
        <v>69.464809646686987</v>
      </c>
      <c r="C462" s="37">
        <v>1.4351903533130184</v>
      </c>
      <c r="D462" s="37">
        <v>0.1626617430352944</v>
      </c>
      <c r="F462" s="37">
        <v>87.5</v>
      </c>
      <c r="G462" s="37">
        <v>81</v>
      </c>
    </row>
    <row r="463" spans="1:7">
      <c r="A463" s="37">
        <v>439</v>
      </c>
      <c r="B463" s="37">
        <v>69.088905748845946</v>
      </c>
      <c r="C463" s="37">
        <v>-9.2889057488459486</v>
      </c>
      <c r="D463" s="37">
        <v>-1.0527868979260808</v>
      </c>
      <c r="F463" s="37">
        <v>87.7</v>
      </c>
      <c r="G463" s="37">
        <v>81</v>
      </c>
    </row>
    <row r="464" spans="1:7">
      <c r="A464" s="37">
        <v>440</v>
      </c>
      <c r="B464" s="37">
        <v>70.96842523805114</v>
      </c>
      <c r="C464" s="37">
        <v>-13.46842523805114</v>
      </c>
      <c r="D464" s="37">
        <v>-1.5264856819199442</v>
      </c>
      <c r="F464" s="37">
        <v>87.9</v>
      </c>
      <c r="G464" s="37">
        <v>81</v>
      </c>
    </row>
    <row r="465" spans="1:7">
      <c r="A465" s="37">
        <v>441</v>
      </c>
      <c r="B465" s="37">
        <v>68.229696839495006</v>
      </c>
      <c r="C465" s="37">
        <v>5.7703031605049944</v>
      </c>
      <c r="D465" s="37">
        <v>0.65399517754778147</v>
      </c>
      <c r="F465" s="37">
        <v>88.1</v>
      </c>
      <c r="G465" s="37">
        <v>81.099999999999994</v>
      </c>
    </row>
    <row r="466" spans="1:7">
      <c r="A466" s="37">
        <v>442</v>
      </c>
      <c r="B466" s="37">
        <v>68.981504635177075</v>
      </c>
      <c r="C466" s="37">
        <v>1.7184953648229282</v>
      </c>
      <c r="D466" s="37">
        <v>0.19477099382314811</v>
      </c>
      <c r="F466" s="37">
        <v>88.3</v>
      </c>
      <c r="G466" s="37">
        <v>81.099999999999994</v>
      </c>
    </row>
    <row r="467" spans="1:7">
      <c r="A467" s="37">
        <v>443</v>
      </c>
      <c r="B467" s="37">
        <v>70.458269948124013</v>
      </c>
      <c r="C467" s="37">
        <v>2.2417300518759902</v>
      </c>
      <c r="D467" s="37">
        <v>0.25407341737700484</v>
      </c>
      <c r="F467" s="37">
        <v>88.5</v>
      </c>
      <c r="G467" s="37">
        <v>81.099999999999994</v>
      </c>
    </row>
    <row r="468" spans="1:7">
      <c r="A468" s="37">
        <v>444</v>
      </c>
      <c r="B468" s="37">
        <v>70.619371618627326</v>
      </c>
      <c r="C468" s="37">
        <v>-12.619371618627326</v>
      </c>
      <c r="D468" s="37">
        <v>-1.4302555607049494</v>
      </c>
      <c r="F468" s="37">
        <v>88.7</v>
      </c>
      <c r="G468" s="37">
        <v>81.2</v>
      </c>
    </row>
    <row r="469" spans="1:7">
      <c r="A469" s="37">
        <v>445</v>
      </c>
      <c r="B469" s="37">
        <v>68.498199623667176</v>
      </c>
      <c r="C469" s="37">
        <v>-9.8199623667170499E-2</v>
      </c>
      <c r="D469" s="37">
        <v>-1.1129758442313111E-2</v>
      </c>
      <c r="F469" s="37">
        <v>88.9</v>
      </c>
      <c r="G469" s="37">
        <v>81.400000000000006</v>
      </c>
    </row>
    <row r="470" spans="1:7">
      <c r="A470" s="37">
        <v>446</v>
      </c>
      <c r="B470" s="37">
        <v>70.431419669706798</v>
      </c>
      <c r="C470" s="37">
        <v>6.8580330293201541E-2</v>
      </c>
      <c r="D470" s="37">
        <v>7.7727641059438949E-3</v>
      </c>
      <c r="F470" s="37">
        <v>89.1</v>
      </c>
      <c r="G470" s="37">
        <v>81.599999999999994</v>
      </c>
    </row>
    <row r="471" spans="1:7">
      <c r="A471" s="37">
        <v>447</v>
      </c>
      <c r="B471" s="37">
        <v>70.028665493448543</v>
      </c>
      <c r="C471" s="37">
        <v>-9.8286654934485398</v>
      </c>
      <c r="D471" s="37">
        <v>-1.113962240050328</v>
      </c>
      <c r="F471" s="37">
        <v>89.3</v>
      </c>
      <c r="G471" s="37">
        <v>81.599999999999994</v>
      </c>
    </row>
    <row r="472" spans="1:7">
      <c r="A472" s="37">
        <v>448</v>
      </c>
      <c r="B472" s="37">
        <v>69.196306862514817</v>
      </c>
      <c r="C472" s="37">
        <v>-9.1963068625148168</v>
      </c>
      <c r="D472" s="37">
        <v>-1.0422919163935065</v>
      </c>
      <c r="F472" s="37">
        <v>89.5</v>
      </c>
      <c r="G472" s="37">
        <v>81.7</v>
      </c>
    </row>
    <row r="473" spans="1:7">
      <c r="A473" s="37">
        <v>449</v>
      </c>
      <c r="B473" s="37">
        <v>69.464809646686987</v>
      </c>
      <c r="C473" s="37">
        <v>8.4351903533130184</v>
      </c>
      <c r="D473" s="37">
        <v>0.95602841987967435</v>
      </c>
      <c r="F473" s="37">
        <v>89.7</v>
      </c>
      <c r="G473" s="37">
        <v>81.900000000000006</v>
      </c>
    </row>
    <row r="474" spans="1:7">
      <c r="A474" s="37">
        <v>450</v>
      </c>
      <c r="B474" s="37">
        <v>70.834173845965054</v>
      </c>
      <c r="C474" s="37">
        <v>19.365826154034949</v>
      </c>
      <c r="D474" s="37">
        <v>2.1948858771675264</v>
      </c>
      <c r="F474" s="37">
        <v>89.9</v>
      </c>
      <c r="G474" s="37">
        <v>81.900000000000006</v>
      </c>
    </row>
    <row r="475" spans="1:7">
      <c r="A475" s="37">
        <v>451</v>
      </c>
      <c r="B475" s="37">
        <v>68.471349345249962</v>
      </c>
      <c r="C475" s="37">
        <v>12.928650654750044</v>
      </c>
      <c r="D475" s="37">
        <v>1.4653086580058512</v>
      </c>
      <c r="F475" s="37">
        <v>90.1</v>
      </c>
      <c r="G475" s="37">
        <v>82.3</v>
      </c>
    </row>
    <row r="476" spans="1:7">
      <c r="A476" s="37">
        <v>452</v>
      </c>
      <c r="B476" s="37">
        <v>69.545360481938644</v>
      </c>
      <c r="C476" s="37">
        <v>-1.0453604819386442</v>
      </c>
      <c r="D476" s="37">
        <v>-0.1184791673800145</v>
      </c>
      <c r="F476" s="37">
        <v>90.3</v>
      </c>
      <c r="G476" s="37">
        <v>82.4</v>
      </c>
    </row>
    <row r="477" spans="1:7">
      <c r="A477" s="37">
        <v>453</v>
      </c>
      <c r="B477" s="37">
        <v>68.283397396329434</v>
      </c>
      <c r="C477" s="37">
        <v>-11.583397396329431</v>
      </c>
      <c r="D477" s="37">
        <v>-1.3128402141276747</v>
      </c>
      <c r="F477" s="37">
        <v>90.5</v>
      </c>
      <c r="G477" s="37">
        <v>82.5</v>
      </c>
    </row>
    <row r="478" spans="1:7">
      <c r="A478" s="37">
        <v>454</v>
      </c>
      <c r="B478" s="37">
        <v>68.471349345249962</v>
      </c>
      <c r="C478" s="37">
        <v>16.928650654750044</v>
      </c>
      <c r="D478" s="37">
        <v>1.9186610447740684</v>
      </c>
      <c r="F478" s="37">
        <v>90.7</v>
      </c>
      <c r="G478" s="37">
        <v>82.5</v>
      </c>
    </row>
    <row r="479" spans="1:7">
      <c r="A479" s="37">
        <v>455</v>
      </c>
      <c r="B479" s="37">
        <v>70.646221897044541</v>
      </c>
      <c r="C479" s="37">
        <v>7.2537781029554651</v>
      </c>
      <c r="D479" s="37">
        <v>0.82212940401547252</v>
      </c>
      <c r="F479" s="37">
        <v>90.9</v>
      </c>
      <c r="G479" s="37">
        <v>82.5</v>
      </c>
    </row>
    <row r="480" spans="1:7">
      <c r="A480" s="37">
        <v>456</v>
      </c>
      <c r="B480" s="37">
        <v>68.337097953163877</v>
      </c>
      <c r="C480" s="37">
        <v>-10.53709795316388</v>
      </c>
      <c r="D480" s="37">
        <v>-1.194254626669335</v>
      </c>
      <c r="F480" s="37">
        <v>91.1</v>
      </c>
      <c r="G480" s="37">
        <v>82.7</v>
      </c>
    </row>
    <row r="481" spans="1:7">
      <c r="A481" s="37">
        <v>457</v>
      </c>
      <c r="B481" s="37">
        <v>69.11575602726316</v>
      </c>
      <c r="C481" s="37">
        <v>10.284243972736846</v>
      </c>
      <c r="D481" s="37">
        <v>1.1655966377867251</v>
      </c>
      <c r="F481" s="37">
        <v>91.3</v>
      </c>
      <c r="G481" s="37">
        <v>82.8</v>
      </c>
    </row>
    <row r="482" spans="1:7">
      <c r="A482" s="37">
        <v>458</v>
      </c>
      <c r="B482" s="37">
        <v>69.787012987693586</v>
      </c>
      <c r="C482" s="37">
        <v>13.712987012306414</v>
      </c>
      <c r="D482" s="37">
        <v>1.5542038479376687</v>
      </c>
      <c r="F482" s="37">
        <v>91.5</v>
      </c>
      <c r="G482" s="37">
        <v>82.8</v>
      </c>
    </row>
    <row r="483" spans="1:7">
      <c r="A483" s="37">
        <v>459</v>
      </c>
      <c r="B483" s="37">
        <v>68.981504635177075</v>
      </c>
      <c r="C483" s="37">
        <v>2.7184953648229282</v>
      </c>
      <c r="D483" s="37">
        <v>0.30810909051520241</v>
      </c>
      <c r="F483" s="37">
        <v>91.7</v>
      </c>
      <c r="G483" s="37">
        <v>83.3</v>
      </c>
    </row>
    <row r="484" spans="1:7">
      <c r="A484" s="37">
        <v>460</v>
      </c>
      <c r="B484" s="37">
        <v>66.887182918634153</v>
      </c>
      <c r="C484" s="37">
        <v>15.912817081365844</v>
      </c>
      <c r="D484" s="37">
        <v>1.803528401010815</v>
      </c>
      <c r="F484" s="37">
        <v>91.9</v>
      </c>
      <c r="G484" s="37">
        <v>83.4</v>
      </c>
    </row>
    <row r="485" spans="1:7">
      <c r="A485" s="37">
        <v>461</v>
      </c>
      <c r="B485" s="37">
        <v>67.934343776905621</v>
      </c>
      <c r="C485" s="37">
        <v>7.5656562230943791</v>
      </c>
      <c r="D485" s="37">
        <v>0.85747707655191285</v>
      </c>
      <c r="F485" s="37">
        <v>92.1</v>
      </c>
      <c r="G485" s="37">
        <v>83.5</v>
      </c>
    </row>
    <row r="486" spans="1:7">
      <c r="A486" s="37">
        <v>462</v>
      </c>
      <c r="B486" s="37">
        <v>69.679611874024729</v>
      </c>
      <c r="C486" s="37">
        <v>3.6203881259752677</v>
      </c>
      <c r="D486" s="37">
        <v>0.41032789948455006</v>
      </c>
      <c r="F486" s="37">
        <v>92.3</v>
      </c>
      <c r="G486" s="37">
        <v>83.8</v>
      </c>
    </row>
    <row r="487" spans="1:7">
      <c r="A487" s="37">
        <v>463</v>
      </c>
      <c r="B487" s="37">
        <v>68.713001851004904</v>
      </c>
      <c r="C487" s="37">
        <v>-1.3001851004901255E-2</v>
      </c>
      <c r="D487" s="37">
        <v>-1.4736050463691815E-3</v>
      </c>
      <c r="F487" s="37">
        <v>92.5</v>
      </c>
      <c r="G487" s="37">
        <v>83.8</v>
      </c>
    </row>
    <row r="488" spans="1:7">
      <c r="A488" s="37">
        <v>464</v>
      </c>
      <c r="B488" s="37">
        <v>68.498199623667176</v>
      </c>
      <c r="C488" s="37">
        <v>-9.8199623667170499E-2</v>
      </c>
      <c r="D488" s="37">
        <v>-1.1129758442313111E-2</v>
      </c>
      <c r="F488" s="37">
        <v>92.7</v>
      </c>
      <c r="G488" s="37">
        <v>84</v>
      </c>
    </row>
    <row r="489" spans="1:7">
      <c r="A489" s="37">
        <v>465</v>
      </c>
      <c r="B489" s="37">
        <v>66.994584032303024</v>
      </c>
      <c r="C489" s="37">
        <v>-13.094584032303025</v>
      </c>
      <c r="D489" s="37">
        <v>-1.4841152311953902</v>
      </c>
      <c r="F489" s="37">
        <v>92.9</v>
      </c>
      <c r="G489" s="37">
        <v>84.2</v>
      </c>
    </row>
    <row r="490" spans="1:7">
      <c r="A490" s="37">
        <v>466</v>
      </c>
      <c r="B490" s="37">
        <v>68.874103521508218</v>
      </c>
      <c r="C490" s="37">
        <v>15.125896478491782</v>
      </c>
      <c r="D490" s="37">
        <v>1.7143403176333047</v>
      </c>
      <c r="F490" s="37">
        <v>93.1</v>
      </c>
      <c r="G490" s="37">
        <v>84.5</v>
      </c>
    </row>
    <row r="491" spans="1:7">
      <c r="A491" s="37">
        <v>467</v>
      </c>
      <c r="B491" s="37">
        <v>68.498199623667176</v>
      </c>
      <c r="C491" s="37">
        <v>-6.4981996236671762</v>
      </c>
      <c r="D491" s="37">
        <v>-0.73649357727146114</v>
      </c>
      <c r="F491" s="37">
        <v>93.3</v>
      </c>
      <c r="G491" s="37">
        <v>84.5</v>
      </c>
    </row>
    <row r="492" spans="1:7">
      <c r="A492" s="37">
        <v>468</v>
      </c>
      <c r="B492" s="37">
        <v>68.471349345249962</v>
      </c>
      <c r="C492" s="37">
        <v>2.528650654750038</v>
      </c>
      <c r="D492" s="37">
        <v>0.28659245240848613</v>
      </c>
      <c r="F492" s="37">
        <v>93.5</v>
      </c>
      <c r="G492" s="37">
        <v>84.9</v>
      </c>
    </row>
    <row r="493" spans="1:7">
      <c r="A493" s="37">
        <v>469</v>
      </c>
      <c r="B493" s="37">
        <v>68.927804078342646</v>
      </c>
      <c r="C493" s="37">
        <v>4.6721959216573481</v>
      </c>
      <c r="D493" s="37">
        <v>0.52953779313302218</v>
      </c>
      <c r="F493" s="37">
        <v>93.7</v>
      </c>
      <c r="G493" s="37">
        <v>85</v>
      </c>
    </row>
    <row r="494" spans="1:7">
      <c r="A494" s="37">
        <v>470</v>
      </c>
      <c r="B494" s="37">
        <v>68.310247674746648</v>
      </c>
      <c r="C494" s="37">
        <v>-2.6102476747466454</v>
      </c>
      <c r="D494" s="37">
        <v>-0.29584050335064516</v>
      </c>
      <c r="F494" s="37">
        <v>93.9</v>
      </c>
      <c r="G494" s="37">
        <v>85.1</v>
      </c>
    </row>
    <row r="495" spans="1:7">
      <c r="A495" s="37">
        <v>471</v>
      </c>
      <c r="B495" s="37">
        <v>69.169456584097603</v>
      </c>
      <c r="C495" s="37">
        <v>10.330543415902397</v>
      </c>
      <c r="D495" s="37">
        <v>1.1708441285530105</v>
      </c>
      <c r="F495" s="37">
        <v>94.1</v>
      </c>
      <c r="G495" s="37">
        <v>85.1</v>
      </c>
    </row>
    <row r="496" spans="1:7">
      <c r="A496" s="37">
        <v>472</v>
      </c>
      <c r="B496" s="37">
        <v>70.297168277620713</v>
      </c>
      <c r="C496" s="37">
        <v>2.002831722379284</v>
      </c>
      <c r="D496" s="37">
        <v>0.22699713540893687</v>
      </c>
      <c r="F496" s="37">
        <v>94.3</v>
      </c>
      <c r="G496" s="37">
        <v>85.2</v>
      </c>
    </row>
    <row r="497" spans="1:7">
      <c r="A497" s="37">
        <v>473</v>
      </c>
      <c r="B497" s="37">
        <v>68.390798509998305</v>
      </c>
      <c r="C497" s="37">
        <v>5.409201490001692</v>
      </c>
      <c r="D497" s="37">
        <v>0.61306860150061582</v>
      </c>
      <c r="F497" s="37">
        <v>94.5</v>
      </c>
      <c r="G497" s="37">
        <v>85.2</v>
      </c>
    </row>
    <row r="498" spans="1:7">
      <c r="A498" s="37">
        <v>474</v>
      </c>
      <c r="B498" s="37">
        <v>68.68615157258769</v>
      </c>
      <c r="C498" s="37">
        <v>-10.486151572587687</v>
      </c>
      <c r="D498" s="37">
        <v>-1.1884804608614803</v>
      </c>
      <c r="F498" s="37">
        <v>94.7</v>
      </c>
      <c r="G498" s="37">
        <v>85.2</v>
      </c>
    </row>
    <row r="499" spans="1:7">
      <c r="A499" s="37">
        <v>475</v>
      </c>
      <c r="B499" s="37">
        <v>69.303707976183688</v>
      </c>
      <c r="C499" s="37">
        <v>12.396292023816315</v>
      </c>
      <c r="D499" s="37">
        <v>1.4049721440182346</v>
      </c>
      <c r="F499" s="37">
        <v>94.9</v>
      </c>
      <c r="G499" s="37">
        <v>85.4</v>
      </c>
    </row>
    <row r="500" spans="1:7">
      <c r="A500" s="37">
        <v>476</v>
      </c>
      <c r="B500" s="37">
        <v>68.417648788415519</v>
      </c>
      <c r="C500" s="37">
        <v>10.882351211584478</v>
      </c>
      <c r="D500" s="37">
        <v>1.2333849738554554</v>
      </c>
      <c r="F500" s="37">
        <v>95.1</v>
      </c>
      <c r="G500" s="37">
        <v>85.4</v>
      </c>
    </row>
    <row r="501" spans="1:7">
      <c r="A501" s="37">
        <v>477</v>
      </c>
      <c r="B501" s="37">
        <v>69.491659925104202</v>
      </c>
      <c r="C501" s="37">
        <v>-10.091659925104203</v>
      </c>
      <c r="D501" s="37">
        <v>-1.1437695283747893</v>
      </c>
      <c r="F501" s="37">
        <v>95.3</v>
      </c>
      <c r="G501" s="37">
        <v>85.5</v>
      </c>
    </row>
    <row r="502" spans="1:7">
      <c r="A502" s="37">
        <v>478</v>
      </c>
      <c r="B502" s="37">
        <v>67.773242106402307</v>
      </c>
      <c r="C502" s="37">
        <v>9.52675789359769</v>
      </c>
      <c r="D502" s="37">
        <v>1.0797446073063663</v>
      </c>
      <c r="F502" s="37">
        <v>95.5</v>
      </c>
      <c r="G502" s="37">
        <v>85.9</v>
      </c>
    </row>
    <row r="503" spans="1:7">
      <c r="A503" s="37">
        <v>479</v>
      </c>
      <c r="B503" s="37">
        <v>71.612831920064352</v>
      </c>
      <c r="C503" s="37">
        <v>-10.212831920064353</v>
      </c>
      <c r="D503" s="37">
        <v>-1.157502931655952</v>
      </c>
      <c r="F503" s="37">
        <v>95.7</v>
      </c>
      <c r="G503" s="37">
        <v>85.9</v>
      </c>
    </row>
    <row r="504" spans="1:7">
      <c r="A504" s="37">
        <v>480</v>
      </c>
      <c r="B504" s="37">
        <v>69.169456584097603</v>
      </c>
      <c r="C504" s="37">
        <v>-2.2694565840975969</v>
      </c>
      <c r="D504" s="37">
        <v>-0.25721588976687265</v>
      </c>
      <c r="F504" s="37">
        <v>95.9</v>
      </c>
      <c r="G504" s="37">
        <v>86</v>
      </c>
    </row>
    <row r="505" spans="1:7">
      <c r="A505" s="37">
        <v>481</v>
      </c>
      <c r="B505" s="37">
        <v>69.787012987693586</v>
      </c>
      <c r="C505" s="37">
        <v>8.7129870123064137</v>
      </c>
      <c r="D505" s="37">
        <v>0.98751336447739735</v>
      </c>
      <c r="F505" s="37">
        <v>96.1</v>
      </c>
      <c r="G505" s="37">
        <v>86.3</v>
      </c>
    </row>
    <row r="506" spans="1:7">
      <c r="A506" s="37">
        <v>482</v>
      </c>
      <c r="B506" s="37">
        <v>68.900953799925432</v>
      </c>
      <c r="C506" s="37">
        <v>-1.3009537999254377</v>
      </c>
      <c r="D506" s="37">
        <v>-0.14744762756784469</v>
      </c>
      <c r="F506" s="37">
        <v>96.3</v>
      </c>
      <c r="G506" s="37">
        <v>86.5</v>
      </c>
    </row>
    <row r="507" spans="1:7">
      <c r="A507" s="37">
        <v>483</v>
      </c>
      <c r="B507" s="37">
        <v>68.09544544740892</v>
      </c>
      <c r="C507" s="37">
        <v>-6.6954454474089218</v>
      </c>
      <c r="D507" s="37">
        <v>-0.75884904351480698</v>
      </c>
      <c r="F507" s="37">
        <v>96.5</v>
      </c>
      <c r="G507" s="37">
        <v>86.6</v>
      </c>
    </row>
    <row r="508" spans="1:7">
      <c r="A508" s="37">
        <v>484</v>
      </c>
      <c r="B508" s="37">
        <v>69.840713544528029</v>
      </c>
      <c r="C508" s="37">
        <v>-8.9407135445280304</v>
      </c>
      <c r="D508" s="37">
        <v>-1.0133234562056772</v>
      </c>
      <c r="F508" s="37">
        <v>96.7</v>
      </c>
      <c r="G508" s="37">
        <v>86.8</v>
      </c>
    </row>
    <row r="509" spans="1:7">
      <c r="A509" s="37">
        <v>485</v>
      </c>
      <c r="B509" s="37">
        <v>68.605600737336047</v>
      </c>
      <c r="C509" s="37">
        <v>-6.4056007373360444</v>
      </c>
      <c r="D509" s="37">
        <v>-0.7259985957388867</v>
      </c>
      <c r="F509" s="37">
        <v>96.9</v>
      </c>
      <c r="G509" s="37">
        <v>87.1</v>
      </c>
    </row>
    <row r="510" spans="1:7">
      <c r="A510" s="37">
        <v>486</v>
      </c>
      <c r="B510" s="37">
        <v>68.014894612157264</v>
      </c>
      <c r="C510" s="37">
        <v>-5.7148946121572664</v>
      </c>
      <c r="D510" s="37">
        <v>-0.64771527813758023</v>
      </c>
      <c r="F510" s="37">
        <v>97.1</v>
      </c>
      <c r="G510" s="37">
        <v>87.5</v>
      </c>
    </row>
    <row r="511" spans="1:7">
      <c r="A511" s="37">
        <v>487</v>
      </c>
      <c r="B511" s="37">
        <v>70.941574959633925</v>
      </c>
      <c r="C511" s="37">
        <v>-0.44157495963392535</v>
      </c>
      <c r="D511" s="37">
        <v>-5.0047265471779796E-2</v>
      </c>
      <c r="F511" s="37">
        <v>97.3</v>
      </c>
      <c r="G511" s="37">
        <v>87.6</v>
      </c>
    </row>
    <row r="512" spans="1:7">
      <c r="A512" s="37">
        <v>488</v>
      </c>
      <c r="B512" s="37">
        <v>69.706462152441944</v>
      </c>
      <c r="C512" s="37">
        <v>19.693537847558062</v>
      </c>
      <c r="D512" s="37">
        <v>2.2320280967751662</v>
      </c>
      <c r="F512" s="37">
        <v>97.5</v>
      </c>
      <c r="G512" s="37">
        <v>87.7</v>
      </c>
    </row>
    <row r="513" spans="1:7">
      <c r="A513" s="37">
        <v>489</v>
      </c>
      <c r="B513" s="37">
        <v>68.444499066832734</v>
      </c>
      <c r="C513" s="37">
        <v>3.8555009331672636</v>
      </c>
      <c r="D513" s="37">
        <v>0.43697513755961681</v>
      </c>
      <c r="F513" s="37">
        <v>97.7</v>
      </c>
      <c r="G513" s="37">
        <v>87.8</v>
      </c>
    </row>
    <row r="514" spans="1:7">
      <c r="A514" s="37">
        <v>490</v>
      </c>
      <c r="B514" s="37">
        <v>68.847253243090989</v>
      </c>
      <c r="C514" s="37">
        <v>1.6527467569090106</v>
      </c>
      <c r="D514" s="37">
        <v>0.18731917174203255</v>
      </c>
      <c r="F514" s="37">
        <v>97.9</v>
      </c>
      <c r="G514" s="37">
        <v>87.9</v>
      </c>
    </row>
    <row r="515" spans="1:7">
      <c r="A515" s="37">
        <v>491</v>
      </c>
      <c r="B515" s="37">
        <v>67.263086816475194</v>
      </c>
      <c r="C515" s="37">
        <v>-1.9630868164751973</v>
      </c>
      <c r="D515" s="37">
        <v>-0.22249252342056292</v>
      </c>
      <c r="F515" s="37">
        <v>98.1</v>
      </c>
      <c r="G515" s="37">
        <v>88.2</v>
      </c>
    </row>
    <row r="516" spans="1:7">
      <c r="A516" s="37">
        <v>492</v>
      </c>
      <c r="B516" s="37">
        <v>68.444499066832734</v>
      </c>
      <c r="C516" s="37">
        <v>-13.544499066832735</v>
      </c>
      <c r="D516" s="37">
        <v>-1.5351077448821273</v>
      </c>
      <c r="F516" s="37">
        <v>98.3</v>
      </c>
      <c r="G516" s="37">
        <v>88.8</v>
      </c>
    </row>
    <row r="517" spans="1:7">
      <c r="A517" s="37">
        <v>493</v>
      </c>
      <c r="B517" s="37">
        <v>69.357408533018116</v>
      </c>
      <c r="C517" s="37">
        <v>18.442591466981881</v>
      </c>
      <c r="D517" s="37">
        <v>2.0902482149368473</v>
      </c>
      <c r="F517" s="37">
        <v>98.5</v>
      </c>
      <c r="G517" s="37">
        <v>88.8</v>
      </c>
    </row>
    <row r="518" spans="1:7">
      <c r="A518" s="37">
        <v>494</v>
      </c>
      <c r="B518" s="37">
        <v>72.49889110783252</v>
      </c>
      <c r="C518" s="37">
        <v>7.3011088921674769</v>
      </c>
      <c r="D518" s="37">
        <v>0.82749378557969477</v>
      </c>
      <c r="F518" s="37">
        <v>98.7</v>
      </c>
      <c r="G518" s="37">
        <v>89</v>
      </c>
    </row>
    <row r="519" spans="1:7">
      <c r="A519" s="37">
        <v>495</v>
      </c>
      <c r="B519" s="37">
        <v>68.52504990208439</v>
      </c>
      <c r="C519" s="37">
        <v>-12.52504990208439</v>
      </c>
      <c r="D519" s="37">
        <v>-1.4195653168752456</v>
      </c>
      <c r="F519" s="37">
        <v>98.9</v>
      </c>
      <c r="G519" s="37">
        <v>89.3</v>
      </c>
    </row>
    <row r="520" spans="1:7">
      <c r="A520" s="37">
        <v>496</v>
      </c>
      <c r="B520" s="37">
        <v>68.659301294170476</v>
      </c>
      <c r="C520" s="37">
        <v>-9.4593012941704728</v>
      </c>
      <c r="D520" s="37">
        <v>-1.0720992047179672</v>
      </c>
      <c r="F520" s="37">
        <v>99.1</v>
      </c>
      <c r="G520" s="37">
        <v>89.4</v>
      </c>
    </row>
    <row r="521" spans="1:7">
      <c r="A521" s="37">
        <v>497</v>
      </c>
      <c r="B521" s="37">
        <v>69.088905748845946</v>
      </c>
      <c r="C521" s="37">
        <v>-3.2889057488459486</v>
      </c>
      <c r="D521" s="37">
        <v>-0.37275831777375529</v>
      </c>
      <c r="F521" s="37">
        <v>99.3</v>
      </c>
      <c r="G521" s="37">
        <v>89.5</v>
      </c>
    </row>
    <row r="522" spans="1:7">
      <c r="A522" s="37">
        <v>498</v>
      </c>
      <c r="B522" s="37">
        <v>69.921264379779672</v>
      </c>
      <c r="C522" s="37">
        <v>-12.921264379779672</v>
      </c>
      <c r="D522" s="37">
        <v>-1.4644715116590652</v>
      </c>
      <c r="F522" s="37">
        <v>99.5</v>
      </c>
      <c r="G522" s="37">
        <v>90.2</v>
      </c>
    </row>
    <row r="523" spans="1:7">
      <c r="A523" s="37">
        <v>499</v>
      </c>
      <c r="B523" s="37">
        <v>68.981504635177075</v>
      </c>
      <c r="C523" s="37">
        <v>-6.2815046351770718</v>
      </c>
      <c r="D523" s="37">
        <v>-0.71193377971328609</v>
      </c>
      <c r="F523" s="37">
        <v>99.7</v>
      </c>
      <c r="G523" s="37">
        <v>90.2</v>
      </c>
    </row>
    <row r="524" spans="1:7" ht="15.75" thickBot="1">
      <c r="A524" s="38">
        <v>500</v>
      </c>
      <c r="B524" s="38">
        <v>68.498199623667176</v>
      </c>
      <c r="C524" s="38">
        <v>-6.4981996236671762</v>
      </c>
      <c r="D524" s="38">
        <v>-0.73649357727146114</v>
      </c>
      <c r="F524" s="38">
        <v>99.9</v>
      </c>
      <c r="G524" s="38">
        <v>90.8</v>
      </c>
    </row>
  </sheetData>
  <sortState ref="G25:G524">
    <sortCondition ref="G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00"/>
  <sheetViews>
    <sheetView workbookViewId="0">
      <selection activeCell="L1" sqref="L1:L500"/>
    </sheetView>
  </sheetViews>
  <sheetFormatPr baseColWidth="10" defaultRowHeight="15"/>
  <cols>
    <col min="3" max="3" width="4.5703125" customWidth="1"/>
    <col min="10" max="14" width="18.42578125" customWidth="1"/>
  </cols>
  <sheetData>
    <row r="1" spans="1:17">
      <c r="A1">
        <v>1</v>
      </c>
      <c r="B1">
        <v>2</v>
      </c>
      <c r="C1">
        <v>2</v>
      </c>
      <c r="D1">
        <v>166.65986251784489</v>
      </c>
      <c r="E1" t="str">
        <f>IF(A1=1,"Mujer","Hombre")</f>
        <v>Mujer</v>
      </c>
      <c r="F1" t="str">
        <f>IF(B1=1,"poco",IF(B1=2,"a veces",IF(B1=3,"regularmente","siempre")))</f>
        <v>a veces</v>
      </c>
      <c r="G1">
        <f>C1</f>
        <v>2</v>
      </c>
      <c r="H1">
        <f>ROUND(D1,1)</f>
        <v>166.7</v>
      </c>
      <c r="I1">
        <v>4</v>
      </c>
      <c r="J1" t="str">
        <f>VLOOKUP(I1,$O$16:$Q$20,3,0)</f>
        <v>Abdomen</v>
      </c>
      <c r="K1">
        <v>67.330747756781051</v>
      </c>
      <c r="L1">
        <f>ROUND(K1,1)</f>
        <v>67.3</v>
      </c>
      <c r="O1">
        <v>1</v>
      </c>
      <c r="P1">
        <v>0.2</v>
      </c>
    </row>
    <row r="2" spans="1:17">
      <c r="A2">
        <v>2</v>
      </c>
      <c r="B2">
        <v>2</v>
      </c>
      <c r="C2">
        <v>2</v>
      </c>
      <c r="D2">
        <v>174.73986801807769</v>
      </c>
      <c r="E2" t="str">
        <f>IF(A2=1,"Mujer","Hombre")</f>
        <v>Hombre</v>
      </c>
      <c r="F2" t="str">
        <f>IF(B2=1,"poco",IF(B2=2,"a veces",IF(B2=3,"regularmente","siempre")))</f>
        <v>a veces</v>
      </c>
      <c r="G2">
        <f>C2</f>
        <v>2</v>
      </c>
      <c r="H2">
        <f>ROUND(D2,1)</f>
        <v>174.7</v>
      </c>
      <c r="I2">
        <v>1</v>
      </c>
      <c r="J2" t="str">
        <f t="shared" ref="J2:J65" si="0">VLOOKUP(I2,$O$16:$Q$20,3,0)</f>
        <v>Pierna</v>
      </c>
      <c r="K2">
        <v>77.138143247773399</v>
      </c>
      <c r="L2">
        <f t="shared" ref="L2:L65" si="1">ROUND(K2,1)</f>
        <v>77.099999999999994</v>
      </c>
      <c r="O2">
        <v>2</v>
      </c>
      <c r="P2">
        <v>0.3</v>
      </c>
    </row>
    <row r="3" spans="1:17">
      <c r="A3">
        <v>1</v>
      </c>
      <c r="B3">
        <v>1</v>
      </c>
      <c r="C3">
        <v>6</v>
      </c>
      <c r="D3">
        <v>174.13634552387521</v>
      </c>
      <c r="E3" t="str">
        <f>IF(A3=1,"Mujer","Hombre")</f>
        <v>Mujer</v>
      </c>
      <c r="F3" t="str">
        <f>IF(B3=1,"poco",IF(B3=2,"a veces",IF(B3=3,"regularmente","siempre")))</f>
        <v>poco</v>
      </c>
      <c r="G3">
        <f>C3</f>
        <v>6</v>
      </c>
      <c r="H3">
        <f>ROUND(D3,1)</f>
        <v>174.1</v>
      </c>
      <c r="I3">
        <v>4</v>
      </c>
      <c r="J3" t="str">
        <f t="shared" si="0"/>
        <v>Abdomen</v>
      </c>
      <c r="K3">
        <v>72.171811299072573</v>
      </c>
      <c r="L3">
        <f t="shared" si="1"/>
        <v>72.2</v>
      </c>
      <c r="O3">
        <v>3</v>
      </c>
      <c r="P3">
        <v>0.25</v>
      </c>
    </row>
    <row r="4" spans="1:17">
      <c r="A4">
        <v>1</v>
      </c>
      <c r="B4">
        <v>3</v>
      </c>
      <c r="C4">
        <v>2</v>
      </c>
      <c r="D4">
        <v>168.90334947849624</v>
      </c>
      <c r="E4" t="str">
        <f>IF(A4=1,"Mujer","Hombre")</f>
        <v>Mujer</v>
      </c>
      <c r="F4" t="str">
        <f>IF(B4=1,"poco",IF(B4=2,"a veces",IF(B4=3,"regularmente","siempre")))</f>
        <v>regularmente</v>
      </c>
      <c r="G4">
        <f>C4</f>
        <v>2</v>
      </c>
      <c r="H4">
        <f>ROUND(D4,1)</f>
        <v>168.9</v>
      </c>
      <c r="I4">
        <v>4</v>
      </c>
      <c r="J4" t="str">
        <f t="shared" si="0"/>
        <v>Abdomen</v>
      </c>
      <c r="K4">
        <v>68.183272801828565</v>
      </c>
      <c r="L4">
        <f t="shared" si="1"/>
        <v>68.2</v>
      </c>
      <c r="O4">
        <v>4</v>
      </c>
      <c r="P4">
        <v>0.15</v>
      </c>
    </row>
    <row r="5" spans="1:17">
      <c r="A5">
        <v>1</v>
      </c>
      <c r="B5">
        <v>1</v>
      </c>
      <c r="C5">
        <v>1</v>
      </c>
      <c r="D5">
        <v>170.24663677322678</v>
      </c>
      <c r="E5" t="str">
        <f t="shared" ref="E5:E68" si="2">IF(A5=1,"Mujer","Hombre")</f>
        <v>Mujer</v>
      </c>
      <c r="F5" t="str">
        <f t="shared" ref="F5:F68" si="3">IF(B5=1,"poco",IF(B5=2,"a veces",IF(B5=3,"regularmente","siempre")))</f>
        <v>poco</v>
      </c>
      <c r="G5">
        <f t="shared" ref="G5:G68" si="4">C5</f>
        <v>1</v>
      </c>
      <c r="H5">
        <f t="shared" ref="H5:H68" si="5">ROUND(D5,1)</f>
        <v>170.2</v>
      </c>
      <c r="I5">
        <v>3</v>
      </c>
      <c r="J5" t="str">
        <f t="shared" si="0"/>
        <v>Pecho</v>
      </c>
      <c r="K5">
        <v>64.693721973826172</v>
      </c>
      <c r="L5">
        <f t="shared" si="1"/>
        <v>64.7</v>
      </c>
      <c r="O5">
        <v>5</v>
      </c>
      <c r="P5">
        <v>0.05</v>
      </c>
    </row>
    <row r="6" spans="1:17">
      <c r="A6">
        <v>2</v>
      </c>
      <c r="B6">
        <v>2</v>
      </c>
      <c r="C6">
        <v>2</v>
      </c>
      <c r="D6">
        <v>163.79417204181664</v>
      </c>
      <c r="E6" t="str">
        <f t="shared" si="2"/>
        <v>Hombre</v>
      </c>
      <c r="F6" t="str">
        <f t="shared" si="3"/>
        <v>a veces</v>
      </c>
      <c r="G6">
        <f t="shared" si="4"/>
        <v>2</v>
      </c>
      <c r="H6">
        <f t="shared" si="5"/>
        <v>163.80000000000001</v>
      </c>
      <c r="I6">
        <v>3</v>
      </c>
      <c r="J6" t="str">
        <f t="shared" si="0"/>
        <v>Pecho</v>
      </c>
      <c r="K6">
        <v>70.431493977981148</v>
      </c>
      <c r="L6">
        <f t="shared" si="1"/>
        <v>70.400000000000006</v>
      </c>
      <c r="O6">
        <v>6</v>
      </c>
      <c r="P6">
        <v>0.05</v>
      </c>
    </row>
    <row r="7" spans="1:17">
      <c r="A7">
        <v>1</v>
      </c>
      <c r="B7">
        <v>2</v>
      </c>
      <c r="C7">
        <v>2</v>
      </c>
      <c r="D7">
        <v>170.09134964784607</v>
      </c>
      <c r="E7" t="str">
        <f t="shared" si="2"/>
        <v>Mujer</v>
      </c>
      <c r="F7" t="str">
        <f t="shared" si="3"/>
        <v>a veces</v>
      </c>
      <c r="G7">
        <f t="shared" si="4"/>
        <v>2</v>
      </c>
      <c r="H7">
        <f t="shared" si="5"/>
        <v>170.1</v>
      </c>
      <c r="I7">
        <v>4</v>
      </c>
      <c r="J7" t="str">
        <f t="shared" si="0"/>
        <v>Abdomen</v>
      </c>
      <c r="K7">
        <v>62.634712866181502</v>
      </c>
      <c r="L7">
        <f t="shared" si="1"/>
        <v>62.6</v>
      </c>
    </row>
    <row r="8" spans="1:17">
      <c r="A8">
        <v>2</v>
      </c>
      <c r="B8">
        <v>2</v>
      </c>
      <c r="C8">
        <v>4</v>
      </c>
      <c r="D8">
        <v>175.71918462810572</v>
      </c>
      <c r="E8" t="str">
        <f t="shared" si="2"/>
        <v>Hombre</v>
      </c>
      <c r="F8" t="str">
        <f t="shared" si="3"/>
        <v>a veces</v>
      </c>
      <c r="G8">
        <f t="shared" si="4"/>
        <v>4</v>
      </c>
      <c r="H8">
        <f t="shared" si="5"/>
        <v>175.7</v>
      </c>
      <c r="I8">
        <v>3</v>
      </c>
      <c r="J8" t="str">
        <f t="shared" si="0"/>
        <v>Pecho</v>
      </c>
      <c r="K8">
        <v>78.559249390085455</v>
      </c>
      <c r="L8">
        <f t="shared" si="1"/>
        <v>78.599999999999994</v>
      </c>
      <c r="O8">
        <v>1</v>
      </c>
      <c r="P8">
        <v>0.6</v>
      </c>
    </row>
    <row r="9" spans="1:17">
      <c r="A9">
        <v>2</v>
      </c>
      <c r="B9">
        <v>2</v>
      </c>
      <c r="C9">
        <v>4</v>
      </c>
      <c r="D9">
        <v>165.10660927626304</v>
      </c>
      <c r="E9" t="str">
        <f t="shared" si="2"/>
        <v>Hombre</v>
      </c>
      <c r="F9" t="str">
        <f t="shared" si="3"/>
        <v>a veces</v>
      </c>
      <c r="G9">
        <f t="shared" si="4"/>
        <v>4</v>
      </c>
      <c r="H9">
        <f t="shared" si="5"/>
        <v>165.1</v>
      </c>
      <c r="I9">
        <v>5</v>
      </c>
      <c r="J9" t="str">
        <f t="shared" si="0"/>
        <v>Cardio</v>
      </c>
      <c r="K9">
        <v>85.995841988793103</v>
      </c>
      <c r="L9">
        <f t="shared" si="1"/>
        <v>86</v>
      </c>
      <c r="O9">
        <v>2</v>
      </c>
      <c r="P9">
        <v>0.4</v>
      </c>
    </row>
    <row r="10" spans="1:17">
      <c r="A10">
        <v>1</v>
      </c>
      <c r="B10">
        <v>2</v>
      </c>
      <c r="C10">
        <v>2</v>
      </c>
      <c r="D10">
        <v>171.23329755297164</v>
      </c>
      <c r="E10" t="str">
        <f t="shared" si="2"/>
        <v>Mujer</v>
      </c>
      <c r="F10" t="str">
        <f t="shared" si="3"/>
        <v>a veces</v>
      </c>
      <c r="G10">
        <f t="shared" si="4"/>
        <v>2</v>
      </c>
      <c r="H10">
        <f t="shared" si="5"/>
        <v>171.2</v>
      </c>
      <c r="I10">
        <v>5</v>
      </c>
      <c r="J10" t="str">
        <f t="shared" si="0"/>
        <v>Cardio</v>
      </c>
      <c r="K10">
        <v>68.068653070129216</v>
      </c>
      <c r="L10">
        <f t="shared" si="1"/>
        <v>68.099999999999994</v>
      </c>
    </row>
    <row r="11" spans="1:17">
      <c r="A11">
        <v>2</v>
      </c>
      <c r="B11">
        <v>1</v>
      </c>
      <c r="C11">
        <v>4</v>
      </c>
      <c r="D11">
        <v>167.74983734823763</v>
      </c>
      <c r="E11" t="str">
        <f t="shared" si="2"/>
        <v>Hombre</v>
      </c>
      <c r="F11" t="str">
        <f t="shared" si="3"/>
        <v>poco</v>
      </c>
      <c r="G11">
        <f t="shared" si="4"/>
        <v>4</v>
      </c>
      <c r="H11">
        <f t="shared" si="5"/>
        <v>167.7</v>
      </c>
      <c r="I11">
        <v>4</v>
      </c>
      <c r="J11" t="str">
        <f t="shared" si="0"/>
        <v>Abdomen</v>
      </c>
      <c r="K11">
        <v>71.132430059742177</v>
      </c>
      <c r="L11">
        <f t="shared" si="1"/>
        <v>71.099999999999994</v>
      </c>
      <c r="O11">
        <v>1</v>
      </c>
      <c r="P11">
        <v>0.3</v>
      </c>
    </row>
    <row r="12" spans="1:17">
      <c r="A12">
        <v>2</v>
      </c>
      <c r="B12">
        <v>2</v>
      </c>
      <c r="C12">
        <v>1</v>
      </c>
      <c r="D12">
        <v>177.13796907803044</v>
      </c>
      <c r="E12" t="str">
        <f t="shared" si="2"/>
        <v>Hombre</v>
      </c>
      <c r="F12" t="str">
        <f t="shared" si="3"/>
        <v>a veces</v>
      </c>
      <c r="G12">
        <f t="shared" si="4"/>
        <v>1</v>
      </c>
      <c r="H12">
        <f t="shared" si="5"/>
        <v>177.1</v>
      </c>
      <c r="I12">
        <v>5</v>
      </c>
      <c r="J12" t="str">
        <f t="shared" si="0"/>
        <v>Cardio</v>
      </c>
      <c r="K12">
        <v>88.169326703553082</v>
      </c>
      <c r="L12">
        <f t="shared" si="1"/>
        <v>88.2</v>
      </c>
      <c r="O12">
        <v>2</v>
      </c>
      <c r="P12">
        <v>0.4</v>
      </c>
    </row>
    <row r="13" spans="1:17">
      <c r="A13">
        <v>1</v>
      </c>
      <c r="B13">
        <v>1</v>
      </c>
      <c r="C13">
        <v>3</v>
      </c>
      <c r="D13">
        <v>171.21726316137938</v>
      </c>
      <c r="E13" t="str">
        <f t="shared" si="2"/>
        <v>Mujer</v>
      </c>
      <c r="F13" t="str">
        <f t="shared" si="3"/>
        <v>poco</v>
      </c>
      <c r="G13">
        <f t="shared" si="4"/>
        <v>3</v>
      </c>
      <c r="H13">
        <f t="shared" si="5"/>
        <v>171.2</v>
      </c>
      <c r="I13">
        <v>5</v>
      </c>
      <c r="J13" t="str">
        <f t="shared" si="0"/>
        <v>Cardio</v>
      </c>
      <c r="K13">
        <v>67.062560001324158</v>
      </c>
      <c r="L13">
        <f t="shared" si="1"/>
        <v>67.099999999999994</v>
      </c>
      <c r="O13">
        <v>3</v>
      </c>
      <c r="P13">
        <v>0.2</v>
      </c>
    </row>
    <row r="14" spans="1:17">
      <c r="A14">
        <v>1</v>
      </c>
      <c r="B14">
        <v>2</v>
      </c>
      <c r="C14">
        <v>1</v>
      </c>
      <c r="D14">
        <v>178.39820131659508</v>
      </c>
      <c r="E14" t="str">
        <f t="shared" si="2"/>
        <v>Mujer</v>
      </c>
      <c r="F14" t="str">
        <f t="shared" si="3"/>
        <v>a veces</v>
      </c>
      <c r="G14">
        <f t="shared" si="4"/>
        <v>1</v>
      </c>
      <c r="H14">
        <f t="shared" si="5"/>
        <v>178.4</v>
      </c>
      <c r="I14">
        <v>4</v>
      </c>
      <c r="J14" t="str">
        <f t="shared" si="0"/>
        <v>Abdomen</v>
      </c>
      <c r="K14">
        <v>68.791316500306124</v>
      </c>
      <c r="L14">
        <f t="shared" si="1"/>
        <v>68.8</v>
      </c>
      <c r="O14">
        <v>4</v>
      </c>
      <c r="P14">
        <v>0.1</v>
      </c>
    </row>
    <row r="15" spans="1:17">
      <c r="A15">
        <v>2</v>
      </c>
      <c r="B15">
        <v>1</v>
      </c>
      <c r="C15">
        <v>4</v>
      </c>
      <c r="D15">
        <v>167.14246769144665</v>
      </c>
      <c r="E15" t="str">
        <f t="shared" si="2"/>
        <v>Hombre</v>
      </c>
      <c r="F15" t="str">
        <f t="shared" si="3"/>
        <v>poco</v>
      </c>
      <c r="G15">
        <f t="shared" si="4"/>
        <v>4</v>
      </c>
      <c r="H15">
        <f t="shared" si="5"/>
        <v>167.1</v>
      </c>
      <c r="I15">
        <v>5</v>
      </c>
      <c r="J15" t="str">
        <f t="shared" si="0"/>
        <v>Cardio</v>
      </c>
      <c r="K15">
        <v>84.871261107322056</v>
      </c>
      <c r="L15">
        <f t="shared" si="1"/>
        <v>84.9</v>
      </c>
    </row>
    <row r="16" spans="1:17">
      <c r="A16">
        <v>2</v>
      </c>
      <c r="B16">
        <v>2</v>
      </c>
      <c r="C16">
        <v>3</v>
      </c>
      <c r="D16">
        <v>175.57092789676972</v>
      </c>
      <c r="E16" t="str">
        <f t="shared" si="2"/>
        <v>Hombre</v>
      </c>
      <c r="F16" t="str">
        <f t="shared" si="3"/>
        <v>a veces</v>
      </c>
      <c r="G16">
        <f t="shared" si="4"/>
        <v>3</v>
      </c>
      <c r="H16">
        <f t="shared" si="5"/>
        <v>175.6</v>
      </c>
      <c r="I16">
        <v>5</v>
      </c>
      <c r="J16" t="str">
        <f t="shared" si="0"/>
        <v>Cardio</v>
      </c>
      <c r="K16">
        <v>84.495498995610973</v>
      </c>
      <c r="L16">
        <f t="shared" si="1"/>
        <v>84.5</v>
      </c>
      <c r="O16">
        <v>1</v>
      </c>
      <c r="P16">
        <v>0.05</v>
      </c>
      <c r="Q16" t="s">
        <v>8</v>
      </c>
    </row>
    <row r="17" spans="1:17">
      <c r="A17">
        <v>1</v>
      </c>
      <c r="B17">
        <v>2</v>
      </c>
      <c r="C17">
        <v>3</v>
      </c>
      <c r="D17">
        <v>171.09283973870333</v>
      </c>
      <c r="E17" t="str">
        <f t="shared" si="2"/>
        <v>Mujer</v>
      </c>
      <c r="F17" t="str">
        <f t="shared" si="3"/>
        <v>a veces</v>
      </c>
      <c r="G17">
        <f t="shared" si="4"/>
        <v>3</v>
      </c>
      <c r="H17">
        <f t="shared" si="5"/>
        <v>171.1</v>
      </c>
      <c r="I17">
        <v>2</v>
      </c>
      <c r="J17" t="str">
        <f t="shared" si="0"/>
        <v>Brazos</v>
      </c>
      <c r="K17">
        <v>62.015279100707261</v>
      </c>
      <c r="L17">
        <f t="shared" si="1"/>
        <v>62</v>
      </c>
      <c r="O17">
        <v>2</v>
      </c>
      <c r="P17">
        <v>0.15</v>
      </c>
      <c r="Q17" t="s">
        <v>9</v>
      </c>
    </row>
    <row r="18" spans="1:17">
      <c r="A18">
        <v>1</v>
      </c>
      <c r="B18">
        <v>4</v>
      </c>
      <c r="C18">
        <v>2</v>
      </c>
      <c r="D18">
        <v>171.32282366394065</v>
      </c>
      <c r="E18" t="str">
        <f t="shared" si="2"/>
        <v>Mujer</v>
      </c>
      <c r="F18" t="str">
        <f t="shared" si="3"/>
        <v>siempre</v>
      </c>
      <c r="G18">
        <f t="shared" si="4"/>
        <v>2</v>
      </c>
      <c r="H18">
        <f t="shared" si="5"/>
        <v>171.3</v>
      </c>
      <c r="I18">
        <v>4</v>
      </c>
      <c r="J18" t="str">
        <f t="shared" si="0"/>
        <v>Abdomen</v>
      </c>
      <c r="K18">
        <v>59.102672992297443</v>
      </c>
      <c r="L18">
        <f t="shared" si="1"/>
        <v>59.1</v>
      </c>
      <c r="O18">
        <v>3</v>
      </c>
      <c r="P18">
        <v>0.2</v>
      </c>
      <c r="Q18" t="s">
        <v>10</v>
      </c>
    </row>
    <row r="19" spans="1:17">
      <c r="A19">
        <v>2</v>
      </c>
      <c r="B19">
        <v>2</v>
      </c>
      <c r="C19">
        <v>6</v>
      </c>
      <c r="D19">
        <v>176.16435499978252</v>
      </c>
      <c r="E19" t="str">
        <f t="shared" si="2"/>
        <v>Hombre</v>
      </c>
      <c r="F19" t="str">
        <f t="shared" si="3"/>
        <v>a veces</v>
      </c>
      <c r="G19">
        <f t="shared" si="4"/>
        <v>6</v>
      </c>
      <c r="H19">
        <f t="shared" si="5"/>
        <v>176.2</v>
      </c>
      <c r="I19">
        <v>5</v>
      </c>
      <c r="J19" t="str">
        <f t="shared" si="0"/>
        <v>Cardio</v>
      </c>
      <c r="K19">
        <v>90.750672649906477</v>
      </c>
      <c r="L19">
        <f t="shared" si="1"/>
        <v>90.8</v>
      </c>
      <c r="O19">
        <v>4</v>
      </c>
      <c r="P19">
        <v>0.25</v>
      </c>
      <c r="Q19" t="s">
        <v>11</v>
      </c>
    </row>
    <row r="20" spans="1:17">
      <c r="A20">
        <v>2</v>
      </c>
      <c r="B20">
        <v>2</v>
      </c>
      <c r="C20">
        <v>2</v>
      </c>
      <c r="D20">
        <v>169.50131496007089</v>
      </c>
      <c r="E20" t="str">
        <f t="shared" si="2"/>
        <v>Hombre</v>
      </c>
      <c r="F20" t="str">
        <f t="shared" si="3"/>
        <v>a veces</v>
      </c>
      <c r="G20">
        <f t="shared" si="4"/>
        <v>2</v>
      </c>
      <c r="H20">
        <f t="shared" si="5"/>
        <v>169.5</v>
      </c>
      <c r="I20">
        <v>4</v>
      </c>
      <c r="J20" t="str">
        <f t="shared" si="0"/>
        <v>Abdomen</v>
      </c>
      <c r="K20">
        <v>79.885565432830475</v>
      </c>
      <c r="L20">
        <f t="shared" si="1"/>
        <v>79.900000000000006</v>
      </c>
      <c r="O20">
        <v>5</v>
      </c>
      <c r="P20">
        <v>0.35</v>
      </c>
      <c r="Q20" t="s">
        <v>12</v>
      </c>
    </row>
    <row r="21" spans="1:17">
      <c r="A21">
        <v>1</v>
      </c>
      <c r="B21">
        <v>3</v>
      </c>
      <c r="C21">
        <v>3</v>
      </c>
      <c r="D21">
        <v>169.12198745732894</v>
      </c>
      <c r="E21" t="str">
        <f t="shared" si="2"/>
        <v>Mujer</v>
      </c>
      <c r="F21" t="str">
        <f t="shared" si="3"/>
        <v>regularmente</v>
      </c>
      <c r="G21">
        <f t="shared" si="4"/>
        <v>3</v>
      </c>
      <c r="H21">
        <f t="shared" si="5"/>
        <v>169.1</v>
      </c>
      <c r="I21">
        <v>5</v>
      </c>
      <c r="J21" t="str">
        <f t="shared" si="0"/>
        <v>Cardio</v>
      </c>
      <c r="K21">
        <v>62.266355233784992</v>
      </c>
      <c r="L21">
        <f t="shared" si="1"/>
        <v>62.3</v>
      </c>
    </row>
    <row r="22" spans="1:17">
      <c r="A22">
        <v>1</v>
      </c>
      <c r="B22">
        <v>3</v>
      </c>
      <c r="C22">
        <v>4</v>
      </c>
      <c r="D22">
        <v>164.54612407134846</v>
      </c>
      <c r="E22" t="str">
        <f t="shared" si="2"/>
        <v>Mujer</v>
      </c>
      <c r="F22" t="str">
        <f t="shared" si="3"/>
        <v>regularmente</v>
      </c>
      <c r="G22">
        <f t="shared" si="4"/>
        <v>4</v>
      </c>
      <c r="H22">
        <f t="shared" si="5"/>
        <v>164.5</v>
      </c>
      <c r="I22">
        <v>5</v>
      </c>
      <c r="J22" t="str">
        <f t="shared" si="0"/>
        <v>Cardio</v>
      </c>
      <c r="K22">
        <v>67.527527147112409</v>
      </c>
      <c r="L22">
        <f t="shared" si="1"/>
        <v>67.5</v>
      </c>
    </row>
    <row r="23" spans="1:17">
      <c r="A23">
        <v>2</v>
      </c>
      <c r="B23">
        <v>1</v>
      </c>
      <c r="C23">
        <v>2</v>
      </c>
      <c r="D23">
        <v>172.18877175939269</v>
      </c>
      <c r="E23" t="str">
        <f t="shared" si="2"/>
        <v>Hombre</v>
      </c>
      <c r="F23" t="str">
        <f t="shared" si="3"/>
        <v>poco</v>
      </c>
      <c r="G23">
        <f t="shared" si="4"/>
        <v>2</v>
      </c>
      <c r="H23">
        <f t="shared" si="5"/>
        <v>172.2</v>
      </c>
      <c r="I23">
        <v>5</v>
      </c>
      <c r="J23" t="str">
        <f t="shared" si="0"/>
        <v>Cardio</v>
      </c>
      <c r="K23">
        <v>79.041171856538853</v>
      </c>
      <c r="L23">
        <f t="shared" si="1"/>
        <v>79</v>
      </c>
    </row>
    <row r="24" spans="1:17">
      <c r="A24">
        <v>1</v>
      </c>
      <c r="B24">
        <v>2</v>
      </c>
      <c r="C24">
        <v>1</v>
      </c>
      <c r="D24">
        <v>169.42319846013561</v>
      </c>
      <c r="E24" t="str">
        <f t="shared" si="2"/>
        <v>Mujer</v>
      </c>
      <c r="F24" t="str">
        <f t="shared" si="3"/>
        <v>a veces</v>
      </c>
      <c r="G24">
        <f t="shared" si="4"/>
        <v>1</v>
      </c>
      <c r="H24">
        <f t="shared" si="5"/>
        <v>169.4</v>
      </c>
      <c r="I24">
        <v>2</v>
      </c>
      <c r="J24" t="str">
        <f t="shared" si="0"/>
        <v>Brazos</v>
      </c>
      <c r="K24">
        <v>57.380815414851526</v>
      </c>
      <c r="L24">
        <f t="shared" si="1"/>
        <v>57.4</v>
      </c>
    </row>
    <row r="25" spans="1:17">
      <c r="A25">
        <v>1</v>
      </c>
      <c r="B25">
        <v>1</v>
      </c>
      <c r="C25">
        <v>2</v>
      </c>
      <c r="D25">
        <v>168.69010025577154</v>
      </c>
      <c r="E25" t="str">
        <f t="shared" si="2"/>
        <v>Mujer</v>
      </c>
      <c r="F25" t="str">
        <f t="shared" si="3"/>
        <v>poco</v>
      </c>
      <c r="G25">
        <f t="shared" si="4"/>
        <v>2</v>
      </c>
      <c r="H25">
        <f t="shared" si="5"/>
        <v>168.7</v>
      </c>
      <c r="I25">
        <v>5</v>
      </c>
      <c r="J25" t="str">
        <f t="shared" si="0"/>
        <v>Cardio</v>
      </c>
      <c r="K25">
        <v>65.10223809719318</v>
      </c>
      <c r="L25">
        <f t="shared" si="1"/>
        <v>65.099999999999994</v>
      </c>
    </row>
    <row r="26" spans="1:17">
      <c r="A26">
        <v>2</v>
      </c>
      <c r="B26">
        <v>4</v>
      </c>
      <c r="C26">
        <v>5</v>
      </c>
      <c r="D26">
        <v>174.92654180561658</v>
      </c>
      <c r="E26" t="str">
        <f t="shared" si="2"/>
        <v>Hombre</v>
      </c>
      <c r="F26" t="str">
        <f t="shared" si="3"/>
        <v>siempre</v>
      </c>
      <c r="G26">
        <f t="shared" si="4"/>
        <v>5</v>
      </c>
      <c r="H26">
        <f t="shared" si="5"/>
        <v>174.9</v>
      </c>
      <c r="I26">
        <v>3</v>
      </c>
      <c r="J26" t="str">
        <f t="shared" si="0"/>
        <v>Pecho</v>
      </c>
      <c r="K26">
        <v>90.218412976415124</v>
      </c>
      <c r="L26">
        <f t="shared" si="1"/>
        <v>90.2</v>
      </c>
    </row>
    <row r="27" spans="1:17">
      <c r="A27">
        <v>1</v>
      </c>
      <c r="B27">
        <v>1</v>
      </c>
      <c r="C27">
        <v>1</v>
      </c>
      <c r="D27">
        <v>173.29009253619006</v>
      </c>
      <c r="E27" t="str">
        <f t="shared" si="2"/>
        <v>Mujer</v>
      </c>
      <c r="F27" t="str">
        <f t="shared" si="3"/>
        <v>poco</v>
      </c>
      <c r="G27">
        <f t="shared" si="4"/>
        <v>1</v>
      </c>
      <c r="H27">
        <f t="shared" si="5"/>
        <v>173.3</v>
      </c>
      <c r="I27">
        <v>4</v>
      </c>
      <c r="J27" t="str">
        <f t="shared" si="0"/>
        <v>Abdomen</v>
      </c>
      <c r="K27">
        <v>55.850235163752217</v>
      </c>
      <c r="L27">
        <f t="shared" si="1"/>
        <v>55.9</v>
      </c>
    </row>
    <row r="28" spans="1:17">
      <c r="A28">
        <v>1</v>
      </c>
      <c r="B28">
        <v>2</v>
      </c>
      <c r="C28">
        <v>1</v>
      </c>
      <c r="D28">
        <v>163.71128069469705</v>
      </c>
      <c r="E28" t="str">
        <f t="shared" si="2"/>
        <v>Mujer</v>
      </c>
      <c r="F28" t="str">
        <f t="shared" si="3"/>
        <v>a veces</v>
      </c>
      <c r="G28">
        <f t="shared" si="4"/>
        <v>1</v>
      </c>
      <c r="H28">
        <f t="shared" si="5"/>
        <v>163.69999999999999</v>
      </c>
      <c r="I28">
        <v>5</v>
      </c>
      <c r="J28" t="str">
        <f t="shared" si="0"/>
        <v>Cardio</v>
      </c>
      <c r="K28">
        <v>64.210286663984874</v>
      </c>
      <c r="L28">
        <f t="shared" si="1"/>
        <v>64.2</v>
      </c>
    </row>
    <row r="29" spans="1:17">
      <c r="A29">
        <v>1</v>
      </c>
      <c r="B29">
        <v>3</v>
      </c>
      <c r="C29">
        <v>1</v>
      </c>
      <c r="D29">
        <v>172.93108314508572</v>
      </c>
      <c r="E29" t="str">
        <f t="shared" si="2"/>
        <v>Mujer</v>
      </c>
      <c r="F29" t="str">
        <f t="shared" si="3"/>
        <v>regularmente</v>
      </c>
      <c r="G29">
        <f t="shared" si="4"/>
        <v>1</v>
      </c>
      <c r="H29">
        <f t="shared" si="5"/>
        <v>172.9</v>
      </c>
      <c r="I29">
        <v>5</v>
      </c>
      <c r="J29" t="str">
        <f t="shared" si="0"/>
        <v>Cardio</v>
      </c>
      <c r="K29">
        <v>64.713811595132569</v>
      </c>
      <c r="L29">
        <f t="shared" si="1"/>
        <v>64.7</v>
      </c>
    </row>
    <row r="30" spans="1:17">
      <c r="A30">
        <v>1</v>
      </c>
      <c r="B30">
        <v>4</v>
      </c>
      <c r="C30">
        <v>4</v>
      </c>
      <c r="D30">
        <v>168.63865923543926</v>
      </c>
      <c r="E30" t="str">
        <f t="shared" si="2"/>
        <v>Mujer</v>
      </c>
      <c r="F30" t="str">
        <f t="shared" si="3"/>
        <v>siempre</v>
      </c>
      <c r="G30">
        <f t="shared" si="4"/>
        <v>4</v>
      </c>
      <c r="H30">
        <f t="shared" si="5"/>
        <v>168.6</v>
      </c>
      <c r="I30">
        <v>5</v>
      </c>
      <c r="J30" t="str">
        <f t="shared" si="0"/>
        <v>Cardio</v>
      </c>
      <c r="K30">
        <v>67.082690509466914</v>
      </c>
      <c r="L30">
        <f t="shared" si="1"/>
        <v>67.099999999999994</v>
      </c>
    </row>
    <row r="31" spans="1:17">
      <c r="A31">
        <v>2</v>
      </c>
      <c r="B31">
        <v>1</v>
      </c>
      <c r="C31">
        <v>6</v>
      </c>
      <c r="D31">
        <v>166.53730810678098</v>
      </c>
      <c r="E31" t="str">
        <f t="shared" si="2"/>
        <v>Hombre</v>
      </c>
      <c r="F31" t="str">
        <f t="shared" si="3"/>
        <v>poco</v>
      </c>
      <c r="G31">
        <f t="shared" si="4"/>
        <v>6</v>
      </c>
      <c r="H31">
        <f t="shared" si="5"/>
        <v>166.5</v>
      </c>
      <c r="I31">
        <v>4</v>
      </c>
      <c r="J31" t="str">
        <f t="shared" si="0"/>
        <v>Abdomen</v>
      </c>
      <c r="K31">
        <v>74.611042485915817</v>
      </c>
      <c r="L31">
        <f t="shared" si="1"/>
        <v>74.599999999999994</v>
      </c>
    </row>
    <row r="32" spans="1:17">
      <c r="A32">
        <v>2</v>
      </c>
      <c r="B32">
        <v>3</v>
      </c>
      <c r="C32">
        <v>3</v>
      </c>
      <c r="D32">
        <v>175.51894117961638</v>
      </c>
      <c r="E32" t="str">
        <f t="shared" si="2"/>
        <v>Hombre</v>
      </c>
      <c r="F32" t="str">
        <f t="shared" si="3"/>
        <v>regularmente</v>
      </c>
      <c r="G32">
        <f t="shared" si="4"/>
        <v>3</v>
      </c>
      <c r="H32">
        <f t="shared" si="5"/>
        <v>175.5</v>
      </c>
      <c r="I32">
        <v>4</v>
      </c>
      <c r="J32" t="str">
        <f t="shared" si="0"/>
        <v>Abdomen</v>
      </c>
      <c r="K32">
        <v>82.473144707235036</v>
      </c>
      <c r="L32">
        <f t="shared" si="1"/>
        <v>82.5</v>
      </c>
    </row>
    <row r="33" spans="1:12">
      <c r="A33">
        <v>1</v>
      </c>
      <c r="B33">
        <v>1</v>
      </c>
      <c r="C33">
        <v>4</v>
      </c>
      <c r="D33">
        <v>169.30543708615005</v>
      </c>
      <c r="E33" t="str">
        <f t="shared" si="2"/>
        <v>Mujer</v>
      </c>
      <c r="F33" t="str">
        <f t="shared" si="3"/>
        <v>poco</v>
      </c>
      <c r="G33">
        <f t="shared" si="4"/>
        <v>4</v>
      </c>
      <c r="H33">
        <f t="shared" si="5"/>
        <v>169.3</v>
      </c>
      <c r="I33">
        <v>5</v>
      </c>
      <c r="J33" t="str">
        <f t="shared" si="0"/>
        <v>Cardio</v>
      </c>
      <c r="K33">
        <v>61.336066092737013</v>
      </c>
      <c r="L33">
        <f t="shared" si="1"/>
        <v>61.3</v>
      </c>
    </row>
    <row r="34" spans="1:12">
      <c r="A34">
        <v>1</v>
      </c>
      <c r="B34">
        <v>3</v>
      </c>
      <c r="C34">
        <v>1</v>
      </c>
      <c r="D34">
        <v>169.64411927066976</v>
      </c>
      <c r="E34" t="str">
        <f t="shared" si="2"/>
        <v>Mujer</v>
      </c>
      <c r="F34" t="str">
        <f t="shared" si="3"/>
        <v>regularmente</v>
      </c>
      <c r="G34">
        <f t="shared" si="4"/>
        <v>1</v>
      </c>
      <c r="H34">
        <f t="shared" si="5"/>
        <v>169.6</v>
      </c>
      <c r="I34">
        <v>4</v>
      </c>
      <c r="J34" t="str">
        <f t="shared" si="0"/>
        <v>Abdomen</v>
      </c>
      <c r="K34">
        <v>63.464765322854504</v>
      </c>
      <c r="L34">
        <f t="shared" si="1"/>
        <v>63.5</v>
      </c>
    </row>
    <row r="35" spans="1:12">
      <c r="A35">
        <v>2</v>
      </c>
      <c r="B35">
        <v>2</v>
      </c>
      <c r="C35">
        <v>2</v>
      </c>
      <c r="D35">
        <v>167.22752363595646</v>
      </c>
      <c r="E35" t="str">
        <f t="shared" si="2"/>
        <v>Hombre</v>
      </c>
      <c r="F35" t="str">
        <f t="shared" si="3"/>
        <v>a veces</v>
      </c>
      <c r="G35">
        <f t="shared" si="4"/>
        <v>2</v>
      </c>
      <c r="H35">
        <f t="shared" si="5"/>
        <v>167.2</v>
      </c>
      <c r="I35">
        <v>4</v>
      </c>
      <c r="J35" t="str">
        <f t="shared" si="0"/>
        <v>Abdomen</v>
      </c>
      <c r="K35">
        <v>81.907835163461272</v>
      </c>
      <c r="L35">
        <f t="shared" si="1"/>
        <v>81.900000000000006</v>
      </c>
    </row>
    <row r="36" spans="1:12">
      <c r="A36">
        <v>1</v>
      </c>
      <c r="B36">
        <v>4</v>
      </c>
      <c r="C36">
        <v>4</v>
      </c>
      <c r="D36">
        <v>175.65112713957205</v>
      </c>
      <c r="E36" t="str">
        <f t="shared" si="2"/>
        <v>Mujer</v>
      </c>
      <c r="F36" t="str">
        <f t="shared" si="3"/>
        <v>siempre</v>
      </c>
      <c r="G36">
        <f t="shared" si="4"/>
        <v>4</v>
      </c>
      <c r="H36">
        <f t="shared" si="5"/>
        <v>175.7</v>
      </c>
      <c r="I36">
        <v>2</v>
      </c>
      <c r="J36" t="str">
        <f t="shared" si="0"/>
        <v>Brazos</v>
      </c>
      <c r="K36">
        <v>57.747428313037375</v>
      </c>
      <c r="L36">
        <f t="shared" si="1"/>
        <v>57.7</v>
      </c>
    </row>
    <row r="37" spans="1:12">
      <c r="A37">
        <v>1</v>
      </c>
      <c r="B37">
        <v>2</v>
      </c>
      <c r="C37">
        <v>4</v>
      </c>
      <c r="D37">
        <v>168.73264187044697</v>
      </c>
      <c r="E37" t="str">
        <f t="shared" si="2"/>
        <v>Mujer</v>
      </c>
      <c r="F37" t="str">
        <f t="shared" si="3"/>
        <v>a veces</v>
      </c>
      <c r="G37">
        <f t="shared" si="4"/>
        <v>4</v>
      </c>
      <c r="H37">
        <f t="shared" si="5"/>
        <v>168.7</v>
      </c>
      <c r="I37">
        <v>3</v>
      </c>
      <c r="J37" t="str">
        <f t="shared" si="0"/>
        <v>Pecho</v>
      </c>
      <c r="K37">
        <v>56.118403910769842</v>
      </c>
      <c r="L37">
        <f t="shared" si="1"/>
        <v>56.1</v>
      </c>
    </row>
    <row r="38" spans="1:12">
      <c r="A38">
        <v>1</v>
      </c>
      <c r="B38">
        <v>2</v>
      </c>
      <c r="C38">
        <v>1</v>
      </c>
      <c r="D38">
        <v>169.57063209876651</v>
      </c>
      <c r="E38" t="str">
        <f t="shared" si="2"/>
        <v>Mujer</v>
      </c>
      <c r="F38" t="str">
        <f t="shared" si="3"/>
        <v>a veces</v>
      </c>
      <c r="G38">
        <f t="shared" si="4"/>
        <v>1</v>
      </c>
      <c r="H38">
        <f t="shared" si="5"/>
        <v>169.6</v>
      </c>
      <c r="I38">
        <v>1</v>
      </c>
      <c r="J38" t="str">
        <f t="shared" si="0"/>
        <v>Pierna</v>
      </c>
      <c r="K38">
        <v>66.436840197531268</v>
      </c>
      <c r="L38">
        <f t="shared" si="1"/>
        <v>66.400000000000006</v>
      </c>
    </row>
    <row r="39" spans="1:12">
      <c r="A39">
        <v>2</v>
      </c>
      <c r="B39">
        <v>3</v>
      </c>
      <c r="C39">
        <v>3</v>
      </c>
      <c r="D39">
        <v>171.77352376340423</v>
      </c>
      <c r="E39" t="str">
        <f t="shared" si="2"/>
        <v>Hombre</v>
      </c>
      <c r="F39" t="str">
        <f t="shared" si="3"/>
        <v>regularmente</v>
      </c>
      <c r="G39">
        <f t="shared" si="4"/>
        <v>3</v>
      </c>
      <c r="H39">
        <f t="shared" si="5"/>
        <v>171.8</v>
      </c>
      <c r="I39">
        <v>3</v>
      </c>
      <c r="J39" t="str">
        <f t="shared" si="0"/>
        <v>Pecho</v>
      </c>
      <c r="K39">
        <v>77.862615218263812</v>
      </c>
      <c r="L39">
        <f t="shared" si="1"/>
        <v>77.900000000000006</v>
      </c>
    </row>
    <row r="40" spans="1:12">
      <c r="A40">
        <v>1</v>
      </c>
      <c r="B40">
        <v>1</v>
      </c>
      <c r="C40">
        <v>3</v>
      </c>
      <c r="D40">
        <v>172.95313839160372</v>
      </c>
      <c r="E40" t="str">
        <f t="shared" si="2"/>
        <v>Mujer</v>
      </c>
      <c r="F40" t="str">
        <f t="shared" si="3"/>
        <v>poco</v>
      </c>
      <c r="G40">
        <f t="shared" si="4"/>
        <v>3</v>
      </c>
      <c r="H40">
        <f t="shared" si="5"/>
        <v>173</v>
      </c>
      <c r="I40">
        <v>4</v>
      </c>
      <c r="J40" t="str">
        <f t="shared" si="0"/>
        <v>Abdomen</v>
      </c>
      <c r="K40">
        <v>64.722192588809406</v>
      </c>
      <c r="L40">
        <f t="shared" si="1"/>
        <v>64.7</v>
      </c>
    </row>
    <row r="41" spans="1:12">
      <c r="A41">
        <v>1</v>
      </c>
      <c r="B41">
        <v>1</v>
      </c>
      <c r="C41">
        <v>1</v>
      </c>
      <c r="D41">
        <v>169.01003775448771</v>
      </c>
      <c r="E41" t="str">
        <f t="shared" si="2"/>
        <v>Mujer</v>
      </c>
      <c r="F41" t="str">
        <f t="shared" si="3"/>
        <v>poco</v>
      </c>
      <c r="G41">
        <f t="shared" si="4"/>
        <v>1</v>
      </c>
      <c r="H41">
        <f t="shared" si="5"/>
        <v>169</v>
      </c>
      <c r="I41">
        <v>2</v>
      </c>
      <c r="J41" t="str">
        <f t="shared" si="0"/>
        <v>Brazos</v>
      </c>
      <c r="K41">
        <v>57.223814346705325</v>
      </c>
      <c r="L41">
        <f t="shared" si="1"/>
        <v>57.2</v>
      </c>
    </row>
    <row r="42" spans="1:12">
      <c r="A42">
        <v>1</v>
      </c>
      <c r="B42">
        <v>2</v>
      </c>
      <c r="C42">
        <v>2</v>
      </c>
      <c r="D42">
        <v>172.96440703095868</v>
      </c>
      <c r="E42" t="str">
        <f t="shared" si="2"/>
        <v>Mujer</v>
      </c>
      <c r="F42" t="str">
        <f t="shared" si="3"/>
        <v>a veces</v>
      </c>
      <c r="G42">
        <f t="shared" si="4"/>
        <v>2</v>
      </c>
      <c r="H42">
        <f t="shared" si="5"/>
        <v>173</v>
      </c>
      <c r="I42">
        <v>4</v>
      </c>
      <c r="J42" t="str">
        <f t="shared" si="0"/>
        <v>Abdomen</v>
      </c>
      <c r="K42">
        <v>60.726474671764294</v>
      </c>
      <c r="L42">
        <f t="shared" si="1"/>
        <v>60.7</v>
      </c>
    </row>
    <row r="43" spans="1:12">
      <c r="A43">
        <v>1</v>
      </c>
      <c r="B43">
        <v>2</v>
      </c>
      <c r="C43">
        <v>6</v>
      </c>
      <c r="D43">
        <v>166.87617219024105</v>
      </c>
      <c r="E43" t="str">
        <f t="shared" si="2"/>
        <v>Mujer</v>
      </c>
      <c r="F43" t="str">
        <f t="shared" si="3"/>
        <v>a veces</v>
      </c>
      <c r="G43">
        <f t="shared" si="4"/>
        <v>6</v>
      </c>
      <c r="H43">
        <f t="shared" si="5"/>
        <v>166.9</v>
      </c>
      <c r="I43">
        <v>2</v>
      </c>
      <c r="J43" t="str">
        <f t="shared" si="0"/>
        <v>Brazos</v>
      </c>
      <c r="K43">
        <v>57.4129454322916</v>
      </c>
      <c r="L43">
        <f t="shared" si="1"/>
        <v>57.4</v>
      </c>
    </row>
    <row r="44" spans="1:12">
      <c r="A44">
        <v>2</v>
      </c>
      <c r="B44">
        <v>2</v>
      </c>
      <c r="C44">
        <v>3</v>
      </c>
      <c r="D44">
        <v>171.80429196916521</v>
      </c>
      <c r="E44" t="str">
        <f t="shared" si="2"/>
        <v>Hombre</v>
      </c>
      <c r="F44" t="str">
        <f t="shared" si="3"/>
        <v>a veces</v>
      </c>
      <c r="G44">
        <f t="shared" si="4"/>
        <v>3</v>
      </c>
      <c r="H44">
        <f t="shared" si="5"/>
        <v>171.8</v>
      </c>
      <c r="I44">
        <v>3</v>
      </c>
      <c r="J44" t="str">
        <f t="shared" si="0"/>
        <v>Pecho</v>
      </c>
      <c r="K44">
        <v>70.875845546741033</v>
      </c>
      <c r="L44">
        <f t="shared" si="1"/>
        <v>70.900000000000006</v>
      </c>
    </row>
    <row r="45" spans="1:12">
      <c r="A45">
        <v>1</v>
      </c>
      <c r="B45">
        <v>2</v>
      </c>
      <c r="C45">
        <v>1</v>
      </c>
      <c r="D45">
        <v>163.63539245678112</v>
      </c>
      <c r="E45" t="str">
        <f t="shared" si="2"/>
        <v>Mujer</v>
      </c>
      <c r="F45" t="str">
        <f t="shared" si="3"/>
        <v>a veces</v>
      </c>
      <c r="G45">
        <f t="shared" si="4"/>
        <v>1</v>
      </c>
      <c r="H45">
        <f t="shared" si="5"/>
        <v>163.6</v>
      </c>
      <c r="I45">
        <v>5</v>
      </c>
      <c r="J45" t="str">
        <f t="shared" si="0"/>
        <v>Cardio</v>
      </c>
      <c r="K45">
        <v>67.18144913357682</v>
      </c>
      <c r="L45">
        <f t="shared" si="1"/>
        <v>67.2</v>
      </c>
    </row>
    <row r="46" spans="1:12">
      <c r="A46">
        <v>2</v>
      </c>
      <c r="B46">
        <v>2</v>
      </c>
      <c r="C46">
        <v>3</v>
      </c>
      <c r="D46">
        <v>172.4450127966702</v>
      </c>
      <c r="E46" t="str">
        <f t="shared" si="2"/>
        <v>Hombre</v>
      </c>
      <c r="F46" t="str">
        <f t="shared" si="3"/>
        <v>a veces</v>
      </c>
      <c r="G46">
        <f t="shared" si="4"/>
        <v>3</v>
      </c>
      <c r="H46">
        <f t="shared" si="5"/>
        <v>172.4</v>
      </c>
      <c r="I46">
        <v>4</v>
      </c>
      <c r="J46" t="str">
        <f t="shared" si="0"/>
        <v>Abdomen</v>
      </c>
      <c r="K46">
        <v>84.15135550256818</v>
      </c>
      <c r="L46">
        <f t="shared" si="1"/>
        <v>84.2</v>
      </c>
    </row>
    <row r="47" spans="1:12">
      <c r="A47">
        <v>2</v>
      </c>
      <c r="B47">
        <v>2</v>
      </c>
      <c r="C47">
        <v>3</v>
      </c>
      <c r="D47">
        <v>170.3033801476704</v>
      </c>
      <c r="E47" t="str">
        <f t="shared" si="2"/>
        <v>Hombre</v>
      </c>
      <c r="F47" t="str">
        <f t="shared" si="3"/>
        <v>a veces</v>
      </c>
      <c r="G47">
        <f t="shared" si="4"/>
        <v>3</v>
      </c>
      <c r="H47">
        <f t="shared" si="5"/>
        <v>170.3</v>
      </c>
      <c r="I47">
        <v>5</v>
      </c>
      <c r="J47" t="str">
        <f t="shared" si="0"/>
        <v>Cardio</v>
      </c>
      <c r="K47">
        <v>85.230453463498264</v>
      </c>
      <c r="L47">
        <f t="shared" si="1"/>
        <v>85.2</v>
      </c>
    </row>
    <row r="48" spans="1:12">
      <c r="A48">
        <v>1</v>
      </c>
      <c r="B48">
        <v>3</v>
      </c>
      <c r="C48">
        <v>6</v>
      </c>
      <c r="D48">
        <v>168.1980727170594</v>
      </c>
      <c r="E48" t="str">
        <f t="shared" si="2"/>
        <v>Mujer</v>
      </c>
      <c r="F48" t="str">
        <f t="shared" si="3"/>
        <v>regularmente</v>
      </c>
      <c r="G48">
        <f t="shared" si="4"/>
        <v>6</v>
      </c>
      <c r="H48">
        <f t="shared" si="5"/>
        <v>168.2</v>
      </c>
      <c r="I48">
        <v>2</v>
      </c>
      <c r="J48" t="str">
        <f t="shared" si="0"/>
        <v>Brazos</v>
      </c>
      <c r="K48">
        <v>71.915267632482568</v>
      </c>
      <c r="L48">
        <f t="shared" si="1"/>
        <v>71.900000000000006</v>
      </c>
    </row>
    <row r="49" spans="1:12">
      <c r="A49">
        <v>1</v>
      </c>
      <c r="B49">
        <v>1</v>
      </c>
      <c r="C49">
        <v>4</v>
      </c>
      <c r="D49">
        <v>174.19741809309926</v>
      </c>
      <c r="E49" t="str">
        <f t="shared" si="2"/>
        <v>Mujer</v>
      </c>
      <c r="F49" t="str">
        <f t="shared" si="3"/>
        <v>poco</v>
      </c>
      <c r="G49">
        <f t="shared" si="4"/>
        <v>4</v>
      </c>
      <c r="H49">
        <f t="shared" si="5"/>
        <v>174.2</v>
      </c>
      <c r="I49">
        <v>5</v>
      </c>
      <c r="J49" t="str">
        <f t="shared" si="0"/>
        <v>Cardio</v>
      </c>
      <c r="K49">
        <v>58.195018875377713</v>
      </c>
      <c r="L49">
        <f t="shared" si="1"/>
        <v>58.2</v>
      </c>
    </row>
    <row r="50" spans="1:12">
      <c r="A50">
        <v>2</v>
      </c>
      <c r="B50">
        <v>3</v>
      </c>
      <c r="C50">
        <v>1</v>
      </c>
      <c r="D50">
        <v>170.00718955561751</v>
      </c>
      <c r="E50" t="str">
        <f t="shared" si="2"/>
        <v>Hombre</v>
      </c>
      <c r="F50" t="str">
        <f t="shared" si="3"/>
        <v>regularmente</v>
      </c>
      <c r="G50">
        <f t="shared" si="4"/>
        <v>1</v>
      </c>
      <c r="H50">
        <f t="shared" si="5"/>
        <v>170</v>
      </c>
      <c r="I50">
        <v>2</v>
      </c>
      <c r="J50" t="str">
        <f t="shared" si="0"/>
        <v>Brazos</v>
      </c>
      <c r="K50">
        <v>70.103091508915526</v>
      </c>
      <c r="L50">
        <f t="shared" si="1"/>
        <v>70.099999999999994</v>
      </c>
    </row>
    <row r="51" spans="1:12">
      <c r="A51">
        <v>2</v>
      </c>
      <c r="B51">
        <v>1</v>
      </c>
      <c r="C51">
        <v>2</v>
      </c>
      <c r="D51">
        <v>169.56447936710902</v>
      </c>
      <c r="E51" t="str">
        <f t="shared" si="2"/>
        <v>Hombre</v>
      </c>
      <c r="F51" t="str">
        <f t="shared" si="3"/>
        <v>poco</v>
      </c>
      <c r="G51">
        <f t="shared" si="4"/>
        <v>2</v>
      </c>
      <c r="H51">
        <f t="shared" si="5"/>
        <v>169.6</v>
      </c>
      <c r="I51">
        <v>5</v>
      </c>
      <c r="J51" t="str">
        <f t="shared" si="0"/>
        <v>Cardio</v>
      </c>
      <c r="K51">
        <v>75.912726127856871</v>
      </c>
      <c r="L51">
        <f t="shared" si="1"/>
        <v>75.900000000000006</v>
      </c>
    </row>
    <row r="52" spans="1:12">
      <c r="A52">
        <v>1</v>
      </c>
      <c r="B52">
        <v>2</v>
      </c>
      <c r="C52">
        <v>4</v>
      </c>
      <c r="D52">
        <v>171.44366822496522</v>
      </c>
      <c r="E52" t="str">
        <f t="shared" si="2"/>
        <v>Mujer</v>
      </c>
      <c r="F52" t="str">
        <f t="shared" si="3"/>
        <v>a veces</v>
      </c>
      <c r="G52">
        <f t="shared" si="4"/>
        <v>4</v>
      </c>
      <c r="H52">
        <f t="shared" si="5"/>
        <v>171.4</v>
      </c>
      <c r="I52">
        <v>5</v>
      </c>
      <c r="J52" t="str">
        <f t="shared" si="0"/>
        <v>Cardio</v>
      </c>
      <c r="K52">
        <v>63.148593925486779</v>
      </c>
      <c r="L52">
        <f t="shared" si="1"/>
        <v>63.1</v>
      </c>
    </row>
    <row r="53" spans="1:12">
      <c r="A53">
        <v>2</v>
      </c>
      <c r="B53">
        <v>2</v>
      </c>
      <c r="C53">
        <v>4</v>
      </c>
      <c r="D53">
        <v>166.38985173078254</v>
      </c>
      <c r="E53" t="str">
        <f t="shared" si="2"/>
        <v>Hombre</v>
      </c>
      <c r="F53" t="str">
        <f t="shared" si="3"/>
        <v>a veces</v>
      </c>
      <c r="G53">
        <f t="shared" si="4"/>
        <v>4</v>
      </c>
      <c r="H53">
        <f t="shared" si="5"/>
        <v>166.4</v>
      </c>
      <c r="I53">
        <v>4</v>
      </c>
      <c r="J53" t="str">
        <f t="shared" si="0"/>
        <v>Abdomen</v>
      </c>
      <c r="K53">
        <v>84.547636244236486</v>
      </c>
      <c r="L53">
        <f t="shared" si="1"/>
        <v>84.5</v>
      </c>
    </row>
    <row r="54" spans="1:12">
      <c r="A54">
        <v>2</v>
      </c>
      <c r="B54">
        <v>2</v>
      </c>
      <c r="C54">
        <v>5</v>
      </c>
      <c r="D54">
        <v>161.40316504053771</v>
      </c>
      <c r="E54" t="str">
        <f t="shared" si="2"/>
        <v>Hombre</v>
      </c>
      <c r="F54" t="str">
        <f t="shared" si="3"/>
        <v>a veces</v>
      </c>
      <c r="G54">
        <f t="shared" si="4"/>
        <v>5</v>
      </c>
      <c r="H54">
        <f t="shared" si="5"/>
        <v>161.4</v>
      </c>
      <c r="I54">
        <v>5</v>
      </c>
      <c r="J54" t="str">
        <f t="shared" si="0"/>
        <v>Cardio</v>
      </c>
      <c r="K54">
        <v>72.403360967431212</v>
      </c>
      <c r="L54">
        <f t="shared" si="1"/>
        <v>72.400000000000006</v>
      </c>
    </row>
    <row r="55" spans="1:12">
      <c r="A55">
        <v>1</v>
      </c>
      <c r="B55">
        <v>2</v>
      </c>
      <c r="C55">
        <v>3</v>
      </c>
      <c r="D55">
        <v>169.00845978118014</v>
      </c>
      <c r="E55" t="str">
        <f t="shared" si="2"/>
        <v>Mujer</v>
      </c>
      <c r="F55" t="str">
        <f t="shared" si="3"/>
        <v>a veces</v>
      </c>
      <c r="G55">
        <f t="shared" si="4"/>
        <v>3</v>
      </c>
      <c r="H55">
        <f t="shared" si="5"/>
        <v>169</v>
      </c>
      <c r="I55">
        <v>2</v>
      </c>
      <c r="J55" t="str">
        <f t="shared" si="0"/>
        <v>Brazos</v>
      </c>
      <c r="K55">
        <v>66.223214716848446</v>
      </c>
      <c r="L55">
        <f t="shared" si="1"/>
        <v>66.2</v>
      </c>
    </row>
    <row r="56" spans="1:12">
      <c r="A56">
        <v>1</v>
      </c>
      <c r="B56">
        <v>2</v>
      </c>
      <c r="C56">
        <v>3</v>
      </c>
      <c r="D56">
        <v>167.93494680488948</v>
      </c>
      <c r="E56" t="str">
        <f t="shared" si="2"/>
        <v>Mujer</v>
      </c>
      <c r="F56" t="str">
        <f t="shared" si="3"/>
        <v>a veces</v>
      </c>
      <c r="G56">
        <f t="shared" si="4"/>
        <v>3</v>
      </c>
      <c r="H56">
        <f t="shared" si="5"/>
        <v>167.9</v>
      </c>
      <c r="I56">
        <v>4</v>
      </c>
      <c r="J56" t="str">
        <f t="shared" si="0"/>
        <v>Abdomen</v>
      </c>
      <c r="K56">
        <v>64.815279785857996</v>
      </c>
      <c r="L56">
        <f t="shared" si="1"/>
        <v>64.8</v>
      </c>
    </row>
    <row r="57" spans="1:12">
      <c r="A57">
        <v>1</v>
      </c>
      <c r="B57">
        <v>1</v>
      </c>
      <c r="C57">
        <v>1</v>
      </c>
      <c r="D57">
        <v>173.23207132169046</v>
      </c>
      <c r="E57" t="str">
        <f t="shared" si="2"/>
        <v>Mujer</v>
      </c>
      <c r="F57" t="str">
        <f t="shared" si="3"/>
        <v>poco</v>
      </c>
      <c r="G57">
        <f t="shared" si="4"/>
        <v>1</v>
      </c>
      <c r="H57">
        <f t="shared" si="5"/>
        <v>173.2</v>
      </c>
      <c r="I57">
        <v>4</v>
      </c>
      <c r="J57" t="str">
        <f t="shared" si="0"/>
        <v>Abdomen</v>
      </c>
      <c r="K57">
        <v>71.828187102242367</v>
      </c>
      <c r="L57">
        <f t="shared" si="1"/>
        <v>71.8</v>
      </c>
    </row>
    <row r="58" spans="1:12">
      <c r="A58">
        <v>2</v>
      </c>
      <c r="B58">
        <v>1</v>
      </c>
      <c r="C58">
        <v>3</v>
      </c>
      <c r="D58">
        <v>165.89434992230963</v>
      </c>
      <c r="E58" t="str">
        <f t="shared" si="2"/>
        <v>Hombre</v>
      </c>
      <c r="F58" t="str">
        <f t="shared" si="3"/>
        <v>poco</v>
      </c>
      <c r="G58">
        <f t="shared" si="4"/>
        <v>3</v>
      </c>
      <c r="H58">
        <f t="shared" si="5"/>
        <v>165.9</v>
      </c>
      <c r="I58">
        <v>5</v>
      </c>
      <c r="J58" t="str">
        <f t="shared" si="0"/>
        <v>Cardio</v>
      </c>
      <c r="K58">
        <v>74.334570466593135</v>
      </c>
      <c r="L58">
        <f t="shared" si="1"/>
        <v>74.3</v>
      </c>
    </row>
    <row r="59" spans="1:12">
      <c r="A59">
        <v>1</v>
      </c>
      <c r="B59">
        <v>3</v>
      </c>
      <c r="C59">
        <v>2</v>
      </c>
      <c r="D59">
        <v>175.36756488145329</v>
      </c>
      <c r="E59" t="str">
        <f t="shared" si="2"/>
        <v>Mujer</v>
      </c>
      <c r="F59" t="str">
        <f t="shared" si="3"/>
        <v>regularmente</v>
      </c>
      <c r="G59">
        <f t="shared" si="4"/>
        <v>2</v>
      </c>
      <c r="H59">
        <f t="shared" si="5"/>
        <v>175.4</v>
      </c>
      <c r="I59">
        <v>3</v>
      </c>
      <c r="J59" t="str">
        <f t="shared" si="0"/>
        <v>Pecho</v>
      </c>
      <c r="K59">
        <v>56.639674654952245</v>
      </c>
      <c r="L59">
        <f t="shared" si="1"/>
        <v>56.6</v>
      </c>
    </row>
    <row r="60" spans="1:12">
      <c r="A60">
        <v>2</v>
      </c>
      <c r="B60">
        <v>3</v>
      </c>
      <c r="C60">
        <v>1</v>
      </c>
      <c r="D60">
        <v>171.56849182531005</v>
      </c>
      <c r="E60" t="str">
        <f t="shared" si="2"/>
        <v>Hombre</v>
      </c>
      <c r="F60" t="str">
        <f t="shared" si="3"/>
        <v>regularmente</v>
      </c>
      <c r="G60">
        <f t="shared" si="4"/>
        <v>1</v>
      </c>
      <c r="H60">
        <f t="shared" si="5"/>
        <v>171.6</v>
      </c>
      <c r="I60">
        <v>2</v>
      </c>
      <c r="J60" t="str">
        <f t="shared" si="0"/>
        <v>Brazos</v>
      </c>
      <c r="K60">
        <v>72.774451484883315</v>
      </c>
      <c r="L60">
        <f t="shared" si="1"/>
        <v>72.8</v>
      </c>
    </row>
    <row r="61" spans="1:12">
      <c r="A61">
        <v>1</v>
      </c>
      <c r="B61">
        <v>4</v>
      </c>
      <c r="C61">
        <v>3</v>
      </c>
      <c r="D61">
        <v>167.16099864599528</v>
      </c>
      <c r="E61" t="str">
        <f t="shared" si="2"/>
        <v>Mujer</v>
      </c>
      <c r="F61" t="str">
        <f t="shared" si="3"/>
        <v>siempre</v>
      </c>
      <c r="G61">
        <f t="shared" si="4"/>
        <v>3</v>
      </c>
      <c r="H61">
        <f t="shared" si="5"/>
        <v>167.2</v>
      </c>
      <c r="I61">
        <v>2</v>
      </c>
      <c r="J61" t="str">
        <f t="shared" si="0"/>
        <v>Brazos</v>
      </c>
      <c r="K61">
        <v>70.5211794854782</v>
      </c>
      <c r="L61">
        <f t="shared" si="1"/>
        <v>70.5</v>
      </c>
    </row>
    <row r="62" spans="1:12">
      <c r="A62">
        <v>1</v>
      </c>
      <c r="B62">
        <v>2</v>
      </c>
      <c r="C62">
        <v>6</v>
      </c>
      <c r="D62">
        <v>176.86084604240023</v>
      </c>
      <c r="E62" t="str">
        <f t="shared" si="2"/>
        <v>Mujer</v>
      </c>
      <c r="F62" t="str">
        <f t="shared" si="3"/>
        <v>a veces</v>
      </c>
      <c r="G62">
        <f t="shared" si="4"/>
        <v>6</v>
      </c>
      <c r="H62">
        <f t="shared" si="5"/>
        <v>176.9</v>
      </c>
      <c r="I62">
        <v>3</v>
      </c>
      <c r="J62" t="str">
        <f t="shared" si="0"/>
        <v>Pecho</v>
      </c>
      <c r="K62">
        <v>66.20712149611208</v>
      </c>
      <c r="L62">
        <f t="shared" si="1"/>
        <v>66.2</v>
      </c>
    </row>
    <row r="63" spans="1:12">
      <c r="A63">
        <v>2</v>
      </c>
      <c r="B63">
        <v>2</v>
      </c>
      <c r="C63">
        <v>5</v>
      </c>
      <c r="D63">
        <v>165.28289663430769</v>
      </c>
      <c r="E63" t="str">
        <f t="shared" si="2"/>
        <v>Hombre</v>
      </c>
      <c r="F63" t="str">
        <f t="shared" si="3"/>
        <v>a veces</v>
      </c>
      <c r="G63">
        <f t="shared" si="4"/>
        <v>5</v>
      </c>
      <c r="H63">
        <f t="shared" si="5"/>
        <v>165.3</v>
      </c>
      <c r="I63">
        <v>2</v>
      </c>
      <c r="J63" t="str">
        <f t="shared" si="0"/>
        <v>Brazos</v>
      </c>
      <c r="K63">
        <v>85.071645552752301</v>
      </c>
      <c r="L63">
        <f t="shared" si="1"/>
        <v>85.1</v>
      </c>
    </row>
    <row r="64" spans="1:12">
      <c r="A64">
        <v>1</v>
      </c>
      <c r="B64">
        <v>3</v>
      </c>
      <c r="C64">
        <v>1</v>
      </c>
      <c r="D64">
        <v>176.26878318144009</v>
      </c>
      <c r="E64" t="str">
        <f t="shared" si="2"/>
        <v>Mujer</v>
      </c>
      <c r="F64" t="str">
        <f t="shared" si="3"/>
        <v>regularmente</v>
      </c>
      <c r="G64">
        <f t="shared" si="4"/>
        <v>1</v>
      </c>
      <c r="H64">
        <f t="shared" si="5"/>
        <v>176.3</v>
      </c>
      <c r="I64">
        <v>5</v>
      </c>
      <c r="J64" t="str">
        <f t="shared" si="0"/>
        <v>Cardio</v>
      </c>
      <c r="K64">
        <v>57.982137608947227</v>
      </c>
      <c r="L64">
        <f t="shared" si="1"/>
        <v>58</v>
      </c>
    </row>
    <row r="65" spans="1:12">
      <c r="A65">
        <v>1</v>
      </c>
      <c r="B65">
        <v>1</v>
      </c>
      <c r="C65">
        <v>2</v>
      </c>
      <c r="D65">
        <v>167.6071558194235</v>
      </c>
      <c r="E65" t="str">
        <f t="shared" si="2"/>
        <v>Mujer</v>
      </c>
      <c r="F65" t="str">
        <f t="shared" si="3"/>
        <v>poco</v>
      </c>
      <c r="G65">
        <f t="shared" si="4"/>
        <v>2</v>
      </c>
      <c r="H65">
        <f t="shared" si="5"/>
        <v>167.6</v>
      </c>
      <c r="I65">
        <v>3</v>
      </c>
      <c r="J65" t="str">
        <f t="shared" si="0"/>
        <v>Pecho</v>
      </c>
      <c r="K65">
        <v>65.690719211380923</v>
      </c>
      <c r="L65">
        <f t="shared" si="1"/>
        <v>65.7</v>
      </c>
    </row>
    <row r="66" spans="1:12">
      <c r="A66">
        <v>1</v>
      </c>
      <c r="B66">
        <v>1</v>
      </c>
      <c r="C66">
        <v>4</v>
      </c>
      <c r="D66">
        <v>166.48448465450201</v>
      </c>
      <c r="E66" t="str">
        <f t="shared" si="2"/>
        <v>Mujer</v>
      </c>
      <c r="F66" t="str">
        <f t="shared" si="3"/>
        <v>poco</v>
      </c>
      <c r="G66">
        <f t="shared" si="4"/>
        <v>4</v>
      </c>
      <c r="H66">
        <f t="shared" si="5"/>
        <v>166.5</v>
      </c>
      <c r="I66">
        <v>3</v>
      </c>
      <c r="J66" t="str">
        <f t="shared" ref="J66:J129" si="6">VLOOKUP(I66,$O$16:$Q$20,3,0)</f>
        <v>Pecho</v>
      </c>
      <c r="K66">
        <v>66.264104168710759</v>
      </c>
      <c r="L66">
        <f t="shared" ref="L66:L129" si="7">ROUND(K66,1)</f>
        <v>66.3</v>
      </c>
    </row>
    <row r="67" spans="1:12">
      <c r="A67">
        <v>1</v>
      </c>
      <c r="B67">
        <v>2</v>
      </c>
      <c r="C67">
        <v>3</v>
      </c>
      <c r="D67">
        <v>167.32820469944272</v>
      </c>
      <c r="E67" t="str">
        <f t="shared" si="2"/>
        <v>Mujer</v>
      </c>
      <c r="F67" t="str">
        <f t="shared" si="3"/>
        <v>a veces</v>
      </c>
      <c r="G67">
        <f t="shared" si="4"/>
        <v>3</v>
      </c>
      <c r="H67">
        <f t="shared" si="5"/>
        <v>167.3</v>
      </c>
      <c r="I67">
        <v>2</v>
      </c>
      <c r="J67" t="str">
        <f t="shared" si="6"/>
        <v>Brazos</v>
      </c>
      <c r="K67">
        <v>63.584717785788236</v>
      </c>
      <c r="L67">
        <f t="shared" si="7"/>
        <v>63.6</v>
      </c>
    </row>
    <row r="68" spans="1:12">
      <c r="A68">
        <v>1</v>
      </c>
      <c r="B68">
        <v>2</v>
      </c>
      <c r="C68">
        <v>3</v>
      </c>
      <c r="D68">
        <v>169.8740622686455</v>
      </c>
      <c r="E68" t="str">
        <f t="shared" si="2"/>
        <v>Mujer</v>
      </c>
      <c r="F68" t="str">
        <f t="shared" si="3"/>
        <v>a veces</v>
      </c>
      <c r="G68">
        <f t="shared" si="4"/>
        <v>3</v>
      </c>
      <c r="H68">
        <f t="shared" si="5"/>
        <v>169.9</v>
      </c>
      <c r="I68">
        <v>3</v>
      </c>
      <c r="J68" t="str">
        <f t="shared" si="6"/>
        <v>Pecho</v>
      </c>
      <c r="K68">
        <v>63.552143662085285</v>
      </c>
      <c r="L68">
        <f t="shared" si="7"/>
        <v>63.6</v>
      </c>
    </row>
    <row r="69" spans="1:12">
      <c r="A69">
        <v>1</v>
      </c>
      <c r="B69">
        <v>2</v>
      </c>
      <c r="C69">
        <v>3</v>
      </c>
      <c r="D69">
        <v>169.84283022058662</v>
      </c>
      <c r="E69" t="str">
        <f t="shared" ref="E69:E132" si="8">IF(A69=1,"Mujer","Hombre")</f>
        <v>Mujer</v>
      </c>
      <c r="F69" t="str">
        <f t="shared" ref="F69:F132" si="9">IF(B69=1,"poco",IF(B69=2,"a veces",IF(B69=3,"regularmente","siempre")))</f>
        <v>a veces</v>
      </c>
      <c r="G69">
        <f t="shared" ref="G69:G132" si="10">C69</f>
        <v>3</v>
      </c>
      <c r="H69">
        <f t="shared" ref="H69:H132" si="11">ROUND(D69,1)</f>
        <v>169.8</v>
      </c>
      <c r="I69">
        <v>4</v>
      </c>
      <c r="J69" t="str">
        <f t="shared" si="6"/>
        <v>Abdomen</v>
      </c>
      <c r="K69">
        <v>68.54027548382291</v>
      </c>
      <c r="L69">
        <f t="shared" si="7"/>
        <v>68.5</v>
      </c>
    </row>
    <row r="70" spans="1:12">
      <c r="A70">
        <v>1</v>
      </c>
      <c r="B70">
        <v>2</v>
      </c>
      <c r="C70">
        <v>1</v>
      </c>
      <c r="D70">
        <v>177.77443347033113</v>
      </c>
      <c r="E70" t="str">
        <f t="shared" si="8"/>
        <v>Mujer</v>
      </c>
      <c r="F70" t="str">
        <f t="shared" si="9"/>
        <v>a veces</v>
      </c>
      <c r="G70">
        <f t="shared" si="10"/>
        <v>1</v>
      </c>
      <c r="H70">
        <f t="shared" si="11"/>
        <v>177.8</v>
      </c>
      <c r="I70">
        <v>5</v>
      </c>
      <c r="J70" t="str">
        <f t="shared" si="6"/>
        <v>Cardio</v>
      </c>
      <c r="K70">
        <v>65.554284718725825</v>
      </c>
      <c r="L70">
        <f t="shared" si="7"/>
        <v>65.599999999999994</v>
      </c>
    </row>
    <row r="71" spans="1:12">
      <c r="A71">
        <v>1</v>
      </c>
      <c r="B71">
        <v>2</v>
      </c>
      <c r="C71">
        <v>3</v>
      </c>
      <c r="D71">
        <v>173.30857801600359</v>
      </c>
      <c r="E71" t="str">
        <f t="shared" si="8"/>
        <v>Mujer</v>
      </c>
      <c r="F71" t="str">
        <f t="shared" si="9"/>
        <v>a veces</v>
      </c>
      <c r="G71">
        <f t="shared" si="10"/>
        <v>3</v>
      </c>
      <c r="H71">
        <f t="shared" si="11"/>
        <v>173.3</v>
      </c>
      <c r="I71">
        <v>4</v>
      </c>
      <c r="J71" t="str">
        <f t="shared" si="6"/>
        <v>Abdomen</v>
      </c>
      <c r="K71">
        <v>66.85725964608136</v>
      </c>
      <c r="L71">
        <f t="shared" si="7"/>
        <v>66.900000000000006</v>
      </c>
    </row>
    <row r="72" spans="1:12">
      <c r="A72">
        <v>1</v>
      </c>
      <c r="B72">
        <v>1</v>
      </c>
      <c r="C72">
        <v>1</v>
      </c>
      <c r="D72">
        <v>172.84688212559558</v>
      </c>
      <c r="E72" t="str">
        <f t="shared" si="8"/>
        <v>Mujer</v>
      </c>
      <c r="F72" t="str">
        <f t="shared" si="9"/>
        <v>poco</v>
      </c>
      <c r="G72">
        <f t="shared" si="10"/>
        <v>1</v>
      </c>
      <c r="H72">
        <f t="shared" si="11"/>
        <v>172.8</v>
      </c>
      <c r="I72">
        <v>1</v>
      </c>
      <c r="J72" t="str">
        <f t="shared" si="6"/>
        <v>Pierna</v>
      </c>
      <c r="K72">
        <v>71.681815207726316</v>
      </c>
      <c r="L72">
        <f t="shared" si="7"/>
        <v>71.7</v>
      </c>
    </row>
    <row r="73" spans="1:12">
      <c r="A73">
        <v>2</v>
      </c>
      <c r="B73">
        <v>1</v>
      </c>
      <c r="C73">
        <v>3</v>
      </c>
      <c r="D73">
        <v>165.97994246869348</v>
      </c>
      <c r="E73" t="str">
        <f t="shared" si="8"/>
        <v>Hombre</v>
      </c>
      <c r="F73" t="str">
        <f t="shared" si="9"/>
        <v>poco</v>
      </c>
      <c r="G73">
        <f t="shared" si="10"/>
        <v>3</v>
      </c>
      <c r="H73">
        <f t="shared" si="11"/>
        <v>166</v>
      </c>
      <c r="I73">
        <v>5</v>
      </c>
      <c r="J73" t="str">
        <f t="shared" si="6"/>
        <v>Cardio</v>
      </c>
      <c r="K73">
        <v>77.371375261538191</v>
      </c>
      <c r="L73">
        <f t="shared" si="7"/>
        <v>77.400000000000006</v>
      </c>
    </row>
    <row r="74" spans="1:12">
      <c r="A74">
        <v>2</v>
      </c>
      <c r="B74">
        <v>2</v>
      </c>
      <c r="C74">
        <v>3</v>
      </c>
      <c r="D74">
        <v>173.79375705961138</v>
      </c>
      <c r="E74" t="str">
        <f t="shared" si="8"/>
        <v>Hombre</v>
      </c>
      <c r="F74" t="str">
        <f t="shared" si="9"/>
        <v>a veces</v>
      </c>
      <c r="G74">
        <f t="shared" si="10"/>
        <v>3</v>
      </c>
      <c r="H74">
        <f t="shared" si="11"/>
        <v>173.8</v>
      </c>
      <c r="I74">
        <v>5</v>
      </c>
      <c r="J74" t="str">
        <f t="shared" si="6"/>
        <v>Cardio</v>
      </c>
      <c r="K74">
        <v>74.731315535632888</v>
      </c>
      <c r="L74">
        <f t="shared" si="7"/>
        <v>74.7</v>
      </c>
    </row>
    <row r="75" spans="1:12">
      <c r="A75">
        <v>1</v>
      </c>
      <c r="B75">
        <v>4</v>
      </c>
      <c r="C75">
        <v>4</v>
      </c>
      <c r="D75">
        <v>170.26717771106632</v>
      </c>
      <c r="E75" t="str">
        <f t="shared" si="8"/>
        <v>Mujer</v>
      </c>
      <c r="F75" t="str">
        <f t="shared" si="9"/>
        <v>siempre</v>
      </c>
      <c r="G75">
        <f t="shared" si="10"/>
        <v>4</v>
      </c>
      <c r="H75">
        <f t="shared" si="11"/>
        <v>170.3</v>
      </c>
      <c r="I75">
        <v>3</v>
      </c>
      <c r="J75" t="str">
        <f t="shared" si="6"/>
        <v>Pecho</v>
      </c>
      <c r="K75">
        <v>58.701527530205198</v>
      </c>
      <c r="L75">
        <f t="shared" si="7"/>
        <v>58.7</v>
      </c>
    </row>
    <row r="76" spans="1:12">
      <c r="A76">
        <v>1</v>
      </c>
      <c r="B76">
        <v>1</v>
      </c>
      <c r="C76">
        <v>4</v>
      </c>
      <c r="D76">
        <v>176.17239493294619</v>
      </c>
      <c r="E76" t="str">
        <f t="shared" si="8"/>
        <v>Mujer</v>
      </c>
      <c r="F76" t="str">
        <f t="shared" si="9"/>
        <v>poco</v>
      </c>
      <c r="G76">
        <f t="shared" si="10"/>
        <v>4</v>
      </c>
      <c r="H76">
        <f t="shared" si="11"/>
        <v>176.2</v>
      </c>
      <c r="I76">
        <v>4</v>
      </c>
      <c r="J76" t="str">
        <f t="shared" si="6"/>
        <v>Abdomen</v>
      </c>
      <c r="K76">
        <v>72.945510074519547</v>
      </c>
      <c r="L76">
        <f t="shared" si="7"/>
        <v>72.900000000000006</v>
      </c>
    </row>
    <row r="77" spans="1:12">
      <c r="A77">
        <v>1</v>
      </c>
      <c r="B77">
        <v>2</v>
      </c>
      <c r="C77">
        <v>2</v>
      </c>
      <c r="D77">
        <v>172.87137481791433</v>
      </c>
      <c r="E77" t="str">
        <f t="shared" si="8"/>
        <v>Mujer</v>
      </c>
      <c r="F77" t="str">
        <f t="shared" si="9"/>
        <v>a veces</v>
      </c>
      <c r="G77">
        <f t="shared" si="10"/>
        <v>2</v>
      </c>
      <c r="H77">
        <f t="shared" si="11"/>
        <v>172.9</v>
      </c>
      <c r="I77">
        <v>4</v>
      </c>
      <c r="J77" t="str">
        <f t="shared" si="6"/>
        <v>Abdomen</v>
      </c>
      <c r="K77">
        <v>59.69112243080744</v>
      </c>
      <c r="L77">
        <f t="shared" si="7"/>
        <v>59.7</v>
      </c>
    </row>
    <row r="78" spans="1:12">
      <c r="A78">
        <v>1</v>
      </c>
      <c r="B78">
        <v>3</v>
      </c>
      <c r="C78">
        <v>3</v>
      </c>
      <c r="D78">
        <v>174.45554178440943</v>
      </c>
      <c r="E78" t="str">
        <f t="shared" si="8"/>
        <v>Mujer</v>
      </c>
      <c r="F78" t="str">
        <f t="shared" si="9"/>
        <v>regularmente</v>
      </c>
      <c r="G78">
        <f t="shared" si="10"/>
        <v>3</v>
      </c>
      <c r="H78">
        <f t="shared" si="11"/>
        <v>174.5</v>
      </c>
      <c r="I78">
        <v>5</v>
      </c>
      <c r="J78" t="str">
        <f t="shared" si="6"/>
        <v>Cardio</v>
      </c>
      <c r="K78">
        <v>63.293105878075579</v>
      </c>
      <c r="L78">
        <f t="shared" si="7"/>
        <v>63.3</v>
      </c>
    </row>
    <row r="79" spans="1:12">
      <c r="A79">
        <v>1</v>
      </c>
      <c r="B79">
        <v>3</v>
      </c>
      <c r="C79">
        <v>2</v>
      </c>
      <c r="D79">
        <v>162.81491909641773</v>
      </c>
      <c r="E79" t="str">
        <f t="shared" si="8"/>
        <v>Mujer</v>
      </c>
      <c r="F79" t="str">
        <f t="shared" si="9"/>
        <v>regularmente</v>
      </c>
      <c r="G79">
        <f t="shared" si="10"/>
        <v>2</v>
      </c>
      <c r="H79">
        <f t="shared" si="11"/>
        <v>162.80000000000001</v>
      </c>
      <c r="I79">
        <v>5</v>
      </c>
      <c r="J79" t="str">
        <f t="shared" si="6"/>
        <v>Cardio</v>
      </c>
      <c r="K79">
        <v>56.869669256638737</v>
      </c>
      <c r="L79">
        <f t="shared" si="7"/>
        <v>56.9</v>
      </c>
    </row>
    <row r="80" spans="1:12">
      <c r="A80">
        <v>1</v>
      </c>
      <c r="B80">
        <v>3</v>
      </c>
      <c r="C80">
        <v>3</v>
      </c>
      <c r="D80">
        <v>176.21912477072328</v>
      </c>
      <c r="E80" t="str">
        <f t="shared" si="8"/>
        <v>Mujer</v>
      </c>
      <c r="F80" t="str">
        <f t="shared" si="9"/>
        <v>regularmente</v>
      </c>
      <c r="G80">
        <f t="shared" si="10"/>
        <v>3</v>
      </c>
      <c r="H80">
        <f t="shared" si="11"/>
        <v>176.2</v>
      </c>
      <c r="I80">
        <v>5</v>
      </c>
      <c r="J80" t="str">
        <f t="shared" si="6"/>
        <v>Cardio</v>
      </c>
      <c r="K80">
        <v>74.963267412874842</v>
      </c>
      <c r="L80">
        <f t="shared" si="7"/>
        <v>75</v>
      </c>
    </row>
    <row r="81" spans="1:12">
      <c r="A81">
        <v>1</v>
      </c>
      <c r="B81">
        <v>2</v>
      </c>
      <c r="C81">
        <v>4</v>
      </c>
      <c r="D81">
        <v>176.35593096376397</v>
      </c>
      <c r="E81" t="str">
        <f t="shared" si="8"/>
        <v>Mujer</v>
      </c>
      <c r="F81" t="str">
        <f t="shared" si="9"/>
        <v>a veces</v>
      </c>
      <c r="G81">
        <f t="shared" si="10"/>
        <v>4</v>
      </c>
      <c r="H81">
        <f t="shared" si="11"/>
        <v>176.4</v>
      </c>
      <c r="I81">
        <v>3</v>
      </c>
      <c r="J81" t="str">
        <f t="shared" si="6"/>
        <v>Pecho</v>
      </c>
      <c r="K81">
        <v>77.015253766230302</v>
      </c>
      <c r="L81">
        <f t="shared" si="7"/>
        <v>77</v>
      </c>
    </row>
    <row r="82" spans="1:12">
      <c r="A82">
        <v>1</v>
      </c>
      <c r="B82">
        <v>1</v>
      </c>
      <c r="C82">
        <v>4</v>
      </c>
      <c r="D82">
        <v>169.45904164633248</v>
      </c>
      <c r="E82" t="str">
        <f t="shared" si="8"/>
        <v>Mujer</v>
      </c>
      <c r="F82" t="str">
        <f t="shared" si="9"/>
        <v>poco</v>
      </c>
      <c r="G82">
        <f t="shared" si="10"/>
        <v>4</v>
      </c>
      <c r="H82">
        <f t="shared" si="11"/>
        <v>169.5</v>
      </c>
      <c r="I82">
        <v>5</v>
      </c>
      <c r="J82" t="str">
        <f t="shared" si="6"/>
        <v>Cardio</v>
      </c>
      <c r="K82">
        <v>55.394435825606337</v>
      </c>
      <c r="L82">
        <f t="shared" si="7"/>
        <v>55.4</v>
      </c>
    </row>
    <row r="83" spans="1:12">
      <c r="A83">
        <v>1</v>
      </c>
      <c r="B83">
        <v>1</v>
      </c>
      <c r="C83">
        <v>1</v>
      </c>
      <c r="D83">
        <v>175.56527993467171</v>
      </c>
      <c r="E83" t="str">
        <f t="shared" si="8"/>
        <v>Mujer</v>
      </c>
      <c r="F83" t="str">
        <f t="shared" si="9"/>
        <v>poco</v>
      </c>
      <c r="G83">
        <f t="shared" si="10"/>
        <v>1</v>
      </c>
      <c r="H83">
        <f t="shared" si="11"/>
        <v>175.6</v>
      </c>
      <c r="I83">
        <v>5</v>
      </c>
      <c r="J83" t="str">
        <f t="shared" si="6"/>
        <v>Cardio</v>
      </c>
      <c r="K83">
        <v>58.714806375175243</v>
      </c>
      <c r="L83">
        <f t="shared" si="7"/>
        <v>58.7</v>
      </c>
    </row>
    <row r="84" spans="1:12">
      <c r="A84">
        <v>2</v>
      </c>
      <c r="B84">
        <v>1</v>
      </c>
      <c r="C84">
        <v>3</v>
      </c>
      <c r="D84">
        <v>170.04482899385039</v>
      </c>
      <c r="E84" t="str">
        <f t="shared" si="8"/>
        <v>Hombre</v>
      </c>
      <c r="F84" t="str">
        <f t="shared" si="9"/>
        <v>poco</v>
      </c>
      <c r="G84">
        <f t="shared" si="10"/>
        <v>3</v>
      </c>
      <c r="H84">
        <f t="shared" si="11"/>
        <v>170</v>
      </c>
      <c r="I84">
        <v>5</v>
      </c>
      <c r="J84" t="str">
        <f t="shared" si="6"/>
        <v>Cardio</v>
      </c>
      <c r="K84">
        <v>75.119276467355661</v>
      </c>
      <c r="L84">
        <f t="shared" si="7"/>
        <v>75.099999999999994</v>
      </c>
    </row>
    <row r="85" spans="1:12">
      <c r="A85">
        <v>1</v>
      </c>
      <c r="B85">
        <v>2</v>
      </c>
      <c r="C85">
        <v>1</v>
      </c>
      <c r="D85">
        <v>169.28026227280498</v>
      </c>
      <c r="E85" t="str">
        <f t="shared" si="8"/>
        <v>Mujer</v>
      </c>
      <c r="F85" t="str">
        <f t="shared" si="9"/>
        <v>a veces</v>
      </c>
      <c r="G85">
        <f t="shared" si="10"/>
        <v>1</v>
      </c>
      <c r="H85">
        <f t="shared" si="11"/>
        <v>169.3</v>
      </c>
      <c r="I85">
        <v>4</v>
      </c>
      <c r="J85" t="str">
        <f t="shared" si="6"/>
        <v>Abdomen</v>
      </c>
      <c r="K85">
        <v>72.326499663665885</v>
      </c>
      <c r="L85">
        <f t="shared" si="7"/>
        <v>72.3</v>
      </c>
    </row>
    <row r="86" spans="1:12">
      <c r="A86">
        <v>1</v>
      </c>
      <c r="B86">
        <v>4</v>
      </c>
      <c r="C86">
        <v>5</v>
      </c>
      <c r="D86">
        <v>162.89930201484822</v>
      </c>
      <c r="E86" t="str">
        <f t="shared" si="8"/>
        <v>Mujer</v>
      </c>
      <c r="F86" t="str">
        <f t="shared" si="9"/>
        <v>siempre</v>
      </c>
      <c r="G86">
        <f t="shared" si="10"/>
        <v>5</v>
      </c>
      <c r="H86">
        <f t="shared" si="11"/>
        <v>162.9</v>
      </c>
      <c r="I86">
        <v>4</v>
      </c>
      <c r="J86" t="str">
        <f t="shared" si="6"/>
        <v>Abdomen</v>
      </c>
      <c r="K86">
        <v>68.901734765642317</v>
      </c>
      <c r="L86">
        <f t="shared" si="7"/>
        <v>68.900000000000006</v>
      </c>
    </row>
    <row r="87" spans="1:12">
      <c r="A87">
        <v>2</v>
      </c>
      <c r="B87">
        <v>3</v>
      </c>
      <c r="C87">
        <v>2</v>
      </c>
      <c r="D87">
        <v>167.49496055301279</v>
      </c>
      <c r="E87" t="str">
        <f t="shared" si="8"/>
        <v>Hombre</v>
      </c>
      <c r="F87" t="str">
        <f t="shared" si="9"/>
        <v>regularmente</v>
      </c>
      <c r="G87">
        <f t="shared" si="10"/>
        <v>2</v>
      </c>
      <c r="H87">
        <f t="shared" si="11"/>
        <v>167.5</v>
      </c>
      <c r="I87">
        <v>1</v>
      </c>
      <c r="J87" t="str">
        <f t="shared" si="6"/>
        <v>Pierna</v>
      </c>
      <c r="K87">
        <v>81.022833037795493</v>
      </c>
      <c r="L87">
        <f t="shared" si="7"/>
        <v>81</v>
      </c>
    </row>
    <row r="88" spans="1:12">
      <c r="A88">
        <v>2</v>
      </c>
      <c r="B88">
        <v>3</v>
      </c>
      <c r="C88">
        <v>3</v>
      </c>
      <c r="D88">
        <v>168.05740571900969</v>
      </c>
      <c r="E88" t="str">
        <f t="shared" si="8"/>
        <v>Hombre</v>
      </c>
      <c r="F88" t="str">
        <f t="shared" si="9"/>
        <v>regularmente</v>
      </c>
      <c r="G88">
        <f t="shared" si="10"/>
        <v>3</v>
      </c>
      <c r="H88">
        <f t="shared" si="11"/>
        <v>168.1</v>
      </c>
      <c r="I88">
        <v>2</v>
      </c>
      <c r="J88" t="str">
        <f t="shared" si="6"/>
        <v>Brazos</v>
      </c>
      <c r="K88">
        <v>78.264684459174163</v>
      </c>
      <c r="L88">
        <f t="shared" si="7"/>
        <v>78.3</v>
      </c>
    </row>
    <row r="89" spans="1:12">
      <c r="A89">
        <v>1</v>
      </c>
      <c r="B89">
        <v>1</v>
      </c>
      <c r="C89">
        <v>2</v>
      </c>
      <c r="D89">
        <v>173.1263152777683</v>
      </c>
      <c r="E89" t="str">
        <f t="shared" si="8"/>
        <v>Mujer</v>
      </c>
      <c r="F89" t="str">
        <f t="shared" si="9"/>
        <v>poco</v>
      </c>
      <c r="G89">
        <f t="shared" si="10"/>
        <v>2</v>
      </c>
      <c r="H89">
        <f t="shared" si="11"/>
        <v>173.1</v>
      </c>
      <c r="I89">
        <v>5</v>
      </c>
      <c r="J89" t="str">
        <f t="shared" si="6"/>
        <v>Cardio</v>
      </c>
      <c r="K89">
        <v>68.787999805551948</v>
      </c>
      <c r="L89">
        <f t="shared" si="7"/>
        <v>68.8</v>
      </c>
    </row>
    <row r="90" spans="1:12">
      <c r="A90">
        <v>1</v>
      </c>
      <c r="B90">
        <v>1</v>
      </c>
      <c r="C90">
        <v>2</v>
      </c>
      <c r="D90">
        <v>171.19132891995832</v>
      </c>
      <c r="E90" t="str">
        <f t="shared" si="8"/>
        <v>Mujer</v>
      </c>
      <c r="F90" t="str">
        <f t="shared" si="9"/>
        <v>poco</v>
      </c>
      <c r="G90">
        <f t="shared" si="10"/>
        <v>2</v>
      </c>
      <c r="H90">
        <f t="shared" si="11"/>
        <v>171.2</v>
      </c>
      <c r="I90">
        <v>5</v>
      </c>
      <c r="J90" t="str">
        <f t="shared" si="6"/>
        <v>Cardio</v>
      </c>
      <c r="K90">
        <v>61.052704989584157</v>
      </c>
      <c r="L90">
        <f t="shared" si="7"/>
        <v>61.1</v>
      </c>
    </row>
    <row r="91" spans="1:12">
      <c r="A91">
        <v>1</v>
      </c>
      <c r="B91">
        <v>3</v>
      </c>
      <c r="C91">
        <v>2</v>
      </c>
      <c r="D91">
        <v>171.47997980093351</v>
      </c>
      <c r="E91" t="str">
        <f t="shared" si="8"/>
        <v>Mujer</v>
      </c>
      <c r="F91" t="str">
        <f t="shared" si="9"/>
        <v>regularmente</v>
      </c>
      <c r="G91">
        <f t="shared" si="10"/>
        <v>2</v>
      </c>
      <c r="H91">
        <f t="shared" si="11"/>
        <v>171.5</v>
      </c>
      <c r="I91">
        <v>5</v>
      </c>
      <c r="J91" t="str">
        <f t="shared" si="6"/>
        <v>Cardio</v>
      </c>
      <c r="K91">
        <v>64.162392324354727</v>
      </c>
      <c r="L91">
        <f t="shared" si="7"/>
        <v>64.2</v>
      </c>
    </row>
    <row r="92" spans="1:12">
      <c r="A92">
        <v>2</v>
      </c>
      <c r="B92">
        <v>4</v>
      </c>
      <c r="C92">
        <v>5</v>
      </c>
      <c r="D92">
        <v>172.16499756788835</v>
      </c>
      <c r="E92" t="str">
        <f t="shared" si="8"/>
        <v>Hombre</v>
      </c>
      <c r="F92" t="str">
        <f t="shared" si="9"/>
        <v>siempre</v>
      </c>
      <c r="G92">
        <f t="shared" si="10"/>
        <v>5</v>
      </c>
      <c r="H92">
        <f t="shared" si="11"/>
        <v>172.2</v>
      </c>
      <c r="I92">
        <v>5</v>
      </c>
      <c r="J92" t="str">
        <f t="shared" si="6"/>
        <v>Cardio</v>
      </c>
      <c r="K92">
        <v>70.030948954191985</v>
      </c>
      <c r="L92">
        <f t="shared" si="7"/>
        <v>70</v>
      </c>
    </row>
    <row r="93" spans="1:12">
      <c r="A93">
        <v>1</v>
      </c>
      <c r="B93">
        <v>3</v>
      </c>
      <c r="C93">
        <v>1</v>
      </c>
      <c r="D93">
        <v>168.88363618083531</v>
      </c>
      <c r="E93" t="str">
        <f t="shared" si="8"/>
        <v>Mujer</v>
      </c>
      <c r="F93" t="str">
        <f t="shared" si="9"/>
        <v>regularmente</v>
      </c>
      <c r="G93">
        <f t="shared" si="10"/>
        <v>1</v>
      </c>
      <c r="H93">
        <f t="shared" si="11"/>
        <v>168.9</v>
      </c>
      <c r="I93">
        <v>5</v>
      </c>
      <c r="J93" t="str">
        <f t="shared" si="6"/>
        <v>Cardio</v>
      </c>
      <c r="K93">
        <v>56.175781748717412</v>
      </c>
      <c r="L93">
        <f t="shared" si="7"/>
        <v>56.2</v>
      </c>
    </row>
    <row r="94" spans="1:12">
      <c r="A94">
        <v>1</v>
      </c>
      <c r="B94">
        <v>1</v>
      </c>
      <c r="C94">
        <v>1</v>
      </c>
      <c r="D94">
        <v>168.30547494639177</v>
      </c>
      <c r="E94" t="str">
        <f t="shared" si="8"/>
        <v>Mujer</v>
      </c>
      <c r="F94" t="str">
        <f t="shared" si="9"/>
        <v>poco</v>
      </c>
      <c r="G94">
        <f t="shared" si="10"/>
        <v>1</v>
      </c>
      <c r="H94">
        <f t="shared" si="11"/>
        <v>168.3</v>
      </c>
      <c r="I94">
        <v>3</v>
      </c>
      <c r="J94" t="str">
        <f t="shared" si="6"/>
        <v>Pecho</v>
      </c>
      <c r="K94">
        <v>60.956080479628874</v>
      </c>
      <c r="L94">
        <f t="shared" si="7"/>
        <v>61</v>
      </c>
    </row>
    <row r="95" spans="1:12">
      <c r="A95">
        <v>1</v>
      </c>
      <c r="B95">
        <v>2</v>
      </c>
      <c r="C95">
        <v>4</v>
      </c>
      <c r="D95">
        <v>166.45331627107225</v>
      </c>
      <c r="E95" t="str">
        <f t="shared" si="8"/>
        <v>Mujer</v>
      </c>
      <c r="F95" t="str">
        <f t="shared" si="9"/>
        <v>a veces</v>
      </c>
      <c r="G95">
        <f t="shared" si="10"/>
        <v>4</v>
      </c>
      <c r="H95">
        <f t="shared" si="11"/>
        <v>166.5</v>
      </c>
      <c r="I95">
        <v>3</v>
      </c>
      <c r="J95" t="str">
        <f t="shared" si="6"/>
        <v>Pecho</v>
      </c>
      <c r="K95">
        <v>58.252260183007458</v>
      </c>
      <c r="L95">
        <f t="shared" si="7"/>
        <v>58.3</v>
      </c>
    </row>
    <row r="96" spans="1:12">
      <c r="A96">
        <v>1</v>
      </c>
      <c r="B96">
        <v>3</v>
      </c>
      <c r="C96">
        <v>3</v>
      </c>
      <c r="D96">
        <v>160.62129063531756</v>
      </c>
      <c r="E96" t="str">
        <f t="shared" si="8"/>
        <v>Mujer</v>
      </c>
      <c r="F96" t="str">
        <f t="shared" si="9"/>
        <v>regularmente</v>
      </c>
      <c r="G96">
        <f t="shared" si="10"/>
        <v>3</v>
      </c>
      <c r="H96">
        <f t="shared" si="11"/>
        <v>160.6</v>
      </c>
      <c r="I96">
        <v>3</v>
      </c>
      <c r="J96" t="str">
        <f t="shared" si="6"/>
        <v>Pecho</v>
      </c>
      <c r="K96">
        <v>60.036090441420676</v>
      </c>
      <c r="L96">
        <f t="shared" si="7"/>
        <v>60</v>
      </c>
    </row>
    <row r="97" spans="1:12">
      <c r="A97">
        <v>2</v>
      </c>
      <c r="B97">
        <v>1</v>
      </c>
      <c r="C97">
        <v>1</v>
      </c>
      <c r="D97">
        <v>170.78920038504293</v>
      </c>
      <c r="E97" t="str">
        <f t="shared" si="8"/>
        <v>Hombre</v>
      </c>
      <c r="F97" t="str">
        <f t="shared" si="9"/>
        <v>poco</v>
      </c>
      <c r="G97">
        <f t="shared" si="10"/>
        <v>1</v>
      </c>
      <c r="H97">
        <f t="shared" si="11"/>
        <v>170.8</v>
      </c>
      <c r="I97">
        <v>3</v>
      </c>
      <c r="J97" t="str">
        <f t="shared" si="6"/>
        <v>Pecho</v>
      </c>
      <c r="K97">
        <v>85.439356165568455</v>
      </c>
      <c r="L97">
        <f t="shared" si="7"/>
        <v>85.4</v>
      </c>
    </row>
    <row r="98" spans="1:12">
      <c r="A98">
        <v>1</v>
      </c>
      <c r="B98">
        <v>1</v>
      </c>
      <c r="C98">
        <v>3</v>
      </c>
      <c r="D98">
        <v>172.98983650282025</v>
      </c>
      <c r="E98" t="str">
        <f t="shared" si="8"/>
        <v>Mujer</v>
      </c>
      <c r="F98" t="str">
        <f t="shared" si="9"/>
        <v>poco</v>
      </c>
      <c r="G98">
        <f t="shared" si="10"/>
        <v>3</v>
      </c>
      <c r="H98">
        <f t="shared" si="11"/>
        <v>173</v>
      </c>
      <c r="I98">
        <v>3</v>
      </c>
      <c r="J98" t="str">
        <f t="shared" si="6"/>
        <v>Pecho</v>
      </c>
      <c r="K98">
        <v>65.736137871071691</v>
      </c>
      <c r="L98">
        <f t="shared" si="7"/>
        <v>65.7</v>
      </c>
    </row>
    <row r="99" spans="1:12">
      <c r="A99">
        <v>2</v>
      </c>
      <c r="B99">
        <v>2</v>
      </c>
      <c r="C99">
        <v>2</v>
      </c>
      <c r="D99">
        <v>178.05841409601271</v>
      </c>
      <c r="E99" t="str">
        <f t="shared" si="8"/>
        <v>Hombre</v>
      </c>
      <c r="F99" t="str">
        <f t="shared" si="9"/>
        <v>a veces</v>
      </c>
      <c r="G99">
        <f t="shared" si="10"/>
        <v>2</v>
      </c>
      <c r="H99">
        <f t="shared" si="11"/>
        <v>178.1</v>
      </c>
      <c r="I99">
        <v>2</v>
      </c>
      <c r="J99" t="str">
        <f t="shared" si="6"/>
        <v>Brazos</v>
      </c>
      <c r="K99">
        <v>73.56511806128546</v>
      </c>
      <c r="L99">
        <f t="shared" si="7"/>
        <v>73.599999999999994</v>
      </c>
    </row>
    <row r="100" spans="1:12">
      <c r="A100">
        <v>2</v>
      </c>
      <c r="B100">
        <v>2</v>
      </c>
      <c r="C100">
        <v>3</v>
      </c>
      <c r="D100">
        <v>162.27551597869024</v>
      </c>
      <c r="E100" t="str">
        <f t="shared" si="8"/>
        <v>Hombre</v>
      </c>
      <c r="F100" t="str">
        <f t="shared" si="9"/>
        <v>a veces</v>
      </c>
      <c r="G100">
        <f t="shared" si="10"/>
        <v>3</v>
      </c>
      <c r="H100">
        <f t="shared" si="11"/>
        <v>162.30000000000001</v>
      </c>
      <c r="I100">
        <v>2</v>
      </c>
      <c r="J100" t="str">
        <f t="shared" si="6"/>
        <v>Brazos</v>
      </c>
      <c r="K100">
        <v>83.778471870836796</v>
      </c>
      <c r="L100">
        <f t="shared" si="7"/>
        <v>83.8</v>
      </c>
    </row>
    <row r="101" spans="1:12">
      <c r="A101">
        <v>1</v>
      </c>
      <c r="B101">
        <v>1</v>
      </c>
      <c r="C101">
        <v>1</v>
      </c>
      <c r="D101">
        <v>167.82330633024685</v>
      </c>
      <c r="E101" t="str">
        <f t="shared" si="8"/>
        <v>Mujer</v>
      </c>
      <c r="F101" t="str">
        <f t="shared" si="9"/>
        <v>poco</v>
      </c>
      <c r="G101">
        <f t="shared" si="10"/>
        <v>1</v>
      </c>
      <c r="H101">
        <f t="shared" si="11"/>
        <v>167.8</v>
      </c>
      <c r="I101">
        <v>3</v>
      </c>
      <c r="J101" t="str">
        <f t="shared" si="6"/>
        <v>Pecho</v>
      </c>
      <c r="K101">
        <v>53.772856405493805</v>
      </c>
      <c r="L101">
        <f t="shared" si="7"/>
        <v>53.8</v>
      </c>
    </row>
    <row r="102" spans="1:12">
      <c r="A102">
        <v>1</v>
      </c>
      <c r="B102">
        <v>1</v>
      </c>
      <c r="C102">
        <v>1</v>
      </c>
      <c r="D102">
        <v>170.32946900319075</v>
      </c>
      <c r="E102" t="str">
        <f t="shared" si="8"/>
        <v>Mujer</v>
      </c>
      <c r="F102" t="str">
        <f t="shared" si="9"/>
        <v>poco</v>
      </c>
      <c r="G102">
        <f t="shared" si="10"/>
        <v>1</v>
      </c>
      <c r="H102">
        <f t="shared" si="11"/>
        <v>170.3</v>
      </c>
      <c r="I102">
        <v>5</v>
      </c>
      <c r="J102" t="str">
        <f t="shared" si="6"/>
        <v>Cardio</v>
      </c>
      <c r="K102">
        <v>71.72519822121248</v>
      </c>
      <c r="L102">
        <f t="shared" si="7"/>
        <v>71.7</v>
      </c>
    </row>
    <row r="103" spans="1:12">
      <c r="A103">
        <v>1</v>
      </c>
      <c r="B103">
        <v>1</v>
      </c>
      <c r="C103">
        <v>3</v>
      </c>
      <c r="D103">
        <v>168.63768607610837</v>
      </c>
      <c r="E103" t="str">
        <f t="shared" si="8"/>
        <v>Mujer</v>
      </c>
      <c r="F103" t="str">
        <f t="shared" si="9"/>
        <v>poco</v>
      </c>
      <c r="G103">
        <f t="shared" si="10"/>
        <v>3</v>
      </c>
      <c r="H103">
        <f t="shared" si="11"/>
        <v>168.6</v>
      </c>
      <c r="I103">
        <v>1</v>
      </c>
      <c r="J103" t="str">
        <f t="shared" si="6"/>
        <v>Pierna</v>
      </c>
      <c r="K103">
        <v>67.082320708921173</v>
      </c>
      <c r="L103">
        <f t="shared" si="7"/>
        <v>67.099999999999994</v>
      </c>
    </row>
    <row r="104" spans="1:12">
      <c r="A104">
        <v>1</v>
      </c>
      <c r="B104">
        <v>2</v>
      </c>
      <c r="C104">
        <v>2</v>
      </c>
      <c r="D104">
        <v>172.07729954126989</v>
      </c>
      <c r="E104" t="str">
        <f t="shared" si="8"/>
        <v>Mujer</v>
      </c>
      <c r="F104" t="str">
        <f t="shared" si="9"/>
        <v>a veces</v>
      </c>
      <c r="G104">
        <f t="shared" si="10"/>
        <v>2</v>
      </c>
      <c r="H104">
        <f t="shared" si="11"/>
        <v>172.1</v>
      </c>
      <c r="I104">
        <v>2</v>
      </c>
      <c r="J104" t="str">
        <f t="shared" si="6"/>
        <v>Brazos</v>
      </c>
      <c r="K104">
        <v>61.389373825682554</v>
      </c>
      <c r="L104">
        <f t="shared" si="7"/>
        <v>61.4</v>
      </c>
    </row>
    <row r="105" spans="1:12">
      <c r="A105">
        <v>1</v>
      </c>
      <c r="B105">
        <v>2</v>
      </c>
      <c r="C105">
        <v>1</v>
      </c>
      <c r="D105">
        <v>167.0307635521749</v>
      </c>
      <c r="E105" t="str">
        <f t="shared" si="8"/>
        <v>Mujer</v>
      </c>
      <c r="F105" t="str">
        <f t="shared" si="9"/>
        <v>a veces</v>
      </c>
      <c r="G105">
        <f t="shared" si="10"/>
        <v>1</v>
      </c>
      <c r="H105">
        <f t="shared" si="11"/>
        <v>167</v>
      </c>
      <c r="I105">
        <v>2</v>
      </c>
      <c r="J105" t="str">
        <f t="shared" si="6"/>
        <v>Brazos</v>
      </c>
      <c r="K105">
        <v>69.471690149826458</v>
      </c>
      <c r="L105">
        <f t="shared" si="7"/>
        <v>69.5</v>
      </c>
    </row>
    <row r="106" spans="1:12">
      <c r="A106">
        <v>1</v>
      </c>
      <c r="B106">
        <v>1</v>
      </c>
      <c r="C106">
        <v>3</v>
      </c>
      <c r="D106">
        <v>169.86273451213492</v>
      </c>
      <c r="E106" t="str">
        <f t="shared" si="8"/>
        <v>Mujer</v>
      </c>
      <c r="F106" t="str">
        <f t="shared" si="9"/>
        <v>poco</v>
      </c>
      <c r="G106">
        <f t="shared" si="10"/>
        <v>3</v>
      </c>
      <c r="H106">
        <f t="shared" si="11"/>
        <v>169.9</v>
      </c>
      <c r="I106">
        <v>1</v>
      </c>
      <c r="J106" t="str">
        <f t="shared" si="6"/>
        <v>Pierna</v>
      </c>
      <c r="K106">
        <v>58.547839114611264</v>
      </c>
      <c r="L106">
        <f t="shared" si="7"/>
        <v>58.5</v>
      </c>
    </row>
    <row r="107" spans="1:12">
      <c r="A107">
        <v>1</v>
      </c>
      <c r="B107">
        <v>1</v>
      </c>
      <c r="C107">
        <v>4</v>
      </c>
      <c r="D107">
        <v>168.87854755797889</v>
      </c>
      <c r="E107" t="str">
        <f t="shared" si="8"/>
        <v>Mujer</v>
      </c>
      <c r="F107" t="str">
        <f t="shared" si="9"/>
        <v>poco</v>
      </c>
      <c r="G107">
        <f t="shared" si="10"/>
        <v>4</v>
      </c>
      <c r="H107">
        <f t="shared" si="11"/>
        <v>168.9</v>
      </c>
      <c r="I107">
        <v>2</v>
      </c>
      <c r="J107" t="str">
        <f t="shared" si="6"/>
        <v>Brazos</v>
      </c>
      <c r="K107">
        <v>59.173848072031973</v>
      </c>
      <c r="L107">
        <f t="shared" si="7"/>
        <v>59.2</v>
      </c>
    </row>
    <row r="108" spans="1:12">
      <c r="A108">
        <v>1</v>
      </c>
      <c r="B108">
        <v>2</v>
      </c>
      <c r="C108">
        <v>1</v>
      </c>
      <c r="D108">
        <v>169.81312612362672</v>
      </c>
      <c r="E108" t="str">
        <f t="shared" si="8"/>
        <v>Mujer</v>
      </c>
      <c r="F108" t="str">
        <f t="shared" si="9"/>
        <v>a veces</v>
      </c>
      <c r="G108">
        <f t="shared" si="10"/>
        <v>1</v>
      </c>
      <c r="H108">
        <f t="shared" si="11"/>
        <v>169.8</v>
      </c>
      <c r="I108">
        <v>3</v>
      </c>
      <c r="J108" t="str">
        <f t="shared" si="6"/>
        <v>Pecho</v>
      </c>
      <c r="K108">
        <v>61.528987926978147</v>
      </c>
      <c r="L108">
        <f t="shared" si="7"/>
        <v>61.5</v>
      </c>
    </row>
    <row r="109" spans="1:12">
      <c r="A109">
        <v>1</v>
      </c>
      <c r="B109">
        <v>2</v>
      </c>
      <c r="C109">
        <v>4</v>
      </c>
      <c r="D109">
        <v>173.63597791874781</v>
      </c>
      <c r="E109" t="str">
        <f t="shared" si="8"/>
        <v>Mujer</v>
      </c>
      <c r="F109" t="str">
        <f t="shared" si="9"/>
        <v>a veces</v>
      </c>
      <c r="G109">
        <f t="shared" si="10"/>
        <v>4</v>
      </c>
      <c r="H109">
        <f t="shared" si="11"/>
        <v>173.6</v>
      </c>
      <c r="I109">
        <v>2</v>
      </c>
      <c r="J109" t="str">
        <f t="shared" si="6"/>
        <v>Brazos</v>
      </c>
      <c r="K109">
        <v>75.981671609124163</v>
      </c>
      <c r="L109">
        <f t="shared" si="7"/>
        <v>76</v>
      </c>
    </row>
    <row r="110" spans="1:12">
      <c r="A110">
        <v>1</v>
      </c>
      <c r="B110">
        <v>2</v>
      </c>
      <c r="C110">
        <v>1</v>
      </c>
      <c r="D110">
        <v>169.18551111477427</v>
      </c>
      <c r="E110" t="str">
        <f t="shared" si="8"/>
        <v>Mujer</v>
      </c>
      <c r="F110" t="str">
        <f t="shared" si="9"/>
        <v>a veces</v>
      </c>
      <c r="G110">
        <f t="shared" si="10"/>
        <v>1</v>
      </c>
      <c r="H110">
        <f t="shared" si="11"/>
        <v>169.2</v>
      </c>
      <c r="I110">
        <v>2</v>
      </c>
      <c r="J110" t="str">
        <f t="shared" si="6"/>
        <v>Brazos</v>
      </c>
      <c r="K110">
        <v>71.290494223614218</v>
      </c>
      <c r="L110">
        <f t="shared" si="7"/>
        <v>71.3</v>
      </c>
    </row>
    <row r="111" spans="1:12">
      <c r="A111">
        <v>1</v>
      </c>
      <c r="B111">
        <v>2</v>
      </c>
      <c r="C111">
        <v>3</v>
      </c>
      <c r="D111">
        <v>176.04282831773162</v>
      </c>
      <c r="E111" t="str">
        <f t="shared" si="8"/>
        <v>Mujer</v>
      </c>
      <c r="F111" t="str">
        <f t="shared" si="9"/>
        <v>a veces</v>
      </c>
      <c r="G111">
        <f t="shared" si="10"/>
        <v>3</v>
      </c>
      <c r="H111">
        <f t="shared" si="11"/>
        <v>176</v>
      </c>
      <c r="I111">
        <v>2</v>
      </c>
      <c r="J111" t="str">
        <f t="shared" si="6"/>
        <v>Brazos</v>
      </c>
      <c r="K111">
        <v>60.896274760738009</v>
      </c>
      <c r="L111">
        <f t="shared" si="7"/>
        <v>60.9</v>
      </c>
    </row>
    <row r="112" spans="1:12">
      <c r="A112">
        <v>1</v>
      </c>
      <c r="B112">
        <v>1</v>
      </c>
      <c r="C112">
        <v>2</v>
      </c>
      <c r="D112">
        <v>169.72576915752143</v>
      </c>
      <c r="E112" t="str">
        <f t="shared" si="8"/>
        <v>Mujer</v>
      </c>
      <c r="F112" t="str">
        <f t="shared" si="9"/>
        <v>poco</v>
      </c>
      <c r="G112">
        <f t="shared" si="10"/>
        <v>2</v>
      </c>
      <c r="H112">
        <f t="shared" si="11"/>
        <v>169.7</v>
      </c>
      <c r="I112">
        <v>4</v>
      </c>
      <c r="J112" t="str">
        <f t="shared" si="6"/>
        <v>Abdomen</v>
      </c>
      <c r="K112">
        <v>73.495792279858136</v>
      </c>
      <c r="L112">
        <f t="shared" si="7"/>
        <v>73.5</v>
      </c>
    </row>
    <row r="113" spans="1:12">
      <c r="A113">
        <v>1</v>
      </c>
      <c r="B113">
        <v>4</v>
      </c>
      <c r="C113">
        <v>4</v>
      </c>
      <c r="D113">
        <v>179.49745299294591</v>
      </c>
      <c r="E113" t="str">
        <f t="shared" si="8"/>
        <v>Mujer</v>
      </c>
      <c r="F113" t="str">
        <f t="shared" si="9"/>
        <v>siempre</v>
      </c>
      <c r="G113">
        <f t="shared" si="10"/>
        <v>4</v>
      </c>
      <c r="H113">
        <f t="shared" si="11"/>
        <v>179.5</v>
      </c>
      <c r="I113">
        <v>5</v>
      </c>
      <c r="J113" t="str">
        <f t="shared" si="6"/>
        <v>Cardio</v>
      </c>
      <c r="K113">
        <v>65.20903213731944</v>
      </c>
      <c r="L113">
        <f t="shared" si="7"/>
        <v>65.2</v>
      </c>
    </row>
    <row r="114" spans="1:12">
      <c r="A114">
        <v>2</v>
      </c>
      <c r="B114">
        <v>2</v>
      </c>
      <c r="C114">
        <v>4</v>
      </c>
      <c r="D114">
        <v>168.8227409630781</v>
      </c>
      <c r="E114" t="str">
        <f t="shared" si="8"/>
        <v>Hombre</v>
      </c>
      <c r="F114" t="str">
        <f t="shared" si="9"/>
        <v>a veces</v>
      </c>
      <c r="G114">
        <f t="shared" si="10"/>
        <v>4</v>
      </c>
      <c r="H114">
        <f t="shared" si="11"/>
        <v>168.8</v>
      </c>
      <c r="I114">
        <v>4</v>
      </c>
      <c r="J114" t="str">
        <f t="shared" si="6"/>
        <v>Abdomen</v>
      </c>
      <c r="K114">
        <v>67.593778614123579</v>
      </c>
      <c r="L114">
        <f t="shared" si="7"/>
        <v>67.599999999999994</v>
      </c>
    </row>
    <row r="115" spans="1:12">
      <c r="A115">
        <v>1</v>
      </c>
      <c r="B115">
        <v>3</v>
      </c>
      <c r="C115">
        <v>4</v>
      </c>
      <c r="D115">
        <v>173.62396349373739</v>
      </c>
      <c r="E115" t="str">
        <f t="shared" si="8"/>
        <v>Mujer</v>
      </c>
      <c r="F115" t="str">
        <f t="shared" si="9"/>
        <v>regularmente</v>
      </c>
      <c r="G115">
        <f t="shared" si="10"/>
        <v>4</v>
      </c>
      <c r="H115">
        <f t="shared" si="11"/>
        <v>173.6</v>
      </c>
      <c r="I115">
        <v>2</v>
      </c>
      <c r="J115" t="str">
        <f t="shared" si="6"/>
        <v>Brazos</v>
      </c>
      <c r="K115">
        <v>55.977106127620203</v>
      </c>
      <c r="L115">
        <f t="shared" si="7"/>
        <v>56</v>
      </c>
    </row>
    <row r="116" spans="1:12">
      <c r="A116">
        <v>1</v>
      </c>
      <c r="B116">
        <v>4</v>
      </c>
      <c r="C116">
        <v>3</v>
      </c>
      <c r="D116">
        <v>173.43916326528415</v>
      </c>
      <c r="E116" t="str">
        <f t="shared" si="8"/>
        <v>Mujer</v>
      </c>
      <c r="F116" t="str">
        <f t="shared" si="9"/>
        <v>siempre</v>
      </c>
      <c r="G116">
        <f t="shared" si="10"/>
        <v>3</v>
      </c>
      <c r="H116">
        <f t="shared" si="11"/>
        <v>173.4</v>
      </c>
      <c r="I116">
        <v>5</v>
      </c>
      <c r="J116" t="str">
        <f t="shared" si="6"/>
        <v>Cardio</v>
      </c>
      <c r="K116">
        <v>69.906882040807972</v>
      </c>
      <c r="L116">
        <f t="shared" si="7"/>
        <v>69.900000000000006</v>
      </c>
    </row>
    <row r="117" spans="1:12">
      <c r="A117">
        <v>1</v>
      </c>
      <c r="B117">
        <v>3</v>
      </c>
      <c r="C117">
        <v>1</v>
      </c>
      <c r="D117">
        <v>165.02939317608252</v>
      </c>
      <c r="E117" t="str">
        <f t="shared" si="8"/>
        <v>Mujer</v>
      </c>
      <c r="F117" t="str">
        <f t="shared" si="9"/>
        <v>regularmente</v>
      </c>
      <c r="G117">
        <f t="shared" si="10"/>
        <v>1</v>
      </c>
      <c r="H117">
        <f t="shared" si="11"/>
        <v>165</v>
      </c>
      <c r="I117">
        <v>3</v>
      </c>
      <c r="J117" t="str">
        <f t="shared" si="6"/>
        <v>Pecho</v>
      </c>
      <c r="K117">
        <v>58.71116940691136</v>
      </c>
      <c r="L117">
        <f t="shared" si="7"/>
        <v>58.7</v>
      </c>
    </row>
    <row r="118" spans="1:12">
      <c r="A118">
        <v>2</v>
      </c>
      <c r="B118">
        <v>4</v>
      </c>
      <c r="C118">
        <v>2</v>
      </c>
      <c r="D118">
        <v>170.28097929316573</v>
      </c>
      <c r="E118" t="str">
        <f t="shared" si="8"/>
        <v>Hombre</v>
      </c>
      <c r="F118" t="str">
        <f t="shared" si="9"/>
        <v>siempre</v>
      </c>
      <c r="G118">
        <f t="shared" si="10"/>
        <v>2</v>
      </c>
      <c r="H118">
        <f t="shared" si="11"/>
        <v>170.3</v>
      </c>
      <c r="I118">
        <v>3</v>
      </c>
      <c r="J118" t="str">
        <f t="shared" si="6"/>
        <v>Pecho</v>
      </c>
      <c r="K118">
        <v>76.220821096061258</v>
      </c>
      <c r="L118">
        <f t="shared" si="7"/>
        <v>76.2</v>
      </c>
    </row>
    <row r="119" spans="1:12">
      <c r="A119">
        <v>1</v>
      </c>
      <c r="B119">
        <v>3</v>
      </c>
      <c r="C119">
        <v>6</v>
      </c>
      <c r="D119">
        <v>169.21766175248194</v>
      </c>
      <c r="E119" t="str">
        <f t="shared" si="8"/>
        <v>Mujer</v>
      </c>
      <c r="F119" t="str">
        <f t="shared" si="9"/>
        <v>regularmente</v>
      </c>
      <c r="G119">
        <f t="shared" si="10"/>
        <v>6</v>
      </c>
      <c r="H119">
        <f t="shared" si="11"/>
        <v>169.2</v>
      </c>
      <c r="I119">
        <v>4</v>
      </c>
      <c r="J119" t="str">
        <f t="shared" si="6"/>
        <v>Abdomen</v>
      </c>
      <c r="K119">
        <v>68.302711465943133</v>
      </c>
      <c r="L119">
        <f t="shared" si="7"/>
        <v>68.3</v>
      </c>
    </row>
    <row r="120" spans="1:12">
      <c r="A120">
        <v>2</v>
      </c>
      <c r="B120">
        <v>4</v>
      </c>
      <c r="C120">
        <v>2</v>
      </c>
      <c r="D120">
        <v>168.48292645765468</v>
      </c>
      <c r="E120" t="str">
        <f t="shared" si="8"/>
        <v>Hombre</v>
      </c>
      <c r="F120" t="str">
        <f t="shared" si="9"/>
        <v>siempre</v>
      </c>
      <c r="G120">
        <f t="shared" si="10"/>
        <v>2</v>
      </c>
      <c r="H120">
        <f t="shared" si="11"/>
        <v>168.5</v>
      </c>
      <c r="I120">
        <v>1</v>
      </c>
      <c r="J120" t="str">
        <f t="shared" si="6"/>
        <v>Pierna</v>
      </c>
      <c r="K120">
        <v>69.447658376791509</v>
      </c>
      <c r="L120">
        <f t="shared" si="7"/>
        <v>69.400000000000006</v>
      </c>
    </row>
    <row r="121" spans="1:12">
      <c r="A121">
        <v>1</v>
      </c>
      <c r="B121">
        <v>4</v>
      </c>
      <c r="C121">
        <v>1</v>
      </c>
      <c r="D121">
        <v>177.35253706807271</v>
      </c>
      <c r="E121" t="str">
        <f t="shared" si="8"/>
        <v>Mujer</v>
      </c>
      <c r="F121" t="str">
        <f t="shared" si="9"/>
        <v>siempre</v>
      </c>
      <c r="G121">
        <f t="shared" si="10"/>
        <v>1</v>
      </c>
      <c r="H121">
        <f t="shared" si="11"/>
        <v>177.4</v>
      </c>
      <c r="I121">
        <v>5</v>
      </c>
      <c r="J121" t="str">
        <f t="shared" si="6"/>
        <v>Cardio</v>
      </c>
      <c r="K121">
        <v>65.393964085867623</v>
      </c>
      <c r="L121">
        <f t="shared" si="7"/>
        <v>65.400000000000006</v>
      </c>
    </row>
    <row r="122" spans="1:12">
      <c r="A122">
        <v>1</v>
      </c>
      <c r="B122">
        <v>1</v>
      </c>
      <c r="C122">
        <v>6</v>
      </c>
      <c r="D122">
        <v>171.86992110684514</v>
      </c>
      <c r="E122" t="str">
        <f t="shared" si="8"/>
        <v>Mujer</v>
      </c>
      <c r="F122" t="str">
        <f t="shared" si="9"/>
        <v>poco</v>
      </c>
      <c r="G122">
        <f t="shared" si="10"/>
        <v>6</v>
      </c>
      <c r="H122">
        <f t="shared" si="11"/>
        <v>171.9</v>
      </c>
      <c r="I122">
        <v>4</v>
      </c>
      <c r="J122" t="str">
        <f t="shared" si="6"/>
        <v>Abdomen</v>
      </c>
      <c r="K122">
        <v>66.310570020601148</v>
      </c>
      <c r="L122">
        <f t="shared" si="7"/>
        <v>66.3</v>
      </c>
    </row>
    <row r="123" spans="1:12">
      <c r="A123">
        <v>1</v>
      </c>
      <c r="B123">
        <v>2</v>
      </c>
      <c r="C123">
        <v>4</v>
      </c>
      <c r="D123">
        <v>163.86853232863359</v>
      </c>
      <c r="E123" t="str">
        <f t="shared" si="8"/>
        <v>Mujer</v>
      </c>
      <c r="F123" t="str">
        <f t="shared" si="9"/>
        <v>a veces</v>
      </c>
      <c r="G123">
        <f t="shared" si="10"/>
        <v>4</v>
      </c>
      <c r="H123">
        <f t="shared" si="11"/>
        <v>163.9</v>
      </c>
      <c r="I123">
        <v>3</v>
      </c>
      <c r="J123" t="str">
        <f t="shared" si="6"/>
        <v>Pecho</v>
      </c>
      <c r="K123">
        <v>55.270042284880766</v>
      </c>
      <c r="L123">
        <f t="shared" si="7"/>
        <v>55.3</v>
      </c>
    </row>
    <row r="124" spans="1:12">
      <c r="A124">
        <v>1</v>
      </c>
      <c r="B124">
        <v>2</v>
      </c>
      <c r="C124">
        <v>4</v>
      </c>
      <c r="D124">
        <v>167.55904354969971</v>
      </c>
      <c r="E124" t="str">
        <f t="shared" si="8"/>
        <v>Mujer</v>
      </c>
      <c r="F124" t="str">
        <f t="shared" si="9"/>
        <v>a veces</v>
      </c>
      <c r="G124">
        <f t="shared" si="10"/>
        <v>4</v>
      </c>
      <c r="H124">
        <f t="shared" si="11"/>
        <v>167.6</v>
      </c>
      <c r="I124">
        <v>2</v>
      </c>
      <c r="J124" t="str">
        <f t="shared" si="6"/>
        <v>Brazos</v>
      </c>
      <c r="K124">
        <v>60.672436548885891</v>
      </c>
      <c r="L124">
        <f t="shared" si="7"/>
        <v>60.7</v>
      </c>
    </row>
    <row r="125" spans="1:12">
      <c r="A125">
        <v>1</v>
      </c>
      <c r="B125">
        <v>1</v>
      </c>
      <c r="C125">
        <v>2</v>
      </c>
      <c r="D125">
        <v>168.04603703523753</v>
      </c>
      <c r="E125" t="str">
        <f t="shared" si="8"/>
        <v>Mujer</v>
      </c>
      <c r="F125" t="str">
        <f t="shared" si="9"/>
        <v>poco</v>
      </c>
      <c r="G125">
        <f t="shared" si="10"/>
        <v>2</v>
      </c>
      <c r="H125">
        <f t="shared" si="11"/>
        <v>168</v>
      </c>
      <c r="I125">
        <v>5</v>
      </c>
      <c r="J125" t="str">
        <f t="shared" si="6"/>
        <v>Cardio</v>
      </c>
      <c r="K125">
        <v>73.857494073390257</v>
      </c>
      <c r="L125">
        <f t="shared" si="7"/>
        <v>73.900000000000006</v>
      </c>
    </row>
    <row r="126" spans="1:12">
      <c r="A126">
        <v>1</v>
      </c>
      <c r="B126">
        <v>2</v>
      </c>
      <c r="C126">
        <v>6</v>
      </c>
      <c r="D126">
        <v>169.80791471898556</v>
      </c>
      <c r="E126" t="str">
        <f t="shared" si="8"/>
        <v>Mujer</v>
      </c>
      <c r="F126" t="str">
        <f t="shared" si="9"/>
        <v>a veces</v>
      </c>
      <c r="G126">
        <f t="shared" si="10"/>
        <v>6</v>
      </c>
      <c r="H126">
        <f t="shared" si="11"/>
        <v>169.8</v>
      </c>
      <c r="I126">
        <v>5</v>
      </c>
      <c r="J126" t="str">
        <f t="shared" si="6"/>
        <v>Cardio</v>
      </c>
      <c r="K126">
        <v>74.527007593214506</v>
      </c>
      <c r="L126">
        <f t="shared" si="7"/>
        <v>74.5</v>
      </c>
    </row>
    <row r="127" spans="1:12">
      <c r="A127">
        <v>1</v>
      </c>
      <c r="B127">
        <v>2</v>
      </c>
      <c r="C127">
        <v>1</v>
      </c>
      <c r="D127">
        <v>172.31172634812538</v>
      </c>
      <c r="E127" t="str">
        <f t="shared" si="8"/>
        <v>Mujer</v>
      </c>
      <c r="F127" t="str">
        <f t="shared" si="9"/>
        <v>a veces</v>
      </c>
      <c r="G127">
        <f t="shared" si="10"/>
        <v>1</v>
      </c>
      <c r="H127">
        <f t="shared" si="11"/>
        <v>172.3</v>
      </c>
      <c r="I127">
        <v>2</v>
      </c>
      <c r="J127" t="str">
        <f t="shared" si="6"/>
        <v>Brazos</v>
      </c>
      <c r="K127">
        <v>56.478456012287637</v>
      </c>
      <c r="L127">
        <f t="shared" si="7"/>
        <v>56.5</v>
      </c>
    </row>
    <row r="128" spans="1:12">
      <c r="A128">
        <v>1</v>
      </c>
      <c r="B128">
        <v>2</v>
      </c>
      <c r="C128">
        <v>1</v>
      </c>
      <c r="D128">
        <v>169.1069353200146</v>
      </c>
      <c r="E128" t="str">
        <f t="shared" si="8"/>
        <v>Mujer</v>
      </c>
      <c r="F128" t="str">
        <f t="shared" si="9"/>
        <v>a veces</v>
      </c>
      <c r="G128">
        <f t="shared" si="10"/>
        <v>1</v>
      </c>
      <c r="H128">
        <f t="shared" si="11"/>
        <v>169.1</v>
      </c>
      <c r="I128">
        <v>2</v>
      </c>
      <c r="J128" t="str">
        <f t="shared" si="6"/>
        <v>Brazos</v>
      </c>
      <c r="K128">
        <v>60.260635421605542</v>
      </c>
      <c r="L128">
        <f t="shared" si="7"/>
        <v>60.3</v>
      </c>
    </row>
    <row r="129" spans="1:12">
      <c r="A129">
        <v>1</v>
      </c>
      <c r="B129">
        <v>2</v>
      </c>
      <c r="C129">
        <v>3</v>
      </c>
      <c r="D129">
        <v>172.29943907470442</v>
      </c>
      <c r="E129" t="str">
        <f t="shared" si="8"/>
        <v>Mujer</v>
      </c>
      <c r="F129" t="str">
        <f t="shared" si="9"/>
        <v>a veces</v>
      </c>
      <c r="G129">
        <f t="shared" si="10"/>
        <v>3</v>
      </c>
      <c r="H129">
        <f t="shared" si="11"/>
        <v>172.3</v>
      </c>
      <c r="I129">
        <v>5</v>
      </c>
      <c r="J129" t="str">
        <f t="shared" si="6"/>
        <v>Cardio</v>
      </c>
      <c r="K129">
        <v>68.473786848387675</v>
      </c>
      <c r="L129">
        <f t="shared" si="7"/>
        <v>68.5</v>
      </c>
    </row>
    <row r="130" spans="1:12">
      <c r="A130">
        <v>1</v>
      </c>
      <c r="B130">
        <v>2</v>
      </c>
      <c r="C130">
        <v>3</v>
      </c>
      <c r="D130">
        <v>168.28939508006442</v>
      </c>
      <c r="E130" t="str">
        <f t="shared" si="8"/>
        <v>Mujer</v>
      </c>
      <c r="F130" t="str">
        <f t="shared" si="9"/>
        <v>a veces</v>
      </c>
      <c r="G130">
        <f t="shared" si="10"/>
        <v>3</v>
      </c>
      <c r="H130">
        <f t="shared" si="11"/>
        <v>168.3</v>
      </c>
      <c r="I130">
        <v>4</v>
      </c>
      <c r="J130" t="str">
        <f t="shared" ref="J130:J193" si="12">VLOOKUP(I130,$O$16:$Q$20,3,0)</f>
        <v>Abdomen</v>
      </c>
      <c r="K130">
        <v>69.949970130424475</v>
      </c>
      <c r="L130">
        <f t="shared" ref="L130:L193" si="13">ROUND(K130,1)</f>
        <v>69.900000000000006</v>
      </c>
    </row>
    <row r="131" spans="1:12">
      <c r="A131">
        <v>1</v>
      </c>
      <c r="B131">
        <v>1</v>
      </c>
      <c r="C131">
        <v>3</v>
      </c>
      <c r="D131">
        <v>167.99276793055469</v>
      </c>
      <c r="E131" t="str">
        <f t="shared" si="8"/>
        <v>Mujer</v>
      </c>
      <c r="F131" t="str">
        <f t="shared" si="9"/>
        <v>poco</v>
      </c>
      <c r="G131">
        <f t="shared" si="10"/>
        <v>3</v>
      </c>
      <c r="H131">
        <f t="shared" si="11"/>
        <v>168</v>
      </c>
      <c r="I131">
        <v>5</v>
      </c>
      <c r="J131" t="str">
        <f t="shared" si="12"/>
        <v>Cardio</v>
      </c>
      <c r="K131">
        <v>62.837251813610784</v>
      </c>
      <c r="L131">
        <f t="shared" si="13"/>
        <v>62.8</v>
      </c>
    </row>
    <row r="132" spans="1:12">
      <c r="A132">
        <v>2</v>
      </c>
      <c r="B132">
        <v>4</v>
      </c>
      <c r="C132">
        <v>3</v>
      </c>
      <c r="D132">
        <v>165.51473592873663</v>
      </c>
      <c r="E132" t="str">
        <f t="shared" si="8"/>
        <v>Hombre</v>
      </c>
      <c r="F132" t="str">
        <f t="shared" si="9"/>
        <v>siempre</v>
      </c>
      <c r="G132">
        <f t="shared" si="10"/>
        <v>3</v>
      </c>
      <c r="H132">
        <f t="shared" si="11"/>
        <v>165.5</v>
      </c>
      <c r="I132">
        <v>2</v>
      </c>
      <c r="J132" t="str">
        <f t="shared" si="12"/>
        <v>Brazos</v>
      </c>
      <c r="K132">
        <v>77.171336449356744</v>
      </c>
      <c r="L132">
        <f t="shared" si="13"/>
        <v>77.2</v>
      </c>
    </row>
    <row r="133" spans="1:12">
      <c r="A133">
        <v>1</v>
      </c>
      <c r="B133">
        <v>1</v>
      </c>
      <c r="C133">
        <v>2</v>
      </c>
      <c r="D133">
        <v>167.62178049422801</v>
      </c>
      <c r="E133" t="str">
        <f t="shared" ref="E133:E196" si="14">IF(A133=1,"Mujer","Hombre")</f>
        <v>Mujer</v>
      </c>
      <c r="F133" t="str">
        <f t="shared" ref="F133:F196" si="15">IF(B133=1,"poco",IF(B133=2,"a veces",IF(B133=3,"regularmente","siempre")))</f>
        <v>poco</v>
      </c>
      <c r="G133">
        <f t="shared" ref="G133:G196" si="16">C133</f>
        <v>2</v>
      </c>
      <c r="H133">
        <f t="shared" ref="H133:H196" si="17">ROUND(D133,1)</f>
        <v>167.6</v>
      </c>
      <c r="I133">
        <v>1</v>
      </c>
      <c r="J133" t="str">
        <f t="shared" si="12"/>
        <v>Pierna</v>
      </c>
      <c r="K133">
        <v>73.696276587806636</v>
      </c>
      <c r="L133">
        <f t="shared" si="13"/>
        <v>73.7</v>
      </c>
    </row>
    <row r="134" spans="1:12">
      <c r="A134">
        <v>1</v>
      </c>
      <c r="B134">
        <v>2</v>
      </c>
      <c r="C134">
        <v>2</v>
      </c>
      <c r="D134">
        <v>177.09922460373491</v>
      </c>
      <c r="E134" t="str">
        <f t="shared" si="14"/>
        <v>Mujer</v>
      </c>
      <c r="F134" t="str">
        <f t="shared" si="15"/>
        <v>a veces</v>
      </c>
      <c r="G134">
        <f t="shared" si="16"/>
        <v>2</v>
      </c>
      <c r="H134">
        <f t="shared" si="17"/>
        <v>177.1</v>
      </c>
      <c r="I134">
        <v>3</v>
      </c>
      <c r="J134" t="str">
        <f t="shared" si="12"/>
        <v>Pecho</v>
      </c>
      <c r="K134">
        <v>67.29770534941926</v>
      </c>
      <c r="L134">
        <f t="shared" si="13"/>
        <v>67.3</v>
      </c>
    </row>
    <row r="135" spans="1:12">
      <c r="A135">
        <v>1</v>
      </c>
      <c r="B135">
        <v>1</v>
      </c>
      <c r="C135">
        <v>2</v>
      </c>
      <c r="D135">
        <v>165.83007593173534</v>
      </c>
      <c r="E135" t="str">
        <f t="shared" si="14"/>
        <v>Mujer</v>
      </c>
      <c r="F135" t="str">
        <f t="shared" si="15"/>
        <v>poco</v>
      </c>
      <c r="G135">
        <f t="shared" si="16"/>
        <v>2</v>
      </c>
      <c r="H135">
        <f t="shared" si="17"/>
        <v>165.8</v>
      </c>
      <c r="I135">
        <v>5</v>
      </c>
      <c r="J135" t="str">
        <f t="shared" si="12"/>
        <v>Cardio</v>
      </c>
      <c r="K135">
        <v>72.015428854059422</v>
      </c>
      <c r="L135">
        <f t="shared" si="13"/>
        <v>72</v>
      </c>
    </row>
    <row r="136" spans="1:12">
      <c r="A136">
        <v>2</v>
      </c>
      <c r="B136">
        <v>1</v>
      </c>
      <c r="C136">
        <v>3</v>
      </c>
      <c r="D136">
        <v>170.34912318369607</v>
      </c>
      <c r="E136" t="str">
        <f t="shared" si="14"/>
        <v>Hombre</v>
      </c>
      <c r="F136" t="str">
        <f t="shared" si="15"/>
        <v>poco</v>
      </c>
      <c r="G136">
        <f t="shared" si="16"/>
        <v>3</v>
      </c>
      <c r="H136">
        <f t="shared" si="17"/>
        <v>170.3</v>
      </c>
      <c r="I136">
        <v>2</v>
      </c>
      <c r="J136" t="str">
        <f t="shared" si="12"/>
        <v>Brazos</v>
      </c>
      <c r="K136">
        <v>86.250122968989302</v>
      </c>
      <c r="L136">
        <f t="shared" si="13"/>
        <v>86.3</v>
      </c>
    </row>
    <row r="137" spans="1:12">
      <c r="A137">
        <v>1</v>
      </c>
      <c r="B137">
        <v>2</v>
      </c>
      <c r="C137">
        <v>2</v>
      </c>
      <c r="D137">
        <v>157.32120729982853</v>
      </c>
      <c r="E137" t="str">
        <f t="shared" si="14"/>
        <v>Mujer</v>
      </c>
      <c r="F137" t="str">
        <f t="shared" si="15"/>
        <v>a veces</v>
      </c>
      <c r="G137">
        <f t="shared" si="16"/>
        <v>2</v>
      </c>
      <c r="H137">
        <f t="shared" si="17"/>
        <v>157.30000000000001</v>
      </c>
      <c r="I137">
        <v>4</v>
      </c>
      <c r="J137" t="str">
        <f t="shared" si="12"/>
        <v>Abdomen</v>
      </c>
      <c r="K137">
        <v>67.782058773934835</v>
      </c>
      <c r="L137">
        <f t="shared" si="13"/>
        <v>67.8</v>
      </c>
    </row>
    <row r="138" spans="1:12">
      <c r="A138">
        <v>1</v>
      </c>
      <c r="B138">
        <v>1</v>
      </c>
      <c r="C138">
        <v>1</v>
      </c>
      <c r="D138">
        <v>174.00992576032877</v>
      </c>
      <c r="E138" t="str">
        <f t="shared" si="14"/>
        <v>Mujer</v>
      </c>
      <c r="F138" t="str">
        <f t="shared" si="15"/>
        <v>poco</v>
      </c>
      <c r="G138">
        <f t="shared" si="16"/>
        <v>1</v>
      </c>
      <c r="H138">
        <f t="shared" si="17"/>
        <v>174</v>
      </c>
      <c r="I138">
        <v>2</v>
      </c>
      <c r="J138" t="str">
        <f t="shared" si="12"/>
        <v>Brazos</v>
      </c>
      <c r="K138">
        <v>68.123771788924927</v>
      </c>
      <c r="L138">
        <f t="shared" si="13"/>
        <v>68.099999999999994</v>
      </c>
    </row>
    <row r="139" spans="1:12">
      <c r="A139">
        <v>1</v>
      </c>
      <c r="B139">
        <v>2</v>
      </c>
      <c r="C139">
        <v>4</v>
      </c>
      <c r="D139">
        <v>172.85871465166565</v>
      </c>
      <c r="E139" t="str">
        <f t="shared" si="14"/>
        <v>Mujer</v>
      </c>
      <c r="F139" t="str">
        <f t="shared" si="15"/>
        <v>a veces</v>
      </c>
      <c r="G139">
        <f t="shared" si="16"/>
        <v>4</v>
      </c>
      <c r="H139">
        <f t="shared" si="17"/>
        <v>172.9</v>
      </c>
      <c r="I139">
        <v>1</v>
      </c>
      <c r="J139" t="str">
        <f t="shared" si="12"/>
        <v>Pierna</v>
      </c>
      <c r="K139">
        <v>62.686311567632941</v>
      </c>
      <c r="L139">
        <f t="shared" si="13"/>
        <v>62.7</v>
      </c>
    </row>
    <row r="140" spans="1:12">
      <c r="A140">
        <v>1</v>
      </c>
      <c r="B140">
        <v>1</v>
      </c>
      <c r="C140">
        <v>1</v>
      </c>
      <c r="D140">
        <v>171.90994796867017</v>
      </c>
      <c r="E140" t="str">
        <f t="shared" si="14"/>
        <v>Mujer</v>
      </c>
      <c r="F140" t="str">
        <f t="shared" si="15"/>
        <v>poco</v>
      </c>
      <c r="G140">
        <f t="shared" si="16"/>
        <v>1</v>
      </c>
      <c r="H140">
        <f t="shared" si="17"/>
        <v>171.9</v>
      </c>
      <c r="I140">
        <v>3</v>
      </c>
      <c r="J140" t="str">
        <f t="shared" si="12"/>
        <v>Pecho</v>
      </c>
      <c r="K140">
        <v>75.325780228094658</v>
      </c>
      <c r="L140">
        <f t="shared" si="13"/>
        <v>75.3</v>
      </c>
    </row>
    <row r="141" spans="1:12">
      <c r="A141">
        <v>1</v>
      </c>
      <c r="B141">
        <v>1</v>
      </c>
      <c r="C141">
        <v>4</v>
      </c>
      <c r="D141">
        <v>168.20417087903479</v>
      </c>
      <c r="E141" t="str">
        <f t="shared" si="14"/>
        <v>Mujer</v>
      </c>
      <c r="F141" t="str">
        <f t="shared" si="15"/>
        <v>poco</v>
      </c>
      <c r="G141">
        <f t="shared" si="16"/>
        <v>4</v>
      </c>
      <c r="H141">
        <f t="shared" si="17"/>
        <v>168.2</v>
      </c>
      <c r="I141">
        <v>3</v>
      </c>
      <c r="J141" t="str">
        <f t="shared" si="12"/>
        <v>Pecho</v>
      </c>
      <c r="K141">
        <v>68.917584934033215</v>
      </c>
      <c r="L141">
        <f t="shared" si="13"/>
        <v>68.900000000000006</v>
      </c>
    </row>
    <row r="142" spans="1:12">
      <c r="A142">
        <v>1</v>
      </c>
      <c r="B142">
        <v>2</v>
      </c>
      <c r="C142">
        <v>2</v>
      </c>
      <c r="D142">
        <v>168.07769199833274</v>
      </c>
      <c r="E142" t="str">
        <f t="shared" si="14"/>
        <v>Mujer</v>
      </c>
      <c r="F142" t="str">
        <f t="shared" si="15"/>
        <v>a veces</v>
      </c>
      <c r="G142">
        <f t="shared" si="16"/>
        <v>2</v>
      </c>
      <c r="H142">
        <f t="shared" si="17"/>
        <v>168.1</v>
      </c>
      <c r="I142">
        <v>2</v>
      </c>
      <c r="J142" t="str">
        <f t="shared" si="12"/>
        <v>Brazos</v>
      </c>
      <c r="K142">
        <v>58.869522959366442</v>
      </c>
      <c r="L142">
        <f t="shared" si="13"/>
        <v>58.9</v>
      </c>
    </row>
    <row r="143" spans="1:12">
      <c r="A143">
        <v>2</v>
      </c>
      <c r="B143">
        <v>2</v>
      </c>
      <c r="C143">
        <v>3</v>
      </c>
      <c r="D143">
        <v>171.930893631652</v>
      </c>
      <c r="E143" t="str">
        <f t="shared" si="14"/>
        <v>Hombre</v>
      </c>
      <c r="F143" t="str">
        <f t="shared" si="15"/>
        <v>a veces</v>
      </c>
      <c r="G143">
        <f t="shared" si="16"/>
        <v>3</v>
      </c>
      <c r="H143">
        <f t="shared" si="17"/>
        <v>171.9</v>
      </c>
      <c r="I143">
        <v>2</v>
      </c>
      <c r="J143" t="str">
        <f t="shared" si="12"/>
        <v>Brazos</v>
      </c>
      <c r="K143">
        <v>87.930284261610353</v>
      </c>
      <c r="L143">
        <f t="shared" si="13"/>
        <v>87.9</v>
      </c>
    </row>
    <row r="144" spans="1:12">
      <c r="A144">
        <v>1</v>
      </c>
      <c r="B144">
        <v>2</v>
      </c>
      <c r="C144">
        <v>3</v>
      </c>
      <c r="D144">
        <v>173.275954441051</v>
      </c>
      <c r="E144" t="str">
        <f t="shared" si="14"/>
        <v>Mujer</v>
      </c>
      <c r="F144" t="str">
        <f t="shared" si="15"/>
        <v>a veces</v>
      </c>
      <c r="G144">
        <f t="shared" si="16"/>
        <v>3</v>
      </c>
      <c r="H144">
        <f t="shared" si="17"/>
        <v>173.3</v>
      </c>
      <c r="I144">
        <v>5</v>
      </c>
      <c r="J144" t="str">
        <f t="shared" si="12"/>
        <v>Cardio</v>
      </c>
      <c r="K144">
        <v>62.844862687599374</v>
      </c>
      <c r="L144">
        <f t="shared" si="13"/>
        <v>62.8</v>
      </c>
    </row>
    <row r="145" spans="1:12">
      <c r="A145">
        <v>1</v>
      </c>
      <c r="B145">
        <v>2</v>
      </c>
      <c r="C145">
        <v>2</v>
      </c>
      <c r="D145">
        <v>171.39706571644638</v>
      </c>
      <c r="E145" t="str">
        <f t="shared" si="14"/>
        <v>Mujer</v>
      </c>
      <c r="F145" t="str">
        <f t="shared" si="15"/>
        <v>a veces</v>
      </c>
      <c r="G145">
        <f t="shared" si="16"/>
        <v>2</v>
      </c>
      <c r="H145">
        <f t="shared" si="17"/>
        <v>171.4</v>
      </c>
      <c r="I145">
        <v>4</v>
      </c>
      <c r="J145" t="str">
        <f t="shared" si="12"/>
        <v>Abdomen</v>
      </c>
      <c r="K145">
        <v>60.130884972249618</v>
      </c>
      <c r="L145">
        <f t="shared" si="13"/>
        <v>60.1</v>
      </c>
    </row>
    <row r="146" spans="1:12">
      <c r="A146">
        <v>1</v>
      </c>
      <c r="B146">
        <v>3</v>
      </c>
      <c r="C146">
        <v>2</v>
      </c>
      <c r="D146">
        <v>171.42669705383014</v>
      </c>
      <c r="E146" t="str">
        <f t="shared" si="14"/>
        <v>Mujer</v>
      </c>
      <c r="F146" t="str">
        <f t="shared" si="15"/>
        <v>regularmente</v>
      </c>
      <c r="G146">
        <f t="shared" si="16"/>
        <v>2</v>
      </c>
      <c r="H146">
        <f t="shared" si="17"/>
        <v>171.4</v>
      </c>
      <c r="I146">
        <v>5</v>
      </c>
      <c r="J146" t="str">
        <f t="shared" si="12"/>
        <v>Cardio</v>
      </c>
      <c r="K146">
        <v>70.142144880455447</v>
      </c>
      <c r="L146">
        <f t="shared" si="13"/>
        <v>70.099999999999994</v>
      </c>
    </row>
    <row r="147" spans="1:12">
      <c r="A147">
        <v>2</v>
      </c>
      <c r="B147">
        <v>2</v>
      </c>
      <c r="C147">
        <v>2</v>
      </c>
      <c r="D147">
        <v>169.31537786324043</v>
      </c>
      <c r="E147" t="str">
        <f t="shared" si="14"/>
        <v>Hombre</v>
      </c>
      <c r="F147" t="str">
        <f t="shared" si="15"/>
        <v>a veces</v>
      </c>
      <c r="G147">
        <f t="shared" si="16"/>
        <v>2</v>
      </c>
      <c r="H147">
        <f t="shared" si="17"/>
        <v>169.3</v>
      </c>
      <c r="I147">
        <v>3</v>
      </c>
      <c r="J147" t="str">
        <f t="shared" si="12"/>
        <v>Pecho</v>
      </c>
      <c r="K147">
        <v>82.805612481193378</v>
      </c>
      <c r="L147">
        <f t="shared" si="13"/>
        <v>82.8</v>
      </c>
    </row>
    <row r="148" spans="1:12">
      <c r="A148">
        <v>2</v>
      </c>
      <c r="B148">
        <v>1</v>
      </c>
      <c r="C148">
        <v>2</v>
      </c>
      <c r="D148">
        <v>177.13347617420368</v>
      </c>
      <c r="E148" t="str">
        <f t="shared" si="14"/>
        <v>Hombre</v>
      </c>
      <c r="F148" t="str">
        <f t="shared" si="15"/>
        <v>poco</v>
      </c>
      <c r="G148">
        <f t="shared" si="16"/>
        <v>2</v>
      </c>
      <c r="H148">
        <f t="shared" si="17"/>
        <v>177.1</v>
      </c>
      <c r="I148">
        <v>3</v>
      </c>
      <c r="J148" t="str">
        <f t="shared" si="12"/>
        <v>Pecho</v>
      </c>
      <c r="K148">
        <v>85.167394754907576</v>
      </c>
      <c r="L148">
        <f t="shared" si="13"/>
        <v>85.2</v>
      </c>
    </row>
    <row r="149" spans="1:12">
      <c r="A149">
        <v>1</v>
      </c>
      <c r="B149">
        <v>2</v>
      </c>
      <c r="C149">
        <v>2</v>
      </c>
      <c r="D149">
        <v>166.74880655220477</v>
      </c>
      <c r="E149" t="str">
        <f t="shared" si="14"/>
        <v>Mujer</v>
      </c>
      <c r="F149" t="str">
        <f t="shared" si="15"/>
        <v>a veces</v>
      </c>
      <c r="G149">
        <f t="shared" si="16"/>
        <v>2</v>
      </c>
      <c r="H149">
        <f t="shared" si="17"/>
        <v>166.7</v>
      </c>
      <c r="I149">
        <v>2</v>
      </c>
      <c r="J149" t="str">
        <f t="shared" si="12"/>
        <v>Brazos</v>
      </c>
      <c r="K149">
        <v>56.364546489837814</v>
      </c>
      <c r="L149">
        <f t="shared" si="13"/>
        <v>56.4</v>
      </c>
    </row>
    <row r="150" spans="1:12">
      <c r="A150">
        <v>2</v>
      </c>
      <c r="B150">
        <v>2</v>
      </c>
      <c r="C150">
        <v>3</v>
      </c>
      <c r="D150">
        <v>172.92268396151485</v>
      </c>
      <c r="E150" t="str">
        <f t="shared" si="14"/>
        <v>Hombre</v>
      </c>
      <c r="F150" t="str">
        <f t="shared" si="15"/>
        <v>a veces</v>
      </c>
      <c r="G150">
        <f t="shared" si="16"/>
        <v>3</v>
      </c>
      <c r="H150">
        <f t="shared" si="17"/>
        <v>172.9</v>
      </c>
      <c r="I150">
        <v>2</v>
      </c>
      <c r="J150" t="str">
        <f t="shared" si="12"/>
        <v>Brazos</v>
      </c>
      <c r="K150">
        <v>71.356754103451379</v>
      </c>
      <c r="L150">
        <f t="shared" si="13"/>
        <v>71.400000000000006</v>
      </c>
    </row>
    <row r="151" spans="1:12">
      <c r="A151">
        <v>1</v>
      </c>
      <c r="B151">
        <v>1</v>
      </c>
      <c r="C151">
        <v>3</v>
      </c>
      <c r="D151">
        <v>167.64911081001628</v>
      </c>
      <c r="E151" t="str">
        <f t="shared" si="14"/>
        <v>Mujer</v>
      </c>
      <c r="F151" t="str">
        <f t="shared" si="15"/>
        <v>poco</v>
      </c>
      <c r="G151">
        <f t="shared" si="16"/>
        <v>3</v>
      </c>
      <c r="H151">
        <f t="shared" si="17"/>
        <v>167.6</v>
      </c>
      <c r="I151">
        <v>3</v>
      </c>
      <c r="J151" t="str">
        <f t="shared" si="12"/>
        <v>Pecho</v>
      </c>
      <c r="K151">
        <v>58.706662107806189</v>
      </c>
      <c r="L151">
        <f t="shared" si="13"/>
        <v>58.7</v>
      </c>
    </row>
    <row r="152" spans="1:12">
      <c r="A152">
        <v>2</v>
      </c>
      <c r="B152">
        <v>1</v>
      </c>
      <c r="C152">
        <v>6</v>
      </c>
      <c r="D152">
        <v>169.51889094518265</v>
      </c>
      <c r="E152" t="str">
        <f t="shared" si="14"/>
        <v>Hombre</v>
      </c>
      <c r="F152" t="str">
        <f t="shared" si="15"/>
        <v>poco</v>
      </c>
      <c r="G152">
        <f t="shared" si="16"/>
        <v>6</v>
      </c>
      <c r="H152">
        <f t="shared" si="17"/>
        <v>169.5</v>
      </c>
      <c r="I152">
        <v>5</v>
      </c>
      <c r="J152" t="str">
        <f t="shared" si="12"/>
        <v>Cardio</v>
      </c>
      <c r="K152">
        <v>81.893123106428533</v>
      </c>
      <c r="L152">
        <f t="shared" si="13"/>
        <v>81.900000000000006</v>
      </c>
    </row>
    <row r="153" spans="1:12">
      <c r="A153">
        <v>2</v>
      </c>
      <c r="B153">
        <v>3</v>
      </c>
      <c r="C153">
        <v>3</v>
      </c>
      <c r="D153">
        <v>169.92701759765623</v>
      </c>
      <c r="E153" t="str">
        <f t="shared" si="14"/>
        <v>Hombre</v>
      </c>
      <c r="F153" t="str">
        <f t="shared" si="15"/>
        <v>regularmente</v>
      </c>
      <c r="G153">
        <f t="shared" si="16"/>
        <v>3</v>
      </c>
      <c r="H153">
        <f t="shared" si="17"/>
        <v>169.9</v>
      </c>
      <c r="I153">
        <v>4</v>
      </c>
      <c r="J153" t="str">
        <f t="shared" si="12"/>
        <v>Abdomen</v>
      </c>
      <c r="K153">
        <v>74.068617566992174</v>
      </c>
      <c r="L153">
        <f t="shared" si="13"/>
        <v>74.099999999999994</v>
      </c>
    </row>
    <row r="154" spans="1:12">
      <c r="A154">
        <v>1</v>
      </c>
      <c r="B154">
        <v>3</v>
      </c>
      <c r="C154">
        <v>2</v>
      </c>
      <c r="D154">
        <v>165.71182343061082</v>
      </c>
      <c r="E154" t="str">
        <f t="shared" si="14"/>
        <v>Mujer</v>
      </c>
      <c r="F154" t="str">
        <f t="shared" si="15"/>
        <v>regularmente</v>
      </c>
      <c r="G154">
        <f t="shared" si="16"/>
        <v>2</v>
      </c>
      <c r="H154">
        <f t="shared" si="17"/>
        <v>165.7</v>
      </c>
      <c r="I154">
        <v>4</v>
      </c>
      <c r="J154" t="str">
        <f t="shared" si="12"/>
        <v>Abdomen</v>
      </c>
      <c r="K154">
        <v>71.970492903632106</v>
      </c>
      <c r="L154">
        <f t="shared" si="13"/>
        <v>72</v>
      </c>
    </row>
    <row r="155" spans="1:12">
      <c r="A155">
        <v>1</v>
      </c>
      <c r="B155">
        <v>2</v>
      </c>
      <c r="C155">
        <v>3</v>
      </c>
      <c r="D155">
        <v>160.99396518431604</v>
      </c>
      <c r="E155" t="str">
        <f t="shared" si="14"/>
        <v>Mujer</v>
      </c>
      <c r="F155" t="str">
        <f t="shared" si="15"/>
        <v>a veces</v>
      </c>
      <c r="G155">
        <f t="shared" si="16"/>
        <v>3</v>
      </c>
      <c r="H155">
        <f t="shared" si="17"/>
        <v>161</v>
      </c>
      <c r="I155">
        <v>4</v>
      </c>
      <c r="J155" t="str">
        <f t="shared" si="12"/>
        <v>Abdomen</v>
      </c>
      <c r="K155">
        <v>67.177706770040089</v>
      </c>
      <c r="L155">
        <f t="shared" si="13"/>
        <v>67.2</v>
      </c>
    </row>
    <row r="156" spans="1:12">
      <c r="A156">
        <v>1</v>
      </c>
      <c r="B156">
        <v>2</v>
      </c>
      <c r="C156">
        <v>3</v>
      </c>
      <c r="D156">
        <v>163.67415512097068</v>
      </c>
      <c r="E156" t="str">
        <f t="shared" si="14"/>
        <v>Mujer</v>
      </c>
      <c r="F156" t="str">
        <f t="shared" si="15"/>
        <v>a veces</v>
      </c>
      <c r="G156">
        <f t="shared" si="16"/>
        <v>3</v>
      </c>
      <c r="H156">
        <f t="shared" si="17"/>
        <v>163.69999999999999</v>
      </c>
      <c r="I156">
        <v>4</v>
      </c>
      <c r="J156" t="str">
        <f t="shared" si="12"/>
        <v>Abdomen</v>
      </c>
      <c r="K156">
        <v>60.19617894596886</v>
      </c>
      <c r="L156">
        <f t="shared" si="13"/>
        <v>60.2</v>
      </c>
    </row>
    <row r="157" spans="1:12">
      <c r="A157">
        <v>1</v>
      </c>
      <c r="B157">
        <v>4</v>
      </c>
      <c r="C157">
        <v>2</v>
      </c>
      <c r="D157">
        <v>165.47319021075964</v>
      </c>
      <c r="E157" t="str">
        <f t="shared" si="14"/>
        <v>Mujer</v>
      </c>
      <c r="F157" t="str">
        <f t="shared" si="15"/>
        <v>siempre</v>
      </c>
      <c r="G157">
        <f t="shared" si="16"/>
        <v>2</v>
      </c>
      <c r="H157">
        <f t="shared" si="17"/>
        <v>165.5</v>
      </c>
      <c r="I157">
        <v>4</v>
      </c>
      <c r="J157" t="str">
        <f t="shared" si="12"/>
        <v>Abdomen</v>
      </c>
      <c r="K157">
        <v>52.879812280088665</v>
      </c>
      <c r="L157">
        <f t="shared" si="13"/>
        <v>52.9</v>
      </c>
    </row>
    <row r="158" spans="1:12">
      <c r="A158">
        <v>1</v>
      </c>
      <c r="B158">
        <v>2</v>
      </c>
      <c r="C158">
        <v>2</v>
      </c>
      <c r="D158">
        <v>167.60496393719222</v>
      </c>
      <c r="E158" t="str">
        <f t="shared" si="14"/>
        <v>Mujer</v>
      </c>
      <c r="F158" t="str">
        <f t="shared" si="15"/>
        <v>a veces</v>
      </c>
      <c r="G158">
        <f t="shared" si="16"/>
        <v>2</v>
      </c>
      <c r="H158">
        <f t="shared" si="17"/>
        <v>167.6</v>
      </c>
      <c r="I158">
        <v>3</v>
      </c>
      <c r="J158" t="str">
        <f t="shared" si="12"/>
        <v>Pecho</v>
      </c>
      <c r="K158">
        <v>58.689886296133047</v>
      </c>
      <c r="L158">
        <f t="shared" si="13"/>
        <v>58.7</v>
      </c>
    </row>
    <row r="159" spans="1:12">
      <c r="A159">
        <v>1</v>
      </c>
      <c r="B159">
        <v>3</v>
      </c>
      <c r="C159">
        <v>3</v>
      </c>
      <c r="D159">
        <v>168.04017534188461</v>
      </c>
      <c r="E159" t="str">
        <f t="shared" si="14"/>
        <v>Mujer</v>
      </c>
      <c r="F159" t="str">
        <f t="shared" si="15"/>
        <v>regularmente</v>
      </c>
      <c r="G159">
        <f t="shared" si="16"/>
        <v>3</v>
      </c>
      <c r="H159">
        <f t="shared" si="17"/>
        <v>168</v>
      </c>
      <c r="I159">
        <v>4</v>
      </c>
      <c r="J159" t="str">
        <f t="shared" si="12"/>
        <v>Abdomen</v>
      </c>
      <c r="K159">
        <v>65.855266629916144</v>
      </c>
      <c r="L159">
        <f t="shared" si="13"/>
        <v>65.900000000000006</v>
      </c>
    </row>
    <row r="160" spans="1:12">
      <c r="A160">
        <v>1</v>
      </c>
      <c r="B160">
        <v>3</v>
      </c>
      <c r="C160">
        <v>3</v>
      </c>
      <c r="D160">
        <v>170.96505573310424</v>
      </c>
      <c r="E160" t="str">
        <f t="shared" si="14"/>
        <v>Mujer</v>
      </c>
      <c r="F160" t="str">
        <f t="shared" si="15"/>
        <v>regularmente</v>
      </c>
      <c r="G160">
        <f t="shared" si="16"/>
        <v>3</v>
      </c>
      <c r="H160">
        <f t="shared" si="17"/>
        <v>171</v>
      </c>
      <c r="I160">
        <v>5</v>
      </c>
      <c r="J160" t="str">
        <f t="shared" si="12"/>
        <v>Cardio</v>
      </c>
      <c r="K160">
        <v>54.966721178579604</v>
      </c>
      <c r="L160">
        <f t="shared" si="13"/>
        <v>55</v>
      </c>
    </row>
    <row r="161" spans="1:12">
      <c r="A161">
        <v>1</v>
      </c>
      <c r="B161">
        <v>2</v>
      </c>
      <c r="C161">
        <v>3</v>
      </c>
      <c r="D161">
        <v>171.00984834716655</v>
      </c>
      <c r="E161" t="str">
        <f t="shared" si="14"/>
        <v>Mujer</v>
      </c>
      <c r="F161" t="str">
        <f t="shared" si="15"/>
        <v>a veces</v>
      </c>
      <c r="G161">
        <f t="shared" si="16"/>
        <v>3</v>
      </c>
      <c r="H161">
        <f t="shared" si="17"/>
        <v>171</v>
      </c>
      <c r="I161">
        <v>4</v>
      </c>
      <c r="J161" t="str">
        <f t="shared" si="12"/>
        <v>Abdomen</v>
      </c>
      <c r="K161">
        <v>71.983742371923285</v>
      </c>
      <c r="L161">
        <f t="shared" si="13"/>
        <v>72</v>
      </c>
    </row>
    <row r="162" spans="1:12">
      <c r="A162">
        <v>2</v>
      </c>
      <c r="B162">
        <v>2</v>
      </c>
      <c r="C162">
        <v>6</v>
      </c>
      <c r="D162">
        <v>169.01698174653575</v>
      </c>
      <c r="E162" t="str">
        <f t="shared" si="14"/>
        <v>Hombre</v>
      </c>
      <c r="F162" t="str">
        <f t="shared" si="15"/>
        <v>a veces</v>
      </c>
      <c r="G162">
        <f t="shared" si="16"/>
        <v>6</v>
      </c>
      <c r="H162">
        <f t="shared" si="17"/>
        <v>169</v>
      </c>
      <c r="I162">
        <v>2</v>
      </c>
      <c r="J162" t="str">
        <f t="shared" si="12"/>
        <v>Brazos</v>
      </c>
      <c r="K162">
        <v>76.677302151010366</v>
      </c>
      <c r="L162">
        <f t="shared" si="13"/>
        <v>76.7</v>
      </c>
    </row>
    <row r="163" spans="1:12">
      <c r="A163">
        <v>1</v>
      </c>
      <c r="B163">
        <v>4</v>
      </c>
      <c r="C163">
        <v>5</v>
      </c>
      <c r="D163">
        <v>175.33982529304922</v>
      </c>
      <c r="E163" t="str">
        <f t="shared" si="14"/>
        <v>Mujer</v>
      </c>
      <c r="F163" t="str">
        <f t="shared" si="15"/>
        <v>siempre</v>
      </c>
      <c r="G163">
        <f t="shared" si="16"/>
        <v>5</v>
      </c>
      <c r="H163">
        <f t="shared" si="17"/>
        <v>175.3</v>
      </c>
      <c r="I163">
        <v>5</v>
      </c>
      <c r="J163" t="str">
        <f t="shared" si="12"/>
        <v>Cardio</v>
      </c>
      <c r="K163">
        <v>75.629133611358696</v>
      </c>
      <c r="L163">
        <f t="shared" si="13"/>
        <v>75.599999999999994</v>
      </c>
    </row>
    <row r="164" spans="1:12">
      <c r="A164">
        <v>1</v>
      </c>
      <c r="B164">
        <v>2</v>
      </c>
      <c r="C164">
        <v>2</v>
      </c>
      <c r="D164">
        <v>163.37114786612801</v>
      </c>
      <c r="E164" t="str">
        <f t="shared" si="14"/>
        <v>Mujer</v>
      </c>
      <c r="F164" t="str">
        <f t="shared" si="15"/>
        <v>a veces</v>
      </c>
      <c r="G164">
        <f t="shared" si="16"/>
        <v>2</v>
      </c>
      <c r="H164">
        <f t="shared" si="17"/>
        <v>163.4</v>
      </c>
      <c r="I164">
        <v>4</v>
      </c>
      <c r="J164" t="str">
        <f t="shared" si="12"/>
        <v>Abdomen</v>
      </c>
      <c r="K164">
        <v>54.081036189128646</v>
      </c>
      <c r="L164">
        <f t="shared" si="13"/>
        <v>54.1</v>
      </c>
    </row>
    <row r="165" spans="1:12">
      <c r="A165">
        <v>2</v>
      </c>
      <c r="B165">
        <v>2</v>
      </c>
      <c r="C165">
        <v>1</v>
      </c>
      <c r="D165">
        <v>176.15835233475082</v>
      </c>
      <c r="E165" t="str">
        <f t="shared" si="14"/>
        <v>Hombre</v>
      </c>
      <c r="F165" t="str">
        <f t="shared" si="15"/>
        <v>a veces</v>
      </c>
      <c r="G165">
        <f t="shared" si="16"/>
        <v>1</v>
      </c>
      <c r="H165">
        <f t="shared" si="17"/>
        <v>176.2</v>
      </c>
      <c r="I165">
        <v>3</v>
      </c>
      <c r="J165" t="str">
        <f t="shared" si="12"/>
        <v>Pecho</v>
      </c>
      <c r="K165">
        <v>74.748091503942845</v>
      </c>
      <c r="L165">
        <f t="shared" si="13"/>
        <v>74.7</v>
      </c>
    </row>
    <row r="166" spans="1:12">
      <c r="A166">
        <v>1</v>
      </c>
      <c r="B166">
        <v>1</v>
      </c>
      <c r="C166">
        <v>5</v>
      </c>
      <c r="D166">
        <v>180.69391146302223</v>
      </c>
      <c r="E166" t="str">
        <f t="shared" si="14"/>
        <v>Mujer</v>
      </c>
      <c r="F166" t="str">
        <f t="shared" si="15"/>
        <v>poco</v>
      </c>
      <c r="G166">
        <f t="shared" si="16"/>
        <v>5</v>
      </c>
      <c r="H166">
        <f t="shared" si="17"/>
        <v>180.7</v>
      </c>
      <c r="I166">
        <v>1</v>
      </c>
      <c r="J166" t="str">
        <f t="shared" si="12"/>
        <v>Pierna</v>
      </c>
      <c r="K166">
        <v>76.663686355948442</v>
      </c>
      <c r="L166">
        <f t="shared" si="13"/>
        <v>76.7</v>
      </c>
    </row>
    <row r="167" spans="1:12">
      <c r="A167">
        <v>1</v>
      </c>
      <c r="B167">
        <v>2</v>
      </c>
      <c r="C167">
        <v>1</v>
      </c>
      <c r="D167">
        <v>166.45421667082701</v>
      </c>
      <c r="E167" t="str">
        <f t="shared" si="14"/>
        <v>Mujer</v>
      </c>
      <c r="F167" t="str">
        <f t="shared" si="15"/>
        <v>a veces</v>
      </c>
      <c r="G167">
        <f t="shared" si="16"/>
        <v>1</v>
      </c>
      <c r="H167">
        <f t="shared" si="17"/>
        <v>166.5</v>
      </c>
      <c r="I167">
        <v>4</v>
      </c>
      <c r="J167" t="str">
        <f t="shared" si="12"/>
        <v>Abdomen</v>
      </c>
      <c r="K167">
        <v>65.252602334914258</v>
      </c>
      <c r="L167">
        <f t="shared" si="13"/>
        <v>65.3</v>
      </c>
    </row>
    <row r="168" spans="1:12">
      <c r="A168">
        <v>1</v>
      </c>
      <c r="B168">
        <v>1</v>
      </c>
      <c r="C168">
        <v>2</v>
      </c>
      <c r="D168">
        <v>168.80867108004168</v>
      </c>
      <c r="E168" t="str">
        <f t="shared" si="14"/>
        <v>Mujer</v>
      </c>
      <c r="F168" t="str">
        <f t="shared" si="15"/>
        <v>poco</v>
      </c>
      <c r="G168">
        <f t="shared" si="16"/>
        <v>2</v>
      </c>
      <c r="H168">
        <f t="shared" si="17"/>
        <v>168.8</v>
      </c>
      <c r="I168">
        <v>2</v>
      </c>
      <c r="J168" t="str">
        <f t="shared" si="12"/>
        <v>Brazos</v>
      </c>
      <c r="K168">
        <v>70.147295010415831</v>
      </c>
      <c r="L168">
        <f t="shared" si="13"/>
        <v>70.099999999999994</v>
      </c>
    </row>
    <row r="169" spans="1:12">
      <c r="A169">
        <v>1</v>
      </c>
      <c r="B169">
        <v>3</v>
      </c>
      <c r="C169">
        <v>5</v>
      </c>
      <c r="D169">
        <v>168.86421392147895</v>
      </c>
      <c r="E169" t="str">
        <f t="shared" si="14"/>
        <v>Mujer</v>
      </c>
      <c r="F169" t="str">
        <f t="shared" si="15"/>
        <v>regularmente</v>
      </c>
      <c r="G169">
        <f t="shared" si="16"/>
        <v>5</v>
      </c>
      <c r="H169">
        <f t="shared" si="17"/>
        <v>168.9</v>
      </c>
      <c r="I169">
        <v>5</v>
      </c>
      <c r="J169" t="str">
        <f t="shared" si="12"/>
        <v>Cardio</v>
      </c>
      <c r="K169">
        <v>66.168401290161995</v>
      </c>
      <c r="L169">
        <f t="shared" si="13"/>
        <v>66.2</v>
      </c>
    </row>
    <row r="170" spans="1:12">
      <c r="A170">
        <v>2</v>
      </c>
      <c r="B170">
        <v>1</v>
      </c>
      <c r="C170">
        <v>3</v>
      </c>
      <c r="D170">
        <v>168.98162059253082</v>
      </c>
      <c r="E170" t="str">
        <f t="shared" si="14"/>
        <v>Hombre</v>
      </c>
      <c r="F170" t="str">
        <f t="shared" si="15"/>
        <v>poco</v>
      </c>
      <c r="G170">
        <f t="shared" si="16"/>
        <v>3</v>
      </c>
      <c r="H170">
        <f t="shared" si="17"/>
        <v>169</v>
      </c>
      <c r="I170">
        <v>4</v>
      </c>
      <c r="J170" t="str">
        <f t="shared" si="12"/>
        <v>Abdomen</v>
      </c>
      <c r="K170">
        <v>75.662096854788246</v>
      </c>
      <c r="L170">
        <f t="shared" si="13"/>
        <v>75.7</v>
      </c>
    </row>
    <row r="171" spans="1:12">
      <c r="A171">
        <v>2</v>
      </c>
      <c r="B171">
        <v>1</v>
      </c>
      <c r="C171">
        <v>2</v>
      </c>
      <c r="D171">
        <v>168.81154963077279</v>
      </c>
      <c r="E171" t="str">
        <f t="shared" si="14"/>
        <v>Hombre</v>
      </c>
      <c r="F171" t="str">
        <f t="shared" si="15"/>
        <v>poco</v>
      </c>
      <c r="G171">
        <f t="shared" si="16"/>
        <v>2</v>
      </c>
      <c r="H171">
        <f t="shared" si="17"/>
        <v>168.8</v>
      </c>
      <c r="I171">
        <v>2</v>
      </c>
      <c r="J171" t="str">
        <f t="shared" si="12"/>
        <v>Brazos</v>
      </c>
      <c r="K171">
        <v>67.588966341232293</v>
      </c>
      <c r="L171">
        <f t="shared" si="13"/>
        <v>67.599999999999994</v>
      </c>
    </row>
    <row r="172" spans="1:12">
      <c r="A172">
        <v>2</v>
      </c>
      <c r="B172">
        <v>2</v>
      </c>
      <c r="C172">
        <v>2</v>
      </c>
      <c r="D172">
        <v>170.83105533121852</v>
      </c>
      <c r="E172" t="str">
        <f t="shared" si="14"/>
        <v>Hombre</v>
      </c>
      <c r="F172" t="str">
        <f t="shared" si="15"/>
        <v>a veces</v>
      </c>
      <c r="G172">
        <f t="shared" si="16"/>
        <v>2</v>
      </c>
      <c r="H172">
        <f t="shared" si="17"/>
        <v>170.8</v>
      </c>
      <c r="I172">
        <v>4</v>
      </c>
      <c r="J172" t="str">
        <f t="shared" si="12"/>
        <v>Abdomen</v>
      </c>
      <c r="K172">
        <v>77.457353792423959</v>
      </c>
      <c r="L172">
        <f t="shared" si="13"/>
        <v>77.5</v>
      </c>
    </row>
    <row r="173" spans="1:12">
      <c r="A173">
        <v>1</v>
      </c>
      <c r="B173">
        <v>3</v>
      </c>
      <c r="C173">
        <v>1</v>
      </c>
      <c r="D173">
        <v>169.26128111837897</v>
      </c>
      <c r="E173" t="str">
        <f t="shared" si="14"/>
        <v>Mujer</v>
      </c>
      <c r="F173" t="str">
        <f t="shared" si="15"/>
        <v>regularmente</v>
      </c>
      <c r="G173">
        <f t="shared" si="16"/>
        <v>1</v>
      </c>
      <c r="H173">
        <f t="shared" si="17"/>
        <v>169.3</v>
      </c>
      <c r="I173">
        <v>5</v>
      </c>
      <c r="J173" t="str">
        <f t="shared" si="12"/>
        <v>Cardio</v>
      </c>
      <c r="K173">
        <v>74.319286824984005</v>
      </c>
      <c r="L173">
        <f t="shared" si="13"/>
        <v>74.3</v>
      </c>
    </row>
    <row r="174" spans="1:12">
      <c r="A174">
        <v>1</v>
      </c>
      <c r="B174">
        <v>1</v>
      </c>
      <c r="C174">
        <v>2</v>
      </c>
      <c r="D174">
        <v>168.90143953962252</v>
      </c>
      <c r="E174" t="str">
        <f t="shared" si="14"/>
        <v>Mujer</v>
      </c>
      <c r="F174" t="str">
        <f t="shared" si="15"/>
        <v>poco</v>
      </c>
      <c r="G174">
        <f t="shared" si="16"/>
        <v>2</v>
      </c>
      <c r="H174">
        <f t="shared" si="17"/>
        <v>168.9</v>
      </c>
      <c r="I174">
        <v>5</v>
      </c>
      <c r="J174" t="str">
        <f t="shared" si="12"/>
        <v>Cardio</v>
      </c>
      <c r="K174">
        <v>63.18254702505655</v>
      </c>
      <c r="L174">
        <f t="shared" si="13"/>
        <v>63.2</v>
      </c>
    </row>
    <row r="175" spans="1:12">
      <c r="A175">
        <v>1</v>
      </c>
      <c r="B175">
        <v>2</v>
      </c>
      <c r="C175">
        <v>1</v>
      </c>
      <c r="D175">
        <v>162.48040694510564</v>
      </c>
      <c r="E175" t="str">
        <f t="shared" si="14"/>
        <v>Mujer</v>
      </c>
      <c r="F175" t="str">
        <f t="shared" si="15"/>
        <v>a veces</v>
      </c>
      <c r="G175">
        <f t="shared" si="16"/>
        <v>1</v>
      </c>
      <c r="H175">
        <f t="shared" si="17"/>
        <v>162.5</v>
      </c>
      <c r="I175">
        <v>2</v>
      </c>
      <c r="J175" t="str">
        <f t="shared" si="12"/>
        <v>Brazos</v>
      </c>
      <c r="K175">
        <v>56.742554639140145</v>
      </c>
      <c r="L175">
        <f t="shared" si="13"/>
        <v>56.7</v>
      </c>
    </row>
    <row r="176" spans="1:12">
      <c r="A176">
        <v>1</v>
      </c>
      <c r="B176">
        <v>1</v>
      </c>
      <c r="C176">
        <v>3</v>
      </c>
      <c r="D176">
        <v>175.85780071560293</v>
      </c>
      <c r="E176" t="str">
        <f t="shared" si="14"/>
        <v>Mujer</v>
      </c>
      <c r="F176" t="str">
        <f t="shared" si="15"/>
        <v>poco</v>
      </c>
      <c r="G176">
        <f t="shared" si="16"/>
        <v>3</v>
      </c>
      <c r="H176">
        <f t="shared" si="17"/>
        <v>175.9</v>
      </c>
      <c r="I176">
        <v>5</v>
      </c>
      <c r="J176" t="str">
        <f t="shared" si="12"/>
        <v>Cardio</v>
      </c>
      <c r="K176">
        <v>74.825964271929109</v>
      </c>
      <c r="L176">
        <f t="shared" si="13"/>
        <v>74.8</v>
      </c>
    </row>
    <row r="177" spans="1:12">
      <c r="A177">
        <v>1</v>
      </c>
      <c r="B177">
        <v>3</v>
      </c>
      <c r="C177">
        <v>3</v>
      </c>
      <c r="D177">
        <v>163.53691237047315</v>
      </c>
      <c r="E177" t="str">
        <f t="shared" si="14"/>
        <v>Mujer</v>
      </c>
      <c r="F177" t="str">
        <f t="shared" si="15"/>
        <v>regularmente</v>
      </c>
      <c r="G177">
        <f t="shared" si="16"/>
        <v>3</v>
      </c>
      <c r="H177">
        <f t="shared" si="17"/>
        <v>163.5</v>
      </c>
      <c r="I177">
        <v>3</v>
      </c>
      <c r="J177" t="str">
        <f t="shared" si="12"/>
        <v>Pecho</v>
      </c>
      <c r="K177">
        <v>59.144026700779797</v>
      </c>
      <c r="L177">
        <f t="shared" si="13"/>
        <v>59.1</v>
      </c>
    </row>
    <row r="178" spans="1:12">
      <c r="A178">
        <v>2</v>
      </c>
      <c r="B178">
        <v>1</v>
      </c>
      <c r="C178">
        <v>1</v>
      </c>
      <c r="D178">
        <v>176.29292117082514</v>
      </c>
      <c r="E178" t="str">
        <f t="shared" si="14"/>
        <v>Hombre</v>
      </c>
      <c r="F178" t="str">
        <f t="shared" si="15"/>
        <v>poco</v>
      </c>
      <c r="G178">
        <f t="shared" si="16"/>
        <v>1</v>
      </c>
      <c r="H178">
        <f t="shared" si="17"/>
        <v>176.3</v>
      </c>
      <c r="I178">
        <v>4</v>
      </c>
      <c r="J178" t="str">
        <f t="shared" si="12"/>
        <v>Abdomen</v>
      </c>
      <c r="K178">
        <v>70.805956103454804</v>
      </c>
      <c r="L178">
        <f t="shared" si="13"/>
        <v>70.8</v>
      </c>
    </row>
    <row r="179" spans="1:12">
      <c r="A179">
        <v>1</v>
      </c>
      <c r="B179">
        <v>2</v>
      </c>
      <c r="C179">
        <v>5</v>
      </c>
      <c r="D179">
        <v>173.65219420928042</v>
      </c>
      <c r="E179" t="str">
        <f t="shared" si="14"/>
        <v>Mujer</v>
      </c>
      <c r="F179" t="str">
        <f t="shared" si="15"/>
        <v>a veces</v>
      </c>
      <c r="G179">
        <f t="shared" si="16"/>
        <v>5</v>
      </c>
      <c r="H179">
        <f t="shared" si="17"/>
        <v>173.7</v>
      </c>
      <c r="I179">
        <v>5</v>
      </c>
      <c r="J179" t="str">
        <f t="shared" si="12"/>
        <v>Cardio</v>
      </c>
      <c r="K179">
        <v>65.987833799526555</v>
      </c>
      <c r="L179">
        <f t="shared" si="13"/>
        <v>66</v>
      </c>
    </row>
    <row r="180" spans="1:12">
      <c r="A180">
        <v>1</v>
      </c>
      <c r="B180">
        <v>3</v>
      </c>
      <c r="C180">
        <v>4</v>
      </c>
      <c r="D180">
        <v>163.57054548454471</v>
      </c>
      <c r="E180" t="str">
        <f t="shared" si="14"/>
        <v>Mujer</v>
      </c>
      <c r="F180" t="str">
        <f t="shared" si="15"/>
        <v>regularmente</v>
      </c>
      <c r="G180">
        <f t="shared" si="16"/>
        <v>4</v>
      </c>
      <c r="H180">
        <f t="shared" si="17"/>
        <v>163.6</v>
      </c>
      <c r="I180">
        <v>1</v>
      </c>
      <c r="J180" t="str">
        <f t="shared" si="12"/>
        <v>Pierna</v>
      </c>
      <c r="K180">
        <v>69.156807284126984</v>
      </c>
      <c r="L180">
        <f t="shared" si="13"/>
        <v>69.2</v>
      </c>
    </row>
    <row r="181" spans="1:12">
      <c r="A181">
        <v>1</v>
      </c>
      <c r="B181">
        <v>3</v>
      </c>
      <c r="C181">
        <v>1</v>
      </c>
      <c r="D181">
        <v>172.73330897471169</v>
      </c>
      <c r="E181" t="str">
        <f t="shared" si="14"/>
        <v>Mujer</v>
      </c>
      <c r="F181" t="str">
        <f t="shared" si="15"/>
        <v>regularmente</v>
      </c>
      <c r="G181">
        <f t="shared" si="16"/>
        <v>1</v>
      </c>
      <c r="H181">
        <f t="shared" si="17"/>
        <v>172.7</v>
      </c>
      <c r="I181">
        <v>4</v>
      </c>
      <c r="J181" t="str">
        <f t="shared" si="12"/>
        <v>Abdomen</v>
      </c>
      <c r="K181">
        <v>55.638657410390437</v>
      </c>
      <c r="L181">
        <f t="shared" si="13"/>
        <v>55.6</v>
      </c>
    </row>
    <row r="182" spans="1:12">
      <c r="A182">
        <v>1</v>
      </c>
      <c r="B182">
        <v>1</v>
      </c>
      <c r="C182">
        <v>3</v>
      </c>
      <c r="D182">
        <v>176.36242475593463</v>
      </c>
      <c r="E182" t="str">
        <f t="shared" si="14"/>
        <v>Mujer</v>
      </c>
      <c r="F182" t="str">
        <f t="shared" si="15"/>
        <v>poco</v>
      </c>
      <c r="G182">
        <f t="shared" si="16"/>
        <v>3</v>
      </c>
      <c r="H182">
        <f t="shared" si="17"/>
        <v>176.4</v>
      </c>
      <c r="I182">
        <v>3</v>
      </c>
      <c r="J182" t="str">
        <f t="shared" si="12"/>
        <v>Pecho</v>
      </c>
      <c r="K182">
        <v>67.017721407255152</v>
      </c>
      <c r="L182">
        <f t="shared" si="13"/>
        <v>67</v>
      </c>
    </row>
    <row r="183" spans="1:12">
      <c r="A183">
        <v>1</v>
      </c>
      <c r="B183">
        <v>3</v>
      </c>
      <c r="C183">
        <v>1</v>
      </c>
      <c r="D183">
        <v>170.20066181605216</v>
      </c>
      <c r="E183" t="str">
        <f t="shared" si="14"/>
        <v>Mujer</v>
      </c>
      <c r="F183" t="str">
        <f t="shared" si="15"/>
        <v>regularmente</v>
      </c>
      <c r="G183">
        <f t="shared" si="16"/>
        <v>1</v>
      </c>
      <c r="H183">
        <f t="shared" si="17"/>
        <v>170.2</v>
      </c>
      <c r="I183">
        <v>5</v>
      </c>
      <c r="J183" t="str">
        <f t="shared" si="12"/>
        <v>Cardio</v>
      </c>
      <c r="K183">
        <v>63.676251490099816</v>
      </c>
      <c r="L183">
        <f t="shared" si="13"/>
        <v>63.7</v>
      </c>
    </row>
    <row r="184" spans="1:12">
      <c r="A184">
        <v>2</v>
      </c>
      <c r="B184">
        <v>2</v>
      </c>
      <c r="C184">
        <v>1</v>
      </c>
      <c r="D184">
        <v>173.4095864975825</v>
      </c>
      <c r="E184" t="str">
        <f t="shared" si="14"/>
        <v>Hombre</v>
      </c>
      <c r="F184" t="str">
        <f t="shared" si="15"/>
        <v>a veces</v>
      </c>
      <c r="G184">
        <f t="shared" si="16"/>
        <v>1</v>
      </c>
      <c r="H184">
        <f t="shared" si="17"/>
        <v>173.4</v>
      </c>
      <c r="I184">
        <v>5</v>
      </c>
      <c r="J184" t="str">
        <f t="shared" si="12"/>
        <v>Cardio</v>
      </c>
      <c r="K184">
        <v>87.566122193960467</v>
      </c>
      <c r="L184">
        <f t="shared" si="13"/>
        <v>87.6</v>
      </c>
    </row>
    <row r="185" spans="1:12">
      <c r="A185">
        <v>1</v>
      </c>
      <c r="B185">
        <v>4</v>
      </c>
      <c r="C185">
        <v>3</v>
      </c>
      <c r="D185">
        <v>163.04120137821883</v>
      </c>
      <c r="E185" t="str">
        <f t="shared" si="14"/>
        <v>Mujer</v>
      </c>
      <c r="F185" t="str">
        <f t="shared" si="15"/>
        <v>siempre</v>
      </c>
      <c r="G185">
        <f t="shared" si="16"/>
        <v>3</v>
      </c>
      <c r="H185">
        <f t="shared" si="17"/>
        <v>163</v>
      </c>
      <c r="I185">
        <v>5</v>
      </c>
      <c r="J185" t="str">
        <f t="shared" si="12"/>
        <v>Cardio</v>
      </c>
      <c r="K185">
        <v>59.955656523723157</v>
      </c>
      <c r="L185">
        <f t="shared" si="13"/>
        <v>60</v>
      </c>
    </row>
    <row r="186" spans="1:12">
      <c r="A186">
        <v>1</v>
      </c>
      <c r="B186">
        <v>1</v>
      </c>
      <c r="C186">
        <v>3</v>
      </c>
      <c r="D186">
        <v>166.77682353649288</v>
      </c>
      <c r="E186" t="str">
        <f t="shared" si="14"/>
        <v>Mujer</v>
      </c>
      <c r="F186" t="str">
        <f t="shared" si="15"/>
        <v>poco</v>
      </c>
      <c r="G186">
        <f t="shared" si="16"/>
        <v>3</v>
      </c>
      <c r="H186">
        <f t="shared" si="17"/>
        <v>166.8</v>
      </c>
      <c r="I186">
        <v>5</v>
      </c>
      <c r="J186" t="str">
        <f t="shared" si="12"/>
        <v>Cardio</v>
      </c>
      <c r="K186">
        <v>69.37519294386729</v>
      </c>
      <c r="L186">
        <f t="shared" si="13"/>
        <v>69.400000000000006</v>
      </c>
    </row>
    <row r="187" spans="1:12">
      <c r="A187">
        <v>2</v>
      </c>
      <c r="B187">
        <v>2</v>
      </c>
      <c r="C187">
        <v>3</v>
      </c>
      <c r="D187">
        <v>165.32071342400741</v>
      </c>
      <c r="E187" t="str">
        <f t="shared" si="14"/>
        <v>Hombre</v>
      </c>
      <c r="F187" t="str">
        <f t="shared" si="15"/>
        <v>a veces</v>
      </c>
      <c r="G187">
        <f t="shared" si="16"/>
        <v>3</v>
      </c>
      <c r="H187">
        <f t="shared" si="17"/>
        <v>165.3</v>
      </c>
      <c r="I187">
        <v>2</v>
      </c>
      <c r="J187" t="str">
        <f t="shared" si="12"/>
        <v>Brazos</v>
      </c>
      <c r="K187">
        <v>85.08790677232318</v>
      </c>
      <c r="L187">
        <f t="shared" si="13"/>
        <v>85.1</v>
      </c>
    </row>
    <row r="188" spans="1:12">
      <c r="A188">
        <v>2</v>
      </c>
      <c r="B188">
        <v>2</v>
      </c>
      <c r="C188">
        <v>2</v>
      </c>
      <c r="D188">
        <v>169.28803390503163</v>
      </c>
      <c r="E188" t="str">
        <f t="shared" si="14"/>
        <v>Hombre</v>
      </c>
      <c r="F188" t="str">
        <f t="shared" si="15"/>
        <v>a veces</v>
      </c>
      <c r="G188">
        <f t="shared" si="16"/>
        <v>2</v>
      </c>
      <c r="H188">
        <f t="shared" si="17"/>
        <v>169.3</v>
      </c>
      <c r="I188">
        <v>2</v>
      </c>
      <c r="J188" t="str">
        <f t="shared" si="12"/>
        <v>Brazos</v>
      </c>
      <c r="K188">
        <v>76.793854579163593</v>
      </c>
      <c r="L188">
        <f t="shared" si="13"/>
        <v>76.8</v>
      </c>
    </row>
    <row r="189" spans="1:12">
      <c r="A189">
        <v>1</v>
      </c>
      <c r="B189">
        <v>1</v>
      </c>
      <c r="C189">
        <v>4</v>
      </c>
      <c r="D189">
        <v>179.72213456407189</v>
      </c>
      <c r="E189" t="str">
        <f t="shared" si="14"/>
        <v>Mujer</v>
      </c>
      <c r="F189" t="str">
        <f t="shared" si="15"/>
        <v>poco</v>
      </c>
      <c r="G189">
        <f t="shared" si="16"/>
        <v>4</v>
      </c>
      <c r="H189">
        <f t="shared" si="17"/>
        <v>179.7</v>
      </c>
      <c r="I189">
        <v>2</v>
      </c>
      <c r="J189" t="str">
        <f t="shared" si="12"/>
        <v>Brazos</v>
      </c>
      <c r="K189">
        <v>59.294411134347314</v>
      </c>
      <c r="L189">
        <f t="shared" si="13"/>
        <v>59.3</v>
      </c>
    </row>
    <row r="190" spans="1:12">
      <c r="A190">
        <v>1</v>
      </c>
      <c r="B190">
        <v>1</v>
      </c>
      <c r="C190">
        <v>4</v>
      </c>
      <c r="D190">
        <v>170.06716618372593</v>
      </c>
      <c r="E190" t="str">
        <f t="shared" si="14"/>
        <v>Mujer</v>
      </c>
      <c r="F190" t="str">
        <f t="shared" si="15"/>
        <v>poco</v>
      </c>
      <c r="G190">
        <f t="shared" si="16"/>
        <v>4</v>
      </c>
      <c r="H190">
        <f t="shared" si="17"/>
        <v>170.1</v>
      </c>
      <c r="I190">
        <v>2</v>
      </c>
      <c r="J190" t="str">
        <f t="shared" si="12"/>
        <v>Brazos</v>
      </c>
      <c r="K190">
        <v>65.625523149815848</v>
      </c>
      <c r="L190">
        <f t="shared" si="13"/>
        <v>65.599999999999994</v>
      </c>
    </row>
    <row r="191" spans="1:12">
      <c r="A191">
        <v>1</v>
      </c>
      <c r="B191">
        <v>2</v>
      </c>
      <c r="C191">
        <v>3</v>
      </c>
      <c r="D191">
        <v>174.16254806623328</v>
      </c>
      <c r="E191" t="str">
        <f t="shared" si="14"/>
        <v>Mujer</v>
      </c>
      <c r="F191" t="str">
        <f t="shared" si="15"/>
        <v>a veces</v>
      </c>
      <c r="G191">
        <f t="shared" si="16"/>
        <v>3</v>
      </c>
      <c r="H191">
        <f t="shared" si="17"/>
        <v>174.2</v>
      </c>
      <c r="I191">
        <v>5</v>
      </c>
      <c r="J191" t="str">
        <f t="shared" si="12"/>
        <v>Cardio</v>
      </c>
      <c r="K191">
        <v>63.181768265168643</v>
      </c>
      <c r="L191">
        <f t="shared" si="13"/>
        <v>63.2</v>
      </c>
    </row>
    <row r="192" spans="1:12">
      <c r="A192">
        <v>1</v>
      </c>
      <c r="B192">
        <v>1</v>
      </c>
      <c r="C192">
        <v>3</v>
      </c>
      <c r="D192">
        <v>166.09194674121682</v>
      </c>
      <c r="E192" t="str">
        <f t="shared" si="14"/>
        <v>Mujer</v>
      </c>
      <c r="F192" t="str">
        <f t="shared" si="15"/>
        <v>poco</v>
      </c>
      <c r="G192">
        <f t="shared" si="16"/>
        <v>3</v>
      </c>
      <c r="H192">
        <f t="shared" si="17"/>
        <v>166.1</v>
      </c>
      <c r="I192">
        <v>2</v>
      </c>
      <c r="J192" t="str">
        <f t="shared" si="12"/>
        <v>Brazos</v>
      </c>
      <c r="K192">
        <v>67.114939761662384</v>
      </c>
      <c r="L192">
        <f t="shared" si="13"/>
        <v>67.099999999999994</v>
      </c>
    </row>
    <row r="193" spans="1:12">
      <c r="A193">
        <v>2</v>
      </c>
      <c r="B193">
        <v>2</v>
      </c>
      <c r="C193">
        <v>2</v>
      </c>
      <c r="D193">
        <v>171.69352460943628</v>
      </c>
      <c r="E193" t="str">
        <f t="shared" si="14"/>
        <v>Hombre</v>
      </c>
      <c r="F193" t="str">
        <f t="shared" si="15"/>
        <v>a veces</v>
      </c>
      <c r="G193">
        <f t="shared" si="16"/>
        <v>2</v>
      </c>
      <c r="H193">
        <f t="shared" si="17"/>
        <v>171.7</v>
      </c>
      <c r="I193">
        <v>5</v>
      </c>
      <c r="J193" t="str">
        <f t="shared" si="12"/>
        <v>Cardio</v>
      </c>
      <c r="K193">
        <v>88.828215582057595</v>
      </c>
      <c r="L193">
        <f t="shared" si="13"/>
        <v>88.8</v>
      </c>
    </row>
    <row r="194" spans="1:12">
      <c r="A194">
        <v>2</v>
      </c>
      <c r="B194">
        <v>2</v>
      </c>
      <c r="C194">
        <v>4</v>
      </c>
      <c r="D194">
        <v>175.40925611858256</v>
      </c>
      <c r="E194" t="str">
        <f t="shared" si="14"/>
        <v>Hombre</v>
      </c>
      <c r="F194" t="str">
        <f t="shared" si="15"/>
        <v>a veces</v>
      </c>
      <c r="G194">
        <f t="shared" si="16"/>
        <v>4</v>
      </c>
      <c r="H194">
        <f t="shared" si="17"/>
        <v>175.4</v>
      </c>
      <c r="I194">
        <v>5</v>
      </c>
      <c r="J194" t="str">
        <f t="shared" ref="J194:J257" si="18">VLOOKUP(I194,$O$16:$Q$20,3,0)</f>
        <v>Cardio</v>
      </c>
      <c r="K194">
        <v>72.425980130990496</v>
      </c>
      <c r="L194">
        <f t="shared" ref="L194:L257" si="19">ROUND(K194,1)</f>
        <v>72.400000000000006</v>
      </c>
    </row>
    <row r="195" spans="1:12">
      <c r="A195">
        <v>1</v>
      </c>
      <c r="B195">
        <v>2</v>
      </c>
      <c r="C195">
        <v>2</v>
      </c>
      <c r="D195">
        <v>167.04284164181445</v>
      </c>
      <c r="E195" t="str">
        <f t="shared" si="14"/>
        <v>Mujer</v>
      </c>
      <c r="F195" t="str">
        <f t="shared" si="15"/>
        <v>a veces</v>
      </c>
      <c r="G195">
        <f t="shared" si="16"/>
        <v>2</v>
      </c>
      <c r="H195">
        <f t="shared" si="17"/>
        <v>167</v>
      </c>
      <c r="I195">
        <v>3</v>
      </c>
      <c r="J195" t="str">
        <f t="shared" si="18"/>
        <v>Pecho</v>
      </c>
      <c r="K195">
        <v>55.476279823889492</v>
      </c>
      <c r="L195">
        <f t="shared" si="19"/>
        <v>55.5</v>
      </c>
    </row>
    <row r="196" spans="1:12">
      <c r="A196">
        <v>1</v>
      </c>
      <c r="B196">
        <v>2</v>
      </c>
      <c r="C196">
        <v>1</v>
      </c>
      <c r="D196">
        <v>171.91887011169456</v>
      </c>
      <c r="E196" t="str">
        <f t="shared" si="14"/>
        <v>Mujer</v>
      </c>
      <c r="F196" t="str">
        <f t="shared" si="15"/>
        <v>a veces</v>
      </c>
      <c r="G196">
        <f t="shared" si="16"/>
        <v>1</v>
      </c>
      <c r="H196">
        <f t="shared" si="17"/>
        <v>171.9</v>
      </c>
      <c r="I196">
        <v>3</v>
      </c>
      <c r="J196" t="str">
        <f t="shared" si="18"/>
        <v>Pecho</v>
      </c>
      <c r="K196">
        <v>71.329170642443927</v>
      </c>
      <c r="L196">
        <f t="shared" si="19"/>
        <v>71.3</v>
      </c>
    </row>
    <row r="197" spans="1:12">
      <c r="A197">
        <v>1</v>
      </c>
      <c r="B197">
        <v>2</v>
      </c>
      <c r="C197">
        <v>3</v>
      </c>
      <c r="D197">
        <v>173.5977518564323</v>
      </c>
      <c r="E197" t="str">
        <f t="shared" ref="E197:E260" si="20">IF(A197=1,"Mujer","Hombre")</f>
        <v>Mujer</v>
      </c>
      <c r="F197" t="str">
        <f t="shared" ref="F197:F260" si="21">IF(B197=1,"poco",IF(B197=2,"a veces",IF(B197=3,"regularmente","siempre")))</f>
        <v>a veces</v>
      </c>
      <c r="G197">
        <f t="shared" ref="G197:G260" si="22">C197</f>
        <v>3</v>
      </c>
      <c r="H197">
        <f t="shared" ref="H197:H260" si="23">ROUND(D197,1)</f>
        <v>173.6</v>
      </c>
      <c r="I197">
        <v>3</v>
      </c>
      <c r="J197" t="str">
        <f t="shared" si="18"/>
        <v>Pecho</v>
      </c>
      <c r="K197">
        <v>59.967145705444267</v>
      </c>
      <c r="L197">
        <f t="shared" si="19"/>
        <v>60</v>
      </c>
    </row>
    <row r="198" spans="1:12">
      <c r="A198">
        <v>1</v>
      </c>
      <c r="B198">
        <v>2</v>
      </c>
      <c r="C198">
        <v>1</v>
      </c>
      <c r="D198">
        <v>167.6246999722207</v>
      </c>
      <c r="E198" t="str">
        <f t="shared" si="20"/>
        <v>Mujer</v>
      </c>
      <c r="F198" t="str">
        <f t="shared" si="21"/>
        <v>a veces</v>
      </c>
      <c r="G198">
        <f t="shared" si="22"/>
        <v>1</v>
      </c>
      <c r="H198">
        <f t="shared" si="23"/>
        <v>167.6</v>
      </c>
      <c r="I198">
        <v>3</v>
      </c>
      <c r="J198" t="str">
        <f t="shared" si="18"/>
        <v>Pecho</v>
      </c>
      <c r="K198">
        <v>69.697385989443859</v>
      </c>
      <c r="L198">
        <f t="shared" si="19"/>
        <v>69.7</v>
      </c>
    </row>
    <row r="199" spans="1:12">
      <c r="A199">
        <v>1</v>
      </c>
      <c r="B199">
        <v>2</v>
      </c>
      <c r="C199">
        <v>6</v>
      </c>
      <c r="D199">
        <v>173.53174982592463</v>
      </c>
      <c r="E199" t="str">
        <f t="shared" si="20"/>
        <v>Mujer</v>
      </c>
      <c r="F199" t="str">
        <f t="shared" si="21"/>
        <v>a veces</v>
      </c>
      <c r="G199">
        <f t="shared" si="22"/>
        <v>6</v>
      </c>
      <c r="H199">
        <f t="shared" si="23"/>
        <v>173.5</v>
      </c>
      <c r="I199">
        <v>5</v>
      </c>
      <c r="J199" t="str">
        <f t="shared" si="18"/>
        <v>Cardio</v>
      </c>
      <c r="K199">
        <v>55.942064933851356</v>
      </c>
      <c r="L199">
        <f t="shared" si="19"/>
        <v>55.9</v>
      </c>
    </row>
    <row r="200" spans="1:12">
      <c r="A200">
        <v>1</v>
      </c>
      <c r="B200">
        <v>1</v>
      </c>
      <c r="C200">
        <v>3</v>
      </c>
      <c r="D200">
        <v>170.10511939763092</v>
      </c>
      <c r="E200" t="str">
        <f t="shared" si="20"/>
        <v>Mujer</v>
      </c>
      <c r="F200" t="str">
        <f t="shared" si="21"/>
        <v>poco</v>
      </c>
      <c r="G200">
        <f t="shared" si="22"/>
        <v>3</v>
      </c>
      <c r="H200">
        <f t="shared" si="23"/>
        <v>170.1</v>
      </c>
      <c r="I200">
        <v>4</v>
      </c>
      <c r="J200" t="str">
        <f t="shared" si="18"/>
        <v>Abdomen</v>
      </c>
      <c r="K200">
        <v>69.639945371099742</v>
      </c>
      <c r="L200">
        <f t="shared" si="19"/>
        <v>69.599999999999994</v>
      </c>
    </row>
    <row r="201" spans="1:12">
      <c r="A201">
        <v>1</v>
      </c>
      <c r="B201">
        <v>3</v>
      </c>
      <c r="C201">
        <v>3</v>
      </c>
      <c r="D201">
        <v>173.94272319681477</v>
      </c>
      <c r="E201" t="str">
        <f t="shared" si="20"/>
        <v>Mujer</v>
      </c>
      <c r="F201" t="str">
        <f t="shared" si="21"/>
        <v>regularmente</v>
      </c>
      <c r="G201">
        <f t="shared" si="22"/>
        <v>3</v>
      </c>
      <c r="H201">
        <f t="shared" si="23"/>
        <v>173.9</v>
      </c>
      <c r="I201">
        <v>5</v>
      </c>
      <c r="J201" t="str">
        <f t="shared" si="18"/>
        <v>Cardio</v>
      </c>
      <c r="K201">
        <v>66.098234814789606</v>
      </c>
      <c r="L201">
        <f t="shared" si="19"/>
        <v>66.099999999999994</v>
      </c>
    </row>
    <row r="202" spans="1:12">
      <c r="A202">
        <v>1</v>
      </c>
      <c r="B202">
        <v>1</v>
      </c>
      <c r="C202">
        <v>5</v>
      </c>
      <c r="D202">
        <v>164.08069925266318</v>
      </c>
      <c r="E202" t="str">
        <f t="shared" si="20"/>
        <v>Mujer</v>
      </c>
      <c r="F202" t="str">
        <f t="shared" si="21"/>
        <v>poco</v>
      </c>
      <c r="G202">
        <f t="shared" si="22"/>
        <v>5</v>
      </c>
      <c r="H202">
        <f t="shared" si="23"/>
        <v>164.1</v>
      </c>
      <c r="I202">
        <v>2</v>
      </c>
      <c r="J202" t="str">
        <f t="shared" si="18"/>
        <v>Brazos</v>
      </c>
      <c r="K202">
        <v>60.35066571601201</v>
      </c>
      <c r="L202">
        <f t="shared" si="19"/>
        <v>60.4</v>
      </c>
    </row>
    <row r="203" spans="1:12">
      <c r="A203">
        <v>1</v>
      </c>
      <c r="B203">
        <v>2</v>
      </c>
      <c r="C203">
        <v>4</v>
      </c>
      <c r="D203">
        <v>172.95755853585433</v>
      </c>
      <c r="E203" t="str">
        <f t="shared" si="20"/>
        <v>Mujer</v>
      </c>
      <c r="F203" t="str">
        <f t="shared" si="21"/>
        <v>a veces</v>
      </c>
      <c r="G203">
        <f t="shared" si="22"/>
        <v>4</v>
      </c>
      <c r="H203">
        <f t="shared" si="23"/>
        <v>173</v>
      </c>
      <c r="I203">
        <v>3</v>
      </c>
      <c r="J203" t="str">
        <f t="shared" si="18"/>
        <v>Pecho</v>
      </c>
      <c r="K203">
        <v>60.723872243624641</v>
      </c>
      <c r="L203">
        <f t="shared" si="19"/>
        <v>60.7</v>
      </c>
    </row>
    <row r="204" spans="1:12">
      <c r="A204">
        <v>1</v>
      </c>
      <c r="B204">
        <v>1</v>
      </c>
      <c r="C204">
        <v>2</v>
      </c>
      <c r="D204">
        <v>174.53145730716642</v>
      </c>
      <c r="E204" t="str">
        <f t="shared" si="20"/>
        <v>Mujer</v>
      </c>
      <c r="F204" t="str">
        <f t="shared" si="21"/>
        <v>poco</v>
      </c>
      <c r="G204">
        <f t="shared" si="22"/>
        <v>2</v>
      </c>
      <c r="H204">
        <f t="shared" si="23"/>
        <v>174.5</v>
      </c>
      <c r="I204">
        <v>5</v>
      </c>
      <c r="J204" t="str">
        <f t="shared" si="18"/>
        <v>Cardio</v>
      </c>
      <c r="K204">
        <v>58.321953776723234</v>
      </c>
      <c r="L204">
        <f t="shared" si="19"/>
        <v>58.3</v>
      </c>
    </row>
    <row r="205" spans="1:12">
      <c r="A205">
        <v>1</v>
      </c>
      <c r="B205">
        <v>2</v>
      </c>
      <c r="C205">
        <v>4</v>
      </c>
      <c r="D205">
        <v>167.757722667302</v>
      </c>
      <c r="E205" t="str">
        <f t="shared" si="20"/>
        <v>Mujer</v>
      </c>
      <c r="F205" t="str">
        <f t="shared" si="21"/>
        <v>a veces</v>
      </c>
      <c r="G205">
        <f t="shared" si="22"/>
        <v>4</v>
      </c>
      <c r="H205">
        <f t="shared" si="23"/>
        <v>167.8</v>
      </c>
      <c r="I205">
        <v>3</v>
      </c>
      <c r="J205" t="str">
        <f t="shared" si="18"/>
        <v>Pecho</v>
      </c>
      <c r="K205">
        <v>57.747934613574763</v>
      </c>
      <c r="L205">
        <f t="shared" si="19"/>
        <v>57.7</v>
      </c>
    </row>
    <row r="206" spans="1:12">
      <c r="A206">
        <v>2</v>
      </c>
      <c r="B206">
        <v>2</v>
      </c>
      <c r="C206">
        <v>1</v>
      </c>
      <c r="D206">
        <v>168.89190803514794</v>
      </c>
      <c r="E206" t="str">
        <f t="shared" si="20"/>
        <v>Hombre</v>
      </c>
      <c r="F206" t="str">
        <f t="shared" si="21"/>
        <v>a veces</v>
      </c>
      <c r="G206">
        <f t="shared" si="22"/>
        <v>1</v>
      </c>
      <c r="H206">
        <f t="shared" si="23"/>
        <v>168.9</v>
      </c>
      <c r="I206">
        <v>3</v>
      </c>
      <c r="J206" t="str">
        <f t="shared" si="18"/>
        <v>Pecho</v>
      </c>
      <c r="K206">
        <v>80.623520455113606</v>
      </c>
      <c r="L206">
        <f t="shared" si="19"/>
        <v>80.599999999999994</v>
      </c>
    </row>
    <row r="207" spans="1:12">
      <c r="A207">
        <v>1</v>
      </c>
      <c r="B207">
        <v>2</v>
      </c>
      <c r="C207">
        <v>1</v>
      </c>
      <c r="D207">
        <v>179.53907147049904</v>
      </c>
      <c r="E207" t="str">
        <f t="shared" si="20"/>
        <v>Mujer</v>
      </c>
      <c r="F207" t="str">
        <f t="shared" si="21"/>
        <v>a veces</v>
      </c>
      <c r="G207">
        <f t="shared" si="22"/>
        <v>1</v>
      </c>
      <c r="H207">
        <f t="shared" si="23"/>
        <v>179.5</v>
      </c>
      <c r="I207">
        <v>4</v>
      </c>
      <c r="J207" t="str">
        <f t="shared" si="18"/>
        <v>Abdomen</v>
      </c>
      <c r="K207">
        <v>73.224847158789629</v>
      </c>
      <c r="L207">
        <f t="shared" si="19"/>
        <v>73.2</v>
      </c>
    </row>
    <row r="208" spans="1:12">
      <c r="A208">
        <v>1</v>
      </c>
      <c r="B208">
        <v>2</v>
      </c>
      <c r="C208">
        <v>3</v>
      </c>
      <c r="D208">
        <v>163.74891558545642</v>
      </c>
      <c r="E208" t="str">
        <f t="shared" si="20"/>
        <v>Mujer</v>
      </c>
      <c r="F208" t="str">
        <f t="shared" si="21"/>
        <v>a veces</v>
      </c>
      <c r="G208">
        <f t="shared" si="22"/>
        <v>3</v>
      </c>
      <c r="H208">
        <f t="shared" si="23"/>
        <v>163.69999999999999</v>
      </c>
      <c r="I208">
        <v>2</v>
      </c>
      <c r="J208" t="str">
        <f t="shared" si="18"/>
        <v>Brazos</v>
      </c>
      <c r="K208">
        <v>66.224587922473432</v>
      </c>
      <c r="L208">
        <f t="shared" si="19"/>
        <v>66.2</v>
      </c>
    </row>
    <row r="209" spans="1:12">
      <c r="A209">
        <v>1</v>
      </c>
      <c r="B209">
        <v>2</v>
      </c>
      <c r="C209">
        <v>3</v>
      </c>
      <c r="D209">
        <v>176.39956851955503</v>
      </c>
      <c r="E209" t="str">
        <f t="shared" si="20"/>
        <v>Mujer</v>
      </c>
      <c r="F209" t="str">
        <f t="shared" si="21"/>
        <v>a veces</v>
      </c>
      <c r="G209">
        <f t="shared" si="22"/>
        <v>3</v>
      </c>
      <c r="H209">
        <f t="shared" si="23"/>
        <v>176.4</v>
      </c>
      <c r="I209">
        <v>3</v>
      </c>
      <c r="J209" t="str">
        <f t="shared" si="18"/>
        <v>Pecho</v>
      </c>
      <c r="K209">
        <v>61.031836037430907</v>
      </c>
      <c r="L209">
        <f t="shared" si="19"/>
        <v>61</v>
      </c>
    </row>
    <row r="210" spans="1:12">
      <c r="A210">
        <v>1</v>
      </c>
      <c r="B210">
        <v>3</v>
      </c>
      <c r="C210">
        <v>4</v>
      </c>
      <c r="D210">
        <v>169.29114437691169</v>
      </c>
      <c r="E210" t="str">
        <f t="shared" si="20"/>
        <v>Mujer</v>
      </c>
      <c r="F210" t="str">
        <f t="shared" si="21"/>
        <v>regularmente</v>
      </c>
      <c r="G210">
        <f t="shared" si="22"/>
        <v>4</v>
      </c>
      <c r="H210">
        <f t="shared" si="23"/>
        <v>169.3</v>
      </c>
      <c r="I210">
        <v>3</v>
      </c>
      <c r="J210" t="str">
        <f t="shared" si="18"/>
        <v>Pecho</v>
      </c>
      <c r="K210">
        <v>67.330634863226436</v>
      </c>
      <c r="L210">
        <f t="shared" si="19"/>
        <v>67.3</v>
      </c>
    </row>
    <row r="211" spans="1:12">
      <c r="A211">
        <v>2</v>
      </c>
      <c r="B211">
        <v>4</v>
      </c>
      <c r="C211">
        <v>1</v>
      </c>
      <c r="D211">
        <v>173.64059815183282</v>
      </c>
      <c r="E211" t="str">
        <f t="shared" si="20"/>
        <v>Hombre</v>
      </c>
      <c r="F211" t="str">
        <f t="shared" si="21"/>
        <v>siempre</v>
      </c>
      <c r="G211">
        <f t="shared" si="22"/>
        <v>1</v>
      </c>
      <c r="H211">
        <f t="shared" si="23"/>
        <v>173.6</v>
      </c>
      <c r="I211">
        <v>5</v>
      </c>
      <c r="J211" t="str">
        <f t="shared" si="18"/>
        <v>Cardio</v>
      </c>
      <c r="K211">
        <v>75.665457205288106</v>
      </c>
      <c r="L211">
        <f t="shared" si="19"/>
        <v>75.7</v>
      </c>
    </row>
    <row r="212" spans="1:12">
      <c r="A212">
        <v>1</v>
      </c>
      <c r="B212">
        <v>1</v>
      </c>
      <c r="C212">
        <v>2</v>
      </c>
      <c r="D212">
        <v>173.53355972038116</v>
      </c>
      <c r="E212" t="str">
        <f t="shared" si="20"/>
        <v>Mujer</v>
      </c>
      <c r="F212" t="str">
        <f t="shared" si="21"/>
        <v>poco</v>
      </c>
      <c r="G212">
        <f t="shared" si="22"/>
        <v>2</v>
      </c>
      <c r="H212">
        <f t="shared" si="23"/>
        <v>173.5</v>
      </c>
      <c r="I212">
        <v>5</v>
      </c>
      <c r="J212" t="str">
        <f t="shared" si="18"/>
        <v>Cardio</v>
      </c>
      <c r="K212">
        <v>65.942752693744836</v>
      </c>
      <c r="L212">
        <f t="shared" si="19"/>
        <v>65.900000000000006</v>
      </c>
    </row>
    <row r="213" spans="1:12">
      <c r="A213">
        <v>1</v>
      </c>
      <c r="B213">
        <v>2</v>
      </c>
      <c r="C213">
        <v>2</v>
      </c>
      <c r="D213">
        <v>173.26569079334149</v>
      </c>
      <c r="E213" t="str">
        <f t="shared" si="20"/>
        <v>Mujer</v>
      </c>
      <c r="F213" t="str">
        <f t="shared" si="21"/>
        <v>a veces</v>
      </c>
      <c r="G213">
        <f t="shared" si="22"/>
        <v>2</v>
      </c>
      <c r="H213">
        <f t="shared" si="23"/>
        <v>173.3</v>
      </c>
      <c r="I213">
        <v>4</v>
      </c>
      <c r="J213" t="str">
        <f t="shared" si="18"/>
        <v>Abdomen</v>
      </c>
      <c r="K213">
        <v>63.840962501469761</v>
      </c>
      <c r="L213">
        <f t="shared" si="19"/>
        <v>63.8</v>
      </c>
    </row>
    <row r="214" spans="1:12">
      <c r="A214">
        <v>2</v>
      </c>
      <c r="B214">
        <v>3</v>
      </c>
      <c r="C214">
        <v>2</v>
      </c>
      <c r="D214">
        <v>165.88811988360249</v>
      </c>
      <c r="E214" t="str">
        <f t="shared" si="20"/>
        <v>Hombre</v>
      </c>
      <c r="F214" t="str">
        <f t="shared" si="21"/>
        <v>regularmente</v>
      </c>
      <c r="G214">
        <f t="shared" si="22"/>
        <v>2</v>
      </c>
      <c r="H214">
        <f t="shared" si="23"/>
        <v>165.9</v>
      </c>
      <c r="I214">
        <v>3</v>
      </c>
      <c r="J214" t="str">
        <f t="shared" si="18"/>
        <v>Pecho</v>
      </c>
      <c r="K214">
        <v>82.331891549949063</v>
      </c>
      <c r="L214">
        <f t="shared" si="19"/>
        <v>82.3</v>
      </c>
    </row>
    <row r="215" spans="1:12">
      <c r="A215">
        <v>2</v>
      </c>
      <c r="B215">
        <v>3</v>
      </c>
      <c r="C215">
        <v>1</v>
      </c>
      <c r="D215">
        <v>165.20659912377596</v>
      </c>
      <c r="E215" t="str">
        <f t="shared" si="20"/>
        <v>Hombre</v>
      </c>
      <c r="F215" t="str">
        <f t="shared" si="21"/>
        <v>regularmente</v>
      </c>
      <c r="G215">
        <f t="shared" si="22"/>
        <v>1</v>
      </c>
      <c r="H215">
        <f t="shared" si="23"/>
        <v>165.2</v>
      </c>
      <c r="I215">
        <v>1</v>
      </c>
      <c r="J215" t="str">
        <f t="shared" si="18"/>
        <v>Pierna</v>
      </c>
      <c r="K215">
        <v>67.038837623223657</v>
      </c>
      <c r="L215">
        <f t="shared" si="19"/>
        <v>67</v>
      </c>
    </row>
    <row r="216" spans="1:12">
      <c r="A216">
        <v>1</v>
      </c>
      <c r="B216">
        <v>4</v>
      </c>
      <c r="C216">
        <v>3</v>
      </c>
      <c r="D216">
        <v>172.70785676548257</v>
      </c>
      <c r="E216" t="str">
        <f t="shared" si="20"/>
        <v>Mujer</v>
      </c>
      <c r="F216" t="str">
        <f t="shared" si="21"/>
        <v>siempre</v>
      </c>
      <c r="G216">
        <f t="shared" si="22"/>
        <v>3</v>
      </c>
      <c r="H216">
        <f t="shared" si="23"/>
        <v>172.7</v>
      </c>
      <c r="I216">
        <v>2</v>
      </c>
      <c r="J216" t="str">
        <f t="shared" si="18"/>
        <v>Brazos</v>
      </c>
      <c r="K216">
        <v>55.628985570883373</v>
      </c>
      <c r="L216">
        <f t="shared" si="19"/>
        <v>55.6</v>
      </c>
    </row>
    <row r="217" spans="1:12">
      <c r="A217">
        <v>1</v>
      </c>
      <c r="B217">
        <v>1</v>
      </c>
      <c r="C217">
        <v>4</v>
      </c>
      <c r="D217">
        <v>173.72097929357551</v>
      </c>
      <c r="E217" t="str">
        <f t="shared" si="20"/>
        <v>Mujer</v>
      </c>
      <c r="F217" t="str">
        <f t="shared" si="21"/>
        <v>poco</v>
      </c>
      <c r="G217">
        <f t="shared" si="22"/>
        <v>4</v>
      </c>
      <c r="H217">
        <f t="shared" si="23"/>
        <v>173.7</v>
      </c>
      <c r="I217">
        <v>5</v>
      </c>
      <c r="J217" t="str">
        <f t="shared" si="18"/>
        <v>Cardio</v>
      </c>
      <c r="K217">
        <v>67.013972131558688</v>
      </c>
      <c r="L217">
        <f t="shared" si="19"/>
        <v>67</v>
      </c>
    </row>
    <row r="218" spans="1:12">
      <c r="A218">
        <v>2</v>
      </c>
      <c r="B218">
        <v>2</v>
      </c>
      <c r="C218">
        <v>6</v>
      </c>
      <c r="D218">
        <v>169.98423845681828</v>
      </c>
      <c r="E218" t="str">
        <f t="shared" si="20"/>
        <v>Hombre</v>
      </c>
      <c r="F218" t="str">
        <f t="shared" si="21"/>
        <v>a veces</v>
      </c>
      <c r="G218">
        <f t="shared" si="22"/>
        <v>6</v>
      </c>
      <c r="H218">
        <f t="shared" si="23"/>
        <v>170</v>
      </c>
      <c r="I218">
        <v>5</v>
      </c>
      <c r="J218" t="str">
        <f t="shared" si="18"/>
        <v>Cardio</v>
      </c>
      <c r="K218">
        <v>76.093222536431853</v>
      </c>
      <c r="L218">
        <f t="shared" si="19"/>
        <v>76.099999999999994</v>
      </c>
    </row>
    <row r="219" spans="1:12">
      <c r="A219">
        <v>1</v>
      </c>
      <c r="B219">
        <v>3</v>
      </c>
      <c r="C219">
        <v>3</v>
      </c>
      <c r="D219">
        <v>173.34794094669633</v>
      </c>
      <c r="E219" t="str">
        <f t="shared" si="20"/>
        <v>Mujer</v>
      </c>
      <c r="F219" t="str">
        <f t="shared" si="21"/>
        <v>regularmente</v>
      </c>
      <c r="G219">
        <f t="shared" si="22"/>
        <v>3</v>
      </c>
      <c r="H219">
        <f t="shared" si="23"/>
        <v>173.3</v>
      </c>
      <c r="I219">
        <v>5</v>
      </c>
      <c r="J219" t="str">
        <f t="shared" si="18"/>
        <v>Cardio</v>
      </c>
      <c r="K219">
        <v>56.872217559744598</v>
      </c>
      <c r="L219">
        <f t="shared" si="19"/>
        <v>56.9</v>
      </c>
    </row>
    <row r="220" spans="1:12">
      <c r="A220">
        <v>1</v>
      </c>
      <c r="B220">
        <v>3</v>
      </c>
      <c r="C220">
        <v>1</v>
      </c>
      <c r="D220">
        <v>169.08998688624706</v>
      </c>
      <c r="E220" t="str">
        <f t="shared" si="20"/>
        <v>Mujer</v>
      </c>
      <c r="F220" t="str">
        <f t="shared" si="21"/>
        <v>regularmente</v>
      </c>
      <c r="G220">
        <f t="shared" si="22"/>
        <v>1</v>
      </c>
      <c r="H220">
        <f t="shared" si="23"/>
        <v>169.1</v>
      </c>
      <c r="I220">
        <v>4</v>
      </c>
      <c r="J220" t="str">
        <f t="shared" si="18"/>
        <v>Abdomen</v>
      </c>
      <c r="K220">
        <v>61.254195016773878</v>
      </c>
      <c r="L220">
        <f t="shared" si="19"/>
        <v>61.3</v>
      </c>
    </row>
    <row r="221" spans="1:12">
      <c r="A221">
        <v>2</v>
      </c>
      <c r="B221">
        <v>1</v>
      </c>
      <c r="C221">
        <v>2</v>
      </c>
      <c r="D221">
        <v>164.58921593031846</v>
      </c>
      <c r="E221" t="str">
        <f t="shared" si="20"/>
        <v>Hombre</v>
      </c>
      <c r="F221" t="str">
        <f t="shared" si="21"/>
        <v>poco</v>
      </c>
      <c r="G221">
        <f t="shared" si="22"/>
        <v>2</v>
      </c>
      <c r="H221">
        <f t="shared" si="23"/>
        <v>164.6</v>
      </c>
      <c r="I221">
        <v>1</v>
      </c>
      <c r="J221" t="str">
        <f t="shared" si="18"/>
        <v>Pierna</v>
      </c>
      <c r="K221">
        <v>67.773362850036932</v>
      </c>
      <c r="L221">
        <f t="shared" si="19"/>
        <v>67.8</v>
      </c>
    </row>
    <row r="222" spans="1:12">
      <c r="A222">
        <v>1</v>
      </c>
      <c r="B222">
        <v>2</v>
      </c>
      <c r="C222">
        <v>6</v>
      </c>
      <c r="D222">
        <v>174.55362169304863</v>
      </c>
      <c r="E222" t="str">
        <f t="shared" si="20"/>
        <v>Mujer</v>
      </c>
      <c r="F222" t="str">
        <f t="shared" si="21"/>
        <v>a veces</v>
      </c>
      <c r="G222">
        <f t="shared" si="22"/>
        <v>6</v>
      </c>
      <c r="H222">
        <f t="shared" si="23"/>
        <v>174.6</v>
      </c>
      <c r="I222">
        <v>4</v>
      </c>
      <c r="J222" t="str">
        <f t="shared" si="18"/>
        <v>Abdomen</v>
      </c>
      <c r="K222">
        <v>57.330376243358472</v>
      </c>
      <c r="L222">
        <f t="shared" si="19"/>
        <v>57.3</v>
      </c>
    </row>
    <row r="223" spans="1:12">
      <c r="A223">
        <v>1</v>
      </c>
      <c r="B223">
        <v>3</v>
      </c>
      <c r="C223">
        <v>2</v>
      </c>
      <c r="D223">
        <v>169.9830197339179</v>
      </c>
      <c r="E223" t="str">
        <f t="shared" si="20"/>
        <v>Mujer</v>
      </c>
      <c r="F223" t="str">
        <f t="shared" si="21"/>
        <v>regularmente</v>
      </c>
      <c r="G223">
        <f t="shared" si="22"/>
        <v>2</v>
      </c>
      <c r="H223">
        <f t="shared" si="23"/>
        <v>170</v>
      </c>
      <c r="I223">
        <v>5</v>
      </c>
      <c r="J223" t="str">
        <f t="shared" si="18"/>
        <v>Cardio</v>
      </c>
      <c r="K223">
        <v>60.593547498888796</v>
      </c>
      <c r="L223">
        <f t="shared" si="19"/>
        <v>60.6</v>
      </c>
    </row>
    <row r="224" spans="1:12">
      <c r="A224">
        <v>2</v>
      </c>
      <c r="B224">
        <v>3</v>
      </c>
      <c r="C224">
        <v>4</v>
      </c>
      <c r="D224">
        <v>174.6726199798286</v>
      </c>
      <c r="E224" t="str">
        <f t="shared" si="20"/>
        <v>Hombre</v>
      </c>
      <c r="F224" t="str">
        <f t="shared" si="21"/>
        <v>regularmente</v>
      </c>
      <c r="G224">
        <f t="shared" si="22"/>
        <v>4</v>
      </c>
      <c r="H224">
        <f t="shared" si="23"/>
        <v>174.7</v>
      </c>
      <c r="I224">
        <v>3</v>
      </c>
      <c r="J224" t="str">
        <f t="shared" si="18"/>
        <v>Pecho</v>
      </c>
      <c r="K224">
        <v>81.109226591326291</v>
      </c>
      <c r="L224">
        <f t="shared" si="19"/>
        <v>81.099999999999994</v>
      </c>
    </row>
    <row r="225" spans="1:12">
      <c r="A225">
        <v>2</v>
      </c>
      <c r="B225">
        <v>3</v>
      </c>
      <c r="C225">
        <v>2</v>
      </c>
      <c r="D225">
        <v>174.70485247205943</v>
      </c>
      <c r="E225" t="str">
        <f t="shared" si="20"/>
        <v>Hombre</v>
      </c>
      <c r="F225" t="str">
        <f t="shared" si="21"/>
        <v>regularmente</v>
      </c>
      <c r="G225">
        <f t="shared" si="22"/>
        <v>2</v>
      </c>
      <c r="H225">
        <f t="shared" si="23"/>
        <v>174.7</v>
      </c>
      <c r="I225">
        <v>3</v>
      </c>
      <c r="J225" t="str">
        <f t="shared" si="18"/>
        <v>Pecho</v>
      </c>
      <c r="K225">
        <v>71.123086562985549</v>
      </c>
      <c r="L225">
        <f t="shared" si="19"/>
        <v>71.099999999999994</v>
      </c>
    </row>
    <row r="226" spans="1:12">
      <c r="A226">
        <v>2</v>
      </c>
      <c r="B226">
        <v>2</v>
      </c>
      <c r="C226">
        <v>1</v>
      </c>
      <c r="D226">
        <v>166.65162249584682</v>
      </c>
      <c r="E226" t="str">
        <f t="shared" si="20"/>
        <v>Hombre</v>
      </c>
      <c r="F226" t="str">
        <f t="shared" si="21"/>
        <v>a veces</v>
      </c>
      <c r="G226">
        <f t="shared" si="22"/>
        <v>1</v>
      </c>
      <c r="H226">
        <f t="shared" si="23"/>
        <v>166.7</v>
      </c>
      <c r="I226">
        <v>3</v>
      </c>
      <c r="J226" t="str">
        <f t="shared" si="18"/>
        <v>Pecho</v>
      </c>
      <c r="K226">
        <v>82.660197673214128</v>
      </c>
      <c r="L226">
        <f t="shared" si="19"/>
        <v>82.7</v>
      </c>
    </row>
    <row r="227" spans="1:12">
      <c r="A227">
        <v>2</v>
      </c>
      <c r="B227">
        <v>1</v>
      </c>
      <c r="C227">
        <v>1</v>
      </c>
      <c r="D227">
        <v>170.00107320374809</v>
      </c>
      <c r="E227" t="str">
        <f t="shared" si="20"/>
        <v>Hombre</v>
      </c>
      <c r="F227" t="str">
        <f t="shared" si="21"/>
        <v>poco</v>
      </c>
      <c r="G227">
        <f t="shared" si="22"/>
        <v>1</v>
      </c>
      <c r="H227">
        <f t="shared" si="23"/>
        <v>170</v>
      </c>
      <c r="I227">
        <v>5</v>
      </c>
      <c r="J227" t="str">
        <f t="shared" si="18"/>
        <v>Cardio</v>
      </c>
      <c r="K227">
        <v>87.100461477611674</v>
      </c>
      <c r="L227">
        <f t="shared" si="19"/>
        <v>87.1</v>
      </c>
    </row>
    <row r="228" spans="1:12">
      <c r="A228">
        <v>2</v>
      </c>
      <c r="B228">
        <v>2</v>
      </c>
      <c r="C228">
        <v>3</v>
      </c>
      <c r="D228">
        <v>170.99722001323244</v>
      </c>
      <c r="E228" t="str">
        <f t="shared" si="20"/>
        <v>Hombre</v>
      </c>
      <c r="F228" t="str">
        <f t="shared" si="21"/>
        <v>a veces</v>
      </c>
      <c r="G228">
        <f t="shared" si="22"/>
        <v>3</v>
      </c>
      <c r="H228">
        <f t="shared" si="23"/>
        <v>171</v>
      </c>
      <c r="I228">
        <v>3</v>
      </c>
      <c r="J228" t="str">
        <f t="shared" si="18"/>
        <v>Pecho</v>
      </c>
      <c r="K228">
        <v>85.528804605689942</v>
      </c>
      <c r="L228">
        <f t="shared" si="19"/>
        <v>85.5</v>
      </c>
    </row>
    <row r="229" spans="1:12">
      <c r="A229">
        <v>1</v>
      </c>
      <c r="B229">
        <v>2</v>
      </c>
      <c r="C229">
        <v>3</v>
      </c>
      <c r="D229">
        <v>169.76562776282663</v>
      </c>
      <c r="E229" t="str">
        <f t="shared" si="20"/>
        <v>Mujer</v>
      </c>
      <c r="F229" t="str">
        <f t="shared" si="21"/>
        <v>a veces</v>
      </c>
      <c r="G229">
        <f t="shared" si="22"/>
        <v>3</v>
      </c>
      <c r="H229">
        <f t="shared" si="23"/>
        <v>169.8</v>
      </c>
      <c r="I229">
        <v>2</v>
      </c>
      <c r="J229" t="str">
        <f t="shared" si="18"/>
        <v>Brazos</v>
      </c>
      <c r="K229">
        <v>65.510938549874112</v>
      </c>
      <c r="L229">
        <f t="shared" si="19"/>
        <v>65.5</v>
      </c>
    </row>
    <row r="230" spans="1:12">
      <c r="A230">
        <v>1</v>
      </c>
      <c r="B230">
        <v>1</v>
      </c>
      <c r="C230">
        <v>3</v>
      </c>
      <c r="D230">
        <v>168.45263573661214</v>
      </c>
      <c r="E230" t="str">
        <f t="shared" si="20"/>
        <v>Mujer</v>
      </c>
      <c r="F230" t="str">
        <f t="shared" si="21"/>
        <v>poco</v>
      </c>
      <c r="G230">
        <f t="shared" si="22"/>
        <v>3</v>
      </c>
      <c r="H230">
        <f t="shared" si="23"/>
        <v>168.5</v>
      </c>
      <c r="I230">
        <v>5</v>
      </c>
      <c r="J230" t="str">
        <f t="shared" si="18"/>
        <v>Cardio</v>
      </c>
      <c r="K230">
        <v>55.012001579912607</v>
      </c>
      <c r="L230">
        <f t="shared" si="19"/>
        <v>55</v>
      </c>
    </row>
    <row r="231" spans="1:12">
      <c r="A231">
        <v>1</v>
      </c>
      <c r="B231">
        <v>3</v>
      </c>
      <c r="C231">
        <v>5</v>
      </c>
      <c r="D231">
        <v>171.3092540029902</v>
      </c>
      <c r="E231" t="str">
        <f t="shared" si="20"/>
        <v>Mujer</v>
      </c>
      <c r="F231" t="str">
        <f t="shared" si="21"/>
        <v>regularmente</v>
      </c>
      <c r="G231">
        <f t="shared" si="22"/>
        <v>5</v>
      </c>
      <c r="H231">
        <f t="shared" si="23"/>
        <v>171.3</v>
      </c>
      <c r="I231">
        <v>3</v>
      </c>
      <c r="J231" t="str">
        <f t="shared" si="18"/>
        <v>Pecho</v>
      </c>
      <c r="K231">
        <v>72.097516521136271</v>
      </c>
      <c r="L231">
        <f t="shared" si="19"/>
        <v>72.099999999999994</v>
      </c>
    </row>
    <row r="232" spans="1:12">
      <c r="A232">
        <v>1</v>
      </c>
      <c r="B232">
        <v>1</v>
      </c>
      <c r="C232">
        <v>1</v>
      </c>
      <c r="D232">
        <v>168.36686583876144</v>
      </c>
      <c r="E232" t="str">
        <f t="shared" si="20"/>
        <v>Mujer</v>
      </c>
      <c r="F232" t="str">
        <f t="shared" si="21"/>
        <v>poco</v>
      </c>
      <c r="G232">
        <f t="shared" si="22"/>
        <v>1</v>
      </c>
      <c r="H232">
        <f t="shared" si="23"/>
        <v>168.4</v>
      </c>
      <c r="I232">
        <v>3</v>
      </c>
      <c r="J232" t="str">
        <f t="shared" si="18"/>
        <v>Pecho</v>
      </c>
      <c r="K232">
        <v>65.979409018729342</v>
      </c>
      <c r="L232">
        <f t="shared" si="19"/>
        <v>66</v>
      </c>
    </row>
    <row r="233" spans="1:12">
      <c r="A233">
        <v>2</v>
      </c>
      <c r="B233">
        <v>2</v>
      </c>
      <c r="C233">
        <v>4</v>
      </c>
      <c r="D233">
        <v>168.21127403265564</v>
      </c>
      <c r="E233" t="str">
        <f t="shared" si="20"/>
        <v>Hombre</v>
      </c>
      <c r="F233" t="str">
        <f t="shared" si="21"/>
        <v>a veces</v>
      </c>
      <c r="G233">
        <f t="shared" si="22"/>
        <v>4</v>
      </c>
      <c r="H233">
        <f t="shared" si="23"/>
        <v>168.2</v>
      </c>
      <c r="I233">
        <v>5</v>
      </c>
      <c r="J233" t="str">
        <f t="shared" si="18"/>
        <v>Cardio</v>
      </c>
      <c r="K233">
        <v>70.330847834041919</v>
      </c>
      <c r="L233">
        <f t="shared" si="19"/>
        <v>70.3</v>
      </c>
    </row>
    <row r="234" spans="1:12">
      <c r="A234">
        <v>1</v>
      </c>
      <c r="B234">
        <v>1</v>
      </c>
      <c r="C234">
        <v>2</v>
      </c>
      <c r="D234">
        <v>166.15895831084345</v>
      </c>
      <c r="E234" t="str">
        <f t="shared" si="20"/>
        <v>Mujer</v>
      </c>
      <c r="F234" t="str">
        <f t="shared" si="21"/>
        <v>poco</v>
      </c>
      <c r="G234">
        <f t="shared" si="22"/>
        <v>2</v>
      </c>
      <c r="H234">
        <f t="shared" si="23"/>
        <v>166.2</v>
      </c>
      <c r="I234">
        <v>2</v>
      </c>
      <c r="J234" t="str">
        <f t="shared" si="18"/>
        <v>Brazos</v>
      </c>
      <c r="K234">
        <v>64.140404158120504</v>
      </c>
      <c r="L234">
        <f t="shared" si="19"/>
        <v>64.099999999999994</v>
      </c>
    </row>
    <row r="235" spans="1:12">
      <c r="A235">
        <v>2</v>
      </c>
      <c r="B235">
        <v>2</v>
      </c>
      <c r="C235">
        <v>1</v>
      </c>
      <c r="D235">
        <v>166.95935002819169</v>
      </c>
      <c r="E235" t="str">
        <f t="shared" si="20"/>
        <v>Hombre</v>
      </c>
      <c r="F235" t="str">
        <f t="shared" si="21"/>
        <v>a veces</v>
      </c>
      <c r="G235">
        <f t="shared" si="22"/>
        <v>1</v>
      </c>
      <c r="H235">
        <f t="shared" si="23"/>
        <v>167</v>
      </c>
      <c r="I235">
        <v>5</v>
      </c>
      <c r="J235" t="str">
        <f t="shared" si="18"/>
        <v>Cardio</v>
      </c>
      <c r="K235">
        <v>79.792520512122422</v>
      </c>
      <c r="L235">
        <f t="shared" si="19"/>
        <v>79.8</v>
      </c>
    </row>
    <row r="236" spans="1:12">
      <c r="A236">
        <v>1</v>
      </c>
      <c r="B236">
        <v>2</v>
      </c>
      <c r="C236">
        <v>2</v>
      </c>
      <c r="D236">
        <v>175.13993654749356</v>
      </c>
      <c r="E236" t="str">
        <f t="shared" si="20"/>
        <v>Mujer</v>
      </c>
      <c r="F236" t="str">
        <f t="shared" si="21"/>
        <v>a veces</v>
      </c>
      <c r="G236">
        <f t="shared" si="22"/>
        <v>2</v>
      </c>
      <c r="H236">
        <f t="shared" si="23"/>
        <v>175.1</v>
      </c>
      <c r="I236">
        <v>5</v>
      </c>
      <c r="J236" t="str">
        <f t="shared" si="18"/>
        <v>Cardio</v>
      </c>
      <c r="K236">
        <v>71.553175888047548</v>
      </c>
      <c r="L236">
        <f t="shared" si="19"/>
        <v>71.599999999999994</v>
      </c>
    </row>
    <row r="237" spans="1:12">
      <c r="A237">
        <v>2</v>
      </c>
      <c r="B237">
        <v>2</v>
      </c>
      <c r="C237">
        <v>2</v>
      </c>
      <c r="D237">
        <v>165.08454493479803</v>
      </c>
      <c r="E237" t="str">
        <f t="shared" si="20"/>
        <v>Hombre</v>
      </c>
      <c r="F237" t="str">
        <f t="shared" si="21"/>
        <v>a veces</v>
      </c>
      <c r="G237">
        <f t="shared" si="22"/>
        <v>2</v>
      </c>
      <c r="H237">
        <f t="shared" si="23"/>
        <v>165.1</v>
      </c>
      <c r="I237">
        <v>4</v>
      </c>
      <c r="J237" t="str">
        <f t="shared" si="18"/>
        <v>Abdomen</v>
      </c>
      <c r="K237">
        <v>73.986354321963148</v>
      </c>
      <c r="L237">
        <f t="shared" si="19"/>
        <v>74</v>
      </c>
    </row>
    <row r="238" spans="1:12">
      <c r="A238">
        <v>1</v>
      </c>
      <c r="B238">
        <v>3</v>
      </c>
      <c r="C238">
        <v>3</v>
      </c>
      <c r="D238">
        <v>177.06839273334481</v>
      </c>
      <c r="E238" t="str">
        <f t="shared" si="20"/>
        <v>Mujer</v>
      </c>
      <c r="F238" t="str">
        <f t="shared" si="21"/>
        <v>regularmente</v>
      </c>
      <c r="G238">
        <f t="shared" si="22"/>
        <v>3</v>
      </c>
      <c r="H238">
        <f t="shared" si="23"/>
        <v>177.1</v>
      </c>
      <c r="I238">
        <v>4</v>
      </c>
      <c r="J238" t="str">
        <f t="shared" si="18"/>
        <v>Abdomen</v>
      </c>
      <c r="K238">
        <v>73.285989238671021</v>
      </c>
      <c r="L238">
        <f t="shared" si="19"/>
        <v>73.3</v>
      </c>
    </row>
    <row r="239" spans="1:12">
      <c r="A239">
        <v>1</v>
      </c>
      <c r="B239">
        <v>3</v>
      </c>
      <c r="C239">
        <v>2</v>
      </c>
      <c r="D239">
        <v>174.57121132058091</v>
      </c>
      <c r="E239" t="str">
        <f t="shared" si="20"/>
        <v>Mujer</v>
      </c>
      <c r="F239" t="str">
        <f t="shared" si="21"/>
        <v>regularmente</v>
      </c>
      <c r="G239">
        <f t="shared" si="22"/>
        <v>2</v>
      </c>
      <c r="H239">
        <f t="shared" si="23"/>
        <v>174.6</v>
      </c>
      <c r="I239">
        <v>5</v>
      </c>
      <c r="J239" t="str">
        <f t="shared" si="18"/>
        <v>Cardio</v>
      </c>
      <c r="K239">
        <v>69.337060301820742</v>
      </c>
      <c r="L239">
        <f t="shared" si="19"/>
        <v>69.3</v>
      </c>
    </row>
    <row r="240" spans="1:12">
      <c r="A240">
        <v>1</v>
      </c>
      <c r="B240">
        <v>2</v>
      </c>
      <c r="C240">
        <v>6</v>
      </c>
      <c r="D240">
        <v>170.23682332539465</v>
      </c>
      <c r="E240" t="str">
        <f t="shared" si="20"/>
        <v>Mujer</v>
      </c>
      <c r="F240" t="str">
        <f t="shared" si="21"/>
        <v>a veces</v>
      </c>
      <c r="G240">
        <f t="shared" si="22"/>
        <v>6</v>
      </c>
      <c r="H240">
        <f t="shared" si="23"/>
        <v>170.2</v>
      </c>
      <c r="I240">
        <v>4</v>
      </c>
      <c r="J240" t="str">
        <f t="shared" si="18"/>
        <v>Abdomen</v>
      </c>
      <c r="K240">
        <v>64.689992863649962</v>
      </c>
      <c r="L240">
        <f t="shared" si="19"/>
        <v>64.7</v>
      </c>
    </row>
    <row r="241" spans="1:12">
      <c r="A241">
        <v>2</v>
      </c>
      <c r="B241">
        <v>2</v>
      </c>
      <c r="C241">
        <v>4</v>
      </c>
      <c r="D241">
        <v>170.48634774429956</v>
      </c>
      <c r="E241" t="str">
        <f t="shared" si="20"/>
        <v>Hombre</v>
      </c>
      <c r="F241" t="str">
        <f t="shared" si="21"/>
        <v>a veces</v>
      </c>
      <c r="G241">
        <f t="shared" si="22"/>
        <v>4</v>
      </c>
      <c r="H241">
        <f t="shared" si="23"/>
        <v>170.5</v>
      </c>
      <c r="I241">
        <v>2</v>
      </c>
      <c r="J241" t="str">
        <f t="shared" si="18"/>
        <v>Brazos</v>
      </c>
      <c r="K241">
        <v>71.309129530048807</v>
      </c>
      <c r="L241">
        <f t="shared" si="19"/>
        <v>71.3</v>
      </c>
    </row>
    <row r="242" spans="1:12">
      <c r="A242">
        <v>1</v>
      </c>
      <c r="B242">
        <v>4</v>
      </c>
      <c r="C242">
        <v>1</v>
      </c>
      <c r="D242">
        <v>171.48882918438176</v>
      </c>
      <c r="E242" t="str">
        <f t="shared" si="20"/>
        <v>Mujer</v>
      </c>
      <c r="F242" t="str">
        <f t="shared" si="21"/>
        <v>siempre</v>
      </c>
      <c r="G242">
        <f t="shared" si="22"/>
        <v>1</v>
      </c>
      <c r="H242">
        <f t="shared" si="23"/>
        <v>171.5</v>
      </c>
      <c r="I242">
        <v>5</v>
      </c>
      <c r="J242" t="str">
        <f t="shared" si="18"/>
        <v>Cardio</v>
      </c>
      <c r="K242">
        <v>75.165755090065062</v>
      </c>
      <c r="L242">
        <f t="shared" si="19"/>
        <v>75.2</v>
      </c>
    </row>
    <row r="243" spans="1:12">
      <c r="A243">
        <v>2</v>
      </c>
      <c r="B243">
        <v>3</v>
      </c>
      <c r="C243">
        <v>1</v>
      </c>
      <c r="D243">
        <v>163.42489900300279</v>
      </c>
      <c r="E243" t="str">
        <f t="shared" si="20"/>
        <v>Hombre</v>
      </c>
      <c r="F243" t="str">
        <f t="shared" si="21"/>
        <v>regularmente</v>
      </c>
      <c r="G243">
        <f t="shared" si="22"/>
        <v>1</v>
      </c>
      <c r="H243">
        <f t="shared" si="23"/>
        <v>163.4</v>
      </c>
      <c r="I243">
        <v>5</v>
      </c>
      <c r="J243" t="str">
        <f t="shared" si="18"/>
        <v>Cardio</v>
      </c>
      <c r="K243">
        <v>66.272706571291195</v>
      </c>
      <c r="L243">
        <f t="shared" si="19"/>
        <v>66.3</v>
      </c>
    </row>
    <row r="244" spans="1:12">
      <c r="A244">
        <v>1</v>
      </c>
      <c r="B244">
        <v>2</v>
      </c>
      <c r="C244">
        <v>1</v>
      </c>
      <c r="D244">
        <v>171.26510713016614</v>
      </c>
      <c r="E244" t="str">
        <f t="shared" si="20"/>
        <v>Mujer</v>
      </c>
      <c r="F244" t="str">
        <f t="shared" si="21"/>
        <v>a veces</v>
      </c>
      <c r="G244">
        <f t="shared" si="22"/>
        <v>1</v>
      </c>
      <c r="H244">
        <f t="shared" si="23"/>
        <v>171.3</v>
      </c>
      <c r="I244">
        <v>5</v>
      </c>
      <c r="J244" t="str">
        <f t="shared" si="18"/>
        <v>Cardio</v>
      </c>
      <c r="K244">
        <v>75.080740709463129</v>
      </c>
      <c r="L244">
        <f t="shared" si="19"/>
        <v>75.099999999999994</v>
      </c>
    </row>
    <row r="245" spans="1:12">
      <c r="A245">
        <v>1</v>
      </c>
      <c r="B245">
        <v>3</v>
      </c>
      <c r="C245">
        <v>6</v>
      </c>
      <c r="D245">
        <v>169.1069353200146</v>
      </c>
      <c r="E245" t="str">
        <f t="shared" si="20"/>
        <v>Mujer</v>
      </c>
      <c r="F245" t="str">
        <f t="shared" si="21"/>
        <v>regularmente</v>
      </c>
      <c r="G245">
        <f t="shared" si="22"/>
        <v>6</v>
      </c>
      <c r="H245">
        <f t="shared" si="23"/>
        <v>169.1</v>
      </c>
      <c r="I245">
        <v>4</v>
      </c>
      <c r="J245" t="str">
        <f t="shared" si="18"/>
        <v>Abdomen</v>
      </c>
      <c r="K245">
        <v>64.260635421605542</v>
      </c>
      <c r="L245">
        <f t="shared" si="19"/>
        <v>64.3</v>
      </c>
    </row>
    <row r="246" spans="1:12">
      <c r="A246">
        <v>1</v>
      </c>
      <c r="B246">
        <v>2</v>
      </c>
      <c r="C246">
        <v>5</v>
      </c>
      <c r="D246">
        <v>168.89540049480274</v>
      </c>
      <c r="E246" t="str">
        <f t="shared" si="20"/>
        <v>Mujer</v>
      </c>
      <c r="F246" t="str">
        <f t="shared" si="21"/>
        <v>a veces</v>
      </c>
      <c r="G246">
        <f t="shared" si="22"/>
        <v>5</v>
      </c>
      <c r="H246">
        <f t="shared" si="23"/>
        <v>168.9</v>
      </c>
      <c r="I246">
        <v>5</v>
      </c>
      <c r="J246" t="str">
        <f t="shared" si="18"/>
        <v>Cardio</v>
      </c>
      <c r="K246">
        <v>55.180252188025037</v>
      </c>
      <c r="L246">
        <f t="shared" si="19"/>
        <v>55.2</v>
      </c>
    </row>
    <row r="247" spans="1:12">
      <c r="A247">
        <v>1</v>
      </c>
      <c r="B247">
        <v>1</v>
      </c>
      <c r="C247">
        <v>2</v>
      </c>
      <c r="D247">
        <v>168.05981587996939</v>
      </c>
      <c r="E247" t="str">
        <f t="shared" si="20"/>
        <v>Mujer</v>
      </c>
      <c r="F247" t="str">
        <f t="shared" si="21"/>
        <v>poco</v>
      </c>
      <c r="G247">
        <f t="shared" si="22"/>
        <v>2</v>
      </c>
      <c r="H247">
        <f t="shared" si="23"/>
        <v>168.1</v>
      </c>
      <c r="I247">
        <v>5</v>
      </c>
      <c r="J247" t="str">
        <f t="shared" si="18"/>
        <v>Cardio</v>
      </c>
      <c r="K247">
        <v>54.86273003438837</v>
      </c>
      <c r="L247">
        <f t="shared" si="19"/>
        <v>54.9</v>
      </c>
    </row>
    <row r="248" spans="1:12">
      <c r="A248">
        <v>2</v>
      </c>
      <c r="B248">
        <v>2</v>
      </c>
      <c r="C248">
        <v>4</v>
      </c>
      <c r="D248">
        <v>173.33363459503744</v>
      </c>
      <c r="E248" t="str">
        <f t="shared" si="20"/>
        <v>Hombre</v>
      </c>
      <c r="F248" t="str">
        <f t="shared" si="21"/>
        <v>a veces</v>
      </c>
      <c r="G248">
        <f t="shared" si="22"/>
        <v>4</v>
      </c>
      <c r="H248">
        <f t="shared" si="23"/>
        <v>173.3</v>
      </c>
      <c r="I248">
        <v>4</v>
      </c>
      <c r="J248" t="str">
        <f t="shared" si="18"/>
        <v>Abdomen</v>
      </c>
      <c r="K248">
        <v>75.533462875866093</v>
      </c>
      <c r="L248">
        <f t="shared" si="19"/>
        <v>75.5</v>
      </c>
    </row>
    <row r="249" spans="1:12">
      <c r="A249">
        <v>1</v>
      </c>
      <c r="B249">
        <v>2</v>
      </c>
      <c r="C249">
        <v>3</v>
      </c>
      <c r="D249">
        <v>170.85670762928203</v>
      </c>
      <c r="E249" t="str">
        <f t="shared" si="20"/>
        <v>Mujer</v>
      </c>
      <c r="F249" t="str">
        <f t="shared" si="21"/>
        <v>a veces</v>
      </c>
      <c r="G249">
        <f t="shared" si="22"/>
        <v>3</v>
      </c>
      <c r="H249">
        <f t="shared" si="23"/>
        <v>170.9</v>
      </c>
      <c r="I249">
        <v>4</v>
      </c>
      <c r="J249" t="str">
        <f t="shared" si="18"/>
        <v>Abdomen</v>
      </c>
      <c r="K249">
        <v>62.925548899127165</v>
      </c>
      <c r="L249">
        <f t="shared" si="19"/>
        <v>62.9</v>
      </c>
    </row>
    <row r="250" spans="1:12">
      <c r="A250">
        <v>1</v>
      </c>
      <c r="B250">
        <v>1</v>
      </c>
      <c r="C250">
        <v>3</v>
      </c>
      <c r="D250">
        <v>162.25168721750379</v>
      </c>
      <c r="E250" t="str">
        <f t="shared" si="20"/>
        <v>Mujer</v>
      </c>
      <c r="F250" t="str">
        <f t="shared" si="21"/>
        <v>poco</v>
      </c>
      <c r="G250">
        <f t="shared" si="22"/>
        <v>3</v>
      </c>
      <c r="H250">
        <f t="shared" si="23"/>
        <v>162.30000000000001</v>
      </c>
      <c r="I250">
        <v>3</v>
      </c>
      <c r="J250" t="str">
        <f t="shared" si="18"/>
        <v>Pecho</v>
      </c>
      <c r="K250">
        <v>55.65564114265144</v>
      </c>
      <c r="L250">
        <f t="shared" si="19"/>
        <v>55.7</v>
      </c>
    </row>
    <row r="251" spans="1:12">
      <c r="A251">
        <v>1</v>
      </c>
      <c r="B251">
        <v>4</v>
      </c>
      <c r="C251">
        <v>2</v>
      </c>
      <c r="D251">
        <v>167.11951204517391</v>
      </c>
      <c r="E251" t="str">
        <f t="shared" si="20"/>
        <v>Mujer</v>
      </c>
      <c r="F251" t="str">
        <f t="shared" si="21"/>
        <v>siempre</v>
      </c>
      <c r="G251">
        <f t="shared" si="22"/>
        <v>2</v>
      </c>
      <c r="H251">
        <f t="shared" si="23"/>
        <v>167.1</v>
      </c>
      <c r="I251">
        <v>2</v>
      </c>
      <c r="J251" t="str">
        <f t="shared" si="18"/>
        <v>Brazos</v>
      </c>
      <c r="K251">
        <v>59.505414577166086</v>
      </c>
      <c r="L251">
        <f t="shared" si="19"/>
        <v>59.5</v>
      </c>
    </row>
    <row r="252" spans="1:12">
      <c r="A252">
        <v>1</v>
      </c>
      <c r="B252">
        <v>3</v>
      </c>
      <c r="C252">
        <v>1</v>
      </c>
      <c r="D252">
        <v>171.83551492227707</v>
      </c>
      <c r="E252" t="str">
        <f t="shared" si="20"/>
        <v>Mujer</v>
      </c>
      <c r="F252" t="str">
        <f t="shared" si="21"/>
        <v>regularmente</v>
      </c>
      <c r="G252">
        <f t="shared" si="22"/>
        <v>1</v>
      </c>
      <c r="H252">
        <f t="shared" si="23"/>
        <v>171.8</v>
      </c>
      <c r="I252">
        <v>1</v>
      </c>
      <c r="J252" t="str">
        <f t="shared" si="18"/>
        <v>Pierna</v>
      </c>
      <c r="K252">
        <v>74.297495670465281</v>
      </c>
      <c r="L252">
        <f t="shared" si="19"/>
        <v>74.3</v>
      </c>
    </row>
    <row r="253" spans="1:12">
      <c r="A253">
        <v>1</v>
      </c>
      <c r="B253">
        <v>1</v>
      </c>
      <c r="C253">
        <v>4</v>
      </c>
      <c r="D253">
        <v>171.34805304696783</v>
      </c>
      <c r="E253" t="str">
        <f t="shared" si="20"/>
        <v>Mujer</v>
      </c>
      <c r="F253" t="str">
        <f t="shared" si="21"/>
        <v>poco</v>
      </c>
      <c r="G253">
        <f t="shared" si="22"/>
        <v>4</v>
      </c>
      <c r="H253">
        <f t="shared" si="23"/>
        <v>171.3</v>
      </c>
      <c r="I253">
        <v>4</v>
      </c>
      <c r="J253" t="str">
        <f t="shared" si="18"/>
        <v>Abdomen</v>
      </c>
      <c r="K253">
        <v>75.112260157847771</v>
      </c>
      <c r="L253">
        <f t="shared" si="19"/>
        <v>75.099999999999994</v>
      </c>
    </row>
    <row r="254" spans="1:12">
      <c r="A254">
        <v>1</v>
      </c>
      <c r="B254">
        <v>4</v>
      </c>
      <c r="C254">
        <v>4</v>
      </c>
      <c r="D254">
        <v>177.76635715737939</v>
      </c>
      <c r="E254" t="str">
        <f t="shared" si="20"/>
        <v>Mujer</v>
      </c>
      <c r="F254" t="str">
        <f t="shared" si="21"/>
        <v>siempre</v>
      </c>
      <c r="G254">
        <f t="shared" si="22"/>
        <v>4</v>
      </c>
      <c r="H254">
        <f t="shared" si="23"/>
        <v>177.8</v>
      </c>
      <c r="I254">
        <v>3</v>
      </c>
      <c r="J254" t="str">
        <f t="shared" si="18"/>
        <v>Pecho</v>
      </c>
      <c r="K254">
        <v>74.551215719804162</v>
      </c>
      <c r="L254">
        <f t="shared" si="19"/>
        <v>74.599999999999994</v>
      </c>
    </row>
    <row r="255" spans="1:12">
      <c r="A255">
        <v>1</v>
      </c>
      <c r="B255">
        <v>1</v>
      </c>
      <c r="C255">
        <v>2</v>
      </c>
      <c r="D255">
        <v>172.08255187317263</v>
      </c>
      <c r="E255" t="str">
        <f t="shared" si="20"/>
        <v>Mujer</v>
      </c>
      <c r="F255" t="str">
        <f t="shared" si="21"/>
        <v>poco</v>
      </c>
      <c r="G255">
        <f t="shared" si="22"/>
        <v>2</v>
      </c>
      <c r="H255">
        <f t="shared" si="23"/>
        <v>172.1</v>
      </c>
      <c r="I255">
        <v>1</v>
      </c>
      <c r="J255" t="str">
        <f t="shared" si="18"/>
        <v>Pierna</v>
      </c>
      <c r="K255">
        <v>64.391369711805595</v>
      </c>
      <c r="L255">
        <f t="shared" si="19"/>
        <v>64.400000000000006</v>
      </c>
    </row>
    <row r="256" spans="1:12">
      <c r="A256">
        <v>1</v>
      </c>
      <c r="B256">
        <v>2</v>
      </c>
      <c r="C256">
        <v>4</v>
      </c>
      <c r="D256">
        <v>171.58999228005996</v>
      </c>
      <c r="E256" t="str">
        <f t="shared" si="20"/>
        <v>Mujer</v>
      </c>
      <c r="F256" t="str">
        <f t="shared" si="21"/>
        <v>a veces</v>
      </c>
      <c r="G256">
        <f t="shared" si="22"/>
        <v>4</v>
      </c>
      <c r="H256">
        <f t="shared" si="23"/>
        <v>171.6</v>
      </c>
      <c r="I256">
        <v>2</v>
      </c>
      <c r="J256" t="str">
        <f t="shared" si="18"/>
        <v>Brazos</v>
      </c>
      <c r="K256">
        <v>59.204197066422779</v>
      </c>
      <c r="L256">
        <f t="shared" si="19"/>
        <v>59.2</v>
      </c>
    </row>
    <row r="257" spans="1:12">
      <c r="A257">
        <v>2</v>
      </c>
      <c r="B257">
        <v>1</v>
      </c>
      <c r="C257">
        <v>5</v>
      </c>
      <c r="D257">
        <v>172.69364136329386</v>
      </c>
      <c r="E257" t="str">
        <f t="shared" si="20"/>
        <v>Hombre</v>
      </c>
      <c r="F257" t="str">
        <f t="shared" si="21"/>
        <v>poco</v>
      </c>
      <c r="G257">
        <f t="shared" si="22"/>
        <v>5</v>
      </c>
      <c r="H257">
        <f t="shared" si="23"/>
        <v>172.7</v>
      </c>
      <c r="I257">
        <v>4</v>
      </c>
      <c r="J257" t="str">
        <f t="shared" si="18"/>
        <v>Abdomen</v>
      </c>
      <c r="K257">
        <v>83.258265786216356</v>
      </c>
      <c r="L257">
        <f t="shared" si="19"/>
        <v>83.3</v>
      </c>
    </row>
    <row r="258" spans="1:12">
      <c r="A258">
        <v>1</v>
      </c>
      <c r="B258">
        <v>2</v>
      </c>
      <c r="C258">
        <v>1</v>
      </c>
      <c r="D258">
        <v>161.57102138269693</v>
      </c>
      <c r="E258" t="str">
        <f t="shared" si="20"/>
        <v>Mujer</v>
      </c>
      <c r="F258" t="str">
        <f t="shared" si="21"/>
        <v>a veces</v>
      </c>
      <c r="G258">
        <f t="shared" si="22"/>
        <v>1</v>
      </c>
      <c r="H258">
        <f t="shared" si="23"/>
        <v>161.6</v>
      </c>
      <c r="I258">
        <v>5</v>
      </c>
      <c r="J258" t="str">
        <f t="shared" ref="J258:J321" si="24">VLOOKUP(I258,$O$16:$Q$20,3,0)</f>
        <v>Cardio</v>
      </c>
      <c r="K258">
        <v>57.396988125424834</v>
      </c>
      <c r="L258">
        <f t="shared" ref="L258:L321" si="25">ROUND(K258,1)</f>
        <v>57.4</v>
      </c>
    </row>
    <row r="259" spans="1:12">
      <c r="A259">
        <v>2</v>
      </c>
      <c r="B259">
        <v>2</v>
      </c>
      <c r="C259">
        <v>3</v>
      </c>
      <c r="D259">
        <v>172.46089257416315</v>
      </c>
      <c r="E259" t="str">
        <f t="shared" si="20"/>
        <v>Hombre</v>
      </c>
      <c r="F259" t="str">
        <f t="shared" si="21"/>
        <v>a veces</v>
      </c>
      <c r="G259">
        <f t="shared" si="22"/>
        <v>3</v>
      </c>
      <c r="H259">
        <f t="shared" si="23"/>
        <v>172.5</v>
      </c>
      <c r="I259">
        <v>4</v>
      </c>
      <c r="J259" t="str">
        <f t="shared" si="24"/>
        <v>Abdomen</v>
      </c>
      <c r="K259">
        <v>81.15818380689015</v>
      </c>
      <c r="L259">
        <f t="shared" si="25"/>
        <v>81.2</v>
      </c>
    </row>
    <row r="260" spans="1:12">
      <c r="A260">
        <v>2</v>
      </c>
      <c r="B260">
        <v>3</v>
      </c>
      <c r="C260">
        <v>4</v>
      </c>
      <c r="D260">
        <v>160.41843693703413</v>
      </c>
      <c r="E260" t="str">
        <f t="shared" si="20"/>
        <v>Hombre</v>
      </c>
      <c r="F260" t="str">
        <f t="shared" si="21"/>
        <v>regularmente</v>
      </c>
      <c r="G260">
        <f t="shared" si="22"/>
        <v>4</v>
      </c>
      <c r="H260">
        <f t="shared" si="23"/>
        <v>160.4</v>
      </c>
      <c r="I260">
        <v>5</v>
      </c>
      <c r="J260" t="str">
        <f t="shared" si="24"/>
        <v>Cardio</v>
      </c>
      <c r="K260">
        <v>80.97992788292467</v>
      </c>
      <c r="L260">
        <f t="shared" si="25"/>
        <v>81</v>
      </c>
    </row>
    <row r="261" spans="1:12">
      <c r="A261">
        <v>1</v>
      </c>
      <c r="B261">
        <v>4</v>
      </c>
      <c r="C261">
        <v>4</v>
      </c>
      <c r="D261">
        <v>170.19575963960961</v>
      </c>
      <c r="E261" t="str">
        <f t="shared" ref="E261:E324" si="26">IF(A261=1,"Mujer","Hombre")</f>
        <v>Mujer</v>
      </c>
      <c r="F261" t="str">
        <f t="shared" ref="F261:F324" si="27">IF(B261=1,"poco",IF(B261=2,"a veces",IF(B261=3,"regularmente","siempre")))</f>
        <v>siempre</v>
      </c>
      <c r="G261">
        <f t="shared" ref="G261:G324" si="28">C261</f>
        <v>4</v>
      </c>
      <c r="H261">
        <f t="shared" ref="H261:H324" si="29">ROUND(D261,1)</f>
        <v>170.2</v>
      </c>
      <c r="I261">
        <v>2</v>
      </c>
      <c r="J261" t="str">
        <f t="shared" si="24"/>
        <v>Brazos</v>
      </c>
      <c r="K261">
        <v>54.674388663051644</v>
      </c>
      <c r="L261">
        <f t="shared" si="25"/>
        <v>54.7</v>
      </c>
    </row>
    <row r="262" spans="1:12">
      <c r="A262">
        <v>1</v>
      </c>
      <c r="B262">
        <v>2</v>
      </c>
      <c r="C262">
        <v>6</v>
      </c>
      <c r="D262">
        <v>171.74789875018178</v>
      </c>
      <c r="E262" t="str">
        <f t="shared" si="26"/>
        <v>Mujer</v>
      </c>
      <c r="F262" t="str">
        <f t="shared" si="27"/>
        <v>a veces</v>
      </c>
      <c r="G262">
        <f t="shared" si="28"/>
        <v>6</v>
      </c>
      <c r="H262">
        <f t="shared" si="29"/>
        <v>171.7</v>
      </c>
      <c r="I262">
        <v>4</v>
      </c>
      <c r="J262" t="str">
        <f t="shared" si="24"/>
        <v>Abdomen</v>
      </c>
      <c r="K262">
        <v>63.264201525069069</v>
      </c>
      <c r="L262">
        <f t="shared" si="25"/>
        <v>63.3</v>
      </c>
    </row>
    <row r="263" spans="1:12">
      <c r="A263">
        <v>1</v>
      </c>
      <c r="B263">
        <v>2</v>
      </c>
      <c r="C263">
        <v>1</v>
      </c>
      <c r="D263">
        <v>170.28435351850931</v>
      </c>
      <c r="E263" t="str">
        <f t="shared" si="26"/>
        <v>Mujer</v>
      </c>
      <c r="F263" t="str">
        <f t="shared" si="27"/>
        <v>a veces</v>
      </c>
      <c r="G263">
        <f t="shared" si="28"/>
        <v>1</v>
      </c>
      <c r="H263">
        <f t="shared" si="29"/>
        <v>170.3</v>
      </c>
      <c r="I263">
        <v>5</v>
      </c>
      <c r="J263" t="str">
        <f t="shared" si="24"/>
        <v>Cardio</v>
      </c>
      <c r="K263">
        <v>71.708054337033531</v>
      </c>
      <c r="L263">
        <f t="shared" si="25"/>
        <v>71.7</v>
      </c>
    </row>
    <row r="264" spans="1:12">
      <c r="A264">
        <v>1</v>
      </c>
      <c r="B264">
        <v>2</v>
      </c>
      <c r="C264">
        <v>2</v>
      </c>
      <c r="D264">
        <v>169.56201463646721</v>
      </c>
      <c r="E264" t="str">
        <f t="shared" si="26"/>
        <v>Mujer</v>
      </c>
      <c r="F264" t="str">
        <f t="shared" si="27"/>
        <v>a veces</v>
      </c>
      <c r="G264">
        <f t="shared" si="28"/>
        <v>2</v>
      </c>
      <c r="H264">
        <f t="shared" si="29"/>
        <v>169.6</v>
      </c>
      <c r="I264">
        <v>3</v>
      </c>
      <c r="J264" t="str">
        <f t="shared" si="24"/>
        <v>Pecho</v>
      </c>
      <c r="K264">
        <v>73.433565561857534</v>
      </c>
      <c r="L264">
        <f t="shared" si="25"/>
        <v>73.400000000000006</v>
      </c>
    </row>
    <row r="265" spans="1:12">
      <c r="A265">
        <v>1</v>
      </c>
      <c r="B265">
        <v>2</v>
      </c>
      <c r="C265">
        <v>5</v>
      </c>
      <c r="D265">
        <v>168.62860022403765</v>
      </c>
      <c r="E265" t="str">
        <f t="shared" si="26"/>
        <v>Mujer</v>
      </c>
      <c r="F265" t="str">
        <f t="shared" si="27"/>
        <v>a veces</v>
      </c>
      <c r="G265">
        <f t="shared" si="28"/>
        <v>5</v>
      </c>
      <c r="H265">
        <f t="shared" si="29"/>
        <v>168.6</v>
      </c>
      <c r="I265">
        <v>3</v>
      </c>
      <c r="J265" t="str">
        <f t="shared" si="24"/>
        <v>Pecho</v>
      </c>
      <c r="K265">
        <v>63.078868085134303</v>
      </c>
      <c r="L265">
        <f t="shared" si="25"/>
        <v>63.1</v>
      </c>
    </row>
    <row r="266" spans="1:12">
      <c r="A266">
        <v>1</v>
      </c>
      <c r="B266">
        <v>2</v>
      </c>
      <c r="C266">
        <v>1</v>
      </c>
      <c r="D266">
        <v>169.18613411864499</v>
      </c>
      <c r="E266" t="str">
        <f t="shared" si="26"/>
        <v>Mujer</v>
      </c>
      <c r="F266" t="str">
        <f t="shared" si="27"/>
        <v>a veces</v>
      </c>
      <c r="G266">
        <f t="shared" si="28"/>
        <v>1</v>
      </c>
      <c r="H266">
        <f t="shared" si="29"/>
        <v>169.2</v>
      </c>
      <c r="I266">
        <v>5</v>
      </c>
      <c r="J266" t="str">
        <f t="shared" si="24"/>
        <v>Cardio</v>
      </c>
      <c r="K266">
        <v>68.290730965085089</v>
      </c>
      <c r="L266">
        <f t="shared" si="25"/>
        <v>68.3</v>
      </c>
    </row>
    <row r="267" spans="1:12">
      <c r="A267">
        <v>1</v>
      </c>
      <c r="B267">
        <v>3</v>
      </c>
      <c r="C267">
        <v>6</v>
      </c>
      <c r="D267">
        <v>173.73467628378421</v>
      </c>
      <c r="E267" t="str">
        <f t="shared" si="26"/>
        <v>Mujer</v>
      </c>
      <c r="F267" t="str">
        <f t="shared" si="27"/>
        <v>regularmente</v>
      </c>
      <c r="G267">
        <f t="shared" si="28"/>
        <v>6</v>
      </c>
      <c r="H267">
        <f t="shared" si="29"/>
        <v>173.7</v>
      </c>
      <c r="I267">
        <v>5</v>
      </c>
      <c r="J267" t="str">
        <f t="shared" si="24"/>
        <v>Cardio</v>
      </c>
      <c r="K267">
        <v>62.019176987837994</v>
      </c>
      <c r="L267">
        <f t="shared" si="25"/>
        <v>62</v>
      </c>
    </row>
    <row r="268" spans="1:12">
      <c r="A268">
        <v>1</v>
      </c>
      <c r="B268">
        <v>2</v>
      </c>
      <c r="C268">
        <v>2</v>
      </c>
      <c r="D268">
        <v>171.82668372872286</v>
      </c>
      <c r="E268" t="str">
        <f t="shared" si="26"/>
        <v>Mujer</v>
      </c>
      <c r="F268" t="str">
        <f t="shared" si="27"/>
        <v>a veces</v>
      </c>
      <c r="G268">
        <f t="shared" si="28"/>
        <v>2</v>
      </c>
      <c r="H268">
        <f t="shared" si="29"/>
        <v>171.8</v>
      </c>
      <c r="I268">
        <v>4</v>
      </c>
      <c r="J268" t="str">
        <f t="shared" si="24"/>
        <v>Abdomen</v>
      </c>
      <c r="K268">
        <v>66.294139816914679</v>
      </c>
      <c r="L268">
        <f t="shared" si="25"/>
        <v>66.3</v>
      </c>
    </row>
    <row r="269" spans="1:12">
      <c r="A269">
        <v>1</v>
      </c>
      <c r="B269">
        <v>4</v>
      </c>
      <c r="C269">
        <v>1</v>
      </c>
      <c r="D269">
        <v>165.38917109020986</v>
      </c>
      <c r="E269" t="str">
        <f t="shared" si="26"/>
        <v>Mujer</v>
      </c>
      <c r="F269" t="str">
        <f t="shared" si="27"/>
        <v>siempre</v>
      </c>
      <c r="G269">
        <f t="shared" si="28"/>
        <v>1</v>
      </c>
      <c r="H269">
        <f t="shared" si="29"/>
        <v>165.4</v>
      </c>
      <c r="I269">
        <v>4</v>
      </c>
      <c r="J269" t="str">
        <f t="shared" si="24"/>
        <v>Abdomen</v>
      </c>
      <c r="K269">
        <v>65.84788501427974</v>
      </c>
      <c r="L269">
        <f t="shared" si="25"/>
        <v>65.8</v>
      </c>
    </row>
    <row r="270" spans="1:12">
      <c r="A270">
        <v>2</v>
      </c>
      <c r="B270">
        <v>1</v>
      </c>
      <c r="C270">
        <v>3</v>
      </c>
      <c r="D270">
        <v>171.63014192366973</v>
      </c>
      <c r="E270" t="str">
        <f t="shared" si="26"/>
        <v>Hombre</v>
      </c>
      <c r="F270" t="str">
        <f t="shared" si="27"/>
        <v>poco</v>
      </c>
      <c r="G270">
        <f t="shared" si="28"/>
        <v>3</v>
      </c>
      <c r="H270">
        <f t="shared" si="29"/>
        <v>171.6</v>
      </c>
      <c r="I270">
        <v>5</v>
      </c>
      <c r="J270" t="str">
        <f t="shared" si="24"/>
        <v>Cardio</v>
      </c>
      <c r="K270">
        <v>71.800961027177976</v>
      </c>
      <c r="L270">
        <f t="shared" si="25"/>
        <v>71.8</v>
      </c>
    </row>
    <row r="271" spans="1:12">
      <c r="A271">
        <v>2</v>
      </c>
      <c r="B271">
        <v>1</v>
      </c>
      <c r="C271">
        <v>2</v>
      </c>
      <c r="D271">
        <v>167.44111846666783</v>
      </c>
      <c r="E271" t="str">
        <f t="shared" si="26"/>
        <v>Hombre</v>
      </c>
      <c r="F271" t="str">
        <f t="shared" si="27"/>
        <v>poco</v>
      </c>
      <c r="G271">
        <f t="shared" si="28"/>
        <v>2</v>
      </c>
      <c r="H271">
        <f t="shared" si="29"/>
        <v>167.4</v>
      </c>
      <c r="I271">
        <v>5</v>
      </c>
      <c r="J271" t="str">
        <f t="shared" si="24"/>
        <v>Cardio</v>
      </c>
      <c r="K271">
        <v>74.999680940667162</v>
      </c>
      <c r="L271">
        <f t="shared" si="25"/>
        <v>75</v>
      </c>
    </row>
    <row r="272" spans="1:12">
      <c r="A272">
        <v>2</v>
      </c>
      <c r="B272">
        <v>2</v>
      </c>
      <c r="C272">
        <v>3</v>
      </c>
      <c r="D272">
        <v>173.60784724762198</v>
      </c>
      <c r="E272" t="str">
        <f t="shared" si="26"/>
        <v>Hombre</v>
      </c>
      <c r="F272" t="str">
        <f t="shared" si="27"/>
        <v>a veces</v>
      </c>
      <c r="G272">
        <f t="shared" si="28"/>
        <v>3</v>
      </c>
      <c r="H272">
        <f t="shared" si="29"/>
        <v>173.6</v>
      </c>
      <c r="I272">
        <v>5</v>
      </c>
      <c r="J272" t="str">
        <f t="shared" si="24"/>
        <v>Cardio</v>
      </c>
      <c r="K272">
        <v>87.651374316477444</v>
      </c>
      <c r="L272">
        <f t="shared" si="25"/>
        <v>87.7</v>
      </c>
    </row>
    <row r="273" spans="1:12">
      <c r="A273">
        <v>1</v>
      </c>
      <c r="B273">
        <v>1</v>
      </c>
      <c r="C273">
        <v>1</v>
      </c>
      <c r="D273">
        <v>171.32314198708627</v>
      </c>
      <c r="E273" t="str">
        <f t="shared" si="26"/>
        <v>Mujer</v>
      </c>
      <c r="F273" t="str">
        <f t="shared" si="27"/>
        <v>poco</v>
      </c>
      <c r="G273">
        <f t="shared" si="28"/>
        <v>1</v>
      </c>
      <c r="H273">
        <f t="shared" si="29"/>
        <v>171.3</v>
      </c>
      <c r="I273">
        <v>4</v>
      </c>
      <c r="J273" t="str">
        <f t="shared" si="24"/>
        <v>Abdomen</v>
      </c>
      <c r="K273">
        <v>64.102793955092778</v>
      </c>
      <c r="L273">
        <f t="shared" si="25"/>
        <v>64.099999999999994</v>
      </c>
    </row>
    <row r="274" spans="1:12">
      <c r="A274">
        <v>1</v>
      </c>
      <c r="B274">
        <v>2</v>
      </c>
      <c r="C274">
        <v>1</v>
      </c>
      <c r="D274">
        <v>170.38076905184425</v>
      </c>
      <c r="E274" t="str">
        <f t="shared" si="26"/>
        <v>Mujer</v>
      </c>
      <c r="F274" t="str">
        <f t="shared" si="27"/>
        <v>a veces</v>
      </c>
      <c r="G274">
        <f t="shared" si="28"/>
        <v>1</v>
      </c>
      <c r="H274">
        <f t="shared" si="29"/>
        <v>170.4</v>
      </c>
      <c r="I274">
        <v>2</v>
      </c>
      <c r="J274" t="str">
        <f t="shared" si="24"/>
        <v>Brazos</v>
      </c>
      <c r="K274">
        <v>54.744692239700811</v>
      </c>
      <c r="L274">
        <f t="shared" si="25"/>
        <v>54.7</v>
      </c>
    </row>
    <row r="275" spans="1:12">
      <c r="A275">
        <v>1</v>
      </c>
      <c r="B275">
        <v>1</v>
      </c>
      <c r="C275">
        <v>3</v>
      </c>
      <c r="D275">
        <v>175.50312506675255</v>
      </c>
      <c r="E275" t="str">
        <f t="shared" si="26"/>
        <v>Mujer</v>
      </c>
      <c r="F275" t="str">
        <f t="shared" si="27"/>
        <v>poco</v>
      </c>
      <c r="G275">
        <f t="shared" si="28"/>
        <v>3</v>
      </c>
      <c r="H275">
        <f t="shared" si="29"/>
        <v>175.5</v>
      </c>
      <c r="I275">
        <v>5</v>
      </c>
      <c r="J275" t="str">
        <f t="shared" si="24"/>
        <v>Cardio</v>
      </c>
      <c r="K275">
        <v>61.691187525365962</v>
      </c>
      <c r="L275">
        <f t="shared" si="25"/>
        <v>61.7</v>
      </c>
    </row>
    <row r="276" spans="1:12">
      <c r="A276">
        <v>1</v>
      </c>
      <c r="B276">
        <v>2</v>
      </c>
      <c r="C276">
        <v>3</v>
      </c>
      <c r="D276">
        <v>170.37155132304179</v>
      </c>
      <c r="E276" t="str">
        <f t="shared" si="26"/>
        <v>Mujer</v>
      </c>
      <c r="F276" t="str">
        <f t="shared" si="27"/>
        <v>a veces</v>
      </c>
      <c r="G276">
        <f t="shared" si="28"/>
        <v>3</v>
      </c>
      <c r="H276">
        <f t="shared" si="29"/>
        <v>170.4</v>
      </c>
      <c r="I276">
        <v>2</v>
      </c>
      <c r="J276" t="str">
        <f t="shared" si="24"/>
        <v>Brazos</v>
      </c>
      <c r="K276">
        <v>54.741189502755873</v>
      </c>
      <c r="L276">
        <f t="shared" si="25"/>
        <v>54.7</v>
      </c>
    </row>
    <row r="277" spans="1:12">
      <c r="A277">
        <v>2</v>
      </c>
      <c r="B277">
        <v>3</v>
      </c>
      <c r="C277">
        <v>2</v>
      </c>
      <c r="D277">
        <v>172.37566382566001</v>
      </c>
      <c r="E277" t="str">
        <f t="shared" si="26"/>
        <v>Hombre</v>
      </c>
      <c r="F277" t="str">
        <f t="shared" si="27"/>
        <v>regularmente</v>
      </c>
      <c r="G277">
        <f t="shared" si="28"/>
        <v>2</v>
      </c>
      <c r="H277">
        <f t="shared" si="29"/>
        <v>172.4</v>
      </c>
      <c r="I277">
        <v>4</v>
      </c>
      <c r="J277" t="str">
        <f t="shared" si="24"/>
        <v>Abdomen</v>
      </c>
      <c r="K277">
        <v>81.1215354450338</v>
      </c>
      <c r="L277">
        <f t="shared" si="25"/>
        <v>81.099999999999994</v>
      </c>
    </row>
    <row r="278" spans="1:12">
      <c r="A278">
        <v>2</v>
      </c>
      <c r="B278">
        <v>2</v>
      </c>
      <c r="C278">
        <v>2</v>
      </c>
      <c r="D278">
        <v>170.68896952143405</v>
      </c>
      <c r="E278" t="str">
        <f t="shared" si="26"/>
        <v>Hombre</v>
      </c>
      <c r="F278" t="str">
        <f t="shared" si="27"/>
        <v>a veces</v>
      </c>
      <c r="G278">
        <f t="shared" si="28"/>
        <v>2</v>
      </c>
      <c r="H278">
        <f t="shared" si="29"/>
        <v>170.7</v>
      </c>
      <c r="I278">
        <v>5</v>
      </c>
      <c r="J278" t="str">
        <f t="shared" si="24"/>
        <v>Cardio</v>
      </c>
      <c r="K278">
        <v>83.396256894216634</v>
      </c>
      <c r="L278">
        <f t="shared" si="25"/>
        <v>83.4</v>
      </c>
    </row>
    <row r="279" spans="1:12">
      <c r="A279">
        <v>2</v>
      </c>
      <c r="B279">
        <v>2</v>
      </c>
      <c r="C279">
        <v>3</v>
      </c>
      <c r="D279">
        <v>171.49604602484033</v>
      </c>
      <c r="E279" t="str">
        <f t="shared" si="26"/>
        <v>Hombre</v>
      </c>
      <c r="F279" t="str">
        <f t="shared" si="27"/>
        <v>a veces</v>
      </c>
      <c r="G279">
        <f t="shared" si="28"/>
        <v>3</v>
      </c>
      <c r="H279">
        <f t="shared" si="29"/>
        <v>171.5</v>
      </c>
      <c r="I279">
        <v>5</v>
      </c>
      <c r="J279" t="str">
        <f t="shared" si="24"/>
        <v>Cardio</v>
      </c>
      <c r="K279">
        <v>80.743299790681334</v>
      </c>
      <c r="L279">
        <f t="shared" si="25"/>
        <v>80.7</v>
      </c>
    </row>
    <row r="280" spans="1:12">
      <c r="A280">
        <v>2</v>
      </c>
      <c r="B280">
        <v>1</v>
      </c>
      <c r="C280">
        <v>2</v>
      </c>
      <c r="D280">
        <v>171.0357780411141</v>
      </c>
      <c r="E280" t="str">
        <f t="shared" si="26"/>
        <v>Hombre</v>
      </c>
      <c r="F280" t="str">
        <f t="shared" si="27"/>
        <v>poco</v>
      </c>
      <c r="G280">
        <f t="shared" si="28"/>
        <v>2</v>
      </c>
      <c r="H280">
        <f t="shared" si="29"/>
        <v>171</v>
      </c>
      <c r="I280">
        <v>3</v>
      </c>
      <c r="J280" t="str">
        <f t="shared" si="24"/>
        <v>Pecho</v>
      </c>
      <c r="K280">
        <v>87.545384557679057</v>
      </c>
      <c r="L280">
        <f t="shared" si="25"/>
        <v>87.5</v>
      </c>
    </row>
    <row r="281" spans="1:12">
      <c r="A281">
        <v>1</v>
      </c>
      <c r="B281">
        <v>3</v>
      </c>
      <c r="C281">
        <v>4</v>
      </c>
      <c r="D281">
        <v>170.99722001323244</v>
      </c>
      <c r="E281" t="str">
        <f t="shared" si="26"/>
        <v>Mujer</v>
      </c>
      <c r="F281" t="str">
        <f t="shared" si="27"/>
        <v>regularmente</v>
      </c>
      <c r="G281">
        <f t="shared" si="28"/>
        <v>4</v>
      </c>
      <c r="H281">
        <f t="shared" si="29"/>
        <v>171</v>
      </c>
      <c r="I281">
        <v>2</v>
      </c>
      <c r="J281" t="str">
        <f t="shared" si="24"/>
        <v>Brazos</v>
      </c>
      <c r="K281">
        <v>72.97894360502832</v>
      </c>
      <c r="L281">
        <f t="shared" si="25"/>
        <v>73</v>
      </c>
    </row>
    <row r="282" spans="1:12">
      <c r="A282">
        <v>1</v>
      </c>
      <c r="B282">
        <v>4</v>
      </c>
      <c r="C282">
        <v>2</v>
      </c>
      <c r="D282">
        <v>166.9117470755009</v>
      </c>
      <c r="E282" t="str">
        <f t="shared" si="26"/>
        <v>Mujer</v>
      </c>
      <c r="F282" t="str">
        <f t="shared" si="27"/>
        <v>siempre</v>
      </c>
      <c r="G282">
        <f t="shared" si="28"/>
        <v>2</v>
      </c>
      <c r="H282">
        <f t="shared" si="29"/>
        <v>166.9</v>
      </c>
      <c r="I282">
        <v>5</v>
      </c>
      <c r="J282" t="str">
        <f t="shared" si="24"/>
        <v>Cardio</v>
      </c>
      <c r="K282">
        <v>73.426463888690336</v>
      </c>
      <c r="L282">
        <f t="shared" si="25"/>
        <v>73.400000000000006</v>
      </c>
    </row>
    <row r="283" spans="1:12">
      <c r="A283">
        <v>1</v>
      </c>
      <c r="B283">
        <v>1</v>
      </c>
      <c r="C283">
        <v>2</v>
      </c>
      <c r="D283">
        <v>169.02927356743021</v>
      </c>
      <c r="E283" t="str">
        <f t="shared" si="26"/>
        <v>Mujer</v>
      </c>
      <c r="F283" t="str">
        <f t="shared" si="27"/>
        <v>poco</v>
      </c>
      <c r="G283">
        <f t="shared" si="28"/>
        <v>2</v>
      </c>
      <c r="H283">
        <f t="shared" si="29"/>
        <v>169</v>
      </c>
      <c r="I283">
        <v>5</v>
      </c>
      <c r="J283" t="str">
        <f t="shared" si="24"/>
        <v>Cardio</v>
      </c>
      <c r="K283">
        <v>61.231123955623474</v>
      </c>
      <c r="L283">
        <f t="shared" si="25"/>
        <v>61.2</v>
      </c>
    </row>
    <row r="284" spans="1:12">
      <c r="A284">
        <v>1</v>
      </c>
      <c r="B284">
        <v>4</v>
      </c>
      <c r="C284">
        <v>2</v>
      </c>
      <c r="D284">
        <v>170.64460436988156</v>
      </c>
      <c r="E284" t="str">
        <f t="shared" si="26"/>
        <v>Mujer</v>
      </c>
      <c r="F284" t="str">
        <f t="shared" si="27"/>
        <v>siempre</v>
      </c>
      <c r="G284">
        <f t="shared" si="28"/>
        <v>2</v>
      </c>
      <c r="H284">
        <f t="shared" si="29"/>
        <v>170.6</v>
      </c>
      <c r="I284">
        <v>1</v>
      </c>
      <c r="J284" t="str">
        <f t="shared" si="24"/>
        <v>Pierna</v>
      </c>
      <c r="K284">
        <v>60.844949660554988</v>
      </c>
      <c r="L284">
        <f t="shared" si="25"/>
        <v>60.8</v>
      </c>
    </row>
    <row r="285" spans="1:12">
      <c r="A285">
        <v>1</v>
      </c>
      <c r="B285">
        <v>3</v>
      </c>
      <c r="C285">
        <v>3</v>
      </c>
      <c r="D285">
        <v>174.5291380956769</v>
      </c>
      <c r="E285" t="str">
        <f t="shared" si="26"/>
        <v>Mujer</v>
      </c>
      <c r="F285" t="str">
        <f t="shared" si="27"/>
        <v>regularmente</v>
      </c>
      <c r="G285">
        <f t="shared" si="28"/>
        <v>3</v>
      </c>
      <c r="H285">
        <f t="shared" si="29"/>
        <v>174.5</v>
      </c>
      <c r="I285">
        <v>4</v>
      </c>
      <c r="J285" t="str">
        <f t="shared" si="24"/>
        <v>Abdomen</v>
      </c>
      <c r="K285">
        <v>59.321072476357216</v>
      </c>
      <c r="L285">
        <f t="shared" si="25"/>
        <v>59.3</v>
      </c>
    </row>
    <row r="286" spans="1:12">
      <c r="A286">
        <v>1</v>
      </c>
      <c r="B286">
        <v>1</v>
      </c>
      <c r="C286">
        <v>4</v>
      </c>
      <c r="D286">
        <v>168.11710040376056</v>
      </c>
      <c r="E286" t="str">
        <f t="shared" si="26"/>
        <v>Mujer</v>
      </c>
      <c r="F286" t="str">
        <f t="shared" si="27"/>
        <v>poco</v>
      </c>
      <c r="G286">
        <f t="shared" si="28"/>
        <v>4</v>
      </c>
      <c r="H286">
        <f t="shared" si="29"/>
        <v>168.1</v>
      </c>
      <c r="I286">
        <v>4</v>
      </c>
      <c r="J286" t="str">
        <f t="shared" si="24"/>
        <v>Abdomen</v>
      </c>
      <c r="K286">
        <v>62.884498153429014</v>
      </c>
      <c r="L286">
        <f t="shared" si="25"/>
        <v>62.9</v>
      </c>
    </row>
    <row r="287" spans="1:12">
      <c r="A287">
        <v>2</v>
      </c>
      <c r="B287">
        <v>3</v>
      </c>
      <c r="C287">
        <v>2</v>
      </c>
      <c r="D287">
        <v>166.30723323207349</v>
      </c>
      <c r="E287" t="str">
        <f t="shared" si="26"/>
        <v>Hombre</v>
      </c>
      <c r="F287" t="str">
        <f t="shared" si="27"/>
        <v>regularmente</v>
      </c>
      <c r="G287">
        <f t="shared" si="28"/>
        <v>2</v>
      </c>
      <c r="H287">
        <f t="shared" si="29"/>
        <v>166.3</v>
      </c>
      <c r="I287">
        <v>2</v>
      </c>
      <c r="J287" t="str">
        <f t="shared" si="24"/>
        <v>Brazos</v>
      </c>
      <c r="K287">
        <v>69.512110289791593</v>
      </c>
      <c r="L287">
        <f t="shared" si="25"/>
        <v>69.5</v>
      </c>
    </row>
    <row r="288" spans="1:12">
      <c r="A288">
        <v>1</v>
      </c>
      <c r="B288">
        <v>2</v>
      </c>
      <c r="C288">
        <v>4</v>
      </c>
      <c r="D288">
        <v>170.64894265960902</v>
      </c>
      <c r="E288" t="str">
        <f t="shared" si="26"/>
        <v>Mujer</v>
      </c>
      <c r="F288" t="str">
        <f t="shared" si="27"/>
        <v>a veces</v>
      </c>
      <c r="G288">
        <f t="shared" si="28"/>
        <v>4</v>
      </c>
      <c r="H288">
        <f t="shared" si="29"/>
        <v>170.6</v>
      </c>
      <c r="I288">
        <v>2</v>
      </c>
      <c r="J288" t="str">
        <f t="shared" si="24"/>
        <v>Brazos</v>
      </c>
      <c r="K288">
        <v>56.846598210651422</v>
      </c>
      <c r="L288">
        <f t="shared" si="25"/>
        <v>56.8</v>
      </c>
    </row>
    <row r="289" spans="1:12">
      <c r="A289">
        <v>1</v>
      </c>
      <c r="B289">
        <v>2</v>
      </c>
      <c r="C289">
        <v>2</v>
      </c>
      <c r="D289">
        <v>167.95589246787131</v>
      </c>
      <c r="E289" t="str">
        <f t="shared" si="26"/>
        <v>Mujer</v>
      </c>
      <c r="F289" t="str">
        <f t="shared" si="27"/>
        <v>a veces</v>
      </c>
      <c r="G289">
        <f t="shared" si="28"/>
        <v>2</v>
      </c>
      <c r="H289">
        <f t="shared" si="29"/>
        <v>168</v>
      </c>
      <c r="I289">
        <v>3</v>
      </c>
      <c r="J289" t="str">
        <f t="shared" si="24"/>
        <v>Pecho</v>
      </c>
      <c r="K289">
        <v>67.823239137791091</v>
      </c>
      <c r="L289">
        <f t="shared" si="25"/>
        <v>67.8</v>
      </c>
    </row>
    <row r="290" spans="1:12">
      <c r="A290">
        <v>2</v>
      </c>
      <c r="B290">
        <v>2</v>
      </c>
      <c r="C290">
        <v>4</v>
      </c>
      <c r="D290">
        <v>170.13359112926992</v>
      </c>
      <c r="E290" t="str">
        <f t="shared" si="26"/>
        <v>Hombre</v>
      </c>
      <c r="F290" t="str">
        <f t="shared" si="27"/>
        <v>a veces</v>
      </c>
      <c r="G290">
        <f t="shared" si="28"/>
        <v>4</v>
      </c>
      <c r="H290">
        <f t="shared" si="29"/>
        <v>170.1</v>
      </c>
      <c r="I290">
        <v>5</v>
      </c>
      <c r="J290" t="str">
        <f t="shared" si="24"/>
        <v>Cardio</v>
      </c>
      <c r="K290">
        <v>72.157444185586058</v>
      </c>
      <c r="L290">
        <f t="shared" si="25"/>
        <v>72.2</v>
      </c>
    </row>
    <row r="291" spans="1:12">
      <c r="A291">
        <v>1</v>
      </c>
      <c r="B291">
        <v>1</v>
      </c>
      <c r="C291">
        <v>2</v>
      </c>
      <c r="D291">
        <v>172.26199972530594</v>
      </c>
      <c r="E291" t="str">
        <f t="shared" si="26"/>
        <v>Mujer</v>
      </c>
      <c r="F291" t="str">
        <f t="shared" si="27"/>
        <v>poco</v>
      </c>
      <c r="G291">
        <f t="shared" si="28"/>
        <v>2</v>
      </c>
      <c r="H291">
        <f t="shared" si="29"/>
        <v>172.3</v>
      </c>
      <c r="I291">
        <v>3</v>
      </c>
      <c r="J291" t="str">
        <f t="shared" si="24"/>
        <v>Pecho</v>
      </c>
      <c r="K291">
        <v>61.459559895616252</v>
      </c>
      <c r="L291">
        <f t="shared" si="25"/>
        <v>61.5</v>
      </c>
    </row>
    <row r="292" spans="1:12">
      <c r="A292">
        <v>2</v>
      </c>
      <c r="B292">
        <v>2</v>
      </c>
      <c r="C292">
        <v>2</v>
      </c>
      <c r="D292">
        <v>173.18647835229058</v>
      </c>
      <c r="E292" t="str">
        <f t="shared" si="26"/>
        <v>Hombre</v>
      </c>
      <c r="F292" t="str">
        <f t="shared" si="27"/>
        <v>a veces</v>
      </c>
      <c r="G292">
        <f t="shared" si="28"/>
        <v>2</v>
      </c>
      <c r="H292">
        <f t="shared" si="29"/>
        <v>173.2</v>
      </c>
      <c r="I292">
        <v>5</v>
      </c>
      <c r="J292" t="str">
        <f t="shared" si="24"/>
        <v>Cardio</v>
      </c>
      <c r="K292">
        <v>89.470185691484943</v>
      </c>
      <c r="L292">
        <f t="shared" si="25"/>
        <v>89.5</v>
      </c>
    </row>
    <row r="293" spans="1:12">
      <c r="A293">
        <v>2</v>
      </c>
      <c r="B293">
        <v>2</v>
      </c>
      <c r="C293">
        <v>2</v>
      </c>
      <c r="D293">
        <v>170.75272964750184</v>
      </c>
      <c r="E293" t="str">
        <f t="shared" si="26"/>
        <v>Hombre</v>
      </c>
      <c r="F293" t="str">
        <f t="shared" si="27"/>
        <v>a veces</v>
      </c>
      <c r="G293">
        <f t="shared" si="28"/>
        <v>2</v>
      </c>
      <c r="H293">
        <f t="shared" si="29"/>
        <v>170.8</v>
      </c>
      <c r="I293">
        <v>3</v>
      </c>
      <c r="J293" t="str">
        <f t="shared" si="24"/>
        <v>Pecho</v>
      </c>
      <c r="K293">
        <v>77.423673748425784</v>
      </c>
      <c r="L293">
        <f t="shared" si="25"/>
        <v>77.400000000000006</v>
      </c>
    </row>
    <row r="294" spans="1:12">
      <c r="A294">
        <v>2</v>
      </c>
      <c r="B294">
        <v>2</v>
      </c>
      <c r="C294">
        <v>1</v>
      </c>
      <c r="D294">
        <v>170.95591985882493</v>
      </c>
      <c r="E294" t="str">
        <f t="shared" si="26"/>
        <v>Hombre</v>
      </c>
      <c r="F294" t="str">
        <f t="shared" si="27"/>
        <v>a veces</v>
      </c>
      <c r="G294">
        <f t="shared" si="28"/>
        <v>1</v>
      </c>
      <c r="H294">
        <f t="shared" si="29"/>
        <v>171</v>
      </c>
      <c r="I294">
        <v>4</v>
      </c>
      <c r="J294" t="str">
        <f t="shared" si="24"/>
        <v>Abdomen</v>
      </c>
      <c r="K294">
        <v>86.511045539294713</v>
      </c>
      <c r="L294">
        <f t="shared" si="25"/>
        <v>86.5</v>
      </c>
    </row>
    <row r="295" spans="1:12">
      <c r="A295">
        <v>2</v>
      </c>
      <c r="B295">
        <v>3</v>
      </c>
      <c r="C295">
        <v>1</v>
      </c>
      <c r="D295">
        <v>171.90069840755314</v>
      </c>
      <c r="E295" t="str">
        <f t="shared" si="26"/>
        <v>Hombre</v>
      </c>
      <c r="F295" t="str">
        <f t="shared" si="27"/>
        <v>regularmente</v>
      </c>
      <c r="G295">
        <f t="shared" si="28"/>
        <v>1</v>
      </c>
      <c r="H295">
        <f t="shared" si="29"/>
        <v>171.9</v>
      </c>
      <c r="I295">
        <v>5</v>
      </c>
      <c r="J295" t="str">
        <f t="shared" si="24"/>
        <v>Cardio</v>
      </c>
      <c r="K295">
        <v>79.917300315247843</v>
      </c>
      <c r="L295">
        <f t="shared" si="25"/>
        <v>79.900000000000006</v>
      </c>
    </row>
    <row r="296" spans="1:12">
      <c r="A296">
        <v>2</v>
      </c>
      <c r="B296">
        <v>3</v>
      </c>
      <c r="C296">
        <v>2</v>
      </c>
      <c r="D296">
        <v>170.92697973741451</v>
      </c>
      <c r="E296" t="str">
        <f t="shared" si="26"/>
        <v>Hombre</v>
      </c>
      <c r="F296" t="str">
        <f t="shared" si="27"/>
        <v>regularmente</v>
      </c>
      <c r="G296">
        <f t="shared" si="28"/>
        <v>2</v>
      </c>
      <c r="H296">
        <f t="shared" si="29"/>
        <v>170.9</v>
      </c>
      <c r="I296">
        <v>4</v>
      </c>
      <c r="J296" t="str">
        <f t="shared" si="24"/>
        <v>Abdomen</v>
      </c>
      <c r="K296">
        <v>77.498601287088235</v>
      </c>
      <c r="L296">
        <f t="shared" si="25"/>
        <v>77.5</v>
      </c>
    </row>
    <row r="297" spans="1:12">
      <c r="A297">
        <v>1</v>
      </c>
      <c r="B297">
        <v>2</v>
      </c>
      <c r="C297">
        <v>3</v>
      </c>
      <c r="D297">
        <v>179.96195012703538</v>
      </c>
      <c r="E297" t="str">
        <f t="shared" si="26"/>
        <v>Mujer</v>
      </c>
      <c r="F297" t="str">
        <f t="shared" si="27"/>
        <v>a veces</v>
      </c>
      <c r="G297">
        <f t="shared" si="28"/>
        <v>3</v>
      </c>
      <c r="H297">
        <f t="shared" si="29"/>
        <v>180</v>
      </c>
      <c r="I297">
        <v>1</v>
      </c>
      <c r="J297" t="str">
        <f t="shared" si="24"/>
        <v>Pierna</v>
      </c>
      <c r="K297">
        <v>62.385541048273438</v>
      </c>
      <c r="L297">
        <f t="shared" si="25"/>
        <v>62.4</v>
      </c>
    </row>
    <row r="298" spans="1:12">
      <c r="A298">
        <v>2</v>
      </c>
      <c r="B298">
        <v>1</v>
      </c>
      <c r="C298">
        <v>3</v>
      </c>
      <c r="D298">
        <v>176.63369064568542</v>
      </c>
      <c r="E298" t="str">
        <f t="shared" si="26"/>
        <v>Hombre</v>
      </c>
      <c r="F298" t="str">
        <f t="shared" si="27"/>
        <v>poco</v>
      </c>
      <c r="G298">
        <f t="shared" si="28"/>
        <v>3</v>
      </c>
      <c r="H298">
        <f t="shared" si="29"/>
        <v>176.6</v>
      </c>
      <c r="I298">
        <v>3</v>
      </c>
      <c r="J298" t="str">
        <f t="shared" si="24"/>
        <v>Pecho</v>
      </c>
      <c r="K298">
        <v>80.952486977644725</v>
      </c>
      <c r="L298">
        <f t="shared" si="25"/>
        <v>81</v>
      </c>
    </row>
    <row r="299" spans="1:12">
      <c r="A299">
        <v>2</v>
      </c>
      <c r="B299">
        <v>2</v>
      </c>
      <c r="C299">
        <v>3</v>
      </c>
      <c r="D299">
        <v>169.35756932245567</v>
      </c>
      <c r="E299" t="str">
        <f t="shared" si="26"/>
        <v>Hombre</v>
      </c>
      <c r="F299" t="str">
        <f t="shared" si="27"/>
        <v>a veces</v>
      </c>
      <c r="G299">
        <f t="shared" si="28"/>
        <v>3</v>
      </c>
      <c r="H299">
        <f t="shared" si="29"/>
        <v>169.4</v>
      </c>
      <c r="I299">
        <v>3</v>
      </c>
      <c r="J299" t="str">
        <f t="shared" si="24"/>
        <v>Pecho</v>
      </c>
      <c r="K299">
        <v>67.823754808655934</v>
      </c>
      <c r="L299">
        <f t="shared" si="25"/>
        <v>67.8</v>
      </c>
    </row>
    <row r="300" spans="1:12">
      <c r="A300">
        <v>1</v>
      </c>
      <c r="B300">
        <v>2</v>
      </c>
      <c r="C300">
        <v>3</v>
      </c>
      <c r="D300">
        <v>174.32313754572533</v>
      </c>
      <c r="E300" t="str">
        <f t="shared" si="26"/>
        <v>Mujer</v>
      </c>
      <c r="F300" t="str">
        <f t="shared" si="27"/>
        <v>a veces</v>
      </c>
      <c r="G300">
        <f t="shared" si="28"/>
        <v>3</v>
      </c>
      <c r="H300">
        <f t="shared" si="29"/>
        <v>174.3</v>
      </c>
      <c r="I300">
        <v>3</v>
      </c>
      <c r="J300" t="str">
        <f t="shared" si="24"/>
        <v>Pecho</v>
      </c>
      <c r="K300">
        <v>56.24279226737562</v>
      </c>
      <c r="L300">
        <f t="shared" si="25"/>
        <v>56.2</v>
      </c>
    </row>
    <row r="301" spans="1:12">
      <c r="A301">
        <v>1</v>
      </c>
      <c r="B301">
        <v>2</v>
      </c>
      <c r="C301">
        <v>2</v>
      </c>
      <c r="D301">
        <v>170.96536950877635</v>
      </c>
      <c r="E301" t="str">
        <f t="shared" si="26"/>
        <v>Mujer</v>
      </c>
      <c r="F301" t="str">
        <f t="shared" si="27"/>
        <v>a veces</v>
      </c>
      <c r="G301">
        <f t="shared" si="28"/>
        <v>2</v>
      </c>
      <c r="H301">
        <f t="shared" si="29"/>
        <v>171</v>
      </c>
      <c r="I301">
        <v>2</v>
      </c>
      <c r="J301" t="str">
        <f t="shared" si="24"/>
        <v>Brazos</v>
      </c>
      <c r="K301">
        <v>69.966840413335007</v>
      </c>
      <c r="L301">
        <f t="shared" si="25"/>
        <v>70</v>
      </c>
    </row>
    <row r="302" spans="1:12">
      <c r="A302">
        <v>2</v>
      </c>
      <c r="B302">
        <v>2</v>
      </c>
      <c r="C302">
        <v>2</v>
      </c>
      <c r="D302">
        <v>176.30456270300783</v>
      </c>
      <c r="E302" t="str">
        <f t="shared" si="26"/>
        <v>Hombre</v>
      </c>
      <c r="F302" t="str">
        <f t="shared" si="27"/>
        <v>a veces</v>
      </c>
      <c r="G302">
        <f t="shared" si="28"/>
        <v>2</v>
      </c>
      <c r="H302">
        <f t="shared" si="29"/>
        <v>176.3</v>
      </c>
      <c r="I302">
        <v>4</v>
      </c>
      <c r="J302" t="str">
        <f t="shared" si="24"/>
        <v>Abdomen</v>
      </c>
      <c r="K302">
        <v>83.810961962293362</v>
      </c>
      <c r="L302">
        <f t="shared" si="25"/>
        <v>83.8</v>
      </c>
    </row>
    <row r="303" spans="1:12">
      <c r="A303">
        <v>2</v>
      </c>
      <c r="B303">
        <v>3</v>
      </c>
      <c r="C303">
        <v>2</v>
      </c>
      <c r="D303">
        <v>161.88014044193551</v>
      </c>
      <c r="E303" t="str">
        <f t="shared" si="26"/>
        <v>Hombre</v>
      </c>
      <c r="F303" t="str">
        <f t="shared" si="27"/>
        <v>regularmente</v>
      </c>
      <c r="G303">
        <f t="shared" si="28"/>
        <v>2</v>
      </c>
      <c r="H303">
        <f t="shared" si="29"/>
        <v>161.9</v>
      </c>
      <c r="I303">
        <v>4</v>
      </c>
      <c r="J303" t="str">
        <f t="shared" si="24"/>
        <v>Abdomen</v>
      </c>
      <c r="K303">
        <v>73.608460390032263</v>
      </c>
      <c r="L303">
        <f t="shared" si="25"/>
        <v>73.599999999999994</v>
      </c>
    </row>
    <row r="304" spans="1:12">
      <c r="A304">
        <v>2</v>
      </c>
      <c r="B304">
        <v>2</v>
      </c>
      <c r="C304">
        <v>1</v>
      </c>
      <c r="D304">
        <v>170.89180957729695</v>
      </c>
      <c r="E304" t="str">
        <f t="shared" si="26"/>
        <v>Hombre</v>
      </c>
      <c r="F304" t="str">
        <f t="shared" si="27"/>
        <v>a veces</v>
      </c>
      <c r="G304">
        <f t="shared" si="28"/>
        <v>1</v>
      </c>
      <c r="H304">
        <f t="shared" si="29"/>
        <v>170.9</v>
      </c>
      <c r="I304">
        <v>5</v>
      </c>
      <c r="J304" t="str">
        <f t="shared" si="24"/>
        <v>Cardio</v>
      </c>
      <c r="K304">
        <v>76.483478118237684</v>
      </c>
      <c r="L304">
        <f t="shared" si="25"/>
        <v>76.5</v>
      </c>
    </row>
    <row r="305" spans="1:12">
      <c r="A305">
        <v>1</v>
      </c>
      <c r="B305">
        <v>3</v>
      </c>
      <c r="C305">
        <v>2</v>
      </c>
      <c r="D305">
        <v>169.86855073075276</v>
      </c>
      <c r="E305" t="str">
        <f t="shared" si="26"/>
        <v>Mujer</v>
      </c>
      <c r="F305" t="str">
        <f t="shared" si="27"/>
        <v>regularmente</v>
      </c>
      <c r="G305">
        <f t="shared" si="28"/>
        <v>2</v>
      </c>
      <c r="H305">
        <f t="shared" si="29"/>
        <v>169.9</v>
      </c>
      <c r="I305">
        <v>3</v>
      </c>
      <c r="J305" t="str">
        <f t="shared" si="24"/>
        <v>Pecho</v>
      </c>
      <c r="K305">
        <v>61.550049277686043</v>
      </c>
      <c r="L305">
        <f t="shared" si="25"/>
        <v>61.6</v>
      </c>
    </row>
    <row r="306" spans="1:12">
      <c r="A306">
        <v>2</v>
      </c>
      <c r="B306">
        <v>2</v>
      </c>
      <c r="C306">
        <v>1</v>
      </c>
      <c r="D306">
        <v>169.63674781611189</v>
      </c>
      <c r="E306" t="str">
        <f t="shared" si="26"/>
        <v>Hombre</v>
      </c>
      <c r="F306" t="str">
        <f t="shared" si="27"/>
        <v>a veces</v>
      </c>
      <c r="G306">
        <f t="shared" si="28"/>
        <v>1</v>
      </c>
      <c r="H306">
        <f t="shared" si="29"/>
        <v>169.6</v>
      </c>
      <c r="I306">
        <v>4</v>
      </c>
      <c r="J306" t="str">
        <f t="shared" si="24"/>
        <v>Abdomen</v>
      </c>
      <c r="K306">
        <v>85.943801560928108</v>
      </c>
      <c r="L306">
        <f t="shared" si="25"/>
        <v>85.9</v>
      </c>
    </row>
    <row r="307" spans="1:12">
      <c r="A307">
        <v>1</v>
      </c>
      <c r="B307">
        <v>2</v>
      </c>
      <c r="C307">
        <v>4</v>
      </c>
      <c r="D307">
        <v>170.98933014669456</v>
      </c>
      <c r="E307" t="str">
        <f t="shared" si="26"/>
        <v>Mujer</v>
      </c>
      <c r="F307" t="str">
        <f t="shared" si="27"/>
        <v>a veces</v>
      </c>
      <c r="G307">
        <f t="shared" si="28"/>
        <v>4</v>
      </c>
      <c r="H307">
        <f t="shared" si="29"/>
        <v>171</v>
      </c>
      <c r="I307">
        <v>2</v>
      </c>
      <c r="J307" t="str">
        <f t="shared" si="24"/>
        <v>Brazos</v>
      </c>
      <c r="K307">
        <v>63.975945455743926</v>
      </c>
      <c r="L307">
        <f t="shared" si="25"/>
        <v>64</v>
      </c>
    </row>
    <row r="308" spans="1:12">
      <c r="A308">
        <v>1</v>
      </c>
      <c r="B308">
        <v>2</v>
      </c>
      <c r="C308">
        <v>1</v>
      </c>
      <c r="D308">
        <v>167.32284777564928</v>
      </c>
      <c r="E308" t="str">
        <f t="shared" si="26"/>
        <v>Mujer</v>
      </c>
      <c r="F308" t="str">
        <f t="shared" si="27"/>
        <v>a veces</v>
      </c>
      <c r="G308">
        <f t="shared" si="28"/>
        <v>1</v>
      </c>
      <c r="H308">
        <f t="shared" si="29"/>
        <v>167.3</v>
      </c>
      <c r="I308">
        <v>5</v>
      </c>
      <c r="J308" t="str">
        <f t="shared" si="24"/>
        <v>Cardio</v>
      </c>
      <c r="K308">
        <v>72.58268215474672</v>
      </c>
      <c r="L308">
        <f t="shared" si="25"/>
        <v>72.599999999999994</v>
      </c>
    </row>
    <row r="309" spans="1:12">
      <c r="A309">
        <v>2</v>
      </c>
      <c r="B309">
        <v>2</v>
      </c>
      <c r="C309">
        <v>2</v>
      </c>
      <c r="D309">
        <v>174.59598595625721</v>
      </c>
      <c r="E309" t="str">
        <f t="shared" si="26"/>
        <v>Hombre</v>
      </c>
      <c r="F309" t="str">
        <f t="shared" si="27"/>
        <v>a veces</v>
      </c>
      <c r="G309">
        <f t="shared" si="28"/>
        <v>2</v>
      </c>
      <c r="H309">
        <f t="shared" si="29"/>
        <v>174.6</v>
      </c>
      <c r="I309">
        <v>4</v>
      </c>
      <c r="J309" t="str">
        <f t="shared" si="24"/>
        <v>Abdomen</v>
      </c>
      <c r="K309">
        <v>79.076273961190594</v>
      </c>
      <c r="L309">
        <f t="shared" si="25"/>
        <v>79.099999999999994</v>
      </c>
    </row>
    <row r="310" spans="1:12">
      <c r="A310">
        <v>1</v>
      </c>
      <c r="B310">
        <v>2</v>
      </c>
      <c r="C310">
        <v>2</v>
      </c>
      <c r="D310">
        <v>169.96159658621764</v>
      </c>
      <c r="E310" t="str">
        <f t="shared" si="26"/>
        <v>Mujer</v>
      </c>
      <c r="F310" t="str">
        <f t="shared" si="27"/>
        <v>a veces</v>
      </c>
      <c r="G310">
        <f t="shared" si="28"/>
        <v>2</v>
      </c>
      <c r="H310">
        <f t="shared" si="29"/>
        <v>170</v>
      </c>
      <c r="I310">
        <v>5</v>
      </c>
      <c r="J310" t="str">
        <f t="shared" si="24"/>
        <v>Cardio</v>
      </c>
      <c r="K310">
        <v>60.585406702762697</v>
      </c>
      <c r="L310">
        <f t="shared" si="25"/>
        <v>60.6</v>
      </c>
    </row>
    <row r="311" spans="1:12">
      <c r="A311">
        <v>1</v>
      </c>
      <c r="B311">
        <v>1</v>
      </c>
      <c r="C311">
        <v>5</v>
      </c>
      <c r="D311">
        <v>175.70476913708262</v>
      </c>
      <c r="E311" t="str">
        <f t="shared" si="26"/>
        <v>Mujer</v>
      </c>
      <c r="F311" t="str">
        <f t="shared" si="27"/>
        <v>poco</v>
      </c>
      <c r="G311">
        <f t="shared" si="28"/>
        <v>5</v>
      </c>
      <c r="H311">
        <f t="shared" si="29"/>
        <v>175.7</v>
      </c>
      <c r="I311">
        <v>4</v>
      </c>
      <c r="J311" t="str">
        <f t="shared" si="24"/>
        <v>Abdomen</v>
      </c>
      <c r="K311">
        <v>73.76781227209139</v>
      </c>
      <c r="L311">
        <f t="shared" si="25"/>
        <v>73.8</v>
      </c>
    </row>
    <row r="312" spans="1:12">
      <c r="A312">
        <v>1</v>
      </c>
      <c r="B312">
        <v>1</v>
      </c>
      <c r="C312">
        <v>2</v>
      </c>
      <c r="D312">
        <v>178.12469806987792</v>
      </c>
      <c r="E312" t="str">
        <f t="shared" si="26"/>
        <v>Mujer</v>
      </c>
      <c r="F312" t="str">
        <f t="shared" si="27"/>
        <v>poco</v>
      </c>
      <c r="G312">
        <f t="shared" si="28"/>
        <v>2</v>
      </c>
      <c r="H312">
        <f t="shared" si="29"/>
        <v>178.1</v>
      </c>
      <c r="I312">
        <v>4</v>
      </c>
      <c r="J312" t="str">
        <f t="shared" si="24"/>
        <v>Abdomen</v>
      </c>
      <c r="K312">
        <v>57.687385266553605</v>
      </c>
      <c r="L312">
        <f t="shared" si="25"/>
        <v>57.7</v>
      </c>
    </row>
    <row r="313" spans="1:12">
      <c r="A313">
        <v>2</v>
      </c>
      <c r="B313">
        <v>4</v>
      </c>
      <c r="C313">
        <v>3</v>
      </c>
      <c r="D313">
        <v>171.76711182575673</v>
      </c>
      <c r="E313" t="str">
        <f t="shared" si="26"/>
        <v>Hombre</v>
      </c>
      <c r="F313" t="str">
        <f t="shared" si="27"/>
        <v>siempre</v>
      </c>
      <c r="G313">
        <f t="shared" si="28"/>
        <v>3</v>
      </c>
      <c r="H313">
        <f t="shared" si="29"/>
        <v>171.8</v>
      </c>
      <c r="I313">
        <v>4</v>
      </c>
      <c r="J313" t="str">
        <f t="shared" si="24"/>
        <v>Abdomen</v>
      </c>
      <c r="K313">
        <v>70.859858085075388</v>
      </c>
      <c r="L313">
        <f t="shared" si="25"/>
        <v>70.900000000000006</v>
      </c>
    </row>
    <row r="314" spans="1:12">
      <c r="A314">
        <v>1</v>
      </c>
      <c r="B314">
        <v>2</v>
      </c>
      <c r="C314">
        <v>4</v>
      </c>
      <c r="D314">
        <v>175.40543624083512</v>
      </c>
      <c r="E314" t="str">
        <f t="shared" si="26"/>
        <v>Mujer</v>
      </c>
      <c r="F314" t="str">
        <f t="shared" si="27"/>
        <v>a veces</v>
      </c>
      <c r="G314">
        <f t="shared" si="28"/>
        <v>4</v>
      </c>
      <c r="H314">
        <f t="shared" si="29"/>
        <v>175.4</v>
      </c>
      <c r="I314">
        <v>4</v>
      </c>
      <c r="J314" t="str">
        <f t="shared" si="24"/>
        <v>Abdomen</v>
      </c>
      <c r="K314">
        <v>59.654065771517338</v>
      </c>
      <c r="L314">
        <f t="shared" si="25"/>
        <v>59.7</v>
      </c>
    </row>
    <row r="315" spans="1:12">
      <c r="A315">
        <v>1</v>
      </c>
      <c r="B315">
        <v>2</v>
      </c>
      <c r="C315">
        <v>2</v>
      </c>
      <c r="D315">
        <v>163.67950294981711</v>
      </c>
      <c r="E315" t="str">
        <f t="shared" si="26"/>
        <v>Mujer</v>
      </c>
      <c r="F315" t="str">
        <f t="shared" si="27"/>
        <v>a veces</v>
      </c>
      <c r="G315">
        <f t="shared" si="28"/>
        <v>2</v>
      </c>
      <c r="H315">
        <f t="shared" si="29"/>
        <v>163.69999999999999</v>
      </c>
      <c r="I315">
        <v>3</v>
      </c>
      <c r="J315" t="str">
        <f t="shared" si="24"/>
        <v>Pecho</v>
      </c>
      <c r="K315">
        <v>68.198211120930495</v>
      </c>
      <c r="L315">
        <f t="shared" si="25"/>
        <v>68.2</v>
      </c>
    </row>
    <row r="316" spans="1:12">
      <c r="A316">
        <v>2</v>
      </c>
      <c r="B316">
        <v>1</v>
      </c>
      <c r="C316">
        <v>3</v>
      </c>
      <c r="D316">
        <v>163.84965121862479</v>
      </c>
      <c r="E316" t="str">
        <f t="shared" si="26"/>
        <v>Hombre</v>
      </c>
      <c r="F316" t="str">
        <f t="shared" si="27"/>
        <v>poco</v>
      </c>
      <c r="G316">
        <f t="shared" si="28"/>
        <v>3</v>
      </c>
      <c r="H316">
        <f t="shared" si="29"/>
        <v>163.80000000000001</v>
      </c>
      <c r="I316">
        <v>2</v>
      </c>
      <c r="J316" t="str">
        <f t="shared" si="24"/>
        <v>Brazos</v>
      </c>
      <c r="K316">
        <v>82.455350024008652</v>
      </c>
      <c r="L316">
        <f t="shared" si="25"/>
        <v>82.5</v>
      </c>
    </row>
    <row r="317" spans="1:12">
      <c r="A317">
        <v>1</v>
      </c>
      <c r="B317">
        <v>2</v>
      </c>
      <c r="C317">
        <v>3</v>
      </c>
      <c r="D317">
        <v>164.50003087986261</v>
      </c>
      <c r="E317" t="str">
        <f t="shared" si="26"/>
        <v>Mujer</v>
      </c>
      <c r="F317" t="str">
        <f t="shared" si="27"/>
        <v>a veces</v>
      </c>
      <c r="G317">
        <f t="shared" si="28"/>
        <v>3</v>
      </c>
      <c r="H317">
        <f t="shared" si="29"/>
        <v>164.5</v>
      </c>
      <c r="I317">
        <v>5</v>
      </c>
      <c r="J317" t="str">
        <f t="shared" si="24"/>
        <v>Cardio</v>
      </c>
      <c r="K317">
        <v>70.510011734347785</v>
      </c>
      <c r="L317">
        <f t="shared" si="25"/>
        <v>70.5</v>
      </c>
    </row>
    <row r="318" spans="1:12">
      <c r="A318">
        <v>2</v>
      </c>
      <c r="B318">
        <v>4</v>
      </c>
      <c r="C318">
        <v>2</v>
      </c>
      <c r="D318">
        <v>168.1498513079714</v>
      </c>
      <c r="E318" t="str">
        <f t="shared" si="26"/>
        <v>Hombre</v>
      </c>
      <c r="F318" t="str">
        <f t="shared" si="27"/>
        <v>siempre</v>
      </c>
      <c r="G318">
        <f t="shared" si="28"/>
        <v>2</v>
      </c>
      <c r="H318">
        <f t="shared" si="29"/>
        <v>168.1</v>
      </c>
      <c r="I318">
        <v>3</v>
      </c>
      <c r="J318" t="str">
        <f t="shared" si="24"/>
        <v>Pecho</v>
      </c>
      <c r="K318">
        <v>77.304436062427698</v>
      </c>
      <c r="L318">
        <f t="shared" si="25"/>
        <v>77.3</v>
      </c>
    </row>
    <row r="319" spans="1:12">
      <c r="A319">
        <v>2</v>
      </c>
      <c r="B319">
        <v>3</v>
      </c>
      <c r="C319">
        <v>4</v>
      </c>
      <c r="D319">
        <v>176.32797309663147</v>
      </c>
      <c r="E319" t="str">
        <f t="shared" si="26"/>
        <v>Hombre</v>
      </c>
      <c r="F319" t="str">
        <f t="shared" si="27"/>
        <v>regularmente</v>
      </c>
      <c r="G319">
        <f t="shared" si="28"/>
        <v>4</v>
      </c>
      <c r="H319">
        <f t="shared" si="29"/>
        <v>176.3</v>
      </c>
      <c r="I319">
        <v>1</v>
      </c>
      <c r="J319" t="str">
        <f t="shared" si="24"/>
        <v>Pierna</v>
      </c>
      <c r="K319">
        <v>88.821028431551525</v>
      </c>
      <c r="L319">
        <f t="shared" si="25"/>
        <v>88.8</v>
      </c>
    </row>
    <row r="320" spans="1:12">
      <c r="A320">
        <v>1</v>
      </c>
      <c r="B320">
        <v>1</v>
      </c>
      <c r="C320">
        <v>3</v>
      </c>
      <c r="D320">
        <v>173.93328264181037</v>
      </c>
      <c r="E320" t="str">
        <f t="shared" si="26"/>
        <v>Mujer</v>
      </c>
      <c r="F320" t="str">
        <f t="shared" si="27"/>
        <v>poco</v>
      </c>
      <c r="G320">
        <f t="shared" si="28"/>
        <v>3</v>
      </c>
      <c r="H320">
        <f t="shared" si="29"/>
        <v>173.9</v>
      </c>
      <c r="I320">
        <v>5</v>
      </c>
      <c r="J320" t="str">
        <f t="shared" si="24"/>
        <v>Cardio</v>
      </c>
      <c r="K320">
        <v>69.094647403887933</v>
      </c>
      <c r="L320">
        <f t="shared" si="25"/>
        <v>69.099999999999994</v>
      </c>
    </row>
    <row r="321" spans="1:12">
      <c r="A321">
        <v>1</v>
      </c>
      <c r="B321">
        <v>2</v>
      </c>
      <c r="C321">
        <v>5</v>
      </c>
      <c r="D321">
        <v>165.07345819438342</v>
      </c>
      <c r="E321" t="str">
        <f t="shared" si="26"/>
        <v>Mujer</v>
      </c>
      <c r="F321" t="str">
        <f t="shared" si="27"/>
        <v>a veces</v>
      </c>
      <c r="G321">
        <f t="shared" si="28"/>
        <v>5</v>
      </c>
      <c r="H321">
        <f t="shared" si="29"/>
        <v>165.1</v>
      </c>
      <c r="I321">
        <v>5</v>
      </c>
      <c r="J321" t="str">
        <f t="shared" si="24"/>
        <v>Cardio</v>
      </c>
      <c r="K321">
        <v>59.727914113865701</v>
      </c>
      <c r="L321">
        <f t="shared" si="25"/>
        <v>59.7</v>
      </c>
    </row>
    <row r="322" spans="1:12">
      <c r="A322">
        <v>1</v>
      </c>
      <c r="B322">
        <v>3</v>
      </c>
      <c r="C322">
        <v>1</v>
      </c>
      <c r="D322">
        <v>167.26900568930432</v>
      </c>
      <c r="E322" t="str">
        <f t="shared" si="26"/>
        <v>Mujer</v>
      </c>
      <c r="F322" t="str">
        <f t="shared" si="27"/>
        <v>regularmente</v>
      </c>
      <c r="G322">
        <f t="shared" si="28"/>
        <v>1</v>
      </c>
      <c r="H322">
        <f t="shared" si="29"/>
        <v>167.3</v>
      </c>
      <c r="I322">
        <v>2</v>
      </c>
      <c r="J322" t="str">
        <f t="shared" ref="J322:J385" si="30">VLOOKUP(I322,$O$16:$Q$20,3,0)</f>
        <v>Brazos</v>
      </c>
      <c r="K322">
        <v>58.562222161935644</v>
      </c>
      <c r="L322">
        <f t="shared" ref="L322:L385" si="31">ROUND(K322,1)</f>
        <v>58.6</v>
      </c>
    </row>
    <row r="323" spans="1:12">
      <c r="A323">
        <v>2</v>
      </c>
      <c r="B323">
        <v>2</v>
      </c>
      <c r="C323">
        <v>1</v>
      </c>
      <c r="D323">
        <v>162.06134816631675</v>
      </c>
      <c r="E323" t="str">
        <f t="shared" si="26"/>
        <v>Hombre</v>
      </c>
      <c r="F323" t="str">
        <f t="shared" si="27"/>
        <v>a veces</v>
      </c>
      <c r="G323">
        <f t="shared" si="28"/>
        <v>1</v>
      </c>
      <c r="H323">
        <f t="shared" si="29"/>
        <v>162.1</v>
      </c>
      <c r="I323">
        <v>3</v>
      </c>
      <c r="J323" t="str">
        <f t="shared" si="30"/>
        <v>Pecho</v>
      </c>
      <c r="K323">
        <v>80.686379711516196</v>
      </c>
      <c r="L323">
        <f t="shared" si="31"/>
        <v>80.7</v>
      </c>
    </row>
    <row r="324" spans="1:12">
      <c r="A324">
        <v>1</v>
      </c>
      <c r="B324">
        <v>4</v>
      </c>
      <c r="C324">
        <v>1</v>
      </c>
      <c r="D324">
        <v>169.64350536174607</v>
      </c>
      <c r="E324" t="str">
        <f t="shared" si="26"/>
        <v>Mujer</v>
      </c>
      <c r="F324" t="str">
        <f t="shared" si="27"/>
        <v>siempre</v>
      </c>
      <c r="G324">
        <f t="shared" si="28"/>
        <v>1</v>
      </c>
      <c r="H324">
        <f t="shared" si="29"/>
        <v>169.6</v>
      </c>
      <c r="I324">
        <v>2</v>
      </c>
      <c r="J324" t="str">
        <f t="shared" si="30"/>
        <v>Brazos</v>
      </c>
      <c r="K324">
        <v>72.464532037463499</v>
      </c>
      <c r="L324">
        <f t="shared" si="31"/>
        <v>72.5</v>
      </c>
    </row>
    <row r="325" spans="1:12">
      <c r="A325">
        <v>1</v>
      </c>
      <c r="B325">
        <v>1</v>
      </c>
      <c r="C325">
        <v>1</v>
      </c>
      <c r="D325">
        <v>167.94018549437169</v>
      </c>
      <c r="E325" t="str">
        <f t="shared" ref="E325:E388" si="32">IF(A325=1,"Mujer","Hombre")</f>
        <v>Mujer</v>
      </c>
      <c r="F325" t="str">
        <f t="shared" ref="F325:F388" si="33">IF(B325=1,"poco",IF(B325=2,"a veces",IF(B325=3,"regularmente","siempre")))</f>
        <v>poco</v>
      </c>
      <c r="G325">
        <f t="shared" ref="G325:G388" si="34">C325</f>
        <v>1</v>
      </c>
      <c r="H325">
        <f t="shared" ref="H325:H388" si="35">ROUND(D325,1)</f>
        <v>167.9</v>
      </c>
      <c r="I325">
        <v>4</v>
      </c>
      <c r="J325" t="str">
        <f t="shared" si="30"/>
        <v>Abdomen</v>
      </c>
      <c r="K325">
        <v>59.817270487861244</v>
      </c>
      <c r="L325">
        <f t="shared" si="31"/>
        <v>59.8</v>
      </c>
    </row>
    <row r="326" spans="1:12">
      <c r="A326">
        <v>1</v>
      </c>
      <c r="B326">
        <v>1</v>
      </c>
      <c r="C326">
        <v>3</v>
      </c>
      <c r="D326">
        <v>168.90143953962252</v>
      </c>
      <c r="E326" t="str">
        <f t="shared" si="32"/>
        <v>Mujer</v>
      </c>
      <c r="F326" t="str">
        <f t="shared" si="33"/>
        <v>poco</v>
      </c>
      <c r="G326">
        <f t="shared" si="34"/>
        <v>3</v>
      </c>
      <c r="H326">
        <f t="shared" si="35"/>
        <v>168.9</v>
      </c>
      <c r="I326">
        <v>2</v>
      </c>
      <c r="J326" t="str">
        <f t="shared" si="30"/>
        <v>Brazos</v>
      </c>
      <c r="K326">
        <v>55.18254702505655</v>
      </c>
      <c r="L326">
        <f t="shared" si="31"/>
        <v>55.2</v>
      </c>
    </row>
    <row r="327" spans="1:12">
      <c r="A327">
        <v>1</v>
      </c>
      <c r="B327">
        <v>3</v>
      </c>
      <c r="C327">
        <v>3</v>
      </c>
      <c r="D327">
        <v>170.43860381992999</v>
      </c>
      <c r="E327" t="str">
        <f t="shared" si="32"/>
        <v>Mujer</v>
      </c>
      <c r="F327" t="str">
        <f t="shared" si="33"/>
        <v>regularmente</v>
      </c>
      <c r="G327">
        <f t="shared" si="34"/>
        <v>3</v>
      </c>
      <c r="H327">
        <f t="shared" si="35"/>
        <v>170.4</v>
      </c>
      <c r="I327">
        <v>5</v>
      </c>
      <c r="J327" t="str">
        <f t="shared" si="30"/>
        <v>Cardio</v>
      </c>
      <c r="K327">
        <v>61.766669451573392</v>
      </c>
      <c r="L327">
        <f t="shared" si="31"/>
        <v>61.8</v>
      </c>
    </row>
    <row r="328" spans="1:12">
      <c r="A328">
        <v>1</v>
      </c>
      <c r="B328">
        <v>3</v>
      </c>
      <c r="C328">
        <v>2</v>
      </c>
      <c r="D328">
        <v>171.43485522130504</v>
      </c>
      <c r="E328" t="str">
        <f t="shared" si="32"/>
        <v>Mujer</v>
      </c>
      <c r="F328" t="str">
        <f t="shared" si="33"/>
        <v>regularmente</v>
      </c>
      <c r="G328">
        <f t="shared" si="34"/>
        <v>2</v>
      </c>
      <c r="H328">
        <f t="shared" si="35"/>
        <v>171.4</v>
      </c>
      <c r="I328">
        <v>4</v>
      </c>
      <c r="J328" t="str">
        <f t="shared" si="30"/>
        <v>Abdomen</v>
      </c>
      <c r="K328">
        <v>60.14524498409591</v>
      </c>
      <c r="L328">
        <f t="shared" si="31"/>
        <v>60.1</v>
      </c>
    </row>
    <row r="329" spans="1:12">
      <c r="A329">
        <v>2</v>
      </c>
      <c r="B329">
        <v>2</v>
      </c>
      <c r="C329">
        <v>2</v>
      </c>
      <c r="D329">
        <v>173.11802068608813</v>
      </c>
      <c r="E329" t="str">
        <f t="shared" si="32"/>
        <v>Hombre</v>
      </c>
      <c r="F329" t="str">
        <f t="shared" si="33"/>
        <v>a veces</v>
      </c>
      <c r="G329">
        <f t="shared" si="34"/>
        <v>2</v>
      </c>
      <c r="H329">
        <f t="shared" si="35"/>
        <v>173.1</v>
      </c>
      <c r="I329">
        <v>3</v>
      </c>
      <c r="J329" t="str">
        <f t="shared" si="30"/>
        <v>Pecho</v>
      </c>
      <c r="K329">
        <v>77.44074889501789</v>
      </c>
      <c r="L329">
        <f t="shared" si="31"/>
        <v>77.400000000000006</v>
      </c>
    </row>
    <row r="330" spans="1:12">
      <c r="A330">
        <v>1</v>
      </c>
      <c r="B330">
        <v>2</v>
      </c>
      <c r="C330">
        <v>2</v>
      </c>
      <c r="D330">
        <v>167.90025867696386</v>
      </c>
      <c r="E330" t="str">
        <f t="shared" si="32"/>
        <v>Mujer</v>
      </c>
      <c r="F330" t="str">
        <f t="shared" si="33"/>
        <v>a veces</v>
      </c>
      <c r="G330">
        <f t="shared" si="34"/>
        <v>2</v>
      </c>
      <c r="H330">
        <f t="shared" si="35"/>
        <v>167.9</v>
      </c>
      <c r="I330">
        <v>4</v>
      </c>
      <c r="J330" t="str">
        <f t="shared" si="30"/>
        <v>Abdomen</v>
      </c>
      <c r="K330">
        <v>72.80209829724626</v>
      </c>
      <c r="L330">
        <f t="shared" si="31"/>
        <v>72.8</v>
      </c>
    </row>
    <row r="331" spans="1:12">
      <c r="A331">
        <v>1</v>
      </c>
      <c r="B331">
        <v>3</v>
      </c>
      <c r="C331">
        <v>2</v>
      </c>
      <c r="D331">
        <v>172.1176765585551</v>
      </c>
      <c r="E331" t="str">
        <f t="shared" si="32"/>
        <v>Mujer</v>
      </c>
      <c r="F331" t="str">
        <f t="shared" si="33"/>
        <v>regularmente</v>
      </c>
      <c r="G331">
        <f t="shared" si="34"/>
        <v>2</v>
      </c>
      <c r="H331">
        <f t="shared" si="35"/>
        <v>172.1</v>
      </c>
      <c r="I331">
        <v>3</v>
      </c>
      <c r="J331" t="str">
        <f t="shared" si="30"/>
        <v>Pecho</v>
      </c>
      <c r="K331">
        <v>55.404717092250934</v>
      </c>
      <c r="L331">
        <f t="shared" si="31"/>
        <v>55.4</v>
      </c>
    </row>
    <row r="332" spans="1:12">
      <c r="A332">
        <v>2</v>
      </c>
      <c r="B332">
        <v>2</v>
      </c>
      <c r="C332">
        <v>1</v>
      </c>
      <c r="D332">
        <v>172.97327005682746</v>
      </c>
      <c r="E332" t="str">
        <f t="shared" si="32"/>
        <v>Hombre</v>
      </c>
      <c r="F332" t="str">
        <f t="shared" si="33"/>
        <v>a veces</v>
      </c>
      <c r="G332">
        <f t="shared" si="34"/>
        <v>1</v>
      </c>
      <c r="H332">
        <f t="shared" si="35"/>
        <v>173</v>
      </c>
      <c r="I332">
        <v>5</v>
      </c>
      <c r="J332" t="str">
        <f t="shared" si="30"/>
        <v>Cardio</v>
      </c>
      <c r="K332">
        <v>69.378506124435802</v>
      </c>
      <c r="L332">
        <f t="shared" si="31"/>
        <v>69.400000000000006</v>
      </c>
    </row>
    <row r="333" spans="1:12">
      <c r="A333">
        <v>1</v>
      </c>
      <c r="B333">
        <v>2</v>
      </c>
      <c r="C333">
        <v>1</v>
      </c>
      <c r="D333">
        <v>173.60417288902681</v>
      </c>
      <c r="E333" t="str">
        <f t="shared" si="32"/>
        <v>Mujer</v>
      </c>
      <c r="F333" t="str">
        <f t="shared" si="33"/>
        <v>a veces</v>
      </c>
      <c r="G333">
        <f t="shared" si="34"/>
        <v>1</v>
      </c>
      <c r="H333">
        <f t="shared" si="35"/>
        <v>173.6</v>
      </c>
      <c r="I333">
        <v>3</v>
      </c>
      <c r="J333" t="str">
        <f t="shared" si="30"/>
        <v>Pecho</v>
      </c>
      <c r="K333">
        <v>67.969585697830183</v>
      </c>
      <c r="L333">
        <f t="shared" si="31"/>
        <v>68</v>
      </c>
    </row>
    <row r="334" spans="1:12">
      <c r="A334">
        <v>1</v>
      </c>
      <c r="B334">
        <v>4</v>
      </c>
      <c r="C334">
        <v>3</v>
      </c>
      <c r="D334">
        <v>166.36448592355009</v>
      </c>
      <c r="E334" t="str">
        <f t="shared" si="32"/>
        <v>Mujer</v>
      </c>
      <c r="F334" t="str">
        <f t="shared" si="33"/>
        <v>siempre</v>
      </c>
      <c r="G334">
        <f t="shared" si="34"/>
        <v>3</v>
      </c>
      <c r="H334">
        <f t="shared" si="35"/>
        <v>166.4</v>
      </c>
      <c r="I334">
        <v>3</v>
      </c>
      <c r="J334" t="str">
        <f t="shared" si="30"/>
        <v>Pecho</v>
      </c>
      <c r="K334">
        <v>71.218504650949029</v>
      </c>
      <c r="L334">
        <f t="shared" si="31"/>
        <v>71.2</v>
      </c>
    </row>
    <row r="335" spans="1:12">
      <c r="A335">
        <v>2</v>
      </c>
      <c r="B335">
        <v>4</v>
      </c>
      <c r="C335">
        <v>2</v>
      </c>
      <c r="D335">
        <v>167.91569280205294</v>
      </c>
      <c r="E335" t="str">
        <f t="shared" si="32"/>
        <v>Hombre</v>
      </c>
      <c r="F335" t="str">
        <f t="shared" si="33"/>
        <v>siempre</v>
      </c>
      <c r="G335">
        <f t="shared" si="34"/>
        <v>2</v>
      </c>
      <c r="H335">
        <f t="shared" si="35"/>
        <v>167.9</v>
      </c>
      <c r="I335">
        <v>4</v>
      </c>
      <c r="J335" t="str">
        <f t="shared" si="30"/>
        <v>Abdomen</v>
      </c>
      <c r="K335">
        <v>85.203747904882761</v>
      </c>
      <c r="L335">
        <f t="shared" si="31"/>
        <v>85.2</v>
      </c>
    </row>
    <row r="336" spans="1:12">
      <c r="A336">
        <v>1</v>
      </c>
      <c r="B336">
        <v>2</v>
      </c>
      <c r="C336">
        <v>1</v>
      </c>
      <c r="D336">
        <v>171.49637344293296</v>
      </c>
      <c r="E336" t="str">
        <f t="shared" si="32"/>
        <v>Mujer</v>
      </c>
      <c r="F336" t="str">
        <f t="shared" si="33"/>
        <v>a veces</v>
      </c>
      <c r="G336">
        <f t="shared" si="34"/>
        <v>1</v>
      </c>
      <c r="H336">
        <f t="shared" si="35"/>
        <v>171.5</v>
      </c>
      <c r="I336">
        <v>4</v>
      </c>
      <c r="J336" t="str">
        <f t="shared" si="30"/>
        <v>Abdomen</v>
      </c>
      <c r="K336">
        <v>66.16862190831452</v>
      </c>
      <c r="L336">
        <f t="shared" si="31"/>
        <v>66.2</v>
      </c>
    </row>
    <row r="337" spans="1:12">
      <c r="A337">
        <v>2</v>
      </c>
      <c r="B337">
        <v>1</v>
      </c>
      <c r="C337">
        <v>4</v>
      </c>
      <c r="D337">
        <v>176.5644780988805</v>
      </c>
      <c r="E337" t="str">
        <f t="shared" si="32"/>
        <v>Hombre</v>
      </c>
      <c r="F337" t="str">
        <f t="shared" si="33"/>
        <v>poco</v>
      </c>
      <c r="G337">
        <f t="shared" si="34"/>
        <v>4</v>
      </c>
      <c r="H337">
        <f t="shared" si="35"/>
        <v>176.6</v>
      </c>
      <c r="I337">
        <v>1</v>
      </c>
      <c r="J337" t="str">
        <f t="shared" si="30"/>
        <v>Pierna</v>
      </c>
      <c r="K337">
        <v>85.922725582518609</v>
      </c>
      <c r="L337">
        <f t="shared" si="31"/>
        <v>85.9</v>
      </c>
    </row>
    <row r="338" spans="1:12">
      <c r="A338">
        <v>1</v>
      </c>
      <c r="B338">
        <v>1</v>
      </c>
      <c r="C338">
        <v>1</v>
      </c>
      <c r="D338">
        <v>166.41095200786367</v>
      </c>
      <c r="E338" t="str">
        <f t="shared" si="32"/>
        <v>Mujer</v>
      </c>
      <c r="F338" t="str">
        <f t="shared" si="33"/>
        <v>poco</v>
      </c>
      <c r="G338">
        <f t="shared" si="34"/>
        <v>1</v>
      </c>
      <c r="H338">
        <f t="shared" si="35"/>
        <v>166.4</v>
      </c>
      <c r="I338">
        <v>4</v>
      </c>
      <c r="J338" t="str">
        <f t="shared" si="30"/>
        <v>Abdomen</v>
      </c>
      <c r="K338">
        <v>67.236161762988189</v>
      </c>
      <c r="L338">
        <f t="shared" si="31"/>
        <v>67.2</v>
      </c>
    </row>
    <row r="339" spans="1:12">
      <c r="A339">
        <v>2</v>
      </c>
      <c r="B339">
        <v>1</v>
      </c>
      <c r="C339">
        <v>4</v>
      </c>
      <c r="D339">
        <v>163.80232111434452</v>
      </c>
      <c r="E339" t="str">
        <f t="shared" si="32"/>
        <v>Hombre</v>
      </c>
      <c r="F339" t="str">
        <f t="shared" si="33"/>
        <v>poco</v>
      </c>
      <c r="G339">
        <f t="shared" si="34"/>
        <v>4</v>
      </c>
      <c r="H339">
        <f t="shared" si="35"/>
        <v>163.80000000000001</v>
      </c>
      <c r="I339">
        <v>5</v>
      </c>
      <c r="J339" t="str">
        <f t="shared" si="30"/>
        <v>Cardio</v>
      </c>
      <c r="K339">
        <v>71.434998079168139</v>
      </c>
      <c r="L339">
        <f t="shared" si="31"/>
        <v>71.400000000000006</v>
      </c>
    </row>
    <row r="340" spans="1:12">
      <c r="A340">
        <v>1</v>
      </c>
      <c r="B340">
        <v>2</v>
      </c>
      <c r="C340">
        <v>3</v>
      </c>
      <c r="D340">
        <v>165.41169927397277</v>
      </c>
      <c r="E340" t="str">
        <f t="shared" si="32"/>
        <v>Mujer</v>
      </c>
      <c r="F340" t="str">
        <f t="shared" si="33"/>
        <v>a veces</v>
      </c>
      <c r="G340">
        <f t="shared" si="34"/>
        <v>3</v>
      </c>
      <c r="H340">
        <f t="shared" si="35"/>
        <v>165.4</v>
      </c>
      <c r="I340">
        <v>5</v>
      </c>
      <c r="J340" t="str">
        <f t="shared" si="30"/>
        <v>Cardio</v>
      </c>
      <c r="K340">
        <v>70.856445724109648</v>
      </c>
      <c r="L340">
        <f t="shared" si="31"/>
        <v>70.900000000000006</v>
      </c>
    </row>
    <row r="341" spans="1:12">
      <c r="A341">
        <v>1</v>
      </c>
      <c r="B341">
        <v>3</v>
      </c>
      <c r="C341">
        <v>2</v>
      </c>
      <c r="D341">
        <v>163.0729427433107</v>
      </c>
      <c r="E341" t="str">
        <f t="shared" si="32"/>
        <v>Mujer</v>
      </c>
      <c r="F341" t="str">
        <f t="shared" si="33"/>
        <v>regularmente</v>
      </c>
      <c r="G341">
        <f t="shared" si="34"/>
        <v>2</v>
      </c>
      <c r="H341">
        <f t="shared" si="35"/>
        <v>163.1</v>
      </c>
      <c r="I341">
        <v>3</v>
      </c>
      <c r="J341" t="str">
        <f t="shared" si="30"/>
        <v>Pecho</v>
      </c>
      <c r="K341">
        <v>56.967718242458069</v>
      </c>
      <c r="L341">
        <f t="shared" si="31"/>
        <v>57</v>
      </c>
    </row>
    <row r="342" spans="1:12">
      <c r="A342">
        <v>1</v>
      </c>
      <c r="B342">
        <v>3</v>
      </c>
      <c r="C342">
        <v>2</v>
      </c>
      <c r="D342">
        <v>174.98454937769566</v>
      </c>
      <c r="E342" t="str">
        <f t="shared" si="32"/>
        <v>Mujer</v>
      </c>
      <c r="F342" t="str">
        <f t="shared" si="33"/>
        <v>regularmente</v>
      </c>
      <c r="G342">
        <f t="shared" si="34"/>
        <v>2</v>
      </c>
      <c r="H342">
        <f t="shared" si="35"/>
        <v>175</v>
      </c>
      <c r="I342">
        <v>2</v>
      </c>
      <c r="J342" t="str">
        <f t="shared" si="30"/>
        <v>Brazos</v>
      </c>
      <c r="K342">
        <v>64.494128763524344</v>
      </c>
      <c r="L342">
        <f t="shared" si="31"/>
        <v>64.5</v>
      </c>
    </row>
    <row r="343" spans="1:12">
      <c r="A343">
        <v>1</v>
      </c>
      <c r="B343">
        <v>3</v>
      </c>
      <c r="C343">
        <v>3</v>
      </c>
      <c r="D343">
        <v>167.15784724685363</v>
      </c>
      <c r="E343" t="str">
        <f t="shared" si="32"/>
        <v>Mujer</v>
      </c>
      <c r="F343" t="str">
        <f t="shared" si="33"/>
        <v>regularmente</v>
      </c>
      <c r="G343">
        <f t="shared" si="34"/>
        <v>3</v>
      </c>
      <c r="H343">
        <f t="shared" si="35"/>
        <v>167.2</v>
      </c>
      <c r="I343">
        <v>5</v>
      </c>
      <c r="J343" t="str">
        <f t="shared" si="30"/>
        <v>Cardio</v>
      </c>
      <c r="K343">
        <v>73.519981953804376</v>
      </c>
      <c r="L343">
        <f t="shared" si="31"/>
        <v>73.5</v>
      </c>
    </row>
    <row r="344" spans="1:12">
      <c r="A344">
        <v>1</v>
      </c>
      <c r="B344">
        <v>3</v>
      </c>
      <c r="C344">
        <v>2</v>
      </c>
      <c r="D344">
        <v>175.09899109601974</v>
      </c>
      <c r="E344" t="str">
        <f t="shared" si="32"/>
        <v>Mujer</v>
      </c>
      <c r="F344" t="str">
        <f t="shared" si="33"/>
        <v>regularmente</v>
      </c>
      <c r="G344">
        <f t="shared" si="34"/>
        <v>2</v>
      </c>
      <c r="H344">
        <f t="shared" si="35"/>
        <v>175.1</v>
      </c>
      <c r="I344">
        <v>2</v>
      </c>
      <c r="J344" t="str">
        <f t="shared" si="30"/>
        <v>Brazos</v>
      </c>
      <c r="K344">
        <v>57.537616616487497</v>
      </c>
      <c r="L344">
        <f t="shared" si="31"/>
        <v>57.5</v>
      </c>
    </row>
    <row r="345" spans="1:12">
      <c r="A345">
        <v>1</v>
      </c>
      <c r="B345">
        <v>2</v>
      </c>
      <c r="C345">
        <v>3</v>
      </c>
      <c r="D345">
        <v>165.65485268249176</v>
      </c>
      <c r="E345" t="str">
        <f t="shared" si="32"/>
        <v>Mujer</v>
      </c>
      <c r="F345" t="str">
        <f t="shared" si="33"/>
        <v>a veces</v>
      </c>
      <c r="G345">
        <f t="shared" si="34"/>
        <v>3</v>
      </c>
      <c r="H345">
        <f t="shared" si="35"/>
        <v>165.7</v>
      </c>
      <c r="I345">
        <v>3</v>
      </c>
      <c r="J345" t="str">
        <f t="shared" si="30"/>
        <v>Pecho</v>
      </c>
      <c r="K345">
        <v>65.948844019346865</v>
      </c>
      <c r="L345">
        <f t="shared" si="31"/>
        <v>65.900000000000006</v>
      </c>
    </row>
    <row r="346" spans="1:12">
      <c r="A346">
        <v>2</v>
      </c>
      <c r="B346">
        <v>2</v>
      </c>
      <c r="C346">
        <v>6</v>
      </c>
      <c r="D346">
        <v>168.34888512850739</v>
      </c>
      <c r="E346" t="str">
        <f t="shared" si="32"/>
        <v>Hombre</v>
      </c>
      <c r="F346" t="str">
        <f t="shared" si="33"/>
        <v>a veces</v>
      </c>
      <c r="G346">
        <f t="shared" si="34"/>
        <v>6</v>
      </c>
      <c r="H346">
        <f t="shared" si="35"/>
        <v>168.3</v>
      </c>
      <c r="I346">
        <v>2</v>
      </c>
      <c r="J346" t="str">
        <f t="shared" si="30"/>
        <v>Brazos</v>
      </c>
      <c r="K346">
        <v>82.390020605258172</v>
      </c>
      <c r="L346">
        <f t="shared" si="31"/>
        <v>82.4</v>
      </c>
    </row>
    <row r="347" spans="1:12">
      <c r="A347">
        <v>1</v>
      </c>
      <c r="B347">
        <v>3</v>
      </c>
      <c r="C347">
        <v>2</v>
      </c>
      <c r="D347">
        <v>172.43874637817498</v>
      </c>
      <c r="E347" t="str">
        <f t="shared" si="32"/>
        <v>Mujer</v>
      </c>
      <c r="F347" t="str">
        <f t="shared" si="33"/>
        <v>regularmente</v>
      </c>
      <c r="G347">
        <f t="shared" si="34"/>
        <v>2</v>
      </c>
      <c r="H347">
        <f t="shared" si="35"/>
        <v>172.4</v>
      </c>
      <c r="I347">
        <v>5</v>
      </c>
      <c r="J347" t="str">
        <f t="shared" si="30"/>
        <v>Cardio</v>
      </c>
      <c r="K347">
        <v>57.526723623706488</v>
      </c>
      <c r="L347">
        <f t="shared" si="31"/>
        <v>57.5</v>
      </c>
    </row>
    <row r="348" spans="1:12">
      <c r="A348">
        <v>2</v>
      </c>
      <c r="B348">
        <v>4</v>
      </c>
      <c r="C348">
        <v>5</v>
      </c>
      <c r="D348">
        <v>173.62719219992869</v>
      </c>
      <c r="E348" t="str">
        <f t="shared" si="32"/>
        <v>Hombre</v>
      </c>
      <c r="F348" t="str">
        <f t="shared" si="33"/>
        <v>siempre</v>
      </c>
      <c r="G348">
        <f t="shared" si="34"/>
        <v>5</v>
      </c>
      <c r="H348">
        <f t="shared" si="35"/>
        <v>173.6</v>
      </c>
      <c r="I348">
        <v>4</v>
      </c>
      <c r="J348" t="str">
        <f t="shared" si="30"/>
        <v>Abdomen</v>
      </c>
      <c r="K348">
        <v>71.659692645969329</v>
      </c>
      <c r="L348">
        <f t="shared" si="31"/>
        <v>71.7</v>
      </c>
    </row>
    <row r="349" spans="1:12">
      <c r="A349">
        <v>1</v>
      </c>
      <c r="B349">
        <v>1</v>
      </c>
      <c r="C349">
        <v>1</v>
      </c>
      <c r="D349">
        <v>170.82605311035877</v>
      </c>
      <c r="E349" t="str">
        <f t="shared" si="32"/>
        <v>Mujer</v>
      </c>
      <c r="F349" t="str">
        <f t="shared" si="33"/>
        <v>poco</v>
      </c>
      <c r="G349">
        <f t="shared" si="34"/>
        <v>1</v>
      </c>
      <c r="H349">
        <f t="shared" si="35"/>
        <v>170.8</v>
      </c>
      <c r="I349">
        <v>3</v>
      </c>
      <c r="J349" t="str">
        <f t="shared" si="30"/>
        <v>Pecho</v>
      </c>
      <c r="K349">
        <v>59.913900181936327</v>
      </c>
      <c r="L349">
        <f t="shared" si="31"/>
        <v>59.9</v>
      </c>
    </row>
    <row r="350" spans="1:12">
      <c r="A350">
        <v>1</v>
      </c>
      <c r="B350">
        <v>2</v>
      </c>
      <c r="C350">
        <v>3</v>
      </c>
      <c r="D350">
        <v>167.94054019730538</v>
      </c>
      <c r="E350" t="str">
        <f t="shared" si="32"/>
        <v>Mujer</v>
      </c>
      <c r="F350" t="str">
        <f t="shared" si="33"/>
        <v>a veces</v>
      </c>
      <c r="G350">
        <f t="shared" si="34"/>
        <v>3</v>
      </c>
      <c r="H350">
        <f t="shared" si="35"/>
        <v>167.9</v>
      </c>
      <c r="I350">
        <v>2</v>
      </c>
      <c r="J350" t="str">
        <f t="shared" si="30"/>
        <v>Brazos</v>
      </c>
      <c r="K350">
        <v>61.817405274976046</v>
      </c>
      <c r="L350">
        <f t="shared" si="31"/>
        <v>61.8</v>
      </c>
    </row>
    <row r="351" spans="1:12">
      <c r="A351">
        <v>1</v>
      </c>
      <c r="B351">
        <v>3</v>
      </c>
      <c r="C351">
        <v>2</v>
      </c>
      <c r="D351">
        <v>167.69983787700767</v>
      </c>
      <c r="E351" t="str">
        <f t="shared" si="32"/>
        <v>Mujer</v>
      </c>
      <c r="F351" t="str">
        <f t="shared" si="33"/>
        <v>regularmente</v>
      </c>
      <c r="G351">
        <f t="shared" si="34"/>
        <v>2</v>
      </c>
      <c r="H351">
        <f t="shared" si="35"/>
        <v>167.7</v>
      </c>
      <c r="I351">
        <v>1</v>
      </c>
      <c r="J351" t="str">
        <f t="shared" si="30"/>
        <v>Pierna</v>
      </c>
      <c r="K351">
        <v>65.725938393262908</v>
      </c>
      <c r="L351">
        <f t="shared" si="31"/>
        <v>65.7</v>
      </c>
    </row>
    <row r="352" spans="1:12">
      <c r="A352">
        <v>2</v>
      </c>
      <c r="B352">
        <v>2</v>
      </c>
      <c r="C352">
        <v>4</v>
      </c>
      <c r="D352">
        <v>174.28437488153577</v>
      </c>
      <c r="E352" t="str">
        <f t="shared" si="32"/>
        <v>Hombre</v>
      </c>
      <c r="F352" t="str">
        <f t="shared" si="33"/>
        <v>a veces</v>
      </c>
      <c r="G352">
        <f t="shared" si="34"/>
        <v>4</v>
      </c>
      <c r="H352">
        <f t="shared" si="35"/>
        <v>174.3</v>
      </c>
      <c r="I352">
        <v>2</v>
      </c>
      <c r="J352" t="str">
        <f t="shared" si="30"/>
        <v>Brazos</v>
      </c>
      <c r="K352">
        <v>80.942281199060375</v>
      </c>
      <c r="L352">
        <f t="shared" si="31"/>
        <v>80.900000000000006</v>
      </c>
    </row>
    <row r="353" spans="1:12">
      <c r="A353">
        <v>2</v>
      </c>
      <c r="B353">
        <v>3</v>
      </c>
      <c r="C353">
        <v>5</v>
      </c>
      <c r="D353">
        <v>167.39854501967784</v>
      </c>
      <c r="E353" t="str">
        <f t="shared" si="32"/>
        <v>Hombre</v>
      </c>
      <c r="F353" t="str">
        <f t="shared" si="33"/>
        <v>regularmente</v>
      </c>
      <c r="G353">
        <f t="shared" si="34"/>
        <v>5</v>
      </c>
      <c r="H353">
        <f t="shared" si="35"/>
        <v>167.4</v>
      </c>
      <c r="I353">
        <v>5</v>
      </c>
      <c r="J353" t="str">
        <f t="shared" si="30"/>
        <v>Cardio</v>
      </c>
      <c r="K353">
        <v>74.981374358461466</v>
      </c>
      <c r="L353">
        <f t="shared" si="31"/>
        <v>75</v>
      </c>
    </row>
    <row r="354" spans="1:12">
      <c r="A354">
        <v>2</v>
      </c>
      <c r="B354">
        <v>2</v>
      </c>
      <c r="C354">
        <v>3</v>
      </c>
      <c r="D354">
        <v>166.41095200786367</v>
      </c>
      <c r="E354" t="str">
        <f t="shared" si="32"/>
        <v>Hombre</v>
      </c>
      <c r="F354" t="str">
        <f t="shared" si="33"/>
        <v>a veces</v>
      </c>
      <c r="G354">
        <f t="shared" si="34"/>
        <v>3</v>
      </c>
      <c r="H354">
        <f t="shared" si="35"/>
        <v>166.4</v>
      </c>
      <c r="I354">
        <v>4</v>
      </c>
      <c r="J354" t="str">
        <f t="shared" si="30"/>
        <v>Abdomen</v>
      </c>
      <c r="K354">
        <v>70.556709363381373</v>
      </c>
      <c r="L354">
        <f t="shared" si="31"/>
        <v>70.599999999999994</v>
      </c>
    </row>
    <row r="355" spans="1:12">
      <c r="A355">
        <v>1</v>
      </c>
      <c r="B355">
        <v>3</v>
      </c>
      <c r="C355">
        <v>6</v>
      </c>
      <c r="D355">
        <v>161.20489519555122</v>
      </c>
      <c r="E355" t="str">
        <f t="shared" si="32"/>
        <v>Mujer</v>
      </c>
      <c r="F355" t="str">
        <f t="shared" si="33"/>
        <v>regularmente</v>
      </c>
      <c r="G355">
        <f t="shared" si="34"/>
        <v>6</v>
      </c>
      <c r="H355">
        <f t="shared" si="35"/>
        <v>161.19999999999999</v>
      </c>
      <c r="I355">
        <v>4</v>
      </c>
      <c r="J355" t="str">
        <f t="shared" si="30"/>
        <v>Abdomen</v>
      </c>
      <c r="K355">
        <v>57.257860174309464</v>
      </c>
      <c r="L355">
        <f t="shared" si="31"/>
        <v>57.3</v>
      </c>
    </row>
    <row r="356" spans="1:12">
      <c r="A356">
        <v>1</v>
      </c>
      <c r="B356">
        <v>1</v>
      </c>
      <c r="C356">
        <v>2</v>
      </c>
      <c r="D356">
        <v>166.99395630159415</v>
      </c>
      <c r="E356" t="str">
        <f t="shared" si="32"/>
        <v>Mujer</v>
      </c>
      <c r="F356" t="str">
        <f t="shared" si="33"/>
        <v>poco</v>
      </c>
      <c r="G356">
        <f t="shared" si="34"/>
        <v>2</v>
      </c>
      <c r="H356">
        <f t="shared" si="35"/>
        <v>167</v>
      </c>
      <c r="I356">
        <v>3</v>
      </c>
      <c r="J356" t="str">
        <f t="shared" si="30"/>
        <v>Pecho</v>
      </c>
      <c r="K356">
        <v>70.457703394605772</v>
      </c>
      <c r="L356">
        <f t="shared" si="31"/>
        <v>70.5</v>
      </c>
    </row>
    <row r="357" spans="1:12">
      <c r="A357">
        <v>1</v>
      </c>
      <c r="B357">
        <v>2</v>
      </c>
      <c r="C357">
        <v>1</v>
      </c>
      <c r="D357">
        <v>168.96738700044807</v>
      </c>
      <c r="E357" t="str">
        <f t="shared" si="32"/>
        <v>Mujer</v>
      </c>
      <c r="F357" t="str">
        <f t="shared" si="33"/>
        <v>a veces</v>
      </c>
      <c r="G357">
        <f t="shared" si="34"/>
        <v>1</v>
      </c>
      <c r="H357">
        <f t="shared" si="35"/>
        <v>169</v>
      </c>
      <c r="I357">
        <v>4</v>
      </c>
      <c r="J357" t="str">
        <f t="shared" si="30"/>
        <v>Abdomen</v>
      </c>
      <c r="K357">
        <v>71.207607060170261</v>
      </c>
      <c r="L357">
        <f t="shared" si="31"/>
        <v>71.2</v>
      </c>
    </row>
    <row r="358" spans="1:12">
      <c r="A358">
        <v>1</v>
      </c>
      <c r="B358">
        <v>4</v>
      </c>
      <c r="C358">
        <v>2</v>
      </c>
      <c r="D358">
        <v>167.0857015796355</v>
      </c>
      <c r="E358" t="str">
        <f t="shared" si="32"/>
        <v>Mujer</v>
      </c>
      <c r="F358" t="str">
        <f t="shared" si="33"/>
        <v>siempre</v>
      </c>
      <c r="G358">
        <f t="shared" si="34"/>
        <v>2</v>
      </c>
      <c r="H358">
        <f t="shared" si="35"/>
        <v>167.1</v>
      </c>
      <c r="I358">
        <v>3</v>
      </c>
      <c r="J358" t="str">
        <f t="shared" si="30"/>
        <v>Pecho</v>
      </c>
      <c r="K358">
        <v>60.49256660026149</v>
      </c>
      <c r="L358">
        <f t="shared" si="31"/>
        <v>60.5</v>
      </c>
    </row>
    <row r="359" spans="1:12">
      <c r="A359">
        <v>2</v>
      </c>
      <c r="B359">
        <v>2</v>
      </c>
      <c r="C359">
        <v>2</v>
      </c>
      <c r="D359">
        <v>174.06032086175401</v>
      </c>
      <c r="E359" t="str">
        <f t="shared" si="32"/>
        <v>Hombre</v>
      </c>
      <c r="F359" t="str">
        <f t="shared" si="33"/>
        <v>a veces</v>
      </c>
      <c r="G359">
        <f t="shared" si="34"/>
        <v>2</v>
      </c>
      <c r="H359">
        <f t="shared" si="35"/>
        <v>174.1</v>
      </c>
      <c r="I359">
        <v>5</v>
      </c>
      <c r="J359" t="str">
        <f t="shared" si="30"/>
        <v>Cardio</v>
      </c>
      <c r="K359">
        <v>86.845937970554218</v>
      </c>
      <c r="L359">
        <f t="shared" si="31"/>
        <v>86.8</v>
      </c>
    </row>
    <row r="360" spans="1:12">
      <c r="A360">
        <v>1</v>
      </c>
      <c r="B360">
        <v>2</v>
      </c>
      <c r="C360">
        <v>1</v>
      </c>
      <c r="D360">
        <v>171.55000634549651</v>
      </c>
      <c r="E360" t="str">
        <f t="shared" si="32"/>
        <v>Mujer</v>
      </c>
      <c r="F360" t="str">
        <f t="shared" si="33"/>
        <v>a veces</v>
      </c>
      <c r="G360">
        <f t="shared" si="34"/>
        <v>1</v>
      </c>
      <c r="H360">
        <f t="shared" si="35"/>
        <v>171.6</v>
      </c>
      <c r="I360">
        <v>3</v>
      </c>
      <c r="J360" t="str">
        <f t="shared" si="30"/>
        <v>Pecho</v>
      </c>
      <c r="K360">
        <v>57.189002411288669</v>
      </c>
      <c r="L360">
        <f t="shared" si="31"/>
        <v>57.2</v>
      </c>
    </row>
    <row r="361" spans="1:12">
      <c r="A361">
        <v>1</v>
      </c>
      <c r="B361">
        <v>1</v>
      </c>
      <c r="C361">
        <v>2</v>
      </c>
      <c r="D361">
        <v>173.88445187127218</v>
      </c>
      <c r="E361" t="str">
        <f t="shared" si="32"/>
        <v>Mujer</v>
      </c>
      <c r="F361" t="str">
        <f t="shared" si="33"/>
        <v>poco</v>
      </c>
      <c r="G361">
        <f t="shared" si="34"/>
        <v>2</v>
      </c>
      <c r="H361">
        <f t="shared" si="35"/>
        <v>173.9</v>
      </c>
      <c r="I361">
        <v>2</v>
      </c>
      <c r="J361" t="str">
        <f t="shared" si="30"/>
        <v>Brazos</v>
      </c>
      <c r="K361">
        <v>62.076091711083421</v>
      </c>
      <c r="L361">
        <f t="shared" si="31"/>
        <v>62.1</v>
      </c>
    </row>
    <row r="362" spans="1:12">
      <c r="A362">
        <v>1</v>
      </c>
      <c r="B362">
        <v>1</v>
      </c>
      <c r="C362">
        <v>3</v>
      </c>
      <c r="D362">
        <v>169.05289314483525</v>
      </c>
      <c r="E362" t="str">
        <f t="shared" si="32"/>
        <v>Mujer</v>
      </c>
      <c r="F362" t="str">
        <f t="shared" si="33"/>
        <v>poco</v>
      </c>
      <c r="G362">
        <f t="shared" si="34"/>
        <v>3</v>
      </c>
      <c r="H362">
        <f t="shared" si="35"/>
        <v>169.1</v>
      </c>
      <c r="I362">
        <v>4</v>
      </c>
      <c r="J362" t="str">
        <f t="shared" si="30"/>
        <v>Abdomen</v>
      </c>
      <c r="K362">
        <v>72.24009939503739</v>
      </c>
      <c r="L362">
        <f t="shared" si="31"/>
        <v>72.2</v>
      </c>
    </row>
    <row r="363" spans="1:12">
      <c r="A363">
        <v>1</v>
      </c>
      <c r="B363">
        <v>2</v>
      </c>
      <c r="C363">
        <v>4</v>
      </c>
      <c r="D363">
        <v>163.2762875687331</v>
      </c>
      <c r="E363" t="str">
        <f t="shared" si="32"/>
        <v>Mujer</v>
      </c>
      <c r="F363" t="str">
        <f t="shared" si="33"/>
        <v>a veces</v>
      </c>
      <c r="G363">
        <f t="shared" si="34"/>
        <v>4</v>
      </c>
      <c r="H363">
        <f t="shared" si="35"/>
        <v>163.30000000000001</v>
      </c>
      <c r="I363">
        <v>3</v>
      </c>
      <c r="J363" t="str">
        <f t="shared" si="30"/>
        <v>Pecho</v>
      </c>
      <c r="K363">
        <v>69.044989276118571</v>
      </c>
      <c r="L363">
        <f t="shared" si="31"/>
        <v>69</v>
      </c>
    </row>
    <row r="364" spans="1:12">
      <c r="A364">
        <v>2</v>
      </c>
      <c r="B364">
        <v>2</v>
      </c>
      <c r="C364">
        <v>3</v>
      </c>
      <c r="D364">
        <v>168.82656993577257</v>
      </c>
      <c r="E364" t="str">
        <f t="shared" si="32"/>
        <v>Hombre</v>
      </c>
      <c r="F364" t="str">
        <f t="shared" si="33"/>
        <v>a veces</v>
      </c>
      <c r="G364">
        <f t="shared" si="34"/>
        <v>3</v>
      </c>
      <c r="H364">
        <f t="shared" si="35"/>
        <v>168.8</v>
      </c>
      <c r="I364">
        <v>1</v>
      </c>
      <c r="J364" t="str">
        <f t="shared" si="30"/>
        <v>Pierna</v>
      </c>
      <c r="K364">
        <v>81.595425072382199</v>
      </c>
      <c r="L364">
        <f t="shared" si="31"/>
        <v>81.599999999999994</v>
      </c>
    </row>
    <row r="365" spans="1:12">
      <c r="A365">
        <v>1</v>
      </c>
      <c r="B365">
        <v>3</v>
      </c>
      <c r="C365">
        <v>6</v>
      </c>
      <c r="D365">
        <v>165.14709998038597</v>
      </c>
      <c r="E365" t="str">
        <f t="shared" si="32"/>
        <v>Mujer</v>
      </c>
      <c r="F365" t="str">
        <f t="shared" si="33"/>
        <v>regularmente</v>
      </c>
      <c r="G365">
        <f t="shared" si="34"/>
        <v>6</v>
      </c>
      <c r="H365">
        <f t="shared" si="35"/>
        <v>165.1</v>
      </c>
      <c r="I365">
        <v>4</v>
      </c>
      <c r="J365" t="str">
        <f t="shared" si="30"/>
        <v>Abdomen</v>
      </c>
      <c r="K365">
        <v>58.755897992546672</v>
      </c>
      <c r="L365">
        <f t="shared" si="31"/>
        <v>58.8</v>
      </c>
    </row>
    <row r="366" spans="1:12">
      <c r="A366">
        <v>1</v>
      </c>
      <c r="B366">
        <v>2</v>
      </c>
      <c r="C366">
        <v>1</v>
      </c>
      <c r="D366">
        <v>171.53681867232081</v>
      </c>
      <c r="E366" t="str">
        <f t="shared" si="32"/>
        <v>Mujer</v>
      </c>
      <c r="F366" t="str">
        <f t="shared" si="33"/>
        <v>a veces</v>
      </c>
      <c r="G366">
        <f t="shared" si="34"/>
        <v>1</v>
      </c>
      <c r="H366">
        <f t="shared" si="35"/>
        <v>171.5</v>
      </c>
      <c r="I366">
        <v>4</v>
      </c>
      <c r="J366" t="str">
        <f t="shared" si="30"/>
        <v>Abdomen</v>
      </c>
      <c r="K366">
        <v>62.1839910954819</v>
      </c>
      <c r="L366">
        <f t="shared" si="31"/>
        <v>62.2</v>
      </c>
    </row>
    <row r="367" spans="1:12">
      <c r="A367">
        <v>2</v>
      </c>
      <c r="B367">
        <v>1</v>
      </c>
      <c r="C367">
        <v>3</v>
      </c>
      <c r="D367">
        <v>170.3018431016244</v>
      </c>
      <c r="E367" t="str">
        <f t="shared" si="32"/>
        <v>Hombre</v>
      </c>
      <c r="F367" t="str">
        <f t="shared" si="33"/>
        <v>poco</v>
      </c>
      <c r="G367">
        <f t="shared" si="34"/>
        <v>3</v>
      </c>
      <c r="H367">
        <f t="shared" si="35"/>
        <v>170.3</v>
      </c>
      <c r="I367">
        <v>4</v>
      </c>
      <c r="J367" t="str">
        <f t="shared" si="30"/>
        <v>Abdomen</v>
      </c>
      <c r="K367">
        <v>74.229792533698486</v>
      </c>
      <c r="L367">
        <f t="shared" si="31"/>
        <v>74.2</v>
      </c>
    </row>
    <row r="368" spans="1:12">
      <c r="A368">
        <v>1</v>
      </c>
      <c r="B368">
        <v>4</v>
      </c>
      <c r="C368">
        <v>5</v>
      </c>
      <c r="D368">
        <v>176.67398126097396</v>
      </c>
      <c r="E368" t="str">
        <f t="shared" si="32"/>
        <v>Mujer</v>
      </c>
      <c r="F368" t="str">
        <f t="shared" si="33"/>
        <v>siempre</v>
      </c>
      <c r="G368">
        <f t="shared" si="34"/>
        <v>5</v>
      </c>
      <c r="H368">
        <f t="shared" si="35"/>
        <v>176.7</v>
      </c>
      <c r="I368">
        <v>5</v>
      </c>
      <c r="J368" t="str">
        <f t="shared" si="30"/>
        <v>Cardio</v>
      </c>
      <c r="K368">
        <v>77.136112879170099</v>
      </c>
      <c r="L368">
        <f t="shared" si="31"/>
        <v>77.099999999999994</v>
      </c>
    </row>
    <row r="369" spans="1:12">
      <c r="A369">
        <v>2</v>
      </c>
      <c r="B369">
        <v>2</v>
      </c>
      <c r="C369">
        <v>3</v>
      </c>
      <c r="D369">
        <v>168.76060428505298</v>
      </c>
      <c r="E369" t="str">
        <f t="shared" si="32"/>
        <v>Hombre</v>
      </c>
      <c r="F369" t="str">
        <f t="shared" si="33"/>
        <v>a veces</v>
      </c>
      <c r="G369">
        <f t="shared" si="34"/>
        <v>3</v>
      </c>
      <c r="H369">
        <f t="shared" si="35"/>
        <v>168.8</v>
      </c>
      <c r="I369">
        <v>5</v>
      </c>
      <c r="J369" t="str">
        <f t="shared" si="30"/>
        <v>Cardio</v>
      </c>
      <c r="K369">
        <v>86.567059842572775</v>
      </c>
      <c r="L369">
        <f t="shared" si="31"/>
        <v>86.6</v>
      </c>
    </row>
    <row r="370" spans="1:12">
      <c r="A370">
        <v>2</v>
      </c>
      <c r="B370">
        <v>2</v>
      </c>
      <c r="C370">
        <v>1</v>
      </c>
      <c r="D370">
        <v>174.48698301624972</v>
      </c>
      <c r="E370" t="str">
        <f t="shared" si="32"/>
        <v>Hombre</v>
      </c>
      <c r="F370" t="str">
        <f t="shared" si="33"/>
        <v>a veces</v>
      </c>
      <c r="G370">
        <f t="shared" si="34"/>
        <v>1</v>
      </c>
      <c r="H370">
        <f t="shared" si="35"/>
        <v>174.5</v>
      </c>
      <c r="I370">
        <v>3</v>
      </c>
      <c r="J370" t="str">
        <f t="shared" si="30"/>
        <v>Pecho</v>
      </c>
      <c r="K370">
        <v>85.029402696987376</v>
      </c>
      <c r="L370">
        <f t="shared" si="31"/>
        <v>85</v>
      </c>
    </row>
    <row r="371" spans="1:12">
      <c r="A371">
        <v>1</v>
      </c>
      <c r="B371">
        <v>1</v>
      </c>
      <c r="C371">
        <v>3</v>
      </c>
      <c r="D371">
        <v>163.41544025810435</v>
      </c>
      <c r="E371" t="str">
        <f t="shared" si="32"/>
        <v>Mujer</v>
      </c>
      <c r="F371" t="str">
        <f t="shared" si="33"/>
        <v>poco</v>
      </c>
      <c r="G371">
        <f t="shared" si="34"/>
        <v>3</v>
      </c>
      <c r="H371">
        <f t="shared" si="35"/>
        <v>163.4</v>
      </c>
      <c r="I371">
        <v>3</v>
      </c>
      <c r="J371" t="str">
        <f t="shared" si="30"/>
        <v>Pecho</v>
      </c>
      <c r="K371">
        <v>63.097867298079656</v>
      </c>
      <c r="L371">
        <f t="shared" si="31"/>
        <v>63.1</v>
      </c>
    </row>
    <row r="372" spans="1:12">
      <c r="A372">
        <v>1</v>
      </c>
      <c r="B372">
        <v>1</v>
      </c>
      <c r="C372">
        <v>1</v>
      </c>
      <c r="D372">
        <v>166.23064468323719</v>
      </c>
      <c r="E372" t="str">
        <f t="shared" si="32"/>
        <v>Mujer</v>
      </c>
      <c r="F372" t="str">
        <f t="shared" si="33"/>
        <v>poco</v>
      </c>
      <c r="G372">
        <f t="shared" si="34"/>
        <v>1</v>
      </c>
      <c r="H372">
        <f t="shared" si="35"/>
        <v>166.2</v>
      </c>
      <c r="I372">
        <v>5</v>
      </c>
      <c r="J372" t="str">
        <f t="shared" si="30"/>
        <v>Cardio</v>
      </c>
      <c r="K372">
        <v>65.167644979630126</v>
      </c>
      <c r="L372">
        <f t="shared" si="31"/>
        <v>65.2</v>
      </c>
    </row>
    <row r="373" spans="1:12">
      <c r="A373">
        <v>1</v>
      </c>
      <c r="B373">
        <v>4</v>
      </c>
      <c r="C373">
        <v>5</v>
      </c>
      <c r="D373">
        <v>169.32406808511587</v>
      </c>
      <c r="E373" t="str">
        <f t="shared" si="32"/>
        <v>Mujer</v>
      </c>
      <c r="F373" t="str">
        <f t="shared" si="33"/>
        <v>siempre</v>
      </c>
      <c r="G373">
        <f t="shared" si="34"/>
        <v>5</v>
      </c>
      <c r="H373">
        <f t="shared" si="35"/>
        <v>169.3</v>
      </c>
      <c r="I373">
        <v>5</v>
      </c>
      <c r="J373" t="str">
        <f t="shared" si="30"/>
        <v>Cardio</v>
      </c>
      <c r="K373">
        <v>66.343145872344024</v>
      </c>
      <c r="L373">
        <f t="shared" si="31"/>
        <v>66.3</v>
      </c>
    </row>
    <row r="374" spans="1:12">
      <c r="A374">
        <v>2</v>
      </c>
      <c r="B374">
        <v>1</v>
      </c>
      <c r="C374">
        <v>5</v>
      </c>
      <c r="D374">
        <v>168.84030330576934</v>
      </c>
      <c r="E374" t="str">
        <f t="shared" si="32"/>
        <v>Hombre</v>
      </c>
      <c r="F374" t="str">
        <f t="shared" si="33"/>
        <v>poco</v>
      </c>
      <c r="G374">
        <f t="shared" si="34"/>
        <v>5</v>
      </c>
      <c r="H374">
        <f t="shared" si="35"/>
        <v>168.8</v>
      </c>
      <c r="I374">
        <v>5</v>
      </c>
      <c r="J374" t="str">
        <f t="shared" si="30"/>
        <v>Cardio</v>
      </c>
      <c r="K374">
        <v>73.60133042148081</v>
      </c>
      <c r="L374">
        <f t="shared" si="31"/>
        <v>73.599999999999994</v>
      </c>
    </row>
    <row r="375" spans="1:12">
      <c r="A375">
        <v>1</v>
      </c>
      <c r="B375">
        <v>4</v>
      </c>
      <c r="C375">
        <v>1</v>
      </c>
      <c r="D375">
        <v>177.34922650735825</v>
      </c>
      <c r="E375" t="str">
        <f t="shared" si="32"/>
        <v>Mujer</v>
      </c>
      <c r="F375" t="str">
        <f t="shared" si="33"/>
        <v>siempre</v>
      </c>
      <c r="G375">
        <f t="shared" si="34"/>
        <v>1</v>
      </c>
      <c r="H375">
        <f t="shared" si="35"/>
        <v>177.3</v>
      </c>
      <c r="I375">
        <v>3</v>
      </c>
      <c r="J375" t="str">
        <f t="shared" si="30"/>
        <v>Pecho</v>
      </c>
      <c r="K375">
        <v>63.39270607279613</v>
      </c>
      <c r="L375">
        <f t="shared" si="31"/>
        <v>63.4</v>
      </c>
    </row>
    <row r="376" spans="1:12">
      <c r="A376">
        <v>1</v>
      </c>
      <c r="B376">
        <v>1</v>
      </c>
      <c r="C376">
        <v>1</v>
      </c>
      <c r="D376">
        <v>169.89090156304883</v>
      </c>
      <c r="E376" t="str">
        <f t="shared" si="32"/>
        <v>Mujer</v>
      </c>
      <c r="F376" t="str">
        <f t="shared" si="33"/>
        <v>poco</v>
      </c>
      <c r="G376">
        <f t="shared" si="34"/>
        <v>1</v>
      </c>
      <c r="H376">
        <f t="shared" si="35"/>
        <v>169.9</v>
      </c>
      <c r="I376">
        <v>5</v>
      </c>
      <c r="J376" t="str">
        <f t="shared" si="30"/>
        <v>Cardio</v>
      </c>
      <c r="K376">
        <v>71.558542593958549</v>
      </c>
      <c r="L376">
        <f t="shared" si="31"/>
        <v>71.599999999999994</v>
      </c>
    </row>
    <row r="377" spans="1:12">
      <c r="A377">
        <v>1</v>
      </c>
      <c r="B377">
        <v>3</v>
      </c>
      <c r="C377">
        <v>3</v>
      </c>
      <c r="D377">
        <v>174.52275344287045</v>
      </c>
      <c r="E377" t="str">
        <f t="shared" si="32"/>
        <v>Mujer</v>
      </c>
      <c r="F377" t="str">
        <f t="shared" si="33"/>
        <v>regularmente</v>
      </c>
      <c r="G377">
        <f t="shared" si="34"/>
        <v>3</v>
      </c>
      <c r="H377">
        <f t="shared" si="35"/>
        <v>174.5</v>
      </c>
      <c r="I377">
        <v>3</v>
      </c>
      <c r="J377" t="str">
        <f t="shared" si="30"/>
        <v>Pecho</v>
      </c>
      <c r="K377">
        <v>72.318646308290766</v>
      </c>
      <c r="L377">
        <f t="shared" si="31"/>
        <v>72.3</v>
      </c>
    </row>
    <row r="378" spans="1:12">
      <c r="A378">
        <v>1</v>
      </c>
      <c r="B378">
        <v>1</v>
      </c>
      <c r="C378">
        <v>3</v>
      </c>
      <c r="D378">
        <v>165.84322722512297</v>
      </c>
      <c r="E378" t="str">
        <f t="shared" si="32"/>
        <v>Mujer</v>
      </c>
      <c r="F378" t="str">
        <f t="shared" si="33"/>
        <v>poco</v>
      </c>
      <c r="G378">
        <f t="shared" si="34"/>
        <v>3</v>
      </c>
      <c r="H378">
        <f t="shared" si="35"/>
        <v>165.8</v>
      </c>
      <c r="I378">
        <v>5</v>
      </c>
      <c r="J378" t="str">
        <f t="shared" si="30"/>
        <v>Cardio</v>
      </c>
      <c r="K378">
        <v>66.020426345546724</v>
      </c>
      <c r="L378">
        <f t="shared" si="31"/>
        <v>66</v>
      </c>
    </row>
    <row r="379" spans="1:12">
      <c r="A379">
        <v>1</v>
      </c>
      <c r="B379">
        <v>2</v>
      </c>
      <c r="C379">
        <v>6</v>
      </c>
      <c r="D379">
        <v>172.51770870818291</v>
      </c>
      <c r="E379" t="str">
        <f t="shared" si="32"/>
        <v>Mujer</v>
      </c>
      <c r="F379" t="str">
        <f t="shared" si="33"/>
        <v>a veces</v>
      </c>
      <c r="G379">
        <f t="shared" si="34"/>
        <v>6</v>
      </c>
      <c r="H379">
        <f t="shared" si="35"/>
        <v>172.5</v>
      </c>
      <c r="I379">
        <v>5</v>
      </c>
      <c r="J379" t="str">
        <f t="shared" si="30"/>
        <v>Cardio</v>
      </c>
      <c r="K379">
        <v>55.5567293091095</v>
      </c>
      <c r="L379">
        <f t="shared" si="31"/>
        <v>55.6</v>
      </c>
    </row>
    <row r="380" spans="1:12">
      <c r="A380">
        <v>1</v>
      </c>
      <c r="B380">
        <v>4</v>
      </c>
      <c r="C380">
        <v>4</v>
      </c>
      <c r="D380">
        <v>165.56826878688298</v>
      </c>
      <c r="E380" t="str">
        <f t="shared" si="32"/>
        <v>Mujer</v>
      </c>
      <c r="F380" t="str">
        <f t="shared" si="33"/>
        <v>siempre</v>
      </c>
      <c r="G380">
        <f t="shared" si="34"/>
        <v>4</v>
      </c>
      <c r="H380">
        <f t="shared" si="35"/>
        <v>165.6</v>
      </c>
      <c r="I380">
        <v>3</v>
      </c>
      <c r="J380" t="str">
        <f t="shared" si="30"/>
        <v>Pecho</v>
      </c>
      <c r="K380">
        <v>52.915942139015534</v>
      </c>
      <c r="L380">
        <f t="shared" si="31"/>
        <v>52.9</v>
      </c>
    </row>
    <row r="381" spans="1:12">
      <c r="A381">
        <v>2</v>
      </c>
      <c r="B381">
        <v>4</v>
      </c>
      <c r="C381">
        <v>3</v>
      </c>
      <c r="D381">
        <v>172.14341525861528</v>
      </c>
      <c r="E381" t="str">
        <f t="shared" si="32"/>
        <v>Hombre</v>
      </c>
      <c r="F381" t="str">
        <f t="shared" si="33"/>
        <v>siempre</v>
      </c>
      <c r="G381">
        <f t="shared" si="34"/>
        <v>3</v>
      </c>
      <c r="H381">
        <f t="shared" si="35"/>
        <v>172.1</v>
      </c>
      <c r="I381">
        <v>3</v>
      </c>
      <c r="J381" t="str">
        <f t="shared" si="30"/>
        <v>Pecho</v>
      </c>
      <c r="K381">
        <v>89.021668561204564</v>
      </c>
      <c r="L381">
        <f t="shared" si="31"/>
        <v>89</v>
      </c>
    </row>
    <row r="382" spans="1:12">
      <c r="A382">
        <v>2</v>
      </c>
      <c r="B382">
        <v>2</v>
      </c>
      <c r="C382">
        <v>4</v>
      </c>
      <c r="D382">
        <v>169.90038759278832</v>
      </c>
      <c r="E382" t="str">
        <f t="shared" si="32"/>
        <v>Hombre</v>
      </c>
      <c r="F382" t="str">
        <f t="shared" si="33"/>
        <v>a veces</v>
      </c>
      <c r="G382">
        <f t="shared" si="34"/>
        <v>4</v>
      </c>
      <c r="H382">
        <f t="shared" si="35"/>
        <v>169.9</v>
      </c>
      <c r="I382">
        <v>3</v>
      </c>
      <c r="J382" t="str">
        <f t="shared" si="30"/>
        <v>Pecho</v>
      </c>
      <c r="K382">
        <v>81.057166664898972</v>
      </c>
      <c r="L382">
        <f t="shared" si="31"/>
        <v>81.099999999999994</v>
      </c>
    </row>
    <row r="383" spans="1:12">
      <c r="A383">
        <v>1</v>
      </c>
      <c r="B383">
        <v>2</v>
      </c>
      <c r="C383">
        <v>1</v>
      </c>
      <c r="D383">
        <v>172.90313437290024</v>
      </c>
      <c r="E383" t="str">
        <f t="shared" si="32"/>
        <v>Mujer</v>
      </c>
      <c r="F383" t="str">
        <f t="shared" si="33"/>
        <v>a veces</v>
      </c>
      <c r="G383">
        <f t="shared" si="34"/>
        <v>1</v>
      </c>
      <c r="H383">
        <f t="shared" si="35"/>
        <v>172.9</v>
      </c>
      <c r="I383">
        <v>3</v>
      </c>
      <c r="J383" t="str">
        <f t="shared" si="30"/>
        <v>Pecho</v>
      </c>
      <c r="K383">
        <v>71.703191061702086</v>
      </c>
      <c r="L383">
        <f t="shared" si="31"/>
        <v>71.7</v>
      </c>
    </row>
    <row r="384" spans="1:12">
      <c r="A384">
        <v>1</v>
      </c>
      <c r="B384">
        <v>2</v>
      </c>
      <c r="C384">
        <v>1</v>
      </c>
      <c r="D384">
        <v>166.14729858876672</v>
      </c>
      <c r="E384" t="str">
        <f t="shared" si="32"/>
        <v>Mujer</v>
      </c>
      <c r="F384" t="str">
        <f t="shared" si="33"/>
        <v>a veces</v>
      </c>
      <c r="G384">
        <f t="shared" si="34"/>
        <v>1</v>
      </c>
      <c r="H384">
        <f t="shared" si="35"/>
        <v>166.1</v>
      </c>
      <c r="I384">
        <v>4</v>
      </c>
      <c r="J384" t="str">
        <f t="shared" si="30"/>
        <v>Abdomen</v>
      </c>
      <c r="K384">
        <v>56.135973463731354</v>
      </c>
      <c r="L384">
        <f t="shared" si="31"/>
        <v>56.1</v>
      </c>
    </row>
    <row r="385" spans="1:12">
      <c r="A385">
        <v>1</v>
      </c>
      <c r="B385">
        <v>3</v>
      </c>
      <c r="C385">
        <v>2</v>
      </c>
      <c r="D385">
        <v>168.7461478667683</v>
      </c>
      <c r="E385" t="str">
        <f t="shared" si="32"/>
        <v>Mujer</v>
      </c>
      <c r="F385" t="str">
        <f t="shared" si="33"/>
        <v>regularmente</v>
      </c>
      <c r="G385">
        <f t="shared" si="34"/>
        <v>2</v>
      </c>
      <c r="H385">
        <f t="shared" si="35"/>
        <v>168.7</v>
      </c>
      <c r="I385">
        <v>1</v>
      </c>
      <c r="J385" t="str">
        <f t="shared" si="30"/>
        <v>Pierna</v>
      </c>
      <c r="K385">
        <v>61.123536189371947</v>
      </c>
      <c r="L385">
        <f t="shared" si="31"/>
        <v>61.1</v>
      </c>
    </row>
    <row r="386" spans="1:12">
      <c r="A386">
        <v>1</v>
      </c>
      <c r="B386">
        <v>2</v>
      </c>
      <c r="C386">
        <v>5</v>
      </c>
      <c r="D386">
        <v>172.06260665436275</v>
      </c>
      <c r="E386" t="str">
        <f t="shared" si="32"/>
        <v>Mujer</v>
      </c>
      <c r="F386" t="str">
        <f t="shared" si="33"/>
        <v>a veces</v>
      </c>
      <c r="G386">
        <f t="shared" si="34"/>
        <v>5</v>
      </c>
      <c r="H386">
        <f t="shared" si="35"/>
        <v>172.1</v>
      </c>
      <c r="I386">
        <v>4</v>
      </c>
      <c r="J386" t="str">
        <f t="shared" ref="J386:J449" si="36">VLOOKUP(I386,$O$16:$Q$20,3,0)</f>
        <v>Abdomen</v>
      </c>
      <c r="K386">
        <v>60.38379052865784</v>
      </c>
      <c r="L386">
        <f t="shared" ref="L386:L449" si="37">ROUND(K386,1)</f>
        <v>60.4</v>
      </c>
    </row>
    <row r="387" spans="1:12">
      <c r="A387">
        <v>1</v>
      </c>
      <c r="B387">
        <v>3</v>
      </c>
      <c r="C387">
        <v>1</v>
      </c>
      <c r="D387">
        <v>173.67967004422098</v>
      </c>
      <c r="E387" t="str">
        <f t="shared" si="32"/>
        <v>Mujer</v>
      </c>
      <c r="F387" t="str">
        <f t="shared" si="33"/>
        <v>regularmente</v>
      </c>
      <c r="G387">
        <f t="shared" si="34"/>
        <v>1</v>
      </c>
      <c r="H387">
        <f t="shared" si="35"/>
        <v>173.7</v>
      </c>
      <c r="I387">
        <v>5</v>
      </c>
      <c r="J387" t="str">
        <f t="shared" si="36"/>
        <v>Cardio</v>
      </c>
      <c r="K387">
        <v>69.998274616803968</v>
      </c>
      <c r="L387">
        <f t="shared" si="37"/>
        <v>70</v>
      </c>
    </row>
    <row r="388" spans="1:12">
      <c r="A388">
        <v>1</v>
      </c>
      <c r="B388">
        <v>1</v>
      </c>
      <c r="C388">
        <v>1</v>
      </c>
      <c r="D388">
        <v>175.46942828805186</v>
      </c>
      <c r="E388" t="str">
        <f t="shared" si="32"/>
        <v>Mujer</v>
      </c>
      <c r="F388" t="str">
        <f t="shared" si="33"/>
        <v>poco</v>
      </c>
      <c r="G388">
        <f t="shared" si="34"/>
        <v>1</v>
      </c>
      <c r="H388">
        <f t="shared" si="35"/>
        <v>175.5</v>
      </c>
      <c r="I388">
        <v>3</v>
      </c>
      <c r="J388" t="str">
        <f t="shared" si="36"/>
        <v>Pecho</v>
      </c>
      <c r="K388">
        <v>68.678382749459701</v>
      </c>
      <c r="L388">
        <f t="shared" si="37"/>
        <v>68.7</v>
      </c>
    </row>
    <row r="389" spans="1:12">
      <c r="A389">
        <v>1</v>
      </c>
      <c r="B389">
        <v>3</v>
      </c>
      <c r="C389">
        <v>3</v>
      </c>
      <c r="D389">
        <v>170.83918621385237</v>
      </c>
      <c r="E389" t="str">
        <f t="shared" ref="E389:E452" si="38">IF(A389=1,"Mujer","Hombre")</f>
        <v>Mujer</v>
      </c>
      <c r="F389" t="str">
        <f t="shared" ref="F389:F452" si="39">IF(B389=1,"poco",IF(B389=2,"a veces",IF(B389=3,"regularmente","siempre")))</f>
        <v>regularmente</v>
      </c>
      <c r="G389">
        <f t="shared" ref="G389:G452" si="40">C389</f>
        <v>3</v>
      </c>
      <c r="H389">
        <f t="shared" ref="H389:H452" si="41">ROUND(D389,1)</f>
        <v>170.8</v>
      </c>
      <c r="I389">
        <v>3</v>
      </c>
      <c r="J389" t="str">
        <f t="shared" si="36"/>
        <v>Pecho</v>
      </c>
      <c r="K389">
        <v>70.918890761263896</v>
      </c>
      <c r="L389">
        <f t="shared" si="37"/>
        <v>70.900000000000006</v>
      </c>
    </row>
    <row r="390" spans="1:12">
      <c r="A390">
        <v>1</v>
      </c>
      <c r="B390">
        <v>2</v>
      </c>
      <c r="C390">
        <v>4</v>
      </c>
      <c r="D390">
        <v>166.58777596778236</v>
      </c>
      <c r="E390" t="str">
        <f t="shared" si="38"/>
        <v>Mujer</v>
      </c>
      <c r="F390" t="str">
        <f t="shared" si="39"/>
        <v>a veces</v>
      </c>
      <c r="G390">
        <f t="shared" si="40"/>
        <v>4</v>
      </c>
      <c r="H390">
        <f t="shared" si="41"/>
        <v>166.6</v>
      </c>
      <c r="I390">
        <v>2</v>
      </c>
      <c r="J390" t="str">
        <f t="shared" si="36"/>
        <v>Brazos</v>
      </c>
      <c r="K390">
        <v>70.303354867757292</v>
      </c>
      <c r="L390">
        <f t="shared" si="37"/>
        <v>70.3</v>
      </c>
    </row>
    <row r="391" spans="1:12">
      <c r="A391">
        <v>1</v>
      </c>
      <c r="B391">
        <v>4</v>
      </c>
      <c r="C391">
        <v>2</v>
      </c>
      <c r="D391">
        <v>171.02881585917203</v>
      </c>
      <c r="E391" t="str">
        <f t="shared" si="38"/>
        <v>Mujer</v>
      </c>
      <c r="F391" t="str">
        <f t="shared" si="39"/>
        <v>siempre</v>
      </c>
      <c r="G391">
        <f t="shared" si="40"/>
        <v>2</v>
      </c>
      <c r="H391">
        <f t="shared" si="41"/>
        <v>171</v>
      </c>
      <c r="I391">
        <v>3</v>
      </c>
      <c r="J391" t="str">
        <f t="shared" si="36"/>
        <v>Pecho</v>
      </c>
      <c r="K391">
        <v>66.990950026485365</v>
      </c>
      <c r="L391">
        <f t="shared" si="37"/>
        <v>67</v>
      </c>
    </row>
    <row r="392" spans="1:12">
      <c r="A392">
        <v>1</v>
      </c>
      <c r="B392">
        <v>1</v>
      </c>
      <c r="C392">
        <v>3</v>
      </c>
      <c r="D392">
        <v>173.80287929147016</v>
      </c>
      <c r="E392" t="str">
        <f t="shared" si="38"/>
        <v>Mujer</v>
      </c>
      <c r="F392" t="str">
        <f t="shared" si="39"/>
        <v>poco</v>
      </c>
      <c r="G392">
        <f t="shared" si="40"/>
        <v>3</v>
      </c>
      <c r="H392">
        <f t="shared" si="41"/>
        <v>173.8</v>
      </c>
      <c r="I392">
        <v>1</v>
      </c>
      <c r="J392" t="str">
        <f t="shared" si="36"/>
        <v>Pierna</v>
      </c>
      <c r="K392">
        <v>66.045094130758656</v>
      </c>
      <c r="L392">
        <f t="shared" si="37"/>
        <v>66</v>
      </c>
    </row>
    <row r="393" spans="1:12">
      <c r="A393">
        <v>1</v>
      </c>
      <c r="B393">
        <v>1</v>
      </c>
      <c r="C393">
        <v>5</v>
      </c>
      <c r="D393">
        <v>173.14254066324793</v>
      </c>
      <c r="E393" t="str">
        <f t="shared" si="38"/>
        <v>Mujer</v>
      </c>
      <c r="F393" t="str">
        <f t="shared" si="39"/>
        <v>poco</v>
      </c>
      <c r="G393">
        <f t="shared" si="40"/>
        <v>5</v>
      </c>
      <c r="H393">
        <f t="shared" si="41"/>
        <v>173.1</v>
      </c>
      <c r="I393">
        <v>3</v>
      </c>
      <c r="J393" t="str">
        <f t="shared" si="36"/>
        <v>Pecho</v>
      </c>
      <c r="K393">
        <v>67.794165452034207</v>
      </c>
      <c r="L393">
        <f t="shared" si="37"/>
        <v>67.8</v>
      </c>
    </row>
    <row r="394" spans="1:12">
      <c r="A394">
        <v>1</v>
      </c>
      <c r="B394">
        <v>1</v>
      </c>
      <c r="C394">
        <v>4</v>
      </c>
      <c r="D394">
        <v>171.21181528811576</v>
      </c>
      <c r="E394" t="str">
        <f t="shared" si="38"/>
        <v>Mujer</v>
      </c>
      <c r="F394" t="str">
        <f t="shared" si="39"/>
        <v>poco</v>
      </c>
      <c r="G394">
        <f t="shared" si="40"/>
        <v>4</v>
      </c>
      <c r="H394">
        <f t="shared" si="41"/>
        <v>171.2</v>
      </c>
      <c r="I394">
        <v>2</v>
      </c>
      <c r="J394" t="str">
        <f t="shared" si="36"/>
        <v>Brazos</v>
      </c>
      <c r="K394">
        <v>73.060489809483983</v>
      </c>
      <c r="L394">
        <f t="shared" si="37"/>
        <v>73.099999999999994</v>
      </c>
    </row>
    <row r="395" spans="1:12">
      <c r="A395">
        <v>1</v>
      </c>
      <c r="B395">
        <v>3</v>
      </c>
      <c r="C395">
        <v>2</v>
      </c>
      <c r="D395">
        <v>171.83177689905278</v>
      </c>
      <c r="E395" t="str">
        <f t="shared" si="38"/>
        <v>Mujer</v>
      </c>
      <c r="F395" t="str">
        <f t="shared" si="39"/>
        <v>regularmente</v>
      </c>
      <c r="G395">
        <f t="shared" si="40"/>
        <v>2</v>
      </c>
      <c r="H395">
        <f t="shared" si="41"/>
        <v>171.8</v>
      </c>
      <c r="I395">
        <v>5</v>
      </c>
      <c r="J395" t="str">
        <f t="shared" si="36"/>
        <v>Cardio</v>
      </c>
      <c r="K395">
        <v>62.296075221640052</v>
      </c>
      <c r="L395">
        <f t="shared" si="37"/>
        <v>62.3</v>
      </c>
    </row>
    <row r="396" spans="1:12">
      <c r="A396">
        <v>1</v>
      </c>
      <c r="B396">
        <v>2</v>
      </c>
      <c r="C396">
        <v>2</v>
      </c>
      <c r="D396">
        <v>168.25243776285788</v>
      </c>
      <c r="E396" t="str">
        <f t="shared" si="38"/>
        <v>Mujer</v>
      </c>
      <c r="F396" t="str">
        <f t="shared" si="39"/>
        <v>a veces</v>
      </c>
      <c r="G396">
        <f t="shared" si="40"/>
        <v>2</v>
      </c>
      <c r="H396">
        <f t="shared" si="41"/>
        <v>168.3</v>
      </c>
      <c r="I396">
        <v>2</v>
      </c>
      <c r="J396" t="str">
        <f t="shared" si="36"/>
        <v>Brazos</v>
      </c>
      <c r="K396">
        <v>71.935926349885989</v>
      </c>
      <c r="L396">
        <f t="shared" si="37"/>
        <v>71.900000000000006</v>
      </c>
    </row>
    <row r="397" spans="1:12">
      <c r="A397">
        <v>1</v>
      </c>
      <c r="B397">
        <v>4</v>
      </c>
      <c r="C397">
        <v>3</v>
      </c>
      <c r="D397">
        <v>173.99529199057724</v>
      </c>
      <c r="E397" t="str">
        <f t="shared" si="38"/>
        <v>Mujer</v>
      </c>
      <c r="F397" t="str">
        <f t="shared" si="39"/>
        <v>siempre</v>
      </c>
      <c r="G397">
        <f t="shared" si="40"/>
        <v>3</v>
      </c>
      <c r="H397">
        <f t="shared" si="41"/>
        <v>174</v>
      </c>
      <c r="I397">
        <v>4</v>
      </c>
      <c r="J397" t="str">
        <f t="shared" si="36"/>
        <v>Abdomen</v>
      </c>
      <c r="K397">
        <v>75.118210956419347</v>
      </c>
      <c r="L397">
        <f t="shared" si="37"/>
        <v>75.099999999999994</v>
      </c>
    </row>
    <row r="398" spans="1:12">
      <c r="A398">
        <v>1</v>
      </c>
      <c r="B398">
        <v>1</v>
      </c>
      <c r="C398">
        <v>3</v>
      </c>
      <c r="D398">
        <v>170.26073848857777</v>
      </c>
      <c r="E398" t="str">
        <f t="shared" si="38"/>
        <v>Mujer</v>
      </c>
      <c r="F398" t="str">
        <f t="shared" si="39"/>
        <v>poco</v>
      </c>
      <c r="G398">
        <f t="shared" si="40"/>
        <v>3</v>
      </c>
      <c r="H398">
        <f t="shared" si="41"/>
        <v>170.3</v>
      </c>
      <c r="I398">
        <v>3</v>
      </c>
      <c r="J398" t="str">
        <f t="shared" si="36"/>
        <v>Pecho</v>
      </c>
      <c r="K398">
        <v>71.699080625659548</v>
      </c>
      <c r="L398">
        <f t="shared" si="37"/>
        <v>71.7</v>
      </c>
    </row>
    <row r="399" spans="1:12">
      <c r="A399">
        <v>1</v>
      </c>
      <c r="B399">
        <v>2</v>
      </c>
      <c r="C399">
        <v>6</v>
      </c>
      <c r="D399">
        <v>169.17269633442629</v>
      </c>
      <c r="E399" t="str">
        <f t="shared" si="38"/>
        <v>Mujer</v>
      </c>
      <c r="F399" t="str">
        <f t="shared" si="39"/>
        <v>a veces</v>
      </c>
      <c r="G399">
        <f t="shared" si="40"/>
        <v>6</v>
      </c>
      <c r="H399">
        <f t="shared" si="41"/>
        <v>169.2</v>
      </c>
      <c r="I399">
        <v>4</v>
      </c>
      <c r="J399" t="str">
        <f t="shared" si="36"/>
        <v>Abdomen</v>
      </c>
      <c r="K399">
        <v>73.285624607081985</v>
      </c>
      <c r="L399">
        <f t="shared" si="37"/>
        <v>73.3</v>
      </c>
    </row>
    <row r="400" spans="1:12">
      <c r="A400">
        <v>1</v>
      </c>
      <c r="B400">
        <v>1</v>
      </c>
      <c r="C400">
        <v>5</v>
      </c>
      <c r="D400">
        <v>171.29860382003244</v>
      </c>
      <c r="E400" t="str">
        <f t="shared" si="38"/>
        <v>Mujer</v>
      </c>
      <c r="F400" t="str">
        <f t="shared" si="39"/>
        <v>poco</v>
      </c>
      <c r="G400">
        <f t="shared" si="40"/>
        <v>5</v>
      </c>
      <c r="H400">
        <f t="shared" si="41"/>
        <v>171.3</v>
      </c>
      <c r="I400">
        <v>5</v>
      </c>
      <c r="J400" t="str">
        <f t="shared" si="36"/>
        <v>Cardio</v>
      </c>
      <c r="K400">
        <v>61.093469451612322</v>
      </c>
      <c r="L400">
        <f t="shared" si="37"/>
        <v>61.1</v>
      </c>
    </row>
    <row r="401" spans="1:12">
      <c r="A401">
        <v>1</v>
      </c>
      <c r="B401">
        <v>2</v>
      </c>
      <c r="C401">
        <v>4</v>
      </c>
      <c r="D401">
        <v>171.70390194398351</v>
      </c>
      <c r="E401" t="str">
        <f t="shared" si="38"/>
        <v>Mujer</v>
      </c>
      <c r="F401" t="str">
        <f t="shared" si="39"/>
        <v>a veces</v>
      </c>
      <c r="G401">
        <f t="shared" si="40"/>
        <v>4</v>
      </c>
      <c r="H401">
        <f t="shared" si="41"/>
        <v>171.7</v>
      </c>
      <c r="I401">
        <v>4</v>
      </c>
      <c r="J401" t="str">
        <f t="shared" si="36"/>
        <v>Abdomen</v>
      </c>
      <c r="K401">
        <v>60.247482738713728</v>
      </c>
      <c r="L401">
        <f t="shared" si="37"/>
        <v>60.2</v>
      </c>
    </row>
    <row r="402" spans="1:12">
      <c r="A402">
        <v>2</v>
      </c>
      <c r="B402">
        <v>3</v>
      </c>
      <c r="C402">
        <v>1</v>
      </c>
      <c r="D402">
        <v>164.66017470695078</v>
      </c>
      <c r="E402" t="str">
        <f t="shared" si="38"/>
        <v>Hombre</v>
      </c>
      <c r="F402" t="str">
        <f t="shared" si="39"/>
        <v>regularmente</v>
      </c>
      <c r="G402">
        <f t="shared" si="40"/>
        <v>1</v>
      </c>
      <c r="H402">
        <f t="shared" si="41"/>
        <v>164.7</v>
      </c>
      <c r="I402">
        <v>5</v>
      </c>
      <c r="J402" t="str">
        <f t="shared" si="36"/>
        <v>Cardio</v>
      </c>
      <c r="K402">
        <v>80.803875123988831</v>
      </c>
      <c r="L402">
        <f t="shared" si="37"/>
        <v>80.8</v>
      </c>
    </row>
    <row r="403" spans="1:12">
      <c r="A403">
        <v>2</v>
      </c>
      <c r="B403">
        <v>2</v>
      </c>
      <c r="C403">
        <v>2</v>
      </c>
      <c r="D403">
        <v>164.68320311279967</v>
      </c>
      <c r="E403" t="str">
        <f t="shared" si="38"/>
        <v>Hombre</v>
      </c>
      <c r="F403" t="str">
        <f t="shared" si="39"/>
        <v>a veces</v>
      </c>
      <c r="G403">
        <f t="shared" si="40"/>
        <v>2</v>
      </c>
      <c r="H403">
        <f t="shared" si="41"/>
        <v>164.7</v>
      </c>
      <c r="I403">
        <v>4</v>
      </c>
      <c r="J403" t="str">
        <f t="shared" si="36"/>
        <v>Abdomen</v>
      </c>
      <c r="K403">
        <v>72.813777338503854</v>
      </c>
      <c r="L403">
        <f t="shared" si="37"/>
        <v>72.8</v>
      </c>
    </row>
    <row r="404" spans="1:12">
      <c r="A404">
        <v>1</v>
      </c>
      <c r="B404">
        <v>2</v>
      </c>
      <c r="C404">
        <v>3</v>
      </c>
      <c r="D404">
        <v>163.90591256087646</v>
      </c>
      <c r="E404" t="str">
        <f t="shared" si="38"/>
        <v>Mujer</v>
      </c>
      <c r="F404" t="str">
        <f t="shared" si="39"/>
        <v>a veces</v>
      </c>
      <c r="G404">
        <f t="shared" si="40"/>
        <v>3</v>
      </c>
      <c r="H404">
        <f t="shared" si="41"/>
        <v>163.9</v>
      </c>
      <c r="I404">
        <v>4</v>
      </c>
      <c r="J404" t="str">
        <f t="shared" si="36"/>
        <v>Abdomen</v>
      </c>
      <c r="K404">
        <v>69.284246773133049</v>
      </c>
      <c r="L404">
        <f t="shared" si="37"/>
        <v>69.3</v>
      </c>
    </row>
    <row r="405" spans="1:12">
      <c r="A405">
        <v>2</v>
      </c>
      <c r="B405">
        <v>1</v>
      </c>
      <c r="C405">
        <v>2</v>
      </c>
      <c r="D405">
        <v>167.76094227854628</v>
      </c>
      <c r="E405" t="str">
        <f t="shared" si="38"/>
        <v>Hombre</v>
      </c>
      <c r="F405" t="str">
        <f t="shared" si="39"/>
        <v>poco</v>
      </c>
      <c r="G405">
        <f t="shared" si="40"/>
        <v>2</v>
      </c>
      <c r="H405">
        <f t="shared" si="41"/>
        <v>167.8</v>
      </c>
      <c r="I405">
        <v>4</v>
      </c>
      <c r="J405" t="str">
        <f t="shared" si="36"/>
        <v>Abdomen</v>
      </c>
      <c r="K405">
        <v>78.137205179774895</v>
      </c>
      <c r="L405">
        <f t="shared" si="37"/>
        <v>78.099999999999994</v>
      </c>
    </row>
    <row r="406" spans="1:12">
      <c r="A406">
        <v>1</v>
      </c>
      <c r="B406">
        <v>2</v>
      </c>
      <c r="C406">
        <v>1</v>
      </c>
      <c r="D406">
        <v>170.04666617314797</v>
      </c>
      <c r="E406" t="str">
        <f t="shared" si="38"/>
        <v>Mujer</v>
      </c>
      <c r="F406" t="str">
        <f t="shared" si="39"/>
        <v>a veces</v>
      </c>
      <c r="G406">
        <f t="shared" si="40"/>
        <v>1</v>
      </c>
      <c r="H406">
        <f t="shared" si="41"/>
        <v>170</v>
      </c>
      <c r="I406">
        <v>2</v>
      </c>
      <c r="J406" t="str">
        <f t="shared" si="36"/>
        <v>Brazos</v>
      </c>
      <c r="K406">
        <v>68.617733145796223</v>
      </c>
      <c r="L406">
        <f t="shared" si="37"/>
        <v>68.599999999999994</v>
      </c>
    </row>
    <row r="407" spans="1:12">
      <c r="A407">
        <v>1</v>
      </c>
      <c r="B407">
        <v>2</v>
      </c>
      <c r="C407">
        <v>5</v>
      </c>
      <c r="D407">
        <v>172.86701833829284</v>
      </c>
      <c r="E407" t="str">
        <f t="shared" si="38"/>
        <v>Mujer</v>
      </c>
      <c r="F407" t="str">
        <f t="shared" si="39"/>
        <v>a veces</v>
      </c>
      <c r="G407">
        <f t="shared" si="40"/>
        <v>5</v>
      </c>
      <c r="H407">
        <f t="shared" si="41"/>
        <v>172.9</v>
      </c>
      <c r="I407">
        <v>5</v>
      </c>
      <c r="J407" t="str">
        <f t="shared" si="36"/>
        <v>Cardio</v>
      </c>
      <c r="K407">
        <v>62.689466968551272</v>
      </c>
      <c r="L407">
        <f t="shared" si="37"/>
        <v>62.7</v>
      </c>
    </row>
    <row r="408" spans="1:12">
      <c r="A408">
        <v>1</v>
      </c>
      <c r="B408">
        <v>1</v>
      </c>
      <c r="C408">
        <v>1</v>
      </c>
      <c r="D408">
        <v>162.66230588546023</v>
      </c>
      <c r="E408" t="str">
        <f t="shared" si="38"/>
        <v>Mujer</v>
      </c>
      <c r="F408" t="str">
        <f t="shared" si="39"/>
        <v>poco</v>
      </c>
      <c r="G408">
        <f t="shared" si="40"/>
        <v>1</v>
      </c>
      <c r="H408">
        <f t="shared" si="41"/>
        <v>162.69999999999999</v>
      </c>
      <c r="I408">
        <v>3</v>
      </c>
      <c r="J408" t="str">
        <f t="shared" si="36"/>
        <v>Pecho</v>
      </c>
      <c r="K408">
        <v>51.811676236474888</v>
      </c>
      <c r="L408">
        <f t="shared" si="37"/>
        <v>51.8</v>
      </c>
    </row>
    <row r="409" spans="1:12">
      <c r="A409">
        <v>1</v>
      </c>
      <c r="B409">
        <v>4</v>
      </c>
      <c r="C409">
        <v>2</v>
      </c>
      <c r="D409">
        <v>167.51132236269768</v>
      </c>
      <c r="E409" t="str">
        <f t="shared" si="38"/>
        <v>Mujer</v>
      </c>
      <c r="F409" t="str">
        <f t="shared" si="39"/>
        <v>siempre</v>
      </c>
      <c r="G409">
        <f t="shared" si="40"/>
        <v>2</v>
      </c>
      <c r="H409">
        <f t="shared" si="41"/>
        <v>167.5</v>
      </c>
      <c r="I409">
        <v>5</v>
      </c>
      <c r="J409" t="str">
        <f t="shared" si="36"/>
        <v>Cardio</v>
      </c>
      <c r="K409">
        <v>70.654302497825114</v>
      </c>
      <c r="L409">
        <f t="shared" si="37"/>
        <v>70.7</v>
      </c>
    </row>
    <row r="410" spans="1:12">
      <c r="A410">
        <v>2</v>
      </c>
      <c r="B410">
        <v>2</v>
      </c>
      <c r="C410">
        <v>5</v>
      </c>
      <c r="D410">
        <v>168.89476839598501</v>
      </c>
      <c r="E410" t="str">
        <f t="shared" si="38"/>
        <v>Hombre</v>
      </c>
      <c r="F410" t="str">
        <f t="shared" si="39"/>
        <v>a veces</v>
      </c>
      <c r="G410">
        <f t="shared" si="40"/>
        <v>5</v>
      </c>
      <c r="H410">
        <f t="shared" si="41"/>
        <v>168.9</v>
      </c>
      <c r="I410">
        <v>2</v>
      </c>
      <c r="J410" t="str">
        <f t="shared" si="36"/>
        <v>Brazos</v>
      </c>
      <c r="K410">
        <v>75.624750410273549</v>
      </c>
      <c r="L410">
        <f t="shared" si="37"/>
        <v>75.599999999999994</v>
      </c>
    </row>
    <row r="411" spans="1:12">
      <c r="A411">
        <v>1</v>
      </c>
      <c r="B411">
        <v>2</v>
      </c>
      <c r="C411">
        <v>5</v>
      </c>
      <c r="D411">
        <v>166.23874828102998</v>
      </c>
      <c r="E411" t="str">
        <f t="shared" si="38"/>
        <v>Mujer</v>
      </c>
      <c r="F411" t="str">
        <f t="shared" si="39"/>
        <v>a veces</v>
      </c>
      <c r="G411">
        <f t="shared" si="40"/>
        <v>5</v>
      </c>
      <c r="H411">
        <f t="shared" si="41"/>
        <v>166.2</v>
      </c>
      <c r="I411">
        <v>3</v>
      </c>
      <c r="J411" t="str">
        <f t="shared" si="36"/>
        <v>Pecho</v>
      </c>
      <c r="K411">
        <v>62.170724346791395</v>
      </c>
      <c r="L411">
        <f t="shared" si="37"/>
        <v>62.2</v>
      </c>
    </row>
    <row r="412" spans="1:12">
      <c r="A412">
        <v>1</v>
      </c>
      <c r="B412">
        <v>2</v>
      </c>
      <c r="C412">
        <v>3</v>
      </c>
      <c r="D412">
        <v>177.52319465391338</v>
      </c>
      <c r="E412" t="str">
        <f t="shared" si="38"/>
        <v>Mujer</v>
      </c>
      <c r="F412" t="str">
        <f t="shared" si="39"/>
        <v>a veces</v>
      </c>
      <c r="G412">
        <f t="shared" si="40"/>
        <v>3</v>
      </c>
      <c r="H412">
        <f t="shared" si="41"/>
        <v>177.5</v>
      </c>
      <c r="I412">
        <v>4</v>
      </c>
      <c r="J412" t="str">
        <f t="shared" si="36"/>
        <v>Abdomen</v>
      </c>
      <c r="K412">
        <v>69.458813968487078</v>
      </c>
      <c r="L412">
        <f t="shared" si="37"/>
        <v>69.5</v>
      </c>
    </row>
    <row r="413" spans="1:12">
      <c r="A413">
        <v>1</v>
      </c>
      <c r="B413">
        <v>2</v>
      </c>
      <c r="C413">
        <v>2</v>
      </c>
      <c r="D413">
        <v>173.71296664525289</v>
      </c>
      <c r="E413" t="str">
        <f t="shared" si="38"/>
        <v>Mujer</v>
      </c>
      <c r="F413" t="str">
        <f t="shared" si="39"/>
        <v>a veces</v>
      </c>
      <c r="G413">
        <f t="shared" si="40"/>
        <v>2</v>
      </c>
      <c r="H413">
        <f t="shared" si="41"/>
        <v>173.7</v>
      </c>
      <c r="I413">
        <v>4</v>
      </c>
      <c r="J413" t="str">
        <f t="shared" si="36"/>
        <v>Abdomen</v>
      </c>
      <c r="K413">
        <v>70.010927325196093</v>
      </c>
      <c r="L413">
        <f t="shared" si="37"/>
        <v>70</v>
      </c>
    </row>
    <row r="414" spans="1:12">
      <c r="A414">
        <v>2</v>
      </c>
      <c r="B414">
        <v>2</v>
      </c>
      <c r="C414">
        <v>3</v>
      </c>
      <c r="D414">
        <v>161.33724486455321</v>
      </c>
      <c r="E414" t="str">
        <f t="shared" si="38"/>
        <v>Hombre</v>
      </c>
      <c r="F414" t="str">
        <f t="shared" si="39"/>
        <v>a veces</v>
      </c>
      <c r="G414">
        <f t="shared" si="40"/>
        <v>3</v>
      </c>
      <c r="H414">
        <f t="shared" si="41"/>
        <v>161.30000000000001</v>
      </c>
      <c r="I414">
        <v>3</v>
      </c>
      <c r="J414" t="str">
        <f t="shared" si="36"/>
        <v>Pecho</v>
      </c>
      <c r="K414">
        <v>75.375015291757876</v>
      </c>
      <c r="L414">
        <f t="shared" si="37"/>
        <v>75.400000000000006</v>
      </c>
    </row>
    <row r="415" spans="1:12">
      <c r="A415">
        <v>1</v>
      </c>
      <c r="B415">
        <v>2</v>
      </c>
      <c r="C415">
        <v>3</v>
      </c>
      <c r="D415">
        <v>167.22635948273819</v>
      </c>
      <c r="E415" t="str">
        <f t="shared" si="38"/>
        <v>Mujer</v>
      </c>
      <c r="F415" t="str">
        <f t="shared" si="39"/>
        <v>a veces</v>
      </c>
      <c r="G415">
        <f t="shared" si="40"/>
        <v>3</v>
      </c>
      <c r="H415">
        <f t="shared" si="41"/>
        <v>167.2</v>
      </c>
      <c r="I415">
        <v>3</v>
      </c>
      <c r="J415" t="str">
        <f t="shared" si="36"/>
        <v>Pecho</v>
      </c>
      <c r="K415">
        <v>57.546016603440513</v>
      </c>
      <c r="L415">
        <f t="shared" si="37"/>
        <v>57.5</v>
      </c>
    </row>
    <row r="416" spans="1:12">
      <c r="A416">
        <v>1</v>
      </c>
      <c r="B416">
        <v>3</v>
      </c>
      <c r="C416">
        <v>1</v>
      </c>
      <c r="D416">
        <v>169.64012658892898</v>
      </c>
      <c r="E416" t="str">
        <f t="shared" si="38"/>
        <v>Mujer</v>
      </c>
      <c r="F416" t="str">
        <f t="shared" si="39"/>
        <v>regularmente</v>
      </c>
      <c r="G416">
        <f t="shared" si="40"/>
        <v>1</v>
      </c>
      <c r="H416">
        <f t="shared" si="41"/>
        <v>169.6</v>
      </c>
      <c r="I416">
        <v>5</v>
      </c>
      <c r="J416" t="str">
        <f t="shared" si="36"/>
        <v>Cardio</v>
      </c>
      <c r="K416">
        <v>63.463248103793006</v>
      </c>
      <c r="L416">
        <f t="shared" si="37"/>
        <v>63.5</v>
      </c>
    </row>
    <row r="417" spans="1:12">
      <c r="A417">
        <v>2</v>
      </c>
      <c r="B417">
        <v>3</v>
      </c>
      <c r="C417">
        <v>2</v>
      </c>
      <c r="D417">
        <v>171.26607119455002</v>
      </c>
      <c r="E417" t="str">
        <f t="shared" si="38"/>
        <v>Hombre</v>
      </c>
      <c r="F417" t="str">
        <f t="shared" si="39"/>
        <v>regularmente</v>
      </c>
      <c r="G417">
        <f t="shared" si="40"/>
        <v>2</v>
      </c>
      <c r="H417">
        <f t="shared" si="41"/>
        <v>171.3</v>
      </c>
      <c r="I417">
        <v>4</v>
      </c>
      <c r="J417" t="str">
        <f t="shared" si="36"/>
        <v>Abdomen</v>
      </c>
      <c r="K417">
        <v>81.644410613656504</v>
      </c>
      <c r="L417">
        <f t="shared" si="37"/>
        <v>81.599999999999994</v>
      </c>
    </row>
    <row r="418" spans="1:12">
      <c r="A418">
        <v>1</v>
      </c>
      <c r="B418">
        <v>3</v>
      </c>
      <c r="C418">
        <v>1</v>
      </c>
      <c r="D418">
        <v>170.61795617511962</v>
      </c>
      <c r="E418" t="str">
        <f t="shared" si="38"/>
        <v>Mujer</v>
      </c>
      <c r="F418" t="str">
        <f t="shared" si="39"/>
        <v>regularmente</v>
      </c>
      <c r="G418">
        <f t="shared" si="40"/>
        <v>1</v>
      </c>
      <c r="H418">
        <f t="shared" si="41"/>
        <v>170.6</v>
      </c>
      <c r="I418">
        <v>2</v>
      </c>
      <c r="J418" t="str">
        <f t="shared" si="36"/>
        <v>Brazos</v>
      </c>
      <c r="K418">
        <v>72.834823346545448</v>
      </c>
      <c r="L418">
        <f t="shared" si="37"/>
        <v>72.8</v>
      </c>
    </row>
    <row r="419" spans="1:12">
      <c r="A419">
        <v>2</v>
      </c>
      <c r="B419">
        <v>1</v>
      </c>
      <c r="C419">
        <v>3</v>
      </c>
      <c r="D419">
        <v>168.59284798731096</v>
      </c>
      <c r="E419" t="str">
        <f t="shared" si="38"/>
        <v>Hombre</v>
      </c>
      <c r="F419" t="str">
        <f t="shared" si="39"/>
        <v>poco</v>
      </c>
      <c r="G419">
        <f t="shared" si="40"/>
        <v>3</v>
      </c>
      <c r="H419">
        <f t="shared" si="41"/>
        <v>168.6</v>
      </c>
      <c r="I419">
        <v>5</v>
      </c>
      <c r="J419" t="str">
        <f t="shared" si="36"/>
        <v>Cardio</v>
      </c>
      <c r="K419">
        <v>82.494924634543707</v>
      </c>
      <c r="L419">
        <f t="shared" si="37"/>
        <v>82.5</v>
      </c>
    </row>
    <row r="420" spans="1:12">
      <c r="A420">
        <v>1</v>
      </c>
      <c r="B420">
        <v>1</v>
      </c>
      <c r="C420">
        <v>1</v>
      </c>
      <c r="D420">
        <v>162.28537490125746</v>
      </c>
      <c r="E420" t="str">
        <f t="shared" si="38"/>
        <v>Mujer</v>
      </c>
      <c r="F420" t="str">
        <f t="shared" si="39"/>
        <v>poco</v>
      </c>
      <c r="G420">
        <f t="shared" si="40"/>
        <v>1</v>
      </c>
      <c r="H420">
        <f t="shared" si="41"/>
        <v>162.30000000000001</v>
      </c>
      <c r="I420">
        <v>3</v>
      </c>
      <c r="J420" t="str">
        <f t="shared" si="36"/>
        <v>Pecho</v>
      </c>
      <c r="K420">
        <v>60.668442462477834</v>
      </c>
      <c r="L420">
        <f t="shared" si="37"/>
        <v>60.7</v>
      </c>
    </row>
    <row r="421" spans="1:12">
      <c r="A421">
        <v>2</v>
      </c>
      <c r="B421">
        <v>3</v>
      </c>
      <c r="C421">
        <v>2</v>
      </c>
      <c r="D421">
        <v>171.15108377940487</v>
      </c>
      <c r="E421" t="str">
        <f t="shared" si="38"/>
        <v>Hombre</v>
      </c>
      <c r="F421" t="str">
        <f t="shared" si="39"/>
        <v>regularmente</v>
      </c>
      <c r="G421">
        <f t="shared" si="40"/>
        <v>2</v>
      </c>
      <c r="H421">
        <f t="shared" si="41"/>
        <v>171.2</v>
      </c>
      <c r="I421">
        <v>2</v>
      </c>
      <c r="J421" t="str">
        <f t="shared" si="36"/>
        <v>Brazos</v>
      </c>
      <c r="K421">
        <v>72.594966025144089</v>
      </c>
      <c r="L421">
        <f t="shared" si="37"/>
        <v>72.599999999999994</v>
      </c>
    </row>
    <row r="422" spans="1:12">
      <c r="A422">
        <v>2</v>
      </c>
      <c r="B422">
        <v>3</v>
      </c>
      <c r="C422">
        <v>6</v>
      </c>
      <c r="D422">
        <v>167.51837094663642</v>
      </c>
      <c r="E422" t="str">
        <f t="shared" si="38"/>
        <v>Hombre</v>
      </c>
      <c r="F422" t="str">
        <f t="shared" si="39"/>
        <v>regularmente</v>
      </c>
      <c r="G422">
        <f t="shared" si="40"/>
        <v>6</v>
      </c>
      <c r="H422">
        <f t="shared" si="41"/>
        <v>167.5</v>
      </c>
      <c r="I422">
        <v>5</v>
      </c>
      <c r="J422" t="str">
        <f t="shared" si="36"/>
        <v>Cardio</v>
      </c>
      <c r="K422">
        <v>79.032899507053656</v>
      </c>
      <c r="L422">
        <f t="shared" si="37"/>
        <v>79</v>
      </c>
    </row>
    <row r="423" spans="1:12">
      <c r="A423">
        <v>1</v>
      </c>
      <c r="B423">
        <v>3</v>
      </c>
      <c r="C423">
        <v>6</v>
      </c>
      <c r="D423">
        <v>165.07933353015687</v>
      </c>
      <c r="E423" t="str">
        <f t="shared" si="38"/>
        <v>Mujer</v>
      </c>
      <c r="F423" t="str">
        <f t="shared" si="39"/>
        <v>regularmente</v>
      </c>
      <c r="G423">
        <f t="shared" si="40"/>
        <v>6</v>
      </c>
      <c r="H423">
        <f t="shared" si="41"/>
        <v>165.1</v>
      </c>
      <c r="I423">
        <v>2</v>
      </c>
      <c r="J423" t="str">
        <f t="shared" si="36"/>
        <v>Brazos</v>
      </c>
      <c r="K423">
        <v>57.730146741459613</v>
      </c>
      <c r="L423">
        <f t="shared" si="37"/>
        <v>57.7</v>
      </c>
    </row>
    <row r="424" spans="1:12">
      <c r="A424">
        <v>1</v>
      </c>
      <c r="B424">
        <v>1</v>
      </c>
      <c r="C424">
        <v>4</v>
      </c>
      <c r="D424">
        <v>170.3672494131024</v>
      </c>
      <c r="E424" t="str">
        <f t="shared" si="38"/>
        <v>Mujer</v>
      </c>
      <c r="F424" t="str">
        <f t="shared" si="39"/>
        <v>poco</v>
      </c>
      <c r="G424">
        <f t="shared" si="40"/>
        <v>4</v>
      </c>
      <c r="H424">
        <f t="shared" si="41"/>
        <v>170.4</v>
      </c>
      <c r="I424">
        <v>4</v>
      </c>
      <c r="J424" t="str">
        <f t="shared" si="36"/>
        <v>Abdomen</v>
      </c>
      <c r="K424">
        <v>74.739554776978906</v>
      </c>
      <c r="L424">
        <f t="shared" si="37"/>
        <v>74.7</v>
      </c>
    </row>
    <row r="425" spans="1:12">
      <c r="A425">
        <v>1</v>
      </c>
      <c r="B425">
        <v>2</v>
      </c>
      <c r="C425">
        <v>2</v>
      </c>
      <c r="D425">
        <v>173.31720912072342</v>
      </c>
      <c r="E425" t="str">
        <f t="shared" si="38"/>
        <v>Mujer</v>
      </c>
      <c r="F425" t="str">
        <f t="shared" si="39"/>
        <v>a veces</v>
      </c>
      <c r="G425">
        <f t="shared" si="40"/>
        <v>2</v>
      </c>
      <c r="H425">
        <f t="shared" si="41"/>
        <v>173.3</v>
      </c>
      <c r="I425">
        <v>4</v>
      </c>
      <c r="J425" t="str">
        <f t="shared" si="36"/>
        <v>Abdomen</v>
      </c>
      <c r="K425">
        <v>66.860539465874893</v>
      </c>
      <c r="L425">
        <f t="shared" si="37"/>
        <v>66.900000000000006</v>
      </c>
    </row>
    <row r="426" spans="1:12">
      <c r="A426">
        <v>1</v>
      </c>
      <c r="B426">
        <v>2</v>
      </c>
      <c r="C426">
        <v>4</v>
      </c>
      <c r="D426">
        <v>172.00445356313139</v>
      </c>
      <c r="E426" t="str">
        <f t="shared" si="38"/>
        <v>Mujer</v>
      </c>
      <c r="F426" t="str">
        <f t="shared" si="39"/>
        <v>a veces</v>
      </c>
      <c r="G426">
        <f t="shared" si="40"/>
        <v>4</v>
      </c>
      <c r="H426">
        <f t="shared" si="41"/>
        <v>172</v>
      </c>
      <c r="I426">
        <v>5</v>
      </c>
      <c r="J426" t="str">
        <f t="shared" si="36"/>
        <v>Cardio</v>
      </c>
      <c r="K426">
        <v>75.361692353989923</v>
      </c>
      <c r="L426">
        <f t="shared" si="37"/>
        <v>75.400000000000006</v>
      </c>
    </row>
    <row r="427" spans="1:12">
      <c r="A427">
        <v>1</v>
      </c>
      <c r="B427">
        <v>1</v>
      </c>
      <c r="C427">
        <v>3</v>
      </c>
      <c r="D427">
        <v>170.80324753071181</v>
      </c>
      <c r="E427" t="str">
        <f t="shared" si="38"/>
        <v>Mujer</v>
      </c>
      <c r="F427" t="str">
        <f t="shared" si="39"/>
        <v>poco</v>
      </c>
      <c r="G427">
        <f t="shared" si="40"/>
        <v>3</v>
      </c>
      <c r="H427">
        <f t="shared" si="41"/>
        <v>170.8</v>
      </c>
      <c r="I427">
        <v>3</v>
      </c>
      <c r="J427" t="str">
        <f t="shared" si="36"/>
        <v>Pecho</v>
      </c>
      <c r="K427">
        <v>66.905234061670484</v>
      </c>
      <c r="L427">
        <f t="shared" si="37"/>
        <v>66.900000000000006</v>
      </c>
    </row>
    <row r="428" spans="1:12">
      <c r="A428">
        <v>1</v>
      </c>
      <c r="B428">
        <v>3</v>
      </c>
      <c r="C428">
        <v>4</v>
      </c>
      <c r="D428">
        <v>175.08248376718257</v>
      </c>
      <c r="E428" t="str">
        <f t="shared" si="38"/>
        <v>Mujer</v>
      </c>
      <c r="F428" t="str">
        <f t="shared" si="39"/>
        <v>regularmente</v>
      </c>
      <c r="G428">
        <f t="shared" si="40"/>
        <v>4</v>
      </c>
      <c r="H428">
        <f t="shared" si="41"/>
        <v>175.1</v>
      </c>
      <c r="I428">
        <v>2</v>
      </c>
      <c r="J428" t="str">
        <f t="shared" si="36"/>
        <v>Brazos</v>
      </c>
      <c r="K428">
        <v>62.531343831529369</v>
      </c>
      <c r="L428">
        <f t="shared" si="37"/>
        <v>62.5</v>
      </c>
    </row>
    <row r="429" spans="1:12">
      <c r="A429">
        <v>1</v>
      </c>
      <c r="B429">
        <v>4</v>
      </c>
      <c r="C429">
        <v>1</v>
      </c>
      <c r="D429">
        <v>168.87950252741575</v>
      </c>
      <c r="E429" t="str">
        <f t="shared" si="38"/>
        <v>Mujer</v>
      </c>
      <c r="F429" t="str">
        <f t="shared" si="39"/>
        <v>siempre</v>
      </c>
      <c r="G429">
        <f t="shared" si="40"/>
        <v>1</v>
      </c>
      <c r="H429">
        <f t="shared" si="41"/>
        <v>168.9</v>
      </c>
      <c r="I429">
        <v>4</v>
      </c>
      <c r="J429" t="str">
        <f t="shared" si="36"/>
        <v>Abdomen</v>
      </c>
      <c r="K429">
        <v>66.17421096041798</v>
      </c>
      <c r="L429">
        <f t="shared" si="37"/>
        <v>66.2</v>
      </c>
    </row>
    <row r="430" spans="1:12">
      <c r="A430">
        <v>2</v>
      </c>
      <c r="B430">
        <v>2</v>
      </c>
      <c r="C430">
        <v>2</v>
      </c>
      <c r="D430">
        <v>175.06129254063126</v>
      </c>
      <c r="E430" t="str">
        <f t="shared" si="38"/>
        <v>Hombre</v>
      </c>
      <c r="F430" t="str">
        <f t="shared" si="39"/>
        <v>a veces</v>
      </c>
      <c r="G430">
        <f t="shared" si="40"/>
        <v>2</v>
      </c>
      <c r="H430">
        <f t="shared" si="41"/>
        <v>175.1</v>
      </c>
      <c r="I430">
        <v>5</v>
      </c>
      <c r="J430" t="str">
        <f t="shared" si="36"/>
        <v>Cardio</v>
      </c>
      <c r="K430">
        <v>89.276355792471435</v>
      </c>
      <c r="L430">
        <f t="shared" si="37"/>
        <v>89.3</v>
      </c>
    </row>
    <row r="431" spans="1:12">
      <c r="A431">
        <v>1</v>
      </c>
      <c r="B431">
        <v>2</v>
      </c>
      <c r="C431">
        <v>1</v>
      </c>
      <c r="D431">
        <v>176.85420673107728</v>
      </c>
      <c r="E431" t="str">
        <f t="shared" si="38"/>
        <v>Mujer</v>
      </c>
      <c r="F431" t="str">
        <f t="shared" si="39"/>
        <v>a veces</v>
      </c>
      <c r="G431">
        <f t="shared" si="40"/>
        <v>1</v>
      </c>
      <c r="H431">
        <f t="shared" si="41"/>
        <v>176.9</v>
      </c>
      <c r="I431">
        <v>1</v>
      </c>
      <c r="J431" t="str">
        <f t="shared" si="36"/>
        <v>Pierna</v>
      </c>
      <c r="K431">
        <v>64.204598557809362</v>
      </c>
      <c r="L431">
        <f t="shared" si="37"/>
        <v>64.2</v>
      </c>
    </row>
    <row r="432" spans="1:12">
      <c r="A432">
        <v>1</v>
      </c>
      <c r="B432">
        <v>1</v>
      </c>
      <c r="C432">
        <v>2</v>
      </c>
      <c r="D432">
        <v>176.43503881292418</v>
      </c>
      <c r="E432" t="str">
        <f t="shared" si="38"/>
        <v>Mujer</v>
      </c>
      <c r="F432" t="str">
        <f t="shared" si="39"/>
        <v>poco</v>
      </c>
      <c r="G432">
        <f t="shared" si="40"/>
        <v>2</v>
      </c>
      <c r="H432">
        <f t="shared" si="41"/>
        <v>176.4</v>
      </c>
      <c r="I432">
        <v>3</v>
      </c>
      <c r="J432" t="str">
        <f t="shared" si="36"/>
        <v>Pecho</v>
      </c>
      <c r="K432">
        <v>66.045314748911181</v>
      </c>
      <c r="L432">
        <f t="shared" si="37"/>
        <v>66</v>
      </c>
    </row>
    <row r="433" spans="1:12">
      <c r="A433">
        <v>1</v>
      </c>
      <c r="B433">
        <v>1</v>
      </c>
      <c r="C433">
        <v>6</v>
      </c>
      <c r="D433">
        <v>167.07692040828988</v>
      </c>
      <c r="E433" t="str">
        <f t="shared" si="38"/>
        <v>Mujer</v>
      </c>
      <c r="F433" t="str">
        <f t="shared" si="39"/>
        <v>poco</v>
      </c>
      <c r="G433">
        <f t="shared" si="40"/>
        <v>6</v>
      </c>
      <c r="H433">
        <f t="shared" si="41"/>
        <v>167.1</v>
      </c>
      <c r="I433">
        <v>5</v>
      </c>
      <c r="J433" t="str">
        <f t="shared" si="36"/>
        <v>Cardio</v>
      </c>
      <c r="K433">
        <v>65.489229755150149</v>
      </c>
      <c r="L433">
        <f t="shared" si="37"/>
        <v>65.5</v>
      </c>
    </row>
    <row r="434" spans="1:12">
      <c r="A434">
        <v>1</v>
      </c>
      <c r="B434">
        <v>1</v>
      </c>
      <c r="C434">
        <v>2</v>
      </c>
      <c r="D434">
        <v>173.83861333830282</v>
      </c>
      <c r="E434" t="str">
        <f t="shared" si="38"/>
        <v>Mujer</v>
      </c>
      <c r="F434" t="str">
        <f t="shared" si="39"/>
        <v>poco</v>
      </c>
      <c r="G434">
        <f t="shared" si="40"/>
        <v>2</v>
      </c>
      <c r="H434">
        <f t="shared" si="41"/>
        <v>173.8</v>
      </c>
      <c r="I434">
        <v>2</v>
      </c>
      <c r="J434" t="str">
        <f t="shared" si="36"/>
        <v>Brazos</v>
      </c>
      <c r="K434">
        <v>70.058673068555066</v>
      </c>
      <c r="L434">
        <f t="shared" si="37"/>
        <v>70.099999999999994</v>
      </c>
    </row>
    <row r="435" spans="1:12">
      <c r="A435">
        <v>1</v>
      </c>
      <c r="B435">
        <v>2</v>
      </c>
      <c r="C435">
        <v>6</v>
      </c>
      <c r="D435">
        <v>169.94629433786031</v>
      </c>
      <c r="E435" t="str">
        <f t="shared" si="38"/>
        <v>Mujer</v>
      </c>
      <c r="F435" t="str">
        <f t="shared" si="39"/>
        <v>a veces</v>
      </c>
      <c r="G435">
        <f t="shared" si="40"/>
        <v>6</v>
      </c>
      <c r="H435">
        <f t="shared" si="41"/>
        <v>169.9</v>
      </c>
      <c r="I435">
        <v>3</v>
      </c>
      <c r="J435" t="str">
        <f t="shared" si="36"/>
        <v>Pecho</v>
      </c>
      <c r="K435">
        <v>63.579591848386912</v>
      </c>
      <c r="L435">
        <f t="shared" si="37"/>
        <v>63.6</v>
      </c>
    </row>
    <row r="436" spans="1:12">
      <c r="A436">
        <v>1</v>
      </c>
      <c r="B436">
        <v>2</v>
      </c>
      <c r="C436">
        <v>6</v>
      </c>
      <c r="D436">
        <v>165.38917109020986</v>
      </c>
      <c r="E436" t="str">
        <f t="shared" si="38"/>
        <v>Mujer</v>
      </c>
      <c r="F436" t="str">
        <f t="shared" si="39"/>
        <v>a veces</v>
      </c>
      <c r="G436">
        <f t="shared" si="40"/>
        <v>6</v>
      </c>
      <c r="H436">
        <f t="shared" si="41"/>
        <v>165.4</v>
      </c>
      <c r="I436">
        <v>2</v>
      </c>
      <c r="J436" t="str">
        <f t="shared" si="36"/>
        <v>Brazos</v>
      </c>
      <c r="K436">
        <v>64.84788501427974</v>
      </c>
      <c r="L436">
        <f t="shared" si="37"/>
        <v>64.8</v>
      </c>
    </row>
    <row r="437" spans="1:12">
      <c r="A437">
        <v>1</v>
      </c>
      <c r="B437">
        <v>1</v>
      </c>
      <c r="C437">
        <v>3</v>
      </c>
      <c r="D437">
        <v>174.64609001937788</v>
      </c>
      <c r="E437" t="str">
        <f t="shared" si="38"/>
        <v>Mujer</v>
      </c>
      <c r="F437" t="str">
        <f t="shared" si="39"/>
        <v>poco</v>
      </c>
      <c r="G437">
        <f t="shared" si="40"/>
        <v>3</v>
      </c>
      <c r="H437">
        <f t="shared" si="41"/>
        <v>174.6</v>
      </c>
      <c r="I437">
        <v>2</v>
      </c>
      <c r="J437" t="str">
        <f t="shared" si="36"/>
        <v>Brazos</v>
      </c>
      <c r="K437">
        <v>69.365514207363589</v>
      </c>
      <c r="L437">
        <f t="shared" si="37"/>
        <v>69.400000000000006</v>
      </c>
    </row>
    <row r="438" spans="1:12">
      <c r="A438">
        <v>2</v>
      </c>
      <c r="B438">
        <v>1</v>
      </c>
      <c r="C438">
        <v>4</v>
      </c>
      <c r="D438">
        <v>171.95534084923565</v>
      </c>
      <c r="E438" t="str">
        <f t="shared" si="38"/>
        <v>Hombre</v>
      </c>
      <c r="F438" t="str">
        <f t="shared" si="39"/>
        <v>poco</v>
      </c>
      <c r="G438">
        <f t="shared" si="40"/>
        <v>4</v>
      </c>
      <c r="H438">
        <f t="shared" si="41"/>
        <v>172</v>
      </c>
      <c r="I438">
        <v>4</v>
      </c>
      <c r="J438" t="str">
        <f t="shared" si="36"/>
        <v>Abdomen</v>
      </c>
      <c r="K438">
        <v>70.940796565171325</v>
      </c>
      <c r="L438">
        <f t="shared" si="37"/>
        <v>70.900000000000006</v>
      </c>
    </row>
    <row r="439" spans="1:12">
      <c r="A439">
        <v>1</v>
      </c>
      <c r="B439">
        <v>2</v>
      </c>
      <c r="C439">
        <v>1</v>
      </c>
      <c r="D439">
        <v>170.64925188780762</v>
      </c>
      <c r="E439" t="str">
        <f t="shared" si="38"/>
        <v>Mujer</v>
      </c>
      <c r="F439" t="str">
        <f t="shared" si="39"/>
        <v>a veces</v>
      </c>
      <c r="G439">
        <f t="shared" si="40"/>
        <v>1</v>
      </c>
      <c r="H439">
        <f t="shared" si="41"/>
        <v>170.6</v>
      </c>
      <c r="I439">
        <v>5</v>
      </c>
      <c r="J439" t="str">
        <f t="shared" si="36"/>
        <v>Cardio</v>
      </c>
      <c r="K439">
        <v>59.846715717366891</v>
      </c>
      <c r="L439">
        <f t="shared" si="37"/>
        <v>59.8</v>
      </c>
    </row>
    <row r="440" spans="1:12">
      <c r="A440">
        <v>1</v>
      </c>
      <c r="B440">
        <v>2</v>
      </c>
      <c r="C440">
        <v>1</v>
      </c>
      <c r="D440">
        <v>177.58693204261363</v>
      </c>
      <c r="E440" t="str">
        <f t="shared" si="38"/>
        <v>Mujer</v>
      </c>
      <c r="F440" t="str">
        <f t="shared" si="39"/>
        <v>a veces</v>
      </c>
      <c r="G440">
        <f t="shared" si="40"/>
        <v>1</v>
      </c>
      <c r="H440">
        <f t="shared" si="41"/>
        <v>177.6</v>
      </c>
      <c r="I440">
        <v>2</v>
      </c>
      <c r="J440" t="str">
        <f t="shared" si="36"/>
        <v>Brazos</v>
      </c>
      <c r="K440">
        <v>57.483034176193172</v>
      </c>
      <c r="L440">
        <f t="shared" si="37"/>
        <v>57.5</v>
      </c>
    </row>
    <row r="441" spans="1:12">
      <c r="A441">
        <v>2</v>
      </c>
      <c r="B441">
        <v>3</v>
      </c>
      <c r="C441">
        <v>2</v>
      </c>
      <c r="D441">
        <v>167.39817212685011</v>
      </c>
      <c r="E441" t="str">
        <f t="shared" si="38"/>
        <v>Hombre</v>
      </c>
      <c r="F441" t="str">
        <f t="shared" si="39"/>
        <v>regularmente</v>
      </c>
      <c r="G441">
        <f t="shared" si="40"/>
        <v>2</v>
      </c>
      <c r="H441">
        <f t="shared" si="41"/>
        <v>167.4</v>
      </c>
      <c r="I441">
        <v>5</v>
      </c>
      <c r="J441" t="str">
        <f t="shared" si="36"/>
        <v>Cardio</v>
      </c>
      <c r="K441">
        <v>73.981214014545543</v>
      </c>
      <c r="L441">
        <f t="shared" si="37"/>
        <v>74</v>
      </c>
    </row>
    <row r="442" spans="1:12">
      <c r="A442">
        <v>1</v>
      </c>
      <c r="B442">
        <v>1</v>
      </c>
      <c r="C442">
        <v>2</v>
      </c>
      <c r="D442">
        <v>170.22640051611234</v>
      </c>
      <c r="E442" t="str">
        <f t="shared" si="38"/>
        <v>Mujer</v>
      </c>
      <c r="F442" t="str">
        <f t="shared" si="39"/>
        <v>poco</v>
      </c>
      <c r="G442">
        <f t="shared" si="40"/>
        <v>2</v>
      </c>
      <c r="H442">
        <f t="shared" si="41"/>
        <v>170.2</v>
      </c>
      <c r="I442">
        <v>5</v>
      </c>
      <c r="J442" t="str">
        <f t="shared" si="36"/>
        <v>Cardio</v>
      </c>
      <c r="K442">
        <v>70.686032196122682</v>
      </c>
      <c r="L442">
        <f t="shared" si="37"/>
        <v>70.7</v>
      </c>
    </row>
    <row r="443" spans="1:12">
      <c r="A443">
        <v>1</v>
      </c>
      <c r="B443">
        <v>2</v>
      </c>
      <c r="C443">
        <v>2</v>
      </c>
      <c r="D443">
        <v>175.6569479056634</v>
      </c>
      <c r="E443" t="str">
        <f t="shared" si="38"/>
        <v>Mujer</v>
      </c>
      <c r="F443" t="str">
        <f t="shared" si="39"/>
        <v>a veces</v>
      </c>
      <c r="G443">
        <f t="shared" si="40"/>
        <v>2</v>
      </c>
      <c r="H443">
        <f t="shared" si="41"/>
        <v>175.7</v>
      </c>
      <c r="I443">
        <v>4</v>
      </c>
      <c r="J443" t="str">
        <f t="shared" si="36"/>
        <v>Abdomen</v>
      </c>
      <c r="K443">
        <v>72.749640204152087</v>
      </c>
      <c r="L443">
        <f t="shared" si="37"/>
        <v>72.7</v>
      </c>
    </row>
    <row r="444" spans="1:12">
      <c r="A444">
        <v>1</v>
      </c>
      <c r="B444">
        <v>3</v>
      </c>
      <c r="C444">
        <v>3</v>
      </c>
      <c r="D444">
        <v>176.26356268185191</v>
      </c>
      <c r="E444" t="str">
        <f t="shared" si="38"/>
        <v>Mujer</v>
      </c>
      <c r="F444" t="str">
        <f t="shared" si="39"/>
        <v>regularmente</v>
      </c>
      <c r="G444">
        <f t="shared" si="40"/>
        <v>3</v>
      </c>
      <c r="H444">
        <f t="shared" si="41"/>
        <v>176.3</v>
      </c>
      <c r="I444">
        <v>2</v>
      </c>
      <c r="J444" t="str">
        <f t="shared" si="36"/>
        <v>Brazos</v>
      </c>
      <c r="K444">
        <v>57.98015381910372</v>
      </c>
      <c r="L444">
        <f t="shared" si="37"/>
        <v>58</v>
      </c>
    </row>
    <row r="445" spans="1:12">
      <c r="A445">
        <v>2</v>
      </c>
      <c r="B445">
        <v>2</v>
      </c>
      <c r="C445">
        <v>4</v>
      </c>
      <c r="D445">
        <v>168.38845724298153</v>
      </c>
      <c r="E445" t="str">
        <f t="shared" si="38"/>
        <v>Hombre</v>
      </c>
      <c r="F445" t="str">
        <f t="shared" si="39"/>
        <v>a veces</v>
      </c>
      <c r="G445">
        <f t="shared" si="40"/>
        <v>4</v>
      </c>
      <c r="H445">
        <f t="shared" si="41"/>
        <v>168.4</v>
      </c>
      <c r="I445">
        <v>4</v>
      </c>
      <c r="J445" t="str">
        <f t="shared" si="36"/>
        <v>Abdomen</v>
      </c>
      <c r="K445">
        <v>68.407036614482053</v>
      </c>
      <c r="L445">
        <f t="shared" si="37"/>
        <v>68.400000000000006</v>
      </c>
    </row>
    <row r="446" spans="1:12">
      <c r="A446">
        <v>2</v>
      </c>
      <c r="B446">
        <v>1</v>
      </c>
      <c r="C446">
        <v>4</v>
      </c>
      <c r="D446">
        <v>175.56608938495629</v>
      </c>
      <c r="E446" t="str">
        <f t="shared" si="38"/>
        <v>Hombre</v>
      </c>
      <c r="F446" t="str">
        <f t="shared" si="39"/>
        <v>poco</v>
      </c>
      <c r="G446">
        <f t="shared" si="40"/>
        <v>4</v>
      </c>
      <c r="H446">
        <f t="shared" si="41"/>
        <v>175.6</v>
      </c>
      <c r="I446">
        <v>5</v>
      </c>
      <c r="J446" t="str">
        <f t="shared" si="36"/>
        <v>Cardio</v>
      </c>
      <c r="K446">
        <v>70.493418435531197</v>
      </c>
      <c r="L446">
        <f t="shared" si="37"/>
        <v>70.5</v>
      </c>
    </row>
    <row r="447" spans="1:12">
      <c r="A447">
        <v>1</v>
      </c>
      <c r="B447">
        <v>1</v>
      </c>
      <c r="C447">
        <v>1</v>
      </c>
      <c r="D447">
        <v>174.12643203162588</v>
      </c>
      <c r="E447" t="str">
        <f t="shared" si="38"/>
        <v>Mujer</v>
      </c>
      <c r="F447" t="str">
        <f t="shared" si="39"/>
        <v>poco</v>
      </c>
      <c r="G447">
        <f t="shared" si="40"/>
        <v>1</v>
      </c>
      <c r="H447">
        <f t="shared" si="41"/>
        <v>174.1</v>
      </c>
      <c r="I447">
        <v>4</v>
      </c>
      <c r="J447" t="str">
        <f t="shared" si="36"/>
        <v>Abdomen</v>
      </c>
      <c r="K447">
        <v>60.168044172017829</v>
      </c>
      <c r="L447">
        <f t="shared" si="37"/>
        <v>60.2</v>
      </c>
    </row>
    <row r="448" spans="1:12">
      <c r="A448">
        <v>1</v>
      </c>
      <c r="B448">
        <v>3</v>
      </c>
      <c r="C448">
        <v>1</v>
      </c>
      <c r="D448">
        <v>171.02312696981244</v>
      </c>
      <c r="E448" t="str">
        <f t="shared" si="38"/>
        <v>Mujer</v>
      </c>
      <c r="F448" t="str">
        <f t="shared" si="39"/>
        <v>regularmente</v>
      </c>
      <c r="G448">
        <f t="shared" si="40"/>
        <v>1</v>
      </c>
      <c r="H448">
        <f t="shared" si="41"/>
        <v>171</v>
      </c>
      <c r="I448">
        <v>4</v>
      </c>
      <c r="J448" t="str">
        <f t="shared" si="36"/>
        <v>Abdomen</v>
      </c>
      <c r="K448">
        <v>59.988788248528721</v>
      </c>
      <c r="L448">
        <f t="shared" si="37"/>
        <v>60</v>
      </c>
    </row>
    <row r="449" spans="1:12">
      <c r="A449">
        <v>2</v>
      </c>
      <c r="B449">
        <v>2</v>
      </c>
      <c r="C449">
        <v>1</v>
      </c>
      <c r="D449">
        <v>171.96258952200878</v>
      </c>
      <c r="E449" t="str">
        <f t="shared" si="38"/>
        <v>Hombre</v>
      </c>
      <c r="F449" t="str">
        <f t="shared" si="39"/>
        <v>a veces</v>
      </c>
      <c r="G449">
        <f t="shared" si="40"/>
        <v>1</v>
      </c>
      <c r="H449">
        <f t="shared" si="41"/>
        <v>172</v>
      </c>
      <c r="I449">
        <v>4</v>
      </c>
      <c r="J449" t="str">
        <f t="shared" si="36"/>
        <v>Abdomen</v>
      </c>
      <c r="K449">
        <v>77.943913494463771</v>
      </c>
      <c r="L449">
        <f t="shared" si="37"/>
        <v>77.900000000000006</v>
      </c>
    </row>
    <row r="450" spans="1:12">
      <c r="A450">
        <v>2</v>
      </c>
      <c r="B450">
        <v>3</v>
      </c>
      <c r="C450">
        <v>2</v>
      </c>
      <c r="D450">
        <v>177.097733032424</v>
      </c>
      <c r="E450" t="str">
        <f t="shared" si="38"/>
        <v>Hombre</v>
      </c>
      <c r="F450" t="str">
        <f t="shared" si="39"/>
        <v>regularmente</v>
      </c>
      <c r="G450">
        <f t="shared" si="40"/>
        <v>2</v>
      </c>
      <c r="H450">
        <f t="shared" si="41"/>
        <v>177.1</v>
      </c>
      <c r="I450">
        <v>5</v>
      </c>
      <c r="J450" t="str">
        <f t="shared" ref="J450:J500" si="42">VLOOKUP(I450,$O$16:$Q$20,3,0)</f>
        <v>Cardio</v>
      </c>
      <c r="K450">
        <v>90.152025203942316</v>
      </c>
      <c r="L450">
        <f t="shared" ref="L450:L500" si="43">ROUND(K450,1)</f>
        <v>90.2</v>
      </c>
    </row>
    <row r="451" spans="1:12">
      <c r="A451">
        <v>2</v>
      </c>
      <c r="B451">
        <v>2</v>
      </c>
      <c r="C451">
        <v>3</v>
      </c>
      <c r="D451">
        <v>168.3108273227117</v>
      </c>
      <c r="E451" t="str">
        <f t="shared" si="38"/>
        <v>Hombre</v>
      </c>
      <c r="F451" t="str">
        <f t="shared" si="39"/>
        <v>a veces</v>
      </c>
      <c r="G451">
        <f t="shared" si="40"/>
        <v>3</v>
      </c>
      <c r="H451">
        <f t="shared" si="41"/>
        <v>168.3</v>
      </c>
      <c r="I451">
        <v>5</v>
      </c>
      <c r="J451" t="str">
        <f t="shared" si="42"/>
        <v>Cardio</v>
      </c>
      <c r="K451">
        <v>81.373655748766026</v>
      </c>
      <c r="L451">
        <f t="shared" si="43"/>
        <v>81.400000000000006</v>
      </c>
    </row>
    <row r="452" spans="1:12">
      <c r="A452">
        <v>1</v>
      </c>
      <c r="B452">
        <v>3</v>
      </c>
      <c r="C452">
        <v>2</v>
      </c>
      <c r="D452">
        <v>172.31678768614074</v>
      </c>
      <c r="E452" t="str">
        <f t="shared" si="38"/>
        <v>Mujer</v>
      </c>
      <c r="F452" t="str">
        <f t="shared" si="39"/>
        <v>regularmente</v>
      </c>
      <c r="G452">
        <f t="shared" si="40"/>
        <v>2</v>
      </c>
      <c r="H452">
        <f t="shared" si="41"/>
        <v>172.3</v>
      </c>
      <c r="I452">
        <v>4</v>
      </c>
      <c r="J452" t="str">
        <f t="shared" si="42"/>
        <v>Abdomen</v>
      </c>
      <c r="K452">
        <v>68.480379320733476</v>
      </c>
      <c r="L452">
        <f t="shared" si="43"/>
        <v>68.5</v>
      </c>
    </row>
    <row r="453" spans="1:12">
      <c r="A453">
        <v>1</v>
      </c>
      <c r="B453">
        <v>1</v>
      </c>
      <c r="C453">
        <v>5</v>
      </c>
      <c r="D453">
        <v>167.60825630801264</v>
      </c>
      <c r="E453" t="str">
        <f t="shared" ref="E453:E500" si="44">IF(A453=1,"Mujer","Hombre")</f>
        <v>Mujer</v>
      </c>
      <c r="F453" t="str">
        <f t="shared" ref="F453:F500" si="45">IF(B453=1,"poco",IF(B453=2,"a veces",IF(B453=3,"regularmente","siempre")))</f>
        <v>poco</v>
      </c>
      <c r="G453">
        <f t="shared" ref="G453:G500" si="46">C453</f>
        <v>5</v>
      </c>
      <c r="H453">
        <f t="shared" ref="H453:H500" si="47">ROUND(D453,1)</f>
        <v>167.6</v>
      </c>
      <c r="I453">
        <v>5</v>
      </c>
      <c r="J453" t="str">
        <f t="shared" si="42"/>
        <v>Cardio</v>
      </c>
      <c r="K453">
        <v>56.691137397044805</v>
      </c>
      <c r="L453">
        <f t="shared" si="43"/>
        <v>56.7</v>
      </c>
    </row>
    <row r="454" spans="1:12">
      <c r="A454">
        <v>2</v>
      </c>
      <c r="B454">
        <v>2</v>
      </c>
      <c r="C454">
        <v>2</v>
      </c>
      <c r="D454">
        <v>168.30647539056372</v>
      </c>
      <c r="E454" t="str">
        <f t="shared" si="44"/>
        <v>Hombre</v>
      </c>
      <c r="F454" t="str">
        <f t="shared" si="45"/>
        <v>a veces</v>
      </c>
      <c r="G454">
        <f t="shared" si="46"/>
        <v>2</v>
      </c>
      <c r="H454">
        <f t="shared" si="47"/>
        <v>168.3</v>
      </c>
      <c r="I454">
        <v>5</v>
      </c>
      <c r="J454" t="str">
        <f t="shared" si="42"/>
        <v>Cardio</v>
      </c>
      <c r="K454">
        <v>85.371784417942393</v>
      </c>
      <c r="L454">
        <f t="shared" si="43"/>
        <v>85.4</v>
      </c>
    </row>
    <row r="455" spans="1:12">
      <c r="A455">
        <v>2</v>
      </c>
      <c r="B455">
        <v>2</v>
      </c>
      <c r="C455">
        <v>2</v>
      </c>
      <c r="D455">
        <v>176.4261257648468</v>
      </c>
      <c r="E455" t="str">
        <f t="shared" si="44"/>
        <v>Hombre</v>
      </c>
      <c r="F455" t="str">
        <f t="shared" si="45"/>
        <v>a veces</v>
      </c>
      <c r="G455">
        <f t="shared" si="46"/>
        <v>2</v>
      </c>
      <c r="H455">
        <f t="shared" si="47"/>
        <v>176.4</v>
      </c>
      <c r="I455">
        <v>2</v>
      </c>
      <c r="J455" t="str">
        <f t="shared" si="42"/>
        <v>Brazos</v>
      </c>
      <c r="K455">
        <v>77.863234078884119</v>
      </c>
      <c r="L455">
        <f t="shared" si="43"/>
        <v>77.900000000000006</v>
      </c>
    </row>
    <row r="456" spans="1:12">
      <c r="A456">
        <v>1</v>
      </c>
      <c r="B456">
        <v>2</v>
      </c>
      <c r="C456">
        <v>1</v>
      </c>
      <c r="D456">
        <v>167.79877725814003</v>
      </c>
      <c r="E456" t="str">
        <f t="shared" si="44"/>
        <v>Mujer</v>
      </c>
      <c r="F456" t="str">
        <f t="shared" si="45"/>
        <v>a veces</v>
      </c>
      <c r="G456">
        <f t="shared" si="46"/>
        <v>1</v>
      </c>
      <c r="H456">
        <f t="shared" si="47"/>
        <v>167.8</v>
      </c>
      <c r="I456">
        <v>5</v>
      </c>
      <c r="J456" t="str">
        <f t="shared" si="42"/>
        <v>Cardio</v>
      </c>
      <c r="K456">
        <v>57.763535358093215</v>
      </c>
      <c r="L456">
        <f t="shared" si="43"/>
        <v>57.8</v>
      </c>
    </row>
    <row r="457" spans="1:12">
      <c r="A457">
        <v>2</v>
      </c>
      <c r="B457">
        <v>1</v>
      </c>
      <c r="C457">
        <v>3</v>
      </c>
      <c r="D457">
        <v>170.69052475737408</v>
      </c>
      <c r="E457" t="str">
        <f t="shared" si="44"/>
        <v>Hombre</v>
      </c>
      <c r="F457" t="str">
        <f t="shared" si="45"/>
        <v>poco</v>
      </c>
      <c r="G457">
        <f t="shared" si="46"/>
        <v>3</v>
      </c>
      <c r="H457">
        <f t="shared" si="47"/>
        <v>170.7</v>
      </c>
      <c r="I457">
        <v>5</v>
      </c>
      <c r="J457" t="str">
        <f t="shared" si="42"/>
        <v>Cardio</v>
      </c>
      <c r="K457">
        <v>79.396925645670848</v>
      </c>
      <c r="L457">
        <f t="shared" si="43"/>
        <v>79.400000000000006</v>
      </c>
    </row>
    <row r="458" spans="1:12">
      <c r="A458">
        <v>2</v>
      </c>
      <c r="B458">
        <v>3</v>
      </c>
      <c r="C458">
        <v>2</v>
      </c>
      <c r="D458">
        <v>173.16006662615109</v>
      </c>
      <c r="E458" t="str">
        <f t="shared" si="44"/>
        <v>Hombre</v>
      </c>
      <c r="F458" t="str">
        <f t="shared" si="45"/>
        <v>regularmente</v>
      </c>
      <c r="G458">
        <f t="shared" si="46"/>
        <v>2</v>
      </c>
      <c r="H458">
        <f t="shared" si="47"/>
        <v>173.2</v>
      </c>
      <c r="I458">
        <v>4</v>
      </c>
      <c r="J458" t="str">
        <f t="shared" si="42"/>
        <v>Abdomen</v>
      </c>
      <c r="K458">
        <v>83.458828649244964</v>
      </c>
      <c r="L458">
        <f t="shared" si="43"/>
        <v>83.5</v>
      </c>
    </row>
    <row r="459" spans="1:12">
      <c r="A459">
        <v>1</v>
      </c>
      <c r="B459">
        <v>1</v>
      </c>
      <c r="C459">
        <v>1</v>
      </c>
      <c r="D459">
        <v>170.24509972718079</v>
      </c>
      <c r="E459" t="str">
        <f t="shared" si="44"/>
        <v>Mujer</v>
      </c>
      <c r="F459" t="str">
        <f t="shared" si="45"/>
        <v>poco</v>
      </c>
      <c r="G459">
        <f t="shared" si="46"/>
        <v>1</v>
      </c>
      <c r="H459">
        <f t="shared" si="47"/>
        <v>170.2</v>
      </c>
      <c r="I459">
        <v>5</v>
      </c>
      <c r="J459" t="str">
        <f t="shared" si="42"/>
        <v>Cardio</v>
      </c>
      <c r="K459">
        <v>71.693137896328693</v>
      </c>
      <c r="L459">
        <f t="shared" si="43"/>
        <v>71.7</v>
      </c>
    </row>
    <row r="460" spans="1:12">
      <c r="A460">
        <v>2</v>
      </c>
      <c r="B460">
        <v>2</v>
      </c>
      <c r="C460">
        <v>3</v>
      </c>
      <c r="D460">
        <v>162.42412741295993</v>
      </c>
      <c r="E460" t="str">
        <f t="shared" si="44"/>
        <v>Hombre</v>
      </c>
      <c r="F460" t="str">
        <f t="shared" si="45"/>
        <v>a veces</v>
      </c>
      <c r="G460">
        <f t="shared" si="46"/>
        <v>3</v>
      </c>
      <c r="H460">
        <f t="shared" si="47"/>
        <v>162.4</v>
      </c>
      <c r="I460">
        <v>3</v>
      </c>
      <c r="J460" t="str">
        <f t="shared" si="42"/>
        <v>Pecho</v>
      </c>
      <c r="K460">
        <v>82.842374787572766</v>
      </c>
      <c r="L460">
        <f t="shared" si="43"/>
        <v>82.8</v>
      </c>
    </row>
    <row r="461" spans="1:12">
      <c r="A461">
        <v>2</v>
      </c>
      <c r="B461">
        <v>2</v>
      </c>
      <c r="C461">
        <v>3</v>
      </c>
      <c r="D461">
        <v>166.30207639711443</v>
      </c>
      <c r="E461" t="str">
        <f t="shared" si="44"/>
        <v>Hombre</v>
      </c>
      <c r="F461" t="str">
        <f t="shared" si="45"/>
        <v>a veces</v>
      </c>
      <c r="G461">
        <f t="shared" si="46"/>
        <v>3</v>
      </c>
      <c r="H461">
        <f t="shared" si="47"/>
        <v>166.3</v>
      </c>
      <c r="I461">
        <v>4</v>
      </c>
      <c r="J461" t="str">
        <f t="shared" si="42"/>
        <v>Abdomen</v>
      </c>
      <c r="K461">
        <v>75.509892850759201</v>
      </c>
      <c r="L461">
        <f t="shared" si="43"/>
        <v>75.5</v>
      </c>
    </row>
    <row r="462" spans="1:12">
      <c r="A462">
        <v>2</v>
      </c>
      <c r="B462">
        <v>2</v>
      </c>
      <c r="C462">
        <v>3</v>
      </c>
      <c r="D462">
        <v>172.76663740805816</v>
      </c>
      <c r="E462" t="str">
        <f t="shared" si="44"/>
        <v>Hombre</v>
      </c>
      <c r="F462" t="str">
        <f t="shared" si="45"/>
        <v>a veces</v>
      </c>
      <c r="G462">
        <f t="shared" si="46"/>
        <v>3</v>
      </c>
      <c r="H462">
        <f t="shared" si="47"/>
        <v>172.8</v>
      </c>
      <c r="I462">
        <v>5</v>
      </c>
      <c r="J462" t="str">
        <f t="shared" si="42"/>
        <v>Cardio</v>
      </c>
      <c r="K462">
        <v>73.289654085465003</v>
      </c>
      <c r="L462">
        <f t="shared" si="43"/>
        <v>73.3</v>
      </c>
    </row>
    <row r="463" spans="1:12">
      <c r="A463">
        <v>2</v>
      </c>
      <c r="B463">
        <v>2</v>
      </c>
      <c r="C463">
        <v>2</v>
      </c>
      <c r="D463">
        <v>169.17738477961393</v>
      </c>
      <c r="E463" t="str">
        <f t="shared" si="44"/>
        <v>Hombre</v>
      </c>
      <c r="F463" t="str">
        <f t="shared" si="45"/>
        <v>a veces</v>
      </c>
      <c r="G463">
        <f t="shared" si="46"/>
        <v>2</v>
      </c>
      <c r="H463">
        <f t="shared" si="47"/>
        <v>169.2</v>
      </c>
      <c r="I463">
        <v>5</v>
      </c>
      <c r="J463" t="str">
        <f t="shared" si="42"/>
        <v>Cardio</v>
      </c>
      <c r="K463">
        <v>68.746275455233985</v>
      </c>
      <c r="L463">
        <f t="shared" si="43"/>
        <v>68.7</v>
      </c>
    </row>
    <row r="464" spans="1:12">
      <c r="A464">
        <v>2</v>
      </c>
      <c r="B464">
        <v>1</v>
      </c>
      <c r="C464">
        <v>3</v>
      </c>
      <c r="D464">
        <v>168.35987637197832</v>
      </c>
      <c r="E464" t="str">
        <f t="shared" si="44"/>
        <v>Hombre</v>
      </c>
      <c r="F464" t="str">
        <f t="shared" si="45"/>
        <v>poco</v>
      </c>
      <c r="G464">
        <f t="shared" si="46"/>
        <v>3</v>
      </c>
      <c r="H464">
        <f t="shared" si="47"/>
        <v>168.4</v>
      </c>
      <c r="I464">
        <v>4</v>
      </c>
      <c r="J464" t="str">
        <f t="shared" si="42"/>
        <v>Abdomen</v>
      </c>
      <c r="K464">
        <v>68.39474683995067</v>
      </c>
      <c r="L464">
        <f t="shared" si="43"/>
        <v>68.400000000000006</v>
      </c>
    </row>
    <row r="465" spans="1:12">
      <c r="A465">
        <v>1</v>
      </c>
      <c r="B465">
        <v>1</v>
      </c>
      <c r="C465">
        <v>4</v>
      </c>
      <c r="D465">
        <v>162.769917298574</v>
      </c>
      <c r="E465" t="str">
        <f t="shared" si="44"/>
        <v>Mujer</v>
      </c>
      <c r="F465" t="str">
        <f t="shared" si="45"/>
        <v>poco</v>
      </c>
      <c r="G465">
        <f t="shared" si="46"/>
        <v>4</v>
      </c>
      <c r="H465">
        <f t="shared" si="47"/>
        <v>162.80000000000001</v>
      </c>
      <c r="I465">
        <v>4</v>
      </c>
      <c r="J465" t="str">
        <f t="shared" si="42"/>
        <v>Abdomen</v>
      </c>
      <c r="K465">
        <v>53.852568573458122</v>
      </c>
      <c r="L465">
        <f t="shared" si="43"/>
        <v>53.9</v>
      </c>
    </row>
    <row r="466" spans="1:12">
      <c r="A466">
        <v>2</v>
      </c>
      <c r="B466">
        <v>4</v>
      </c>
      <c r="C466">
        <v>2</v>
      </c>
      <c r="D466">
        <v>169.77083916746778</v>
      </c>
      <c r="E466" t="str">
        <f t="shared" si="44"/>
        <v>Hombre</v>
      </c>
      <c r="F466" t="str">
        <f t="shared" si="45"/>
        <v>siempre</v>
      </c>
      <c r="G466">
        <f t="shared" si="46"/>
        <v>2</v>
      </c>
      <c r="H466">
        <f t="shared" si="47"/>
        <v>169.8</v>
      </c>
      <c r="I466">
        <v>5</v>
      </c>
      <c r="J466" t="str">
        <f t="shared" si="42"/>
        <v>Cardio</v>
      </c>
      <c r="K466">
        <v>84.001460842011141</v>
      </c>
      <c r="L466">
        <f t="shared" si="43"/>
        <v>84</v>
      </c>
    </row>
    <row r="467" spans="1:12">
      <c r="A467">
        <v>1</v>
      </c>
      <c r="B467">
        <v>2</v>
      </c>
      <c r="C467">
        <v>4</v>
      </c>
      <c r="D467">
        <v>168.42820216144901</v>
      </c>
      <c r="E467" t="str">
        <f t="shared" si="44"/>
        <v>Mujer</v>
      </c>
      <c r="F467" t="str">
        <f t="shared" si="45"/>
        <v>a veces</v>
      </c>
      <c r="G467">
        <f t="shared" si="46"/>
        <v>4</v>
      </c>
      <c r="H467">
        <f t="shared" si="47"/>
        <v>168.4</v>
      </c>
      <c r="I467">
        <v>5</v>
      </c>
      <c r="J467" t="str">
        <f t="shared" si="42"/>
        <v>Cardio</v>
      </c>
      <c r="K467">
        <v>62.002716821350617</v>
      </c>
      <c r="L467">
        <f t="shared" si="43"/>
        <v>62</v>
      </c>
    </row>
    <row r="468" spans="1:12">
      <c r="A468">
        <v>1</v>
      </c>
      <c r="B468">
        <v>2</v>
      </c>
      <c r="C468">
        <v>4</v>
      </c>
      <c r="D468">
        <v>168.32553385203937</v>
      </c>
      <c r="E468" t="str">
        <f t="shared" si="44"/>
        <v>Mujer</v>
      </c>
      <c r="F468" t="str">
        <f t="shared" si="45"/>
        <v>a veces</v>
      </c>
      <c r="G468">
        <f t="shared" si="46"/>
        <v>4</v>
      </c>
      <c r="H468">
        <f t="shared" si="47"/>
        <v>168.3</v>
      </c>
      <c r="I468">
        <v>2</v>
      </c>
      <c r="J468" t="str">
        <f t="shared" si="42"/>
        <v>Brazos</v>
      </c>
      <c r="K468">
        <v>70.963702863774955</v>
      </c>
      <c r="L468">
        <f t="shared" si="43"/>
        <v>71</v>
      </c>
    </row>
    <row r="469" spans="1:12">
      <c r="A469">
        <v>1</v>
      </c>
      <c r="B469">
        <v>3</v>
      </c>
      <c r="C469">
        <v>3</v>
      </c>
      <c r="D469">
        <v>170.03197783371434</v>
      </c>
      <c r="E469" t="str">
        <f t="shared" si="44"/>
        <v>Mujer</v>
      </c>
      <c r="F469" t="str">
        <f t="shared" si="45"/>
        <v>regularmente</v>
      </c>
      <c r="G469">
        <f t="shared" si="46"/>
        <v>3</v>
      </c>
      <c r="H469">
        <f t="shared" si="47"/>
        <v>170</v>
      </c>
      <c r="I469">
        <v>3</v>
      </c>
      <c r="J469" t="str">
        <f t="shared" si="42"/>
        <v>Pecho</v>
      </c>
      <c r="K469">
        <v>73.612151576811442</v>
      </c>
      <c r="L469">
        <f t="shared" si="43"/>
        <v>73.599999999999994</v>
      </c>
    </row>
    <row r="470" spans="1:12">
      <c r="A470">
        <v>1</v>
      </c>
      <c r="B470">
        <v>2</v>
      </c>
      <c r="C470">
        <v>2</v>
      </c>
      <c r="D470">
        <v>167.65056600153912</v>
      </c>
      <c r="E470" t="str">
        <f t="shared" si="44"/>
        <v>Mujer</v>
      </c>
      <c r="F470" t="str">
        <f t="shared" si="45"/>
        <v>a veces</v>
      </c>
      <c r="G470">
        <f t="shared" si="46"/>
        <v>2</v>
      </c>
      <c r="H470">
        <f t="shared" si="47"/>
        <v>167.7</v>
      </c>
      <c r="I470">
        <v>3</v>
      </c>
      <c r="J470" t="str">
        <f t="shared" si="42"/>
        <v>Pecho</v>
      </c>
      <c r="K470">
        <v>65.707215080584859</v>
      </c>
      <c r="L470">
        <f t="shared" si="43"/>
        <v>65.7</v>
      </c>
    </row>
    <row r="471" spans="1:12">
      <c r="A471">
        <v>2</v>
      </c>
      <c r="B471">
        <v>3</v>
      </c>
      <c r="C471">
        <v>3</v>
      </c>
      <c r="D471">
        <v>170.89557488536229</v>
      </c>
      <c r="E471" t="str">
        <f t="shared" si="44"/>
        <v>Hombre</v>
      </c>
      <c r="F471" t="str">
        <f t="shared" si="45"/>
        <v>regularmente</v>
      </c>
      <c r="G471">
        <f t="shared" si="46"/>
        <v>3</v>
      </c>
      <c r="H471">
        <f t="shared" si="47"/>
        <v>170.9</v>
      </c>
      <c r="I471">
        <v>2</v>
      </c>
      <c r="J471" t="str">
        <f t="shared" si="42"/>
        <v>Brazos</v>
      </c>
      <c r="K471">
        <v>79.485097200705781</v>
      </c>
      <c r="L471">
        <f t="shared" si="43"/>
        <v>79.5</v>
      </c>
    </row>
    <row r="472" spans="1:12">
      <c r="A472">
        <v>2</v>
      </c>
      <c r="B472">
        <v>1</v>
      </c>
      <c r="C472">
        <v>1</v>
      </c>
      <c r="D472">
        <v>175.08729499415495</v>
      </c>
      <c r="E472" t="str">
        <f t="shared" si="44"/>
        <v>Hombre</v>
      </c>
      <c r="F472" t="str">
        <f t="shared" si="45"/>
        <v>poco</v>
      </c>
      <c r="G472">
        <f t="shared" si="46"/>
        <v>1</v>
      </c>
      <c r="H472">
        <f t="shared" si="47"/>
        <v>175.1</v>
      </c>
      <c r="I472">
        <v>3</v>
      </c>
      <c r="J472" t="str">
        <f t="shared" si="42"/>
        <v>Pecho</v>
      </c>
      <c r="K472">
        <v>72.287536847486621</v>
      </c>
      <c r="L472">
        <f t="shared" si="43"/>
        <v>72.3</v>
      </c>
    </row>
    <row r="473" spans="1:12">
      <c r="A473">
        <v>1</v>
      </c>
      <c r="B473">
        <v>1</v>
      </c>
      <c r="C473">
        <v>2</v>
      </c>
      <c r="D473">
        <v>167.96390966366744</v>
      </c>
      <c r="E473" t="str">
        <f t="shared" si="44"/>
        <v>Mujer</v>
      </c>
      <c r="F473" t="str">
        <f t="shared" si="45"/>
        <v>poco</v>
      </c>
      <c r="G473">
        <f t="shared" si="46"/>
        <v>2</v>
      </c>
      <c r="H473">
        <f t="shared" si="47"/>
        <v>168</v>
      </c>
      <c r="I473">
        <v>2</v>
      </c>
      <c r="J473" t="str">
        <f t="shared" si="42"/>
        <v>Brazos</v>
      </c>
      <c r="K473">
        <v>73.82628567219362</v>
      </c>
      <c r="L473">
        <f t="shared" si="43"/>
        <v>73.8</v>
      </c>
    </row>
    <row r="474" spans="1:12">
      <c r="A474">
        <v>1</v>
      </c>
      <c r="B474">
        <v>2</v>
      </c>
      <c r="C474">
        <v>2</v>
      </c>
      <c r="D474">
        <v>169.05981439951574</v>
      </c>
      <c r="E474" t="str">
        <f t="shared" si="44"/>
        <v>Mujer</v>
      </c>
      <c r="F474" t="str">
        <f t="shared" si="45"/>
        <v>a veces</v>
      </c>
      <c r="G474">
        <f t="shared" si="46"/>
        <v>2</v>
      </c>
      <c r="H474">
        <f t="shared" si="47"/>
        <v>169.1</v>
      </c>
      <c r="I474">
        <v>5</v>
      </c>
      <c r="J474" t="str">
        <f t="shared" si="42"/>
        <v>Cardio</v>
      </c>
      <c r="K474">
        <v>58.242729471815977</v>
      </c>
      <c r="L474">
        <f t="shared" si="43"/>
        <v>58.2</v>
      </c>
    </row>
    <row r="475" spans="1:12">
      <c r="A475">
        <v>2</v>
      </c>
      <c r="B475">
        <v>1</v>
      </c>
      <c r="C475">
        <v>1</v>
      </c>
      <c r="D475">
        <v>171.41529199026991</v>
      </c>
      <c r="E475" t="str">
        <f t="shared" si="44"/>
        <v>Hombre</v>
      </c>
      <c r="F475" t="str">
        <f t="shared" si="45"/>
        <v>poco</v>
      </c>
      <c r="G475">
        <f t="shared" si="46"/>
        <v>1</v>
      </c>
      <c r="H475">
        <f t="shared" si="47"/>
        <v>171.4</v>
      </c>
      <c r="I475">
        <v>5</v>
      </c>
      <c r="J475" t="str">
        <f t="shared" si="42"/>
        <v>Cardio</v>
      </c>
      <c r="K475">
        <v>81.708575555816054</v>
      </c>
      <c r="L475">
        <f t="shared" si="43"/>
        <v>81.7</v>
      </c>
    </row>
    <row r="476" spans="1:12">
      <c r="A476">
        <v>2</v>
      </c>
      <c r="B476">
        <v>1</v>
      </c>
      <c r="C476">
        <v>3</v>
      </c>
      <c r="D476">
        <v>168.1246128299972</v>
      </c>
      <c r="E476" t="str">
        <f t="shared" si="44"/>
        <v>Hombre</v>
      </c>
      <c r="F476" t="str">
        <f t="shared" si="45"/>
        <v>poco</v>
      </c>
      <c r="G476">
        <f t="shared" si="46"/>
        <v>3</v>
      </c>
      <c r="H476">
        <f t="shared" si="47"/>
        <v>168.1</v>
      </c>
      <c r="I476">
        <v>4</v>
      </c>
      <c r="J476" t="str">
        <f t="shared" si="42"/>
        <v>Abdomen</v>
      </c>
      <c r="K476">
        <v>79.293583516898792</v>
      </c>
      <c r="L476">
        <f t="shared" si="43"/>
        <v>79.3</v>
      </c>
    </row>
    <row r="477" spans="1:12">
      <c r="A477">
        <v>1</v>
      </c>
      <c r="B477">
        <v>3</v>
      </c>
      <c r="C477">
        <v>2</v>
      </c>
      <c r="D477">
        <v>172.08991878025699</v>
      </c>
      <c r="E477" t="str">
        <f t="shared" si="44"/>
        <v>Mujer</v>
      </c>
      <c r="F477" t="str">
        <f t="shared" si="45"/>
        <v>regularmente</v>
      </c>
      <c r="G477">
        <f t="shared" si="46"/>
        <v>2</v>
      </c>
      <c r="H477">
        <f t="shared" si="47"/>
        <v>172.1</v>
      </c>
      <c r="I477">
        <v>4</v>
      </c>
      <c r="J477" t="str">
        <f t="shared" si="42"/>
        <v>Abdomen</v>
      </c>
      <c r="K477">
        <v>59.394169136497652</v>
      </c>
      <c r="L477">
        <f t="shared" si="43"/>
        <v>59.4</v>
      </c>
    </row>
    <row r="478" spans="1:12">
      <c r="A478">
        <v>2</v>
      </c>
      <c r="B478">
        <v>3</v>
      </c>
      <c r="C478">
        <v>4</v>
      </c>
      <c r="D478">
        <v>165.74860339635052</v>
      </c>
      <c r="E478" t="str">
        <f t="shared" si="44"/>
        <v>Hombre</v>
      </c>
      <c r="F478" t="str">
        <f t="shared" si="45"/>
        <v>regularmente</v>
      </c>
      <c r="G478">
        <f t="shared" si="46"/>
        <v>4</v>
      </c>
      <c r="H478">
        <f t="shared" si="47"/>
        <v>165.7</v>
      </c>
      <c r="I478">
        <v>4</v>
      </c>
      <c r="J478" t="str">
        <f t="shared" si="42"/>
        <v>Abdomen</v>
      </c>
      <c r="K478">
        <v>77.271899460430717</v>
      </c>
      <c r="L478">
        <f t="shared" si="43"/>
        <v>77.3</v>
      </c>
    </row>
    <row r="479" spans="1:12">
      <c r="A479">
        <v>1</v>
      </c>
      <c r="B479">
        <v>2</v>
      </c>
      <c r="C479">
        <v>1</v>
      </c>
      <c r="D479">
        <v>179.99629264697433</v>
      </c>
      <c r="E479" t="str">
        <f t="shared" si="44"/>
        <v>Mujer</v>
      </c>
      <c r="F479" t="str">
        <f t="shared" si="45"/>
        <v>a veces</v>
      </c>
      <c r="G479">
        <f t="shared" si="46"/>
        <v>1</v>
      </c>
      <c r="H479">
        <f t="shared" si="47"/>
        <v>180</v>
      </c>
      <c r="I479">
        <v>5</v>
      </c>
      <c r="J479" t="str">
        <f t="shared" si="42"/>
        <v>Cardio</v>
      </c>
      <c r="K479">
        <v>61.398591205850238</v>
      </c>
      <c r="L479">
        <f t="shared" si="43"/>
        <v>61.4</v>
      </c>
    </row>
    <row r="480" spans="1:12">
      <c r="A480">
        <v>1</v>
      </c>
      <c r="B480">
        <v>3</v>
      </c>
      <c r="C480">
        <v>3</v>
      </c>
      <c r="D480">
        <v>170.89118202595273</v>
      </c>
      <c r="E480" t="str">
        <f t="shared" si="44"/>
        <v>Mujer</v>
      </c>
      <c r="F480" t="str">
        <f t="shared" si="45"/>
        <v>regularmente</v>
      </c>
      <c r="G480">
        <f t="shared" si="46"/>
        <v>3</v>
      </c>
      <c r="H480">
        <f t="shared" si="47"/>
        <v>170.9</v>
      </c>
      <c r="I480">
        <v>2</v>
      </c>
      <c r="J480" t="str">
        <f t="shared" si="42"/>
        <v>Brazos</v>
      </c>
      <c r="K480">
        <v>66.938649169862032</v>
      </c>
      <c r="L480">
        <f t="shared" si="43"/>
        <v>66.900000000000006</v>
      </c>
    </row>
    <row r="481" spans="1:12">
      <c r="A481">
        <v>2</v>
      </c>
      <c r="B481">
        <v>4</v>
      </c>
      <c r="C481">
        <v>2</v>
      </c>
      <c r="D481">
        <v>173.20964318234473</v>
      </c>
      <c r="E481" t="str">
        <f t="shared" si="44"/>
        <v>Hombre</v>
      </c>
      <c r="F481" t="str">
        <f t="shared" si="45"/>
        <v>siempre</v>
      </c>
      <c r="G481">
        <f t="shared" si="46"/>
        <v>2</v>
      </c>
      <c r="H481">
        <f t="shared" si="47"/>
        <v>173.2</v>
      </c>
      <c r="I481">
        <v>4</v>
      </c>
      <c r="J481" t="str">
        <f t="shared" si="42"/>
        <v>Abdomen</v>
      </c>
      <c r="K481">
        <v>78.48014656840823</v>
      </c>
      <c r="L481">
        <f t="shared" si="43"/>
        <v>78.5</v>
      </c>
    </row>
    <row r="482" spans="1:12">
      <c r="A482">
        <v>1</v>
      </c>
      <c r="B482">
        <v>2</v>
      </c>
      <c r="C482">
        <v>3</v>
      </c>
      <c r="D482">
        <v>169.88753188517876</v>
      </c>
      <c r="E482" t="str">
        <f t="shared" si="44"/>
        <v>Mujer</v>
      </c>
      <c r="F482" t="str">
        <f t="shared" si="45"/>
        <v>a veces</v>
      </c>
      <c r="G482">
        <f t="shared" si="46"/>
        <v>3</v>
      </c>
      <c r="H482">
        <f t="shared" si="47"/>
        <v>169.9</v>
      </c>
      <c r="I482">
        <v>3</v>
      </c>
      <c r="J482" t="str">
        <f t="shared" si="42"/>
        <v>Pecho</v>
      </c>
      <c r="K482">
        <v>67.557262116367923</v>
      </c>
      <c r="L482">
        <f t="shared" si="43"/>
        <v>67.599999999999994</v>
      </c>
    </row>
    <row r="483" spans="1:12">
      <c r="A483">
        <v>1</v>
      </c>
      <c r="B483">
        <v>1</v>
      </c>
      <c r="C483">
        <v>1</v>
      </c>
      <c r="D483">
        <v>166.94667167204898</v>
      </c>
      <c r="E483" t="str">
        <f t="shared" si="44"/>
        <v>Mujer</v>
      </c>
      <c r="F483" t="str">
        <f t="shared" si="45"/>
        <v>poco</v>
      </c>
      <c r="G483">
        <f t="shared" si="46"/>
        <v>1</v>
      </c>
      <c r="H483">
        <f t="shared" si="47"/>
        <v>166.9</v>
      </c>
      <c r="I483">
        <v>5</v>
      </c>
      <c r="J483" t="str">
        <f t="shared" si="42"/>
        <v>Cardio</v>
      </c>
      <c r="K483">
        <v>61.439735235378613</v>
      </c>
      <c r="L483">
        <f t="shared" si="43"/>
        <v>61.4</v>
      </c>
    </row>
    <row r="484" spans="1:12">
      <c r="A484">
        <v>1</v>
      </c>
      <c r="B484">
        <v>2</v>
      </c>
      <c r="C484">
        <v>1</v>
      </c>
      <c r="D484">
        <v>173.37538949679583</v>
      </c>
      <c r="E484" t="str">
        <f t="shared" si="44"/>
        <v>Mujer</v>
      </c>
      <c r="F484" t="str">
        <f t="shared" si="45"/>
        <v>a veces</v>
      </c>
      <c r="G484">
        <f t="shared" si="46"/>
        <v>1</v>
      </c>
      <c r="H484">
        <f t="shared" si="47"/>
        <v>173.4</v>
      </c>
      <c r="I484">
        <v>4</v>
      </c>
      <c r="J484" t="str">
        <f t="shared" si="42"/>
        <v>Abdomen</v>
      </c>
      <c r="K484">
        <v>60.882648008782411</v>
      </c>
      <c r="L484">
        <f t="shared" si="43"/>
        <v>60.9</v>
      </c>
    </row>
    <row r="485" spans="1:12">
      <c r="A485">
        <v>1</v>
      </c>
      <c r="B485">
        <v>2</v>
      </c>
      <c r="C485">
        <v>4</v>
      </c>
      <c r="D485">
        <v>168.8396666594781</v>
      </c>
      <c r="E485" t="str">
        <f t="shared" si="44"/>
        <v>Mujer</v>
      </c>
      <c r="F485" t="str">
        <f t="shared" si="45"/>
        <v>a veces</v>
      </c>
      <c r="G485">
        <f t="shared" si="46"/>
        <v>4</v>
      </c>
      <c r="H485">
        <f t="shared" si="47"/>
        <v>168.8</v>
      </c>
      <c r="I485">
        <v>5</v>
      </c>
      <c r="J485" t="str">
        <f t="shared" si="42"/>
        <v>Cardio</v>
      </c>
      <c r="K485">
        <v>62.159073330601672</v>
      </c>
      <c r="L485">
        <f t="shared" si="43"/>
        <v>62.2</v>
      </c>
    </row>
    <row r="486" spans="1:12">
      <c r="A486">
        <v>1</v>
      </c>
      <c r="B486">
        <v>2</v>
      </c>
      <c r="C486">
        <v>2</v>
      </c>
      <c r="D486">
        <v>166.62592017557472</v>
      </c>
      <c r="E486" t="str">
        <f t="shared" si="44"/>
        <v>Mujer</v>
      </c>
      <c r="F486" t="str">
        <f t="shared" si="45"/>
        <v>a veces</v>
      </c>
      <c r="G486">
        <f t="shared" si="46"/>
        <v>2</v>
      </c>
      <c r="H486">
        <f t="shared" si="47"/>
        <v>166.6</v>
      </c>
      <c r="I486">
        <v>1</v>
      </c>
      <c r="J486" t="str">
        <f t="shared" si="42"/>
        <v>Pierna</v>
      </c>
      <c r="K486">
        <v>62.317849666718395</v>
      </c>
      <c r="L486">
        <f t="shared" si="43"/>
        <v>62.3</v>
      </c>
    </row>
    <row r="487" spans="1:12">
      <c r="A487">
        <v>1</v>
      </c>
      <c r="B487">
        <v>2</v>
      </c>
      <c r="C487">
        <v>4</v>
      </c>
      <c r="D487">
        <v>177.51781044527888</v>
      </c>
      <c r="E487" t="str">
        <f t="shared" si="44"/>
        <v>Mujer</v>
      </c>
      <c r="F487" t="str">
        <f t="shared" si="45"/>
        <v>a veces</v>
      </c>
      <c r="G487">
        <f t="shared" si="46"/>
        <v>4</v>
      </c>
      <c r="H487">
        <f t="shared" si="47"/>
        <v>177.5</v>
      </c>
      <c r="I487">
        <v>5</v>
      </c>
      <c r="J487" t="str">
        <f t="shared" si="42"/>
        <v>Cardio</v>
      </c>
      <c r="K487">
        <v>70.45676796920597</v>
      </c>
      <c r="L487">
        <f t="shared" si="43"/>
        <v>70.5</v>
      </c>
    </row>
    <row r="488" spans="1:12">
      <c r="A488">
        <v>2</v>
      </c>
      <c r="B488">
        <v>4</v>
      </c>
      <c r="C488">
        <v>1</v>
      </c>
      <c r="D488">
        <v>172.91071046376601</v>
      </c>
      <c r="E488" t="str">
        <f t="shared" si="44"/>
        <v>Hombre</v>
      </c>
      <c r="F488" t="str">
        <f t="shared" si="45"/>
        <v>siempre</v>
      </c>
      <c r="G488">
        <f t="shared" si="46"/>
        <v>1</v>
      </c>
      <c r="H488">
        <f t="shared" si="47"/>
        <v>172.9</v>
      </c>
      <c r="I488">
        <v>3</v>
      </c>
      <c r="J488" t="str">
        <f t="shared" si="42"/>
        <v>Pecho</v>
      </c>
      <c r="K488">
        <v>89.351605499419378</v>
      </c>
      <c r="L488">
        <f t="shared" si="43"/>
        <v>89.4</v>
      </c>
    </row>
    <row r="489" spans="1:12">
      <c r="A489">
        <v>2</v>
      </c>
      <c r="B489">
        <v>4</v>
      </c>
      <c r="C489">
        <v>2</v>
      </c>
      <c r="D489">
        <v>168.21533037902554</v>
      </c>
      <c r="E489" t="str">
        <f t="shared" si="44"/>
        <v>Hombre</v>
      </c>
      <c r="F489" t="str">
        <f t="shared" si="45"/>
        <v>siempre</v>
      </c>
      <c r="G489">
        <f t="shared" si="46"/>
        <v>2</v>
      </c>
      <c r="H489">
        <f t="shared" si="47"/>
        <v>168.2</v>
      </c>
      <c r="I489">
        <v>4</v>
      </c>
      <c r="J489" t="str">
        <f t="shared" si="42"/>
        <v>Abdomen</v>
      </c>
      <c r="K489">
        <v>72.332592062980979</v>
      </c>
      <c r="L489">
        <f t="shared" si="43"/>
        <v>72.3</v>
      </c>
    </row>
    <row r="490" spans="1:12">
      <c r="A490">
        <v>1</v>
      </c>
      <c r="B490">
        <v>2</v>
      </c>
      <c r="C490">
        <v>2</v>
      </c>
      <c r="D490">
        <v>169.65702045301441</v>
      </c>
      <c r="E490" t="str">
        <f t="shared" si="44"/>
        <v>Mujer</v>
      </c>
      <c r="F490" t="str">
        <f t="shared" si="45"/>
        <v>a veces</v>
      </c>
      <c r="G490">
        <f t="shared" si="46"/>
        <v>2</v>
      </c>
      <c r="H490">
        <f t="shared" si="47"/>
        <v>169.7</v>
      </c>
      <c r="I490">
        <v>5</v>
      </c>
      <c r="J490" t="str">
        <f t="shared" si="42"/>
        <v>Cardio</v>
      </c>
      <c r="K490">
        <v>70.469667772145471</v>
      </c>
      <c r="L490">
        <f t="shared" si="43"/>
        <v>70.5</v>
      </c>
    </row>
    <row r="491" spans="1:12">
      <c r="A491">
        <v>1</v>
      </c>
      <c r="B491">
        <v>1</v>
      </c>
      <c r="C491">
        <v>2</v>
      </c>
      <c r="D491">
        <v>163.81750967586413</v>
      </c>
      <c r="E491" t="str">
        <f t="shared" si="44"/>
        <v>Mujer</v>
      </c>
      <c r="F491" t="str">
        <f t="shared" si="45"/>
        <v>poco</v>
      </c>
      <c r="G491">
        <f t="shared" si="46"/>
        <v>2</v>
      </c>
      <c r="H491">
        <f t="shared" si="47"/>
        <v>163.80000000000001</v>
      </c>
      <c r="I491">
        <v>5</v>
      </c>
      <c r="J491" t="str">
        <f t="shared" si="42"/>
        <v>Cardio</v>
      </c>
      <c r="K491">
        <v>65.250653676828364</v>
      </c>
      <c r="L491">
        <f t="shared" si="43"/>
        <v>65.3</v>
      </c>
    </row>
    <row r="492" spans="1:12">
      <c r="A492">
        <v>1</v>
      </c>
      <c r="B492">
        <v>1</v>
      </c>
      <c r="C492">
        <v>2</v>
      </c>
      <c r="D492">
        <v>168.17569459992228</v>
      </c>
      <c r="E492" t="str">
        <f t="shared" si="44"/>
        <v>Mujer</v>
      </c>
      <c r="F492" t="str">
        <f t="shared" si="45"/>
        <v>poco</v>
      </c>
      <c r="G492">
        <f t="shared" si="46"/>
        <v>2</v>
      </c>
      <c r="H492">
        <f t="shared" si="47"/>
        <v>168.2</v>
      </c>
      <c r="I492">
        <v>4</v>
      </c>
      <c r="J492" t="str">
        <f t="shared" si="42"/>
        <v>Abdomen</v>
      </c>
      <c r="K492">
        <v>54.906763947970468</v>
      </c>
      <c r="L492">
        <f t="shared" si="43"/>
        <v>54.9</v>
      </c>
    </row>
    <row r="493" spans="1:12">
      <c r="A493">
        <v>2</v>
      </c>
      <c r="B493">
        <v>1</v>
      </c>
      <c r="C493">
        <v>5</v>
      </c>
      <c r="D493">
        <v>171.5989371604519</v>
      </c>
      <c r="E493" t="str">
        <f t="shared" si="44"/>
        <v>Hombre</v>
      </c>
      <c r="F493" t="str">
        <f t="shared" si="45"/>
        <v>poco</v>
      </c>
      <c r="G493">
        <f t="shared" si="46"/>
        <v>5</v>
      </c>
      <c r="H493">
        <f t="shared" si="47"/>
        <v>171.6</v>
      </c>
      <c r="I493">
        <v>2</v>
      </c>
      <c r="J493" t="str">
        <f t="shared" si="42"/>
        <v>Brazos</v>
      </c>
      <c r="K493">
        <v>87.78754297899431</v>
      </c>
      <c r="L493">
        <f t="shared" si="43"/>
        <v>87.8</v>
      </c>
    </row>
    <row r="494" spans="1:12">
      <c r="A494">
        <v>2</v>
      </c>
      <c r="B494">
        <v>4</v>
      </c>
      <c r="C494">
        <v>1</v>
      </c>
      <c r="D494">
        <v>183.33886757493019</v>
      </c>
      <c r="E494" t="str">
        <f t="shared" si="44"/>
        <v>Hombre</v>
      </c>
      <c r="F494" t="str">
        <f t="shared" si="45"/>
        <v>siempre</v>
      </c>
      <c r="G494">
        <f t="shared" si="46"/>
        <v>1</v>
      </c>
      <c r="H494">
        <f t="shared" si="47"/>
        <v>183.3</v>
      </c>
      <c r="I494">
        <v>5</v>
      </c>
      <c r="J494" t="str">
        <f t="shared" si="42"/>
        <v>Cardio</v>
      </c>
      <c r="K494">
        <v>79.835713057219976</v>
      </c>
      <c r="L494">
        <f t="shared" si="43"/>
        <v>79.8</v>
      </c>
    </row>
    <row r="495" spans="1:12">
      <c r="A495">
        <v>1</v>
      </c>
      <c r="B495">
        <v>3</v>
      </c>
      <c r="C495">
        <v>1</v>
      </c>
      <c r="D495">
        <v>168.54097040952183</v>
      </c>
      <c r="E495" t="str">
        <f t="shared" si="44"/>
        <v>Mujer</v>
      </c>
      <c r="F495" t="str">
        <f t="shared" si="45"/>
        <v>regularmente</v>
      </c>
      <c r="G495">
        <f t="shared" si="46"/>
        <v>1</v>
      </c>
      <c r="H495">
        <f t="shared" si="47"/>
        <v>168.5</v>
      </c>
      <c r="I495">
        <v>5</v>
      </c>
      <c r="J495" t="str">
        <f t="shared" si="42"/>
        <v>Cardio</v>
      </c>
      <c r="K495">
        <v>56.045568755618291</v>
      </c>
      <c r="L495">
        <f t="shared" si="43"/>
        <v>56</v>
      </c>
    </row>
    <row r="496" spans="1:12">
      <c r="A496">
        <v>1</v>
      </c>
      <c r="B496">
        <v>4</v>
      </c>
      <c r="C496">
        <v>2</v>
      </c>
      <c r="D496">
        <v>168.98288479016628</v>
      </c>
      <c r="E496" t="str">
        <f t="shared" si="44"/>
        <v>Mujer</v>
      </c>
      <c r="F496" t="str">
        <f t="shared" si="45"/>
        <v>siempre</v>
      </c>
      <c r="G496">
        <f t="shared" si="46"/>
        <v>2</v>
      </c>
      <c r="H496">
        <f t="shared" si="47"/>
        <v>169</v>
      </c>
      <c r="I496">
        <v>3</v>
      </c>
      <c r="J496" t="str">
        <f t="shared" si="42"/>
        <v>Pecho</v>
      </c>
      <c r="K496">
        <v>59.213496220263181</v>
      </c>
      <c r="L496">
        <f t="shared" si="43"/>
        <v>59.2</v>
      </c>
    </row>
    <row r="497" spans="1:12">
      <c r="A497">
        <v>1</v>
      </c>
      <c r="B497">
        <v>1</v>
      </c>
      <c r="C497">
        <v>2</v>
      </c>
      <c r="D497">
        <v>170.59505055105546</v>
      </c>
      <c r="E497" t="str">
        <f t="shared" si="44"/>
        <v>Mujer</v>
      </c>
      <c r="F497" t="str">
        <f t="shared" si="45"/>
        <v>poco</v>
      </c>
      <c r="G497">
        <f t="shared" si="46"/>
        <v>2</v>
      </c>
      <c r="H497">
        <f t="shared" si="47"/>
        <v>170.6</v>
      </c>
      <c r="I497">
        <v>3</v>
      </c>
      <c r="J497" t="str">
        <f t="shared" si="42"/>
        <v>Pecho</v>
      </c>
      <c r="K497">
        <v>65.826119209401071</v>
      </c>
      <c r="L497">
        <f t="shared" si="43"/>
        <v>65.8</v>
      </c>
    </row>
    <row r="498" spans="1:12">
      <c r="A498">
        <v>1</v>
      </c>
      <c r="B498">
        <v>3</v>
      </c>
      <c r="C498">
        <v>4</v>
      </c>
      <c r="D498">
        <v>173.68574546882883</v>
      </c>
      <c r="E498" t="str">
        <f t="shared" si="44"/>
        <v>Mujer</v>
      </c>
      <c r="F498" t="str">
        <f t="shared" si="45"/>
        <v>regularmente</v>
      </c>
      <c r="G498">
        <f t="shared" si="46"/>
        <v>4</v>
      </c>
      <c r="H498">
        <f t="shared" si="47"/>
        <v>173.7</v>
      </c>
      <c r="I498">
        <v>5</v>
      </c>
      <c r="J498" t="str">
        <f t="shared" si="42"/>
        <v>Cardio</v>
      </c>
      <c r="K498">
        <v>57.000583278154949</v>
      </c>
      <c r="L498">
        <f t="shared" si="43"/>
        <v>57</v>
      </c>
    </row>
    <row r="499" spans="1:12">
      <c r="A499">
        <v>1</v>
      </c>
      <c r="B499">
        <v>2</v>
      </c>
      <c r="C499">
        <v>2</v>
      </c>
      <c r="D499">
        <v>170.19912931747967</v>
      </c>
      <c r="E499" t="str">
        <f t="shared" si="44"/>
        <v>Mujer</v>
      </c>
      <c r="F499" t="str">
        <f t="shared" si="45"/>
        <v>a veces</v>
      </c>
      <c r="G499">
        <f t="shared" si="46"/>
        <v>2</v>
      </c>
      <c r="H499">
        <f t="shared" si="47"/>
        <v>170.2</v>
      </c>
      <c r="I499">
        <v>5</v>
      </c>
      <c r="J499" t="str">
        <f t="shared" si="42"/>
        <v>Cardio</v>
      </c>
      <c r="K499">
        <v>62.67566914064227</v>
      </c>
      <c r="L499">
        <f t="shared" si="43"/>
        <v>62.7</v>
      </c>
    </row>
    <row r="500" spans="1:12">
      <c r="A500">
        <v>1</v>
      </c>
      <c r="B500">
        <v>3</v>
      </c>
      <c r="C500">
        <v>1</v>
      </c>
      <c r="D500">
        <v>168.37683390069287</v>
      </c>
      <c r="E500" t="str">
        <f t="shared" si="44"/>
        <v>Mujer</v>
      </c>
      <c r="F500" t="str">
        <f t="shared" si="45"/>
        <v>regularmente</v>
      </c>
      <c r="G500">
        <f t="shared" si="46"/>
        <v>1</v>
      </c>
      <c r="H500">
        <f t="shared" si="47"/>
        <v>168.4</v>
      </c>
      <c r="I500">
        <v>5</v>
      </c>
      <c r="J500" t="str">
        <f t="shared" si="42"/>
        <v>Cardio</v>
      </c>
      <c r="K500">
        <v>61.983196882263293</v>
      </c>
      <c r="L500">
        <f t="shared" si="43"/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Gym Morrison</vt:lpstr>
      <vt:lpstr>Cualitativa</vt:lpstr>
      <vt:lpstr>Tablas</vt:lpstr>
      <vt:lpstr>Tabla dinamica</vt:lpstr>
      <vt:lpstr>Hoja1</vt:lpstr>
      <vt:lpstr>Regresion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Villada</dc:creator>
  <cp:lastModifiedBy>Lab Financiero</cp:lastModifiedBy>
  <dcterms:created xsi:type="dcterms:W3CDTF">2019-05-20T20:08:40Z</dcterms:created>
  <dcterms:modified xsi:type="dcterms:W3CDTF">2022-09-16T13:06:22Z</dcterms:modified>
</cp:coreProperties>
</file>