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eli\Downloads\"/>
    </mc:Choice>
  </mc:AlternateContent>
  <bookViews>
    <workbookView xWindow="0" yWindow="0" windowWidth="23040" windowHeight="9972" firstSheet="4" activeTab="4"/>
  </bookViews>
  <sheets>
    <sheet name="Свод (осень)" sheetId="3" state="hidden" r:id="rId1"/>
    <sheet name="Пересдача 04.03" sheetId="4" state="hidden" r:id="rId2"/>
    <sheet name="Пересдача 19.02" sheetId="5" state="hidden" r:id="rId3"/>
    <sheet name="Пересдача 05.02" sheetId="6" state="hidden" r:id="rId4"/>
    <sheet name="Коллоквиум" sheetId="7" r:id="rId5"/>
    <sheet name="Кр (осень)" sheetId="8" state="hidden" r:id="rId6"/>
    <sheet name="Дз (осень)" sheetId="9" state="hidden" r:id="rId7"/>
    <sheet name="Посещаемость (осень)" sheetId="10" state="hidden" r:id="rId8"/>
    <sheet name="Факультатив" sheetId="11" state="hidden" r:id="rId9"/>
    <sheet name="технический" sheetId="12" state="hidden" r:id="rId10"/>
  </sheets>
  <calcPr calcId="152511"/>
</workbook>
</file>

<file path=xl/calcChain.xml><?xml version="1.0" encoding="utf-8"?>
<calcChain xmlns="http://schemas.openxmlformats.org/spreadsheetml/2006/main">
  <c r="C28" i="11" l="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E2" i="1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K2" i="9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G104" i="8"/>
  <c r="AB104" i="8"/>
  <c r="W104" i="8"/>
  <c r="S104" i="8"/>
  <c r="O104" i="8"/>
  <c r="C104" i="8" s="1"/>
  <c r="F104" i="3" s="1"/>
  <c r="I104" i="8"/>
  <c r="AG103" i="8"/>
  <c r="AB103" i="8"/>
  <c r="W103" i="8"/>
  <c r="S103" i="8"/>
  <c r="O103" i="8"/>
  <c r="I103" i="8"/>
  <c r="C103" i="8" s="1"/>
  <c r="F103" i="3" s="1"/>
  <c r="AG102" i="8"/>
  <c r="AB102" i="8"/>
  <c r="W102" i="8"/>
  <c r="S102" i="8"/>
  <c r="O102" i="8"/>
  <c r="I102" i="8"/>
  <c r="C102" i="8" s="1"/>
  <c r="F102" i="3" s="1"/>
  <c r="AG101" i="8"/>
  <c r="AB101" i="8"/>
  <c r="W101" i="8"/>
  <c r="S101" i="8"/>
  <c r="C101" i="8" s="1"/>
  <c r="F101" i="3" s="1"/>
  <c r="O101" i="8"/>
  <c r="I101" i="8"/>
  <c r="AG100" i="8"/>
  <c r="AB100" i="8"/>
  <c r="W100" i="8"/>
  <c r="S100" i="8"/>
  <c r="O100" i="8"/>
  <c r="I100" i="8"/>
  <c r="C100" i="8" s="1"/>
  <c r="F100" i="3" s="1"/>
  <c r="AG99" i="8"/>
  <c r="AB99" i="8"/>
  <c r="W99" i="8"/>
  <c r="S99" i="8"/>
  <c r="O99" i="8"/>
  <c r="I99" i="8"/>
  <c r="C99" i="8" s="1"/>
  <c r="F99" i="3" s="1"/>
  <c r="AG98" i="8"/>
  <c r="AB98" i="8"/>
  <c r="W98" i="8"/>
  <c r="S98" i="8"/>
  <c r="O98" i="8"/>
  <c r="I98" i="8"/>
  <c r="C98" i="8"/>
  <c r="AG97" i="8"/>
  <c r="AB97" i="8"/>
  <c r="W97" i="8"/>
  <c r="S97" i="8"/>
  <c r="O97" i="8"/>
  <c r="I97" i="8"/>
  <c r="C97" i="8"/>
  <c r="AG96" i="8"/>
  <c r="AB96" i="8"/>
  <c r="W96" i="8"/>
  <c r="S96" i="8"/>
  <c r="O96" i="8"/>
  <c r="C96" i="8" s="1"/>
  <c r="F96" i="3" s="1"/>
  <c r="I96" i="8"/>
  <c r="AG95" i="8"/>
  <c r="AB95" i="8"/>
  <c r="W95" i="8"/>
  <c r="S95" i="8"/>
  <c r="O95" i="8"/>
  <c r="I95" i="8"/>
  <c r="C95" i="8" s="1"/>
  <c r="F95" i="3" s="1"/>
  <c r="AG94" i="8"/>
  <c r="AB94" i="8"/>
  <c r="W94" i="8"/>
  <c r="S94" i="8"/>
  <c r="O94" i="8"/>
  <c r="I94" i="8"/>
  <c r="C94" i="8" s="1"/>
  <c r="F94" i="3" s="1"/>
  <c r="AG93" i="8"/>
  <c r="AB93" i="8"/>
  <c r="W93" i="8"/>
  <c r="S93" i="8"/>
  <c r="C93" i="8" s="1"/>
  <c r="F93" i="3" s="1"/>
  <c r="O93" i="8"/>
  <c r="I93" i="8"/>
  <c r="AG92" i="8"/>
  <c r="AB92" i="8"/>
  <c r="W92" i="8"/>
  <c r="S92" i="8"/>
  <c r="O92" i="8"/>
  <c r="I92" i="8"/>
  <c r="C92" i="8" s="1"/>
  <c r="F92" i="3" s="1"/>
  <c r="AG91" i="8"/>
  <c r="AB91" i="8"/>
  <c r="W91" i="8"/>
  <c r="S91" i="8"/>
  <c r="O91" i="8"/>
  <c r="I91" i="8"/>
  <c r="C91" i="8" s="1"/>
  <c r="F91" i="3" s="1"/>
  <c r="AG90" i="8"/>
  <c r="AB90" i="8"/>
  <c r="W90" i="8"/>
  <c r="S90" i="8"/>
  <c r="O90" i="8"/>
  <c r="I90" i="8"/>
  <c r="C90" i="8"/>
  <c r="AG89" i="8"/>
  <c r="AB89" i="8"/>
  <c r="W89" i="8"/>
  <c r="S89" i="8"/>
  <c r="O89" i="8"/>
  <c r="I89" i="8"/>
  <c r="C89" i="8"/>
  <c r="AG88" i="8"/>
  <c r="AB88" i="8"/>
  <c r="W88" i="8"/>
  <c r="S88" i="8"/>
  <c r="O88" i="8"/>
  <c r="C88" i="8" s="1"/>
  <c r="F88" i="3" s="1"/>
  <c r="I88" i="8"/>
  <c r="AG87" i="8"/>
  <c r="AB87" i="8"/>
  <c r="W87" i="8"/>
  <c r="S87" i="8"/>
  <c r="O87" i="8"/>
  <c r="I87" i="8"/>
  <c r="C87" i="8" s="1"/>
  <c r="F87" i="3" s="1"/>
  <c r="AG86" i="8"/>
  <c r="AB86" i="8"/>
  <c r="W86" i="8"/>
  <c r="S86" i="8"/>
  <c r="O86" i="8"/>
  <c r="I86" i="8"/>
  <c r="C86" i="8" s="1"/>
  <c r="F86" i="3" s="1"/>
  <c r="AG85" i="8"/>
  <c r="AB85" i="8"/>
  <c r="W85" i="8"/>
  <c r="S85" i="8"/>
  <c r="C85" i="8" s="1"/>
  <c r="F85" i="3" s="1"/>
  <c r="O85" i="8"/>
  <c r="I85" i="8"/>
  <c r="AG84" i="8"/>
  <c r="AB84" i="8"/>
  <c r="W84" i="8"/>
  <c r="S84" i="8"/>
  <c r="O84" i="8"/>
  <c r="I84" i="8"/>
  <c r="C84" i="8" s="1"/>
  <c r="F84" i="3" s="1"/>
  <c r="D84" i="3" s="1"/>
  <c r="AG83" i="8"/>
  <c r="AB83" i="8"/>
  <c r="W83" i="8"/>
  <c r="S83" i="8"/>
  <c r="O83" i="8"/>
  <c r="I83" i="8"/>
  <c r="C83" i="8" s="1"/>
  <c r="F83" i="3" s="1"/>
  <c r="AG82" i="8"/>
  <c r="AB82" i="8"/>
  <c r="W82" i="8"/>
  <c r="S82" i="8"/>
  <c r="O82" i="8"/>
  <c r="I82" i="8"/>
  <c r="C82" i="8"/>
  <c r="AG81" i="8"/>
  <c r="AB81" i="8"/>
  <c r="W81" i="8"/>
  <c r="S81" i="8"/>
  <c r="O81" i="8"/>
  <c r="I81" i="8"/>
  <c r="C81" i="8"/>
  <c r="AG80" i="8"/>
  <c r="AB80" i="8"/>
  <c r="W80" i="8"/>
  <c r="S80" i="8"/>
  <c r="O80" i="8"/>
  <c r="C80" i="8" s="1"/>
  <c r="F80" i="3" s="1"/>
  <c r="I80" i="8"/>
  <c r="AG79" i="8"/>
  <c r="AB79" i="8"/>
  <c r="W79" i="8"/>
  <c r="S79" i="8"/>
  <c r="O79" i="8"/>
  <c r="I79" i="8"/>
  <c r="C79" i="8" s="1"/>
  <c r="F79" i="3" s="1"/>
  <c r="AG78" i="8"/>
  <c r="AB78" i="8"/>
  <c r="W78" i="8"/>
  <c r="S78" i="8"/>
  <c r="O78" i="8"/>
  <c r="I78" i="8"/>
  <c r="C78" i="8" s="1"/>
  <c r="F78" i="3" s="1"/>
  <c r="AG77" i="8"/>
  <c r="AB77" i="8"/>
  <c r="W77" i="8"/>
  <c r="S77" i="8"/>
  <c r="C77" i="8" s="1"/>
  <c r="F77" i="3" s="1"/>
  <c r="O77" i="8"/>
  <c r="I77" i="8"/>
  <c r="AG76" i="8"/>
  <c r="AB76" i="8"/>
  <c r="W76" i="8"/>
  <c r="S76" i="8"/>
  <c r="O76" i="8"/>
  <c r="I76" i="8"/>
  <c r="C76" i="8" s="1"/>
  <c r="F76" i="3" s="1"/>
  <c r="AG75" i="8"/>
  <c r="AB75" i="8"/>
  <c r="W75" i="8"/>
  <c r="S75" i="8"/>
  <c r="O75" i="8"/>
  <c r="I75" i="8"/>
  <c r="C75" i="8" s="1"/>
  <c r="F75" i="3" s="1"/>
  <c r="AG74" i="8"/>
  <c r="AB74" i="8"/>
  <c r="W74" i="8"/>
  <c r="S74" i="8"/>
  <c r="O74" i="8"/>
  <c r="I74" i="8"/>
  <c r="C74" i="8" s="1"/>
  <c r="F74" i="3" s="1"/>
  <c r="AG73" i="8"/>
  <c r="AB73" i="8"/>
  <c r="W73" i="8"/>
  <c r="S73" i="8"/>
  <c r="O73" i="8"/>
  <c r="I73" i="8"/>
  <c r="C73" i="8"/>
  <c r="AG72" i="8"/>
  <c r="AB72" i="8"/>
  <c r="W72" i="8"/>
  <c r="S72" i="8"/>
  <c r="O72" i="8"/>
  <c r="C72" i="8" s="1"/>
  <c r="F72" i="3" s="1"/>
  <c r="I72" i="8"/>
  <c r="AG71" i="8"/>
  <c r="AB71" i="8"/>
  <c r="W71" i="8"/>
  <c r="S71" i="8"/>
  <c r="O71" i="8"/>
  <c r="I71" i="8"/>
  <c r="C71" i="8" s="1"/>
  <c r="F71" i="3" s="1"/>
  <c r="AG70" i="8"/>
  <c r="AB70" i="8"/>
  <c r="W70" i="8"/>
  <c r="C70" i="8" s="1"/>
  <c r="F70" i="3" s="1"/>
  <c r="S70" i="8"/>
  <c r="O70" i="8"/>
  <c r="I70" i="8"/>
  <c r="AG69" i="8"/>
  <c r="AB69" i="8"/>
  <c r="W69" i="8"/>
  <c r="S69" i="8"/>
  <c r="C69" i="8" s="1"/>
  <c r="F69" i="3" s="1"/>
  <c r="O69" i="8"/>
  <c r="I69" i="8"/>
  <c r="AG68" i="8"/>
  <c r="AB68" i="8"/>
  <c r="W68" i="8"/>
  <c r="S68" i="8"/>
  <c r="O68" i="8"/>
  <c r="I68" i="8"/>
  <c r="C68" i="8" s="1"/>
  <c r="F68" i="3" s="1"/>
  <c r="AG67" i="8"/>
  <c r="AB67" i="8"/>
  <c r="W67" i="8"/>
  <c r="S67" i="8"/>
  <c r="O67" i="8"/>
  <c r="I67" i="8"/>
  <c r="C67" i="8" s="1"/>
  <c r="F67" i="3" s="1"/>
  <c r="AG66" i="8"/>
  <c r="AB66" i="8"/>
  <c r="W66" i="8"/>
  <c r="S66" i="8"/>
  <c r="O66" i="8"/>
  <c r="I66" i="8"/>
  <c r="C66" i="8" s="1"/>
  <c r="F66" i="3" s="1"/>
  <c r="AG65" i="8"/>
  <c r="AB65" i="8"/>
  <c r="W65" i="8"/>
  <c r="S65" i="8"/>
  <c r="O65" i="8"/>
  <c r="I65" i="8"/>
  <c r="C65" i="8"/>
  <c r="AG64" i="8"/>
  <c r="AB64" i="8"/>
  <c r="W64" i="8"/>
  <c r="S64" i="8"/>
  <c r="O64" i="8"/>
  <c r="C64" i="8" s="1"/>
  <c r="F64" i="3" s="1"/>
  <c r="I64" i="8"/>
  <c r="AG63" i="8"/>
  <c r="AB63" i="8"/>
  <c r="W63" i="8"/>
  <c r="S63" i="8"/>
  <c r="O63" i="8"/>
  <c r="I63" i="8"/>
  <c r="C63" i="8" s="1"/>
  <c r="F63" i="3" s="1"/>
  <c r="AG62" i="8"/>
  <c r="AB62" i="8"/>
  <c r="W62" i="8"/>
  <c r="C62" i="8" s="1"/>
  <c r="F62" i="3" s="1"/>
  <c r="S62" i="8"/>
  <c r="O62" i="8"/>
  <c r="I62" i="8"/>
  <c r="AG61" i="8"/>
  <c r="AB61" i="8"/>
  <c r="W61" i="8"/>
  <c r="S61" i="8"/>
  <c r="C61" i="8" s="1"/>
  <c r="F61" i="3" s="1"/>
  <c r="O61" i="8"/>
  <c r="I61" i="8"/>
  <c r="AG60" i="8"/>
  <c r="AB60" i="8"/>
  <c r="W60" i="8"/>
  <c r="S60" i="8"/>
  <c r="O60" i="8"/>
  <c r="I60" i="8"/>
  <c r="C60" i="8" s="1"/>
  <c r="F60" i="3" s="1"/>
  <c r="AG59" i="8"/>
  <c r="AB59" i="8"/>
  <c r="W59" i="8"/>
  <c r="S59" i="8"/>
  <c r="O59" i="8"/>
  <c r="I59" i="8"/>
  <c r="C59" i="8" s="1"/>
  <c r="F59" i="3" s="1"/>
  <c r="AG58" i="8"/>
  <c r="AB58" i="8"/>
  <c r="W58" i="8"/>
  <c r="S58" i="8"/>
  <c r="O58" i="8"/>
  <c r="I58" i="8"/>
  <c r="C58" i="8" s="1"/>
  <c r="F58" i="3" s="1"/>
  <c r="AG57" i="8"/>
  <c r="AB57" i="8"/>
  <c r="W57" i="8"/>
  <c r="S57" i="8"/>
  <c r="O57" i="8"/>
  <c r="I57" i="8"/>
  <c r="C57" i="8"/>
  <c r="AG56" i="8"/>
  <c r="AB56" i="8"/>
  <c r="W56" i="8"/>
  <c r="S56" i="8"/>
  <c r="O56" i="8"/>
  <c r="C56" i="8" s="1"/>
  <c r="F56" i="3" s="1"/>
  <c r="I56" i="8"/>
  <c r="AG55" i="8"/>
  <c r="AB55" i="8"/>
  <c r="W55" i="8"/>
  <c r="S55" i="8"/>
  <c r="O55" i="8"/>
  <c r="I55" i="8"/>
  <c r="C55" i="8" s="1"/>
  <c r="F55" i="3" s="1"/>
  <c r="AG54" i="8"/>
  <c r="AB54" i="8"/>
  <c r="W54" i="8"/>
  <c r="C54" i="8" s="1"/>
  <c r="F54" i="3" s="1"/>
  <c r="S54" i="8"/>
  <c r="I54" i="8"/>
  <c r="AG53" i="8"/>
  <c r="AB53" i="8"/>
  <c r="W53" i="8"/>
  <c r="S53" i="8"/>
  <c r="O53" i="8"/>
  <c r="I53" i="8"/>
  <c r="C53" i="8" s="1"/>
  <c r="F53" i="3" s="1"/>
  <c r="AG52" i="8"/>
  <c r="AB52" i="8"/>
  <c r="W52" i="8"/>
  <c r="S52" i="8"/>
  <c r="O52" i="8"/>
  <c r="I52" i="8"/>
  <c r="C52" i="8" s="1"/>
  <c r="F52" i="3" s="1"/>
  <c r="AG51" i="8"/>
  <c r="AB51" i="8"/>
  <c r="W51" i="8"/>
  <c r="S51" i="8"/>
  <c r="O51" i="8"/>
  <c r="I51" i="8"/>
  <c r="C51" i="8" s="1"/>
  <c r="F51" i="3" s="1"/>
  <c r="AG50" i="8"/>
  <c r="AB50" i="8"/>
  <c r="W50" i="8"/>
  <c r="S50" i="8"/>
  <c r="O50" i="8"/>
  <c r="I50" i="8"/>
  <c r="C50" i="8"/>
  <c r="AG49" i="8"/>
  <c r="AB49" i="8"/>
  <c r="W49" i="8"/>
  <c r="S49" i="8"/>
  <c r="O49" i="8"/>
  <c r="C49" i="8" s="1"/>
  <c r="F49" i="3" s="1"/>
  <c r="I49" i="8"/>
  <c r="AG48" i="8"/>
  <c r="AB48" i="8"/>
  <c r="W48" i="8"/>
  <c r="S48" i="8"/>
  <c r="O48" i="8"/>
  <c r="I48" i="8"/>
  <c r="C48" i="8" s="1"/>
  <c r="F48" i="3" s="1"/>
  <c r="AG47" i="8"/>
  <c r="AB47" i="8"/>
  <c r="W47" i="8"/>
  <c r="C47" i="8" s="1"/>
  <c r="F47" i="3" s="1"/>
  <c r="S47" i="8"/>
  <c r="O47" i="8"/>
  <c r="I47" i="8"/>
  <c r="AG46" i="8"/>
  <c r="AB46" i="8"/>
  <c r="W46" i="8"/>
  <c r="S46" i="8"/>
  <c r="C46" i="8" s="1"/>
  <c r="F46" i="3" s="1"/>
  <c r="O46" i="8"/>
  <c r="I46" i="8"/>
  <c r="AG45" i="8"/>
  <c r="AB45" i="8"/>
  <c r="W45" i="8"/>
  <c r="S45" i="8"/>
  <c r="O45" i="8"/>
  <c r="I45" i="8"/>
  <c r="C45" i="8" s="1"/>
  <c r="F45" i="3" s="1"/>
  <c r="AG44" i="8"/>
  <c r="AB44" i="8"/>
  <c r="W44" i="8"/>
  <c r="S44" i="8"/>
  <c r="O44" i="8"/>
  <c r="I44" i="8"/>
  <c r="C44" i="8" s="1"/>
  <c r="F44" i="3" s="1"/>
  <c r="AG43" i="8"/>
  <c r="AB43" i="8"/>
  <c r="W43" i="8"/>
  <c r="S43" i="8"/>
  <c r="O43" i="8"/>
  <c r="I43" i="8"/>
  <c r="C43" i="8" s="1"/>
  <c r="F43" i="3" s="1"/>
  <c r="AG42" i="8"/>
  <c r="AB42" i="8"/>
  <c r="W42" i="8"/>
  <c r="S42" i="8"/>
  <c r="O42" i="8"/>
  <c r="I42" i="8"/>
  <c r="C42" i="8"/>
  <c r="AG41" i="8"/>
  <c r="AB41" i="8"/>
  <c r="W41" i="8"/>
  <c r="S41" i="8"/>
  <c r="O41" i="8"/>
  <c r="C41" i="8" s="1"/>
  <c r="F41" i="3" s="1"/>
  <c r="I41" i="8"/>
  <c r="AG40" i="8"/>
  <c r="AB40" i="8"/>
  <c r="W40" i="8"/>
  <c r="S40" i="8"/>
  <c r="O40" i="8"/>
  <c r="I40" i="8"/>
  <c r="C40" i="8" s="1"/>
  <c r="F40" i="3" s="1"/>
  <c r="AG39" i="8"/>
  <c r="AB39" i="8"/>
  <c r="W39" i="8"/>
  <c r="C39" i="8" s="1"/>
  <c r="S39" i="8"/>
  <c r="O39" i="8"/>
  <c r="I39" i="8"/>
  <c r="AG38" i="8"/>
  <c r="AB38" i="8"/>
  <c r="W38" i="8"/>
  <c r="S38" i="8"/>
  <c r="C38" i="8" s="1"/>
  <c r="O38" i="8"/>
  <c r="I38" i="8"/>
  <c r="AG37" i="8"/>
  <c r="AB37" i="8"/>
  <c r="W37" i="8"/>
  <c r="S37" i="8"/>
  <c r="O37" i="8"/>
  <c r="I37" i="8"/>
  <c r="C37" i="8" s="1"/>
  <c r="F37" i="3" s="1"/>
  <c r="AG36" i="8"/>
  <c r="AB36" i="8"/>
  <c r="W36" i="8"/>
  <c r="S36" i="8"/>
  <c r="O36" i="8"/>
  <c r="I36" i="8"/>
  <c r="C36" i="8" s="1"/>
  <c r="AG35" i="8"/>
  <c r="AB35" i="8"/>
  <c r="W35" i="8"/>
  <c r="S35" i="8"/>
  <c r="O35" i="8"/>
  <c r="I35" i="8"/>
  <c r="C35" i="8" s="1"/>
  <c r="F35" i="3" s="1"/>
  <c r="AG34" i="8"/>
  <c r="AB34" i="8"/>
  <c r="W34" i="8"/>
  <c r="S34" i="8"/>
  <c r="O34" i="8"/>
  <c r="I34" i="8"/>
  <c r="C34" i="8"/>
  <c r="AG33" i="8"/>
  <c r="AB33" i="8"/>
  <c r="W33" i="8"/>
  <c r="S33" i="8"/>
  <c r="O33" i="8"/>
  <c r="C33" i="8" s="1"/>
  <c r="F33" i="3" s="1"/>
  <c r="I33" i="8"/>
  <c r="AG32" i="8"/>
  <c r="AB32" i="8"/>
  <c r="W32" i="8"/>
  <c r="S32" i="8"/>
  <c r="O32" i="8"/>
  <c r="I32" i="8"/>
  <c r="C32" i="8" s="1"/>
  <c r="F32" i="3" s="1"/>
  <c r="AG31" i="8"/>
  <c r="AB31" i="8"/>
  <c r="W31" i="8"/>
  <c r="S31" i="8"/>
  <c r="O31" i="8"/>
  <c r="I31" i="8"/>
  <c r="C31" i="8" s="1"/>
  <c r="AG30" i="8"/>
  <c r="AB30" i="8"/>
  <c r="W30" i="8"/>
  <c r="S30" i="8"/>
  <c r="C30" i="8" s="1"/>
  <c r="O30" i="8"/>
  <c r="I30" i="8"/>
  <c r="AG29" i="8"/>
  <c r="AB29" i="8"/>
  <c r="W29" i="8"/>
  <c r="S29" i="8"/>
  <c r="O29" i="8"/>
  <c r="I29" i="8"/>
  <c r="C29" i="8" s="1"/>
  <c r="AG28" i="8"/>
  <c r="AB28" i="8"/>
  <c r="W28" i="8"/>
  <c r="S28" i="8"/>
  <c r="O28" i="8"/>
  <c r="I28" i="8"/>
  <c r="C28" i="8" s="1"/>
  <c r="AG27" i="8"/>
  <c r="AB27" i="8"/>
  <c r="W27" i="8"/>
  <c r="S27" i="8"/>
  <c r="O27" i="8"/>
  <c r="I27" i="8"/>
  <c r="C27" i="8" s="1"/>
  <c r="F27" i="3" s="1"/>
  <c r="AG26" i="8"/>
  <c r="AB26" i="8"/>
  <c r="W26" i="8"/>
  <c r="S26" i="8"/>
  <c r="O26" i="8"/>
  <c r="I26" i="8"/>
  <c r="C26" i="8"/>
  <c r="AG25" i="8"/>
  <c r="AB25" i="8"/>
  <c r="W25" i="8"/>
  <c r="S25" i="8"/>
  <c r="O25" i="8"/>
  <c r="C25" i="8" s="1"/>
  <c r="I25" i="8"/>
  <c r="AG24" i="8"/>
  <c r="AB24" i="8"/>
  <c r="W24" i="8"/>
  <c r="S24" i="8"/>
  <c r="O24" i="8"/>
  <c r="I24" i="8"/>
  <c r="C24" i="8" s="1"/>
  <c r="F24" i="3" s="1"/>
  <c r="AG23" i="8"/>
  <c r="AB23" i="8"/>
  <c r="W23" i="8"/>
  <c r="C23" i="8" s="1"/>
  <c r="S23" i="8"/>
  <c r="O23" i="8"/>
  <c r="I23" i="8"/>
  <c r="AG22" i="8"/>
  <c r="AB22" i="8"/>
  <c r="W22" i="8"/>
  <c r="S22" i="8"/>
  <c r="C22" i="8" s="1"/>
  <c r="O22" i="8"/>
  <c r="I22" i="8"/>
  <c r="AG21" i="8"/>
  <c r="AB21" i="8"/>
  <c r="W21" i="8"/>
  <c r="S21" i="8"/>
  <c r="O21" i="8"/>
  <c r="I21" i="8"/>
  <c r="C21" i="8" s="1"/>
  <c r="F21" i="3" s="1"/>
  <c r="AG20" i="8"/>
  <c r="AB20" i="8"/>
  <c r="W20" i="8"/>
  <c r="S20" i="8"/>
  <c r="O20" i="8"/>
  <c r="I20" i="8"/>
  <c r="C20" i="8" s="1"/>
  <c r="F20" i="3" s="1"/>
  <c r="AG19" i="8"/>
  <c r="AB19" i="8"/>
  <c r="W19" i="8"/>
  <c r="S19" i="8"/>
  <c r="O19" i="8"/>
  <c r="I19" i="8"/>
  <c r="C19" i="8" s="1"/>
  <c r="F19" i="3" s="1"/>
  <c r="AG18" i="8"/>
  <c r="AB18" i="8"/>
  <c r="W18" i="8"/>
  <c r="S18" i="8"/>
  <c r="O18" i="8"/>
  <c r="I18" i="8"/>
  <c r="C18" i="8"/>
  <c r="AG17" i="8"/>
  <c r="AB17" i="8"/>
  <c r="W17" i="8"/>
  <c r="S17" i="8"/>
  <c r="O17" i="8"/>
  <c r="C17" i="8" s="1"/>
  <c r="I17" i="8"/>
  <c r="AG16" i="8"/>
  <c r="AB16" i="8"/>
  <c r="W16" i="8"/>
  <c r="S16" i="8"/>
  <c r="O16" i="8"/>
  <c r="I16" i="8"/>
  <c r="C16" i="8" s="1"/>
  <c r="AG15" i="8"/>
  <c r="AB15" i="8"/>
  <c r="W15" i="8"/>
  <c r="C15" i="8" s="1"/>
  <c r="S15" i="8"/>
  <c r="O15" i="8"/>
  <c r="I15" i="8"/>
  <c r="AG14" i="8"/>
  <c r="AB14" i="8"/>
  <c r="W14" i="8"/>
  <c r="S14" i="8"/>
  <c r="C14" i="8" s="1"/>
  <c r="O14" i="8"/>
  <c r="I14" i="8"/>
  <c r="AG13" i="8"/>
  <c r="AB13" i="8"/>
  <c r="W13" i="8"/>
  <c r="S13" i="8"/>
  <c r="O13" i="8"/>
  <c r="I13" i="8"/>
  <c r="C13" i="8" s="1"/>
  <c r="AG12" i="8"/>
  <c r="AB12" i="8"/>
  <c r="W12" i="8"/>
  <c r="S12" i="8"/>
  <c r="O12" i="8"/>
  <c r="I12" i="8"/>
  <c r="C12" i="8" s="1"/>
  <c r="AG11" i="8"/>
  <c r="AB11" i="8"/>
  <c r="W11" i="8"/>
  <c r="S11" i="8"/>
  <c r="O11" i="8"/>
  <c r="I11" i="8"/>
  <c r="C11" i="8" s="1"/>
  <c r="AG10" i="8"/>
  <c r="AB10" i="8"/>
  <c r="W10" i="8"/>
  <c r="S10" i="8"/>
  <c r="O10" i="8"/>
  <c r="I10" i="8"/>
  <c r="C10" i="8"/>
  <c r="AG9" i="8"/>
  <c r="AB9" i="8"/>
  <c r="W9" i="8"/>
  <c r="S9" i="8"/>
  <c r="O9" i="8"/>
  <c r="C9" i="8" s="1"/>
  <c r="I9" i="8"/>
  <c r="AG8" i="8"/>
  <c r="AB8" i="8"/>
  <c r="W8" i="8"/>
  <c r="S8" i="8"/>
  <c r="O8" i="8"/>
  <c r="I8" i="8"/>
  <c r="C8" i="8" s="1"/>
  <c r="AG7" i="8"/>
  <c r="AB7" i="8"/>
  <c r="W7" i="8"/>
  <c r="S7" i="8"/>
  <c r="O7" i="8"/>
  <c r="I7" i="8"/>
  <c r="C7" i="8" s="1"/>
  <c r="F7" i="3" s="1"/>
  <c r="AG6" i="8"/>
  <c r="AB6" i="8"/>
  <c r="W6" i="8"/>
  <c r="S6" i="8"/>
  <c r="C6" i="8" s="1"/>
  <c r="F6" i="3" s="1"/>
  <c r="O6" i="8"/>
  <c r="I6" i="8"/>
  <c r="AG5" i="8"/>
  <c r="AB5" i="8"/>
  <c r="W5" i="8"/>
  <c r="S5" i="8"/>
  <c r="O5" i="8"/>
  <c r="I5" i="8"/>
  <c r="C5" i="8" s="1"/>
  <c r="AG4" i="8"/>
  <c r="AB4" i="8"/>
  <c r="W4" i="8"/>
  <c r="S4" i="8"/>
  <c r="O4" i="8"/>
  <c r="I4" i="8"/>
  <c r="C4" i="8" s="1"/>
  <c r="AG3" i="8"/>
  <c r="AB3" i="8"/>
  <c r="W3" i="8"/>
  <c r="S3" i="8"/>
  <c r="O3" i="8"/>
  <c r="I3" i="8"/>
  <c r="C3" i="8" s="1"/>
  <c r="F3" i="3" s="1"/>
  <c r="C104" i="7"/>
  <c r="C103" i="7"/>
  <c r="C102" i="7"/>
  <c r="L101" i="7"/>
  <c r="J101" i="7"/>
  <c r="H101" i="7"/>
  <c r="F101" i="7"/>
  <c r="C101" i="7"/>
  <c r="L100" i="7"/>
  <c r="J100" i="7"/>
  <c r="H100" i="7"/>
  <c r="F100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L79" i="7"/>
  <c r="J79" i="7"/>
  <c r="H79" i="7"/>
  <c r="F79" i="7"/>
  <c r="C79" i="7"/>
  <c r="C78" i="7"/>
  <c r="L77" i="7"/>
  <c r="J77" i="7"/>
  <c r="H77" i="7"/>
  <c r="F77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L56" i="7"/>
  <c r="J56" i="7"/>
  <c r="H56" i="7"/>
  <c r="F56" i="7"/>
  <c r="C56" i="7"/>
  <c r="L55" i="7"/>
  <c r="J55" i="7"/>
  <c r="H55" i="7"/>
  <c r="F55" i="7"/>
  <c r="C55" i="7"/>
  <c r="C54" i="7"/>
  <c r="C53" i="7"/>
  <c r="C52" i="7"/>
  <c r="L51" i="7"/>
  <c r="J51" i="7"/>
  <c r="H51" i="7"/>
  <c r="F51" i="7"/>
  <c r="C51" i="7"/>
  <c r="L50" i="7"/>
  <c r="J50" i="7"/>
  <c r="H50" i="7"/>
  <c r="F50" i="7"/>
  <c r="C50" i="7"/>
  <c r="C49" i="7"/>
  <c r="C48" i="7"/>
  <c r="C47" i="7"/>
  <c r="C46" i="7"/>
  <c r="C45" i="7"/>
  <c r="C44" i="7"/>
  <c r="C43" i="7"/>
  <c r="L42" i="7"/>
  <c r="J42" i="7"/>
  <c r="H42" i="7"/>
  <c r="F42" i="7"/>
  <c r="C42" i="7"/>
  <c r="C41" i="7"/>
  <c r="L40" i="7"/>
  <c r="J40" i="7"/>
  <c r="H40" i="7"/>
  <c r="F40" i="7"/>
  <c r="C40" i="7"/>
  <c r="C39" i="7"/>
  <c r="L38" i="7"/>
  <c r="J38" i="7"/>
  <c r="H38" i="7"/>
  <c r="F38" i="7"/>
  <c r="C38" i="7"/>
  <c r="C37" i="7"/>
  <c r="C36" i="7"/>
  <c r="C35" i="7"/>
  <c r="C34" i="7"/>
  <c r="L33" i="7"/>
  <c r="J33" i="7"/>
  <c r="H33" i="7"/>
  <c r="F33" i="7"/>
  <c r="C33" i="7"/>
  <c r="L32" i="7"/>
  <c r="J32" i="7"/>
  <c r="H32" i="7"/>
  <c r="F32" i="7"/>
  <c r="C32" i="7"/>
  <c r="C31" i="7"/>
  <c r="C30" i="7"/>
  <c r="C29" i="7"/>
  <c r="C28" i="7"/>
  <c r="C27" i="7"/>
  <c r="L26" i="7"/>
  <c r="J26" i="7"/>
  <c r="H26" i="7"/>
  <c r="F26" i="7"/>
  <c r="C26" i="7"/>
  <c r="C25" i="7"/>
  <c r="C24" i="7"/>
  <c r="C23" i="7"/>
  <c r="C22" i="7"/>
  <c r="L21" i="7"/>
  <c r="J21" i="7"/>
  <c r="H21" i="7"/>
  <c r="F21" i="7"/>
  <c r="C21" i="7"/>
  <c r="C20" i="7"/>
  <c r="C19" i="7"/>
  <c r="C18" i="7"/>
  <c r="C17" i="7"/>
  <c r="C16" i="7"/>
  <c r="C15" i="7"/>
  <c r="C14" i="7"/>
  <c r="L13" i="7"/>
  <c r="J13" i="7"/>
  <c r="H13" i="7"/>
  <c r="F13" i="7"/>
  <c r="C13" i="7"/>
  <c r="C12" i="7"/>
  <c r="C11" i="7"/>
  <c r="C10" i="7"/>
  <c r="C9" i="7"/>
  <c r="C8" i="7"/>
  <c r="C7" i="7"/>
  <c r="C6" i="7"/>
  <c r="C5" i="7"/>
  <c r="L4" i="7"/>
  <c r="J4" i="7"/>
  <c r="H4" i="7"/>
  <c r="F4" i="7"/>
  <c r="C4" i="7"/>
  <c r="C3" i="7"/>
  <c r="M17" i="6"/>
  <c r="K17" i="6"/>
  <c r="I17" i="6"/>
  <c r="G17" i="6"/>
  <c r="D17" i="6"/>
  <c r="M16" i="6"/>
  <c r="K16" i="6"/>
  <c r="I16" i="6"/>
  <c r="G16" i="6"/>
  <c r="D16" i="6"/>
  <c r="D15" i="6"/>
  <c r="D14" i="6"/>
  <c r="D13" i="6"/>
  <c r="D12" i="6"/>
  <c r="D11" i="6"/>
  <c r="M10" i="6"/>
  <c r="K10" i="6"/>
  <c r="I10" i="6"/>
  <c r="G10" i="6"/>
  <c r="D10" i="6"/>
  <c r="D9" i="6"/>
  <c r="D8" i="6"/>
  <c r="D7" i="6"/>
  <c r="D6" i="6"/>
  <c r="D5" i="6"/>
  <c r="D4" i="6"/>
  <c r="D3" i="6"/>
  <c r="M17" i="5"/>
  <c r="K17" i="5"/>
  <c r="I17" i="5"/>
  <c r="G17" i="5"/>
  <c r="D17" i="5"/>
  <c r="M16" i="5"/>
  <c r="K16" i="5"/>
  <c r="I16" i="5"/>
  <c r="G16" i="5"/>
  <c r="D16" i="5"/>
  <c r="M15" i="5"/>
  <c r="K15" i="5"/>
  <c r="I15" i="5"/>
  <c r="G15" i="5"/>
  <c r="D15" i="5"/>
  <c r="M14" i="5"/>
  <c r="K14" i="5"/>
  <c r="I14" i="5"/>
  <c r="G14" i="5"/>
  <c r="D14" i="5"/>
  <c r="M13" i="5"/>
  <c r="K13" i="5"/>
  <c r="I13" i="5"/>
  <c r="G13" i="5"/>
  <c r="D13" i="5"/>
  <c r="M12" i="5"/>
  <c r="K12" i="5"/>
  <c r="I12" i="5"/>
  <c r="G12" i="5"/>
  <c r="D12" i="5"/>
  <c r="M11" i="5"/>
  <c r="K11" i="5"/>
  <c r="I11" i="5"/>
  <c r="G11" i="5"/>
  <c r="D11" i="5"/>
  <c r="M10" i="5"/>
  <c r="K10" i="5"/>
  <c r="I10" i="5"/>
  <c r="G10" i="5"/>
  <c r="D10" i="5"/>
  <c r="M9" i="5"/>
  <c r="K9" i="5"/>
  <c r="I9" i="5"/>
  <c r="G9" i="5"/>
  <c r="D9" i="5"/>
  <c r="M8" i="5"/>
  <c r="K8" i="5"/>
  <c r="I8" i="5"/>
  <c r="G8" i="5"/>
  <c r="D8" i="5"/>
  <c r="M7" i="5"/>
  <c r="K7" i="5"/>
  <c r="I7" i="5"/>
  <c r="G7" i="5"/>
  <c r="D7" i="5"/>
  <c r="M6" i="5"/>
  <c r="K6" i="5"/>
  <c r="I6" i="5"/>
  <c r="G6" i="5"/>
  <c r="D6" i="5"/>
  <c r="D5" i="5"/>
  <c r="D4" i="5"/>
  <c r="D3" i="5"/>
  <c r="M15" i="4"/>
  <c r="K15" i="4"/>
  <c r="I15" i="4"/>
  <c r="G15" i="4"/>
  <c r="D15" i="4"/>
  <c r="M14" i="4"/>
  <c r="K14" i="4"/>
  <c r="I14" i="4"/>
  <c r="G14" i="4"/>
  <c r="D14" i="4"/>
  <c r="M13" i="4"/>
  <c r="K13" i="4"/>
  <c r="I13" i="4"/>
  <c r="G13" i="4"/>
  <c r="D13" i="4"/>
  <c r="M12" i="4"/>
  <c r="K12" i="4"/>
  <c r="I12" i="4"/>
  <c r="G12" i="4"/>
  <c r="D12" i="4"/>
  <c r="M11" i="4"/>
  <c r="K11" i="4"/>
  <c r="I11" i="4"/>
  <c r="G11" i="4"/>
  <c r="D11" i="4"/>
  <c r="M10" i="4"/>
  <c r="K10" i="4"/>
  <c r="I10" i="4"/>
  <c r="G10" i="4"/>
  <c r="D10" i="4"/>
  <c r="M9" i="4"/>
  <c r="K9" i="4"/>
  <c r="I9" i="4"/>
  <c r="G9" i="4"/>
  <c r="D9" i="4"/>
  <c r="M8" i="4"/>
  <c r="K8" i="4"/>
  <c r="I8" i="4"/>
  <c r="G8" i="4"/>
  <c r="D8" i="4"/>
  <c r="M7" i="4"/>
  <c r="K7" i="4"/>
  <c r="I7" i="4"/>
  <c r="G7" i="4"/>
  <c r="D7" i="4"/>
  <c r="M6" i="4"/>
  <c r="K6" i="4"/>
  <c r="I6" i="4"/>
  <c r="G6" i="4"/>
  <c r="D6" i="4"/>
  <c r="M5" i="4"/>
  <c r="K5" i="4"/>
  <c r="I5" i="4"/>
  <c r="G5" i="4"/>
  <c r="D5" i="4"/>
  <c r="M4" i="4"/>
  <c r="K4" i="4"/>
  <c r="I4" i="4"/>
  <c r="G4" i="4"/>
  <c r="D4" i="4"/>
  <c r="D3" i="4"/>
  <c r="E104" i="3"/>
  <c r="E103" i="3"/>
  <c r="E102" i="3"/>
  <c r="E101" i="3"/>
  <c r="E100" i="3"/>
  <c r="H99" i="3"/>
  <c r="G99" i="3"/>
  <c r="E99" i="3"/>
  <c r="F98" i="3"/>
  <c r="E98" i="3"/>
  <c r="F97" i="3"/>
  <c r="E97" i="3"/>
  <c r="E96" i="3"/>
  <c r="E95" i="3"/>
  <c r="E94" i="3"/>
  <c r="E93" i="3"/>
  <c r="H92" i="3"/>
  <c r="G92" i="3"/>
  <c r="E92" i="3"/>
  <c r="H91" i="3"/>
  <c r="G91" i="3"/>
  <c r="E91" i="3"/>
  <c r="H90" i="3"/>
  <c r="G90" i="3"/>
  <c r="F90" i="3"/>
  <c r="E90" i="3"/>
  <c r="H89" i="3"/>
  <c r="G89" i="3"/>
  <c r="F89" i="3"/>
  <c r="E89" i="3"/>
  <c r="H88" i="3"/>
  <c r="G88" i="3"/>
  <c r="E88" i="3"/>
  <c r="H87" i="3"/>
  <c r="G87" i="3"/>
  <c r="E87" i="3"/>
  <c r="H86" i="3"/>
  <c r="G86" i="3"/>
  <c r="E86" i="3"/>
  <c r="H85" i="3"/>
  <c r="G85" i="3"/>
  <c r="E85" i="3"/>
  <c r="H84" i="3"/>
  <c r="G84" i="3"/>
  <c r="E84" i="3"/>
  <c r="H83" i="3"/>
  <c r="G83" i="3"/>
  <c r="E83" i="3"/>
  <c r="H82" i="3"/>
  <c r="G82" i="3"/>
  <c r="F82" i="3"/>
  <c r="E82" i="3"/>
  <c r="F81" i="3"/>
  <c r="E81" i="3"/>
  <c r="H80" i="3"/>
  <c r="G80" i="3"/>
  <c r="E80" i="3"/>
  <c r="H79" i="3"/>
  <c r="G79" i="3"/>
  <c r="E79" i="3"/>
  <c r="H78" i="3"/>
  <c r="G78" i="3"/>
  <c r="E78" i="3"/>
  <c r="H77" i="3"/>
  <c r="G77" i="3"/>
  <c r="E77" i="3"/>
  <c r="H76" i="3"/>
  <c r="G76" i="3"/>
  <c r="E76" i="3"/>
  <c r="H75" i="3"/>
  <c r="G75" i="3"/>
  <c r="E75" i="3"/>
  <c r="E74" i="3"/>
  <c r="F73" i="3"/>
  <c r="E73" i="3"/>
  <c r="E72" i="3"/>
  <c r="E71" i="3"/>
  <c r="E70" i="3"/>
  <c r="E69" i="3"/>
  <c r="E68" i="3"/>
  <c r="E67" i="3"/>
  <c r="E66" i="3"/>
  <c r="F65" i="3"/>
  <c r="E65" i="3"/>
  <c r="E64" i="3"/>
  <c r="E63" i="3"/>
  <c r="E62" i="3"/>
  <c r="E61" i="3"/>
  <c r="E60" i="3"/>
  <c r="E59" i="3"/>
  <c r="H58" i="3"/>
  <c r="G58" i="3"/>
  <c r="E58" i="3"/>
  <c r="H57" i="3"/>
  <c r="G57" i="3"/>
  <c r="F57" i="3"/>
  <c r="E57" i="3"/>
  <c r="H56" i="3"/>
  <c r="G56" i="3"/>
  <c r="E56" i="3"/>
  <c r="H55" i="3"/>
  <c r="G55" i="3"/>
  <c r="E55" i="3"/>
  <c r="D55" i="3" s="1"/>
  <c r="H54" i="3"/>
  <c r="G54" i="3"/>
  <c r="E54" i="3"/>
  <c r="H53" i="3"/>
  <c r="G53" i="3"/>
  <c r="E53" i="3"/>
  <c r="H52" i="3"/>
  <c r="G52" i="3"/>
  <c r="E52" i="3"/>
  <c r="H51" i="3"/>
  <c r="G51" i="3"/>
  <c r="E51" i="3"/>
  <c r="H50" i="3"/>
  <c r="G50" i="3"/>
  <c r="F50" i="3"/>
  <c r="E50" i="3"/>
  <c r="H49" i="3"/>
  <c r="G49" i="3"/>
  <c r="E49" i="3"/>
  <c r="H48" i="3"/>
  <c r="G48" i="3"/>
  <c r="E48" i="3"/>
  <c r="H47" i="3"/>
  <c r="G47" i="3"/>
  <c r="E47" i="3"/>
  <c r="H46" i="3"/>
  <c r="G46" i="3"/>
  <c r="E46" i="3"/>
  <c r="H45" i="3"/>
  <c r="G45" i="3"/>
  <c r="E45" i="3"/>
  <c r="H44" i="3"/>
  <c r="D44" i="3" s="1"/>
  <c r="G44" i="3"/>
  <c r="E44" i="3"/>
  <c r="H43" i="3"/>
  <c r="G43" i="3"/>
  <c r="E43" i="3"/>
  <c r="H42" i="3"/>
  <c r="G42" i="3"/>
  <c r="F42" i="3"/>
  <c r="E42" i="3"/>
  <c r="H41" i="3"/>
  <c r="G41" i="3"/>
  <c r="E41" i="3"/>
  <c r="H40" i="3"/>
  <c r="G40" i="3"/>
  <c r="E40" i="3"/>
  <c r="H39" i="3"/>
  <c r="G39" i="3"/>
  <c r="F39" i="3"/>
  <c r="E39" i="3"/>
  <c r="F38" i="3"/>
  <c r="E38" i="3"/>
  <c r="H37" i="3"/>
  <c r="G37" i="3"/>
  <c r="E37" i="3"/>
  <c r="H36" i="3"/>
  <c r="G36" i="3"/>
  <c r="F36" i="3"/>
  <c r="E36" i="3"/>
  <c r="H35" i="3"/>
  <c r="G35" i="3"/>
  <c r="E35" i="3"/>
  <c r="H34" i="3"/>
  <c r="G34" i="3"/>
  <c r="F34" i="3"/>
  <c r="E34" i="3"/>
  <c r="H33" i="3"/>
  <c r="G33" i="3"/>
  <c r="E33" i="3"/>
  <c r="E32" i="3"/>
  <c r="F31" i="3"/>
  <c r="E31" i="3"/>
  <c r="F30" i="3"/>
  <c r="E30" i="3"/>
  <c r="F29" i="3"/>
  <c r="E29" i="3"/>
  <c r="F28" i="3"/>
  <c r="E28" i="3"/>
  <c r="E27" i="3"/>
  <c r="F26" i="3"/>
  <c r="E26" i="3"/>
  <c r="F25" i="3"/>
  <c r="E25" i="3"/>
  <c r="E24" i="3"/>
  <c r="F23" i="3"/>
  <c r="E23" i="3"/>
  <c r="F22" i="3"/>
  <c r="E22" i="3"/>
  <c r="E21" i="3"/>
  <c r="E20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E7" i="3"/>
  <c r="E6" i="3"/>
  <c r="F5" i="3"/>
  <c r="E5" i="3"/>
  <c r="F4" i="3"/>
  <c r="E4" i="3"/>
  <c r="E3" i="3"/>
  <c r="I104" i="9"/>
  <c r="I102" i="9"/>
  <c r="I100" i="9"/>
  <c r="I97" i="9"/>
  <c r="I95" i="9"/>
  <c r="I93" i="9"/>
  <c r="I74" i="9"/>
  <c r="I72" i="9"/>
  <c r="I70" i="9"/>
  <c r="I68" i="9"/>
  <c r="I66" i="9"/>
  <c r="I64" i="9"/>
  <c r="I62" i="9"/>
  <c r="I60" i="9"/>
  <c r="I38" i="9"/>
  <c r="I31" i="9"/>
  <c r="I29" i="9"/>
  <c r="I27" i="9"/>
  <c r="I25" i="9"/>
  <c r="I23" i="9"/>
  <c r="I21" i="9"/>
  <c r="I19" i="9"/>
  <c r="I17" i="9"/>
  <c r="I15" i="9"/>
  <c r="I13" i="9"/>
  <c r="I11" i="9"/>
  <c r="I9" i="9"/>
  <c r="I7" i="9"/>
  <c r="I5" i="9"/>
  <c r="I3" i="9"/>
  <c r="H104" i="9"/>
  <c r="H102" i="9"/>
  <c r="H100" i="9"/>
  <c r="H97" i="9"/>
  <c r="H95" i="9"/>
  <c r="H93" i="9"/>
  <c r="H74" i="9"/>
  <c r="H72" i="9"/>
  <c r="H70" i="9"/>
  <c r="H68" i="9"/>
  <c r="H66" i="9"/>
  <c r="H64" i="9"/>
  <c r="H62" i="9"/>
  <c r="H60" i="9"/>
  <c r="H38" i="9"/>
  <c r="H31" i="9"/>
  <c r="H29" i="9"/>
  <c r="H27" i="9"/>
  <c r="H25" i="9"/>
  <c r="H23" i="9"/>
  <c r="H21" i="9"/>
  <c r="H19" i="9"/>
  <c r="H17" i="9"/>
  <c r="H15" i="9"/>
  <c r="H13" i="9"/>
  <c r="H11" i="9"/>
  <c r="H9" i="9"/>
  <c r="H7" i="9"/>
  <c r="H5" i="9"/>
  <c r="H3" i="9"/>
  <c r="I103" i="9"/>
  <c r="I101" i="9"/>
  <c r="I98" i="9"/>
  <c r="I96" i="9"/>
  <c r="I94" i="9"/>
  <c r="I81" i="9"/>
  <c r="I73" i="9"/>
  <c r="I71" i="9"/>
  <c r="I69" i="9"/>
  <c r="I67" i="9"/>
  <c r="I65" i="9"/>
  <c r="I63" i="9"/>
  <c r="I61" i="9"/>
  <c r="I59" i="9"/>
  <c r="I32" i="9"/>
  <c r="I30" i="9"/>
  <c r="I28" i="9"/>
  <c r="I26" i="9"/>
  <c r="I24" i="9"/>
  <c r="I22" i="9"/>
  <c r="I20" i="9"/>
  <c r="I18" i="9"/>
  <c r="I16" i="9"/>
  <c r="I14" i="9"/>
  <c r="I12" i="9"/>
  <c r="I10" i="9"/>
  <c r="I8" i="9"/>
  <c r="I6" i="9"/>
  <c r="I4" i="9"/>
  <c r="H103" i="9"/>
  <c r="H101" i="9"/>
  <c r="H98" i="9"/>
  <c r="H96" i="9"/>
  <c r="H94" i="9"/>
  <c r="H81" i="9"/>
  <c r="H73" i="9"/>
  <c r="H71" i="9"/>
  <c r="H69" i="9"/>
  <c r="H67" i="9"/>
  <c r="H65" i="9"/>
  <c r="H63" i="9"/>
  <c r="H61" i="9"/>
  <c r="H59" i="9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6" i="9"/>
  <c r="H4" i="9"/>
  <c r="D35" i="3" l="1"/>
  <c r="D53" i="3"/>
  <c r="D77" i="3"/>
  <c r="D45" i="3"/>
  <c r="D89" i="3"/>
  <c r="D46" i="3"/>
  <c r="D88" i="3"/>
  <c r="D40" i="3"/>
  <c r="D49" i="3"/>
  <c r="D54" i="3"/>
  <c r="D78" i="3"/>
  <c r="D92" i="3"/>
  <c r="D82" i="3"/>
  <c r="D36" i="3"/>
  <c r="D41" i="3"/>
  <c r="D52" i="3"/>
  <c r="D56" i="3"/>
  <c r="D86" i="3"/>
  <c r="D90" i="3"/>
  <c r="D57" i="3"/>
  <c r="D76" i="3"/>
  <c r="D99" i="3"/>
  <c r="D80" i="3"/>
  <c r="D4" i="9"/>
  <c r="G4" i="3" s="1"/>
  <c r="D6" i="9"/>
  <c r="G6" i="3" s="1"/>
  <c r="D8" i="9"/>
  <c r="G8" i="3" s="1"/>
  <c r="D10" i="9"/>
  <c r="G10" i="3" s="1"/>
  <c r="D12" i="9"/>
  <c r="G12" i="3" s="1"/>
  <c r="D14" i="9"/>
  <c r="G14" i="3" s="1"/>
  <c r="D16" i="9"/>
  <c r="G16" i="3" s="1"/>
  <c r="D16" i="3" s="1"/>
  <c r="D18" i="9"/>
  <c r="G18" i="3" s="1"/>
  <c r="D20" i="9"/>
  <c r="G20" i="3" s="1"/>
  <c r="D22" i="9"/>
  <c r="G22" i="3" s="1"/>
  <c r="D24" i="9"/>
  <c r="G24" i="3" s="1"/>
  <c r="D26" i="9"/>
  <c r="G26" i="3" s="1"/>
  <c r="D28" i="9"/>
  <c r="G28" i="3" s="1"/>
  <c r="D30" i="9"/>
  <c r="G30" i="3" s="1"/>
  <c r="D32" i="9"/>
  <c r="G32" i="3" s="1"/>
  <c r="D59" i="9"/>
  <c r="G59" i="3" s="1"/>
  <c r="D61" i="9"/>
  <c r="G61" i="3" s="1"/>
  <c r="D63" i="9"/>
  <c r="G63" i="3" s="1"/>
  <c r="D65" i="9"/>
  <c r="G65" i="3" s="1"/>
  <c r="D67" i="9"/>
  <c r="G67" i="3" s="1"/>
  <c r="D69" i="9"/>
  <c r="G69" i="3" s="1"/>
  <c r="D71" i="9"/>
  <c r="G71" i="3" s="1"/>
  <c r="D73" i="9"/>
  <c r="G73" i="3" s="1"/>
  <c r="D73" i="3" s="1"/>
  <c r="D81" i="9"/>
  <c r="G81" i="3" s="1"/>
  <c r="D94" i="9"/>
  <c r="G94" i="3" s="1"/>
  <c r="D94" i="3" s="1"/>
  <c r="D96" i="9"/>
  <c r="G96" i="3" s="1"/>
  <c r="D98" i="9"/>
  <c r="G98" i="3" s="1"/>
  <c r="D101" i="9"/>
  <c r="G101" i="3" s="1"/>
  <c r="D103" i="9"/>
  <c r="G103" i="3" s="1"/>
  <c r="E4" i="9"/>
  <c r="H4" i="3" s="1"/>
  <c r="E6" i="9"/>
  <c r="H6" i="3" s="1"/>
  <c r="E8" i="9"/>
  <c r="H8" i="3" s="1"/>
  <c r="E10" i="9"/>
  <c r="H10" i="3" s="1"/>
  <c r="E12" i="9"/>
  <c r="H12" i="3" s="1"/>
  <c r="D12" i="3" s="1"/>
  <c r="E14" i="9"/>
  <c r="H14" i="3" s="1"/>
  <c r="E16" i="9"/>
  <c r="H16" i="3" s="1"/>
  <c r="E18" i="9"/>
  <c r="H18" i="3" s="1"/>
  <c r="E20" i="9"/>
  <c r="H20" i="3" s="1"/>
  <c r="E22" i="9"/>
  <c r="H22" i="3" s="1"/>
  <c r="E24" i="9"/>
  <c r="H24" i="3" s="1"/>
  <c r="D24" i="3" s="1"/>
  <c r="E26" i="9"/>
  <c r="H26" i="3" s="1"/>
  <c r="D26" i="3" s="1"/>
  <c r="E28" i="9"/>
  <c r="H28" i="3" s="1"/>
  <c r="E30" i="9"/>
  <c r="H30" i="3" s="1"/>
  <c r="E32" i="9"/>
  <c r="H32" i="3" s="1"/>
  <c r="E59" i="9"/>
  <c r="H59" i="3" s="1"/>
  <c r="E61" i="9"/>
  <c r="H61" i="3" s="1"/>
  <c r="E63" i="9"/>
  <c r="H63" i="3" s="1"/>
  <c r="E65" i="9"/>
  <c r="H65" i="3" s="1"/>
  <c r="E67" i="9"/>
  <c r="H67" i="3" s="1"/>
  <c r="D67" i="3" s="1"/>
  <c r="E69" i="9"/>
  <c r="H69" i="3" s="1"/>
  <c r="D69" i="3" s="1"/>
  <c r="E71" i="9"/>
  <c r="H71" i="3" s="1"/>
  <c r="D71" i="3" s="1"/>
  <c r="E73" i="9"/>
  <c r="H73" i="3" s="1"/>
  <c r="E81" i="9"/>
  <c r="H81" i="3" s="1"/>
  <c r="E94" i="9"/>
  <c r="H94" i="3" s="1"/>
  <c r="E96" i="9"/>
  <c r="H96" i="3" s="1"/>
  <c r="E98" i="9"/>
  <c r="H98" i="3" s="1"/>
  <c r="E101" i="9"/>
  <c r="H101" i="3" s="1"/>
  <c r="D101" i="3" s="1"/>
  <c r="E103" i="9"/>
  <c r="H103" i="3" s="1"/>
  <c r="D103" i="3" s="1"/>
  <c r="D3" i="9"/>
  <c r="G3" i="3" s="1"/>
  <c r="D5" i="9"/>
  <c r="G5" i="3" s="1"/>
  <c r="D7" i="9"/>
  <c r="G7" i="3" s="1"/>
  <c r="D9" i="9"/>
  <c r="G9" i="3" s="1"/>
  <c r="D11" i="9"/>
  <c r="G11" i="3" s="1"/>
  <c r="D13" i="9"/>
  <c r="G13" i="3" s="1"/>
  <c r="D15" i="9"/>
  <c r="G15" i="3" s="1"/>
  <c r="D17" i="9"/>
  <c r="G17" i="3" s="1"/>
  <c r="D19" i="9"/>
  <c r="G19" i="3" s="1"/>
  <c r="D21" i="9"/>
  <c r="G21" i="3" s="1"/>
  <c r="D23" i="9"/>
  <c r="G23" i="3" s="1"/>
  <c r="D25" i="9"/>
  <c r="G25" i="3" s="1"/>
  <c r="D27" i="9"/>
  <c r="G27" i="3" s="1"/>
  <c r="D27" i="3" s="1"/>
  <c r="D29" i="9"/>
  <c r="G29" i="3" s="1"/>
  <c r="D31" i="9"/>
  <c r="G31" i="3" s="1"/>
  <c r="D38" i="9"/>
  <c r="G38" i="3" s="1"/>
  <c r="D60" i="9"/>
  <c r="G60" i="3" s="1"/>
  <c r="D62" i="9"/>
  <c r="G62" i="3" s="1"/>
  <c r="D64" i="9"/>
  <c r="G64" i="3" s="1"/>
  <c r="D66" i="9"/>
  <c r="G66" i="3" s="1"/>
  <c r="D68" i="9"/>
  <c r="G68" i="3" s="1"/>
  <c r="D68" i="3" s="1"/>
  <c r="D70" i="9"/>
  <c r="G70" i="3" s="1"/>
  <c r="D72" i="9"/>
  <c r="G72" i="3" s="1"/>
  <c r="D74" i="9"/>
  <c r="G74" i="3" s="1"/>
  <c r="D93" i="9"/>
  <c r="G93" i="3" s="1"/>
  <c r="D95" i="9"/>
  <c r="G95" i="3" s="1"/>
  <c r="D97" i="9"/>
  <c r="G97" i="3" s="1"/>
  <c r="D100" i="9"/>
  <c r="G100" i="3" s="1"/>
  <c r="D102" i="9"/>
  <c r="G102" i="3" s="1"/>
  <c r="D104" i="9"/>
  <c r="G104" i="3" s="1"/>
  <c r="E3" i="9"/>
  <c r="H3" i="3" s="1"/>
  <c r="D3" i="3" s="1"/>
  <c r="E5" i="9"/>
  <c r="H5" i="3" s="1"/>
  <c r="E7" i="9"/>
  <c r="H7" i="3" s="1"/>
  <c r="E9" i="9"/>
  <c r="H9" i="3" s="1"/>
  <c r="D9" i="3" s="1"/>
  <c r="E11" i="9"/>
  <c r="H11" i="3" s="1"/>
  <c r="E13" i="9"/>
  <c r="H13" i="3" s="1"/>
  <c r="E15" i="9"/>
  <c r="H15" i="3" s="1"/>
  <c r="E17" i="9"/>
  <c r="H17" i="3" s="1"/>
  <c r="E19" i="9"/>
  <c r="H19" i="3" s="1"/>
  <c r="D19" i="3" s="1"/>
  <c r="E21" i="9"/>
  <c r="H21" i="3" s="1"/>
  <c r="D21" i="3" s="1"/>
  <c r="E23" i="9"/>
  <c r="H23" i="3" s="1"/>
  <c r="E25" i="9"/>
  <c r="H25" i="3" s="1"/>
  <c r="E27" i="9"/>
  <c r="H27" i="3" s="1"/>
  <c r="E29" i="9"/>
  <c r="H29" i="3" s="1"/>
  <c r="E31" i="9"/>
  <c r="H31" i="3" s="1"/>
  <c r="E38" i="9"/>
  <c r="H38" i="3" s="1"/>
  <c r="E60" i="9"/>
  <c r="H60" i="3" s="1"/>
  <c r="E62" i="9"/>
  <c r="H62" i="3" s="1"/>
  <c r="D62" i="3" s="1"/>
  <c r="E64" i="9"/>
  <c r="H64" i="3" s="1"/>
  <c r="D64" i="3" s="1"/>
  <c r="E66" i="9"/>
  <c r="H66" i="3" s="1"/>
  <c r="E68" i="9"/>
  <c r="H68" i="3" s="1"/>
  <c r="E70" i="9"/>
  <c r="H70" i="3" s="1"/>
  <c r="D70" i="3" s="1"/>
  <c r="E72" i="9"/>
  <c r="H72" i="3" s="1"/>
  <c r="E74" i="9"/>
  <c r="H74" i="3" s="1"/>
  <c r="E93" i="9"/>
  <c r="H93" i="3" s="1"/>
  <c r="D93" i="3" s="1"/>
  <c r="E95" i="9"/>
  <c r="H95" i="3" s="1"/>
  <c r="D95" i="3" s="1"/>
  <c r="E97" i="9"/>
  <c r="H97" i="3" s="1"/>
  <c r="D97" i="3" s="1"/>
  <c r="E100" i="9"/>
  <c r="H100" i="3" s="1"/>
  <c r="D100" i="3" s="1"/>
  <c r="E102" i="9"/>
  <c r="H102" i="3" s="1"/>
  <c r="E104" i="9"/>
  <c r="H104" i="3" s="1"/>
  <c r="D14" i="3"/>
  <c r="D25" i="3"/>
  <c r="D20" i="3"/>
  <c r="D30" i="3"/>
  <c r="D7" i="3"/>
  <c r="D33" i="3"/>
  <c r="D8" i="3"/>
  <c r="D4" i="3"/>
  <c r="D29" i="3"/>
  <c r="D39" i="3"/>
  <c r="D43" i="3"/>
  <c r="D91" i="3"/>
  <c r="D58" i="3"/>
  <c r="D37" i="3"/>
  <c r="D51" i="3"/>
  <c r="D65" i="3"/>
  <c r="D79" i="3"/>
  <c r="D87" i="3"/>
  <c r="D48" i="3"/>
  <c r="D42" i="3"/>
  <c r="D59" i="3"/>
  <c r="D66" i="3"/>
  <c r="D85" i="3"/>
  <c r="D98" i="3"/>
  <c r="D34" i="3"/>
  <c r="D47" i="3"/>
  <c r="D50" i="3"/>
  <c r="D61" i="3"/>
  <c r="D75" i="3"/>
  <c r="D83" i="3"/>
  <c r="D31" i="3" l="1"/>
  <c r="D15" i="3"/>
  <c r="D72" i="3"/>
  <c r="D102" i="3"/>
  <c r="D74" i="3"/>
  <c r="D17" i="3"/>
  <c r="D96" i="3"/>
  <c r="D63" i="3"/>
  <c r="D6" i="3"/>
  <c r="D60" i="3"/>
  <c r="D104" i="3"/>
  <c r="D81" i="3"/>
  <c r="D18" i="3"/>
  <c r="D38" i="3"/>
  <c r="D13" i="3"/>
  <c r="D11" i="3"/>
  <c r="D32" i="3"/>
  <c r="D23" i="3"/>
  <c r="D28" i="3"/>
  <c r="D5" i="3"/>
  <c r="D10" i="3"/>
  <c r="D22" i="3"/>
</calcChain>
</file>

<file path=xl/sharedStrings.xml><?xml version="1.0" encoding="utf-8"?>
<sst xmlns="http://schemas.openxmlformats.org/spreadsheetml/2006/main" count="1345" uniqueCount="279">
  <si>
    <t>Группа</t>
  </si>
  <si>
    <t>ФИО</t>
  </si>
  <si>
    <t>Недели</t>
  </si>
  <si>
    <t>201</t>
  </si>
  <si>
    <t>Алеева Арина Константиновна</t>
  </si>
  <si>
    <t>Анисимов Артемий Андреевич</t>
  </si>
  <si>
    <t>Анурьева Арина Сергеевна</t>
  </si>
  <si>
    <t>Ахапкин Андрей Сергеевич</t>
  </si>
  <si>
    <t>Белокопытов Илья Анатольевич</t>
  </si>
  <si>
    <t>Зернина Юлия Алексеевна</t>
  </si>
  <si>
    <t>Малышев Владислав Алексеевич</t>
  </si>
  <si>
    <t>Мефодьев Дмитрий Сергеевич</t>
  </si>
  <si>
    <t>Моисеенко Кирилл Михайлович</t>
  </si>
  <si>
    <t>Поляков Максим Дмитриевич</t>
  </si>
  <si>
    <t>Стрыгина Софья Игоревна</t>
  </si>
  <si>
    <t>Узаков Родион Рустамович</t>
  </si>
  <si>
    <t>Усольцева Мария Константиновна</t>
  </si>
  <si>
    <t>Чаркин Тимофей Андреевич</t>
  </si>
  <si>
    <t>Ширшов Дмитрий Александрович</t>
  </si>
  <si>
    <t>Цуркис Вера Ильинична</t>
  </si>
  <si>
    <t>202</t>
  </si>
  <si>
    <t>Бабаян Микаэл Мигранович</t>
  </si>
  <si>
    <t>Белиловский Иван Олегович</t>
  </si>
  <si>
    <t>Богуцкий Александр Алексеевич</t>
  </si>
  <si>
    <t>Ворожейкина Алиса Кирилловна</t>
  </si>
  <si>
    <t>Иванова Анастасия Игоревна</t>
  </si>
  <si>
    <t>Карапетьянц Элиза Владимировна</t>
  </si>
  <si>
    <t>Куликова Инна Андреевна</t>
  </si>
  <si>
    <t>Курышкина Ксения Константиновна</t>
  </si>
  <si>
    <t>Муравецкий Даниил Романович</t>
  </si>
  <si>
    <t>Солонько Михаил Константинович</t>
  </si>
  <si>
    <t>Тумакаева Евгения Расуловна</t>
  </si>
  <si>
    <t>Филимонова Арина Владимировна</t>
  </si>
  <si>
    <t>Шунько Фёдор Андреевич</t>
  </si>
  <si>
    <t>203</t>
  </si>
  <si>
    <t>Балакин Григорий Сергеевич</t>
  </si>
  <si>
    <t>Бородулина Динара Антоновна</t>
  </si>
  <si>
    <t>Бос Мария Игоревна</t>
  </si>
  <si>
    <t>Вахитова Дания Римовна</t>
  </si>
  <si>
    <t>Волынчикова Мария Антоновна</t>
  </si>
  <si>
    <t>Гребнева Анна Александровна</t>
  </si>
  <si>
    <t>Ермилова Варвара Юрьевна</t>
  </si>
  <si>
    <t>Каналина Мария Ивановна</t>
  </si>
  <si>
    <t>Кладченко Александр</t>
  </si>
  <si>
    <t>Космынин Никита Николаевич</t>
  </si>
  <si>
    <t>Михно Елизавета Игоревна</t>
  </si>
  <si>
    <t>Петрова Екатерина Алексеевна</t>
  </si>
  <si>
    <t>Счастливцева Анастасия Максимовна</t>
  </si>
  <si>
    <t>Чадина Наталья Александровна</t>
  </si>
  <si>
    <t>Чесноков Юрий Павлович</t>
  </si>
  <si>
    <t>204</t>
  </si>
  <si>
    <t>Акулинин Михаил Денисович</t>
  </si>
  <si>
    <t>Бушуева Анастасия Витальевна</t>
  </si>
  <si>
    <t>Гогул Артем</t>
  </si>
  <si>
    <t>Захаржевский Марк Валерьевич</t>
  </si>
  <si>
    <t>Камалиева Лия Альбертовна</t>
  </si>
  <si>
    <t>Малышева Ирина Николаевна</t>
  </si>
  <si>
    <t>Попов Петр Андреевич</t>
  </si>
  <si>
    <t>Пшеничная Анна Юрьевна</t>
  </si>
  <si>
    <t>Слепов Константин Олегович</t>
  </si>
  <si>
    <t>Сорока Елизавета Сергеевна</t>
  </si>
  <si>
    <t>Сорокина Тамара Максимовна</t>
  </si>
  <si>
    <t>205</t>
  </si>
  <si>
    <t>Алиев Арсений Николаевич</t>
  </si>
  <si>
    <t>Андреева Анна Владимировна</t>
  </si>
  <si>
    <t>Ахметзянова Алина Руслановна</t>
  </si>
  <si>
    <t>Блинкова Анастасия Леонидовна</t>
  </si>
  <si>
    <t>Делинкевич Мария Ярославовна</t>
  </si>
  <si>
    <t>Золотова Василиса Владимировна</t>
  </si>
  <si>
    <t>Ларионов Захар Алексеевич</t>
  </si>
  <si>
    <t>Макрушина Мария Алексеевна</t>
  </si>
  <si>
    <t>Пискаева Виола Денисовна</t>
  </si>
  <si>
    <t>Пискунова Ольга Сергеевна</t>
  </si>
  <si>
    <t>Розынька Вероника Романовна</t>
  </si>
  <si>
    <t>Самойлов Михаил Андреевич</t>
  </si>
  <si>
    <t>Стрежнева Анна Романовна</t>
  </si>
  <si>
    <t>Угрюмов Константин Александрович</t>
  </si>
  <si>
    <t>Фолифорова Арина Сергеевна</t>
  </si>
  <si>
    <t>Хохрякова Анна Алексеевна</t>
  </si>
  <si>
    <t>206</t>
  </si>
  <si>
    <t>Акимов Максим Игоревич</t>
  </si>
  <si>
    <t>Александрова Анастасия Викторовна</t>
  </si>
  <si>
    <t>Богданов Данил Русланович</t>
  </si>
  <si>
    <t>Богомолов Всеволод Владиславович</t>
  </si>
  <si>
    <t>Вдовина Катерина Сергеевна</t>
  </si>
  <si>
    <t>Горяйнов Кирилл Владимирович</t>
  </si>
  <si>
    <t>Грецкий Родион Константинович</t>
  </si>
  <si>
    <t>Джиоева Амина Алановна</t>
  </si>
  <si>
    <t>Джумагельдыева Аннагозель Борисовна</t>
  </si>
  <si>
    <t>Зыков Данила Иванович</t>
  </si>
  <si>
    <t>Ильин Егор Дмитриевич</t>
  </si>
  <si>
    <t>Кондратюк Наталья Андреевна</t>
  </si>
  <si>
    <t>Мохина Мария Анатольевна</t>
  </si>
  <si>
    <t>Прокофьева Алёна Ильинична</t>
  </si>
  <si>
    <t>Румянцева Анна Александровна</t>
  </si>
  <si>
    <t>Сокол Даниил Владимирович</t>
  </si>
  <si>
    <t>Филиппов Илья Алексеевич</t>
  </si>
  <si>
    <t>Хаджинова Елизавета</t>
  </si>
  <si>
    <t>207</t>
  </si>
  <si>
    <t>Аббясов Максим Леонидович</t>
  </si>
  <si>
    <t>Байжанов Бауржан Акдаулетович</t>
  </si>
  <si>
    <t>Байкалов Максим Алексеевич</t>
  </si>
  <si>
    <t>Богословская Екатерина Денисовна</t>
  </si>
  <si>
    <t>Заяц Надежда Вадимовна</t>
  </si>
  <si>
    <t>Иванов Илья Антонович</t>
  </si>
  <si>
    <t>Мархиева Карина Алихановна</t>
  </si>
  <si>
    <t>Мохорт Станислав Андреевич</t>
  </si>
  <si>
    <t>Ратновский Артём Владимирович</t>
  </si>
  <si>
    <t>Трещева Мария Дмитриевна</t>
  </si>
  <si>
    <t>Хардикова Дарья Станиславовна</t>
  </si>
  <si>
    <t>Черкасов Матвей Георгиевич</t>
  </si>
  <si>
    <t>Трек</t>
  </si>
  <si>
    <t>Итог</t>
  </si>
  <si>
    <t>Защита</t>
  </si>
  <si>
    <t>Сдача</t>
  </si>
  <si>
    <t>Задачи</t>
  </si>
  <si>
    <t>Иголинская Анастасия Ефимовна</t>
  </si>
  <si>
    <t>Оценка</t>
  </si>
  <si>
    <t>Итого</t>
  </si>
  <si>
    <t>Коллоквиум</t>
  </si>
  <si>
    <t>К/р</t>
  </si>
  <si>
    <t>Д/з</t>
  </si>
  <si>
    <t>хор(7)</t>
  </si>
  <si>
    <t>отл(8)</t>
  </si>
  <si>
    <t>отл(9)</t>
  </si>
  <si>
    <t>уд(4)</t>
  </si>
  <si>
    <t>уд(3)</t>
  </si>
  <si>
    <t>хор(6)</t>
  </si>
  <si>
    <t>хор(5)</t>
  </si>
  <si>
    <t>н/я</t>
  </si>
  <si>
    <t>Попытка</t>
  </si>
  <si>
    <t>Время</t>
  </si>
  <si>
    <t>Преподаватель</t>
  </si>
  <si>
    <t>№</t>
  </si>
  <si>
    <t>балл</t>
  </si>
  <si>
    <t>12:00 - 12:30</t>
  </si>
  <si>
    <t>Инденбом</t>
  </si>
  <si>
    <t>16:00 - 16:30</t>
  </si>
  <si>
    <t>Куксин</t>
  </si>
  <si>
    <t>16:30 - 17:00</t>
  </si>
  <si>
    <t>комиссия</t>
  </si>
  <si>
    <t>Траньков</t>
  </si>
  <si>
    <t>11:00 - 11:30</t>
  </si>
  <si>
    <t>09:00 - 09:30</t>
  </si>
  <si>
    <t>09:30 - 10:00</t>
  </si>
  <si>
    <t>10:00 - 10:30</t>
  </si>
  <si>
    <t>10:30 - 11:00</t>
  </si>
  <si>
    <t>15:30 - 16:00</t>
  </si>
  <si>
    <t>Иванова</t>
  </si>
  <si>
    <t>11:30 - 12:00</t>
  </si>
  <si>
    <t>17:00 - 17:30</t>
  </si>
  <si>
    <t>15:00 - 15:30</t>
  </si>
  <si>
    <t>14:00 - 14:30</t>
  </si>
  <si>
    <t>14:30 - 15:00</t>
  </si>
  <si>
    <t>12:30 - 13:00</t>
  </si>
  <si>
    <t>17:30 - 18:00</t>
  </si>
  <si>
    <t>Вариант</t>
  </si>
  <si>
    <t>вода</t>
  </si>
  <si>
    <t>уравнения смеси</t>
  </si>
  <si>
    <t>расчет</t>
  </si>
  <si>
    <t>растворимость</t>
  </si>
  <si>
    <t>Σ</t>
  </si>
  <si>
    <t>dH, dS</t>
  </si>
  <si>
    <t>Вант-Гофф</t>
  </si>
  <si>
    <t>math</t>
  </si>
  <si>
    <r>
      <rPr>
        <b/>
        <sz val="10"/>
        <color theme="1"/>
        <rFont val="Arial"/>
      </rPr>
      <t>K</t>
    </r>
    <r>
      <rPr>
        <b/>
        <sz val="6"/>
        <color theme="1"/>
        <rFont val="Arial"/>
      </rPr>
      <t>h</t>
    </r>
  </si>
  <si>
    <t>реакции</t>
  </si>
  <si>
    <t>E</t>
  </si>
  <si>
    <t>Keq</t>
  </si>
  <si>
    <t>Эл-пр</t>
  </si>
  <si>
    <t>alpha, Ka</t>
  </si>
  <si>
    <t>гидролиз</t>
  </si>
  <si>
    <t>eq+Gouy</t>
  </si>
  <si>
    <t>a1,a2</t>
  </si>
  <si>
    <t>phi</t>
  </si>
  <si>
    <t>Kd</t>
  </si>
  <si>
    <t>eq</t>
  </si>
  <si>
    <t>м/б</t>
  </si>
  <si>
    <t>э/н</t>
  </si>
  <si>
    <t>calc</t>
  </si>
  <si>
    <t>-</t>
  </si>
  <si>
    <t>c01</t>
  </si>
  <si>
    <t>c11</t>
  </si>
  <si>
    <t>c08</t>
  </si>
  <si>
    <t>b07</t>
  </si>
  <si>
    <t>b20</t>
  </si>
  <si>
    <t>c04</t>
  </si>
  <si>
    <t>c14</t>
  </si>
  <si>
    <t>c09</t>
  </si>
  <si>
    <t>c05</t>
  </si>
  <si>
    <t>b08</t>
  </si>
  <si>
    <t>b16</t>
  </si>
  <si>
    <t>c13</t>
  </si>
  <si>
    <t>b40</t>
  </si>
  <si>
    <t>c03</t>
  </si>
  <si>
    <t>c12</t>
  </si>
  <si>
    <t>b32</t>
  </si>
  <si>
    <t>b26</t>
  </si>
  <si>
    <t>c10</t>
  </si>
  <si>
    <t>b24</t>
  </si>
  <si>
    <t>c07</t>
  </si>
  <si>
    <t>b03</t>
  </si>
  <si>
    <t>b11</t>
  </si>
  <si>
    <t>b34</t>
  </si>
  <si>
    <t>b04</t>
  </si>
  <si>
    <t>b02</t>
  </si>
  <si>
    <t>b28</t>
  </si>
  <si>
    <t>b42</t>
  </si>
  <si>
    <t>b01</t>
  </si>
  <si>
    <t>b25</t>
  </si>
  <si>
    <t>b41</t>
  </si>
  <si>
    <t>b30</t>
  </si>
  <si>
    <t>b05</t>
  </si>
  <si>
    <t>b19</t>
  </si>
  <si>
    <t>b43</t>
  </si>
  <si>
    <t>b22</t>
  </si>
  <si>
    <t>b18</t>
  </si>
  <si>
    <t>b29</t>
  </si>
  <si>
    <t>b31</t>
  </si>
  <si>
    <t>b44</t>
  </si>
  <si>
    <t>b09</t>
  </si>
  <si>
    <t>c02</t>
  </si>
  <si>
    <t>b12</t>
  </si>
  <si>
    <t>b36</t>
  </si>
  <si>
    <t>b06</t>
  </si>
  <si>
    <t>c06</t>
  </si>
  <si>
    <t>b17</t>
  </si>
  <si>
    <t>b10</t>
  </si>
  <si>
    <t>b14</t>
  </si>
  <si>
    <t>b21</t>
  </si>
  <si>
    <t>b35</t>
  </si>
  <si>
    <t>b33</t>
  </si>
  <si>
    <t>b38</t>
  </si>
  <si>
    <t>b39</t>
  </si>
  <si>
    <t>b37</t>
  </si>
  <si>
    <t>b15</t>
  </si>
  <si>
    <t>b23</t>
  </si>
  <si>
    <t>b27</t>
  </si>
  <si>
    <t>b13</t>
  </si>
  <si>
    <t>b45</t>
  </si>
  <si>
    <r>
      <rPr>
        <sz val="11"/>
        <color rgb="FF000000"/>
        <rFont val="Calibri"/>
      </rPr>
      <t>Игол</t>
    </r>
    <r>
      <rPr>
        <b/>
        <sz val="11"/>
        <color rgb="FF000000"/>
        <rFont val="Calibri"/>
      </rPr>
      <t>и</t>
    </r>
    <r>
      <rPr>
        <sz val="11"/>
        <color rgb="FF000000"/>
        <rFont val="Calibri"/>
      </rPr>
      <t>нская Анастасия Ефимовна</t>
    </r>
  </si>
  <si>
    <t>б</t>
  </si>
  <si>
    <t>Б06-206</t>
  </si>
  <si>
    <t>Акимов Максим</t>
  </si>
  <si>
    <t>Б06-204</t>
  </si>
  <si>
    <t>Акулинин Михаил</t>
  </si>
  <si>
    <t>Александрова Анастасия</t>
  </si>
  <si>
    <t>Б06-205</t>
  </si>
  <si>
    <t>Ахметзянова Алина</t>
  </si>
  <si>
    <t>Б06-009б</t>
  </si>
  <si>
    <t>Безручко Иван</t>
  </si>
  <si>
    <t>Блинкова Анастасия</t>
  </si>
  <si>
    <t>Гребнева Анна</t>
  </si>
  <si>
    <t>Делинкевич Мария</t>
  </si>
  <si>
    <t>Джумагельдыева Аннагозель</t>
  </si>
  <si>
    <t>Зернина Юлия</t>
  </si>
  <si>
    <t>Б06-207</t>
  </si>
  <si>
    <t>Иванов Илья</t>
  </si>
  <si>
    <t>Б06-202</t>
  </si>
  <si>
    <t>Иванова Анастасия</t>
  </si>
  <si>
    <t>Иголинская Анастасия</t>
  </si>
  <si>
    <t>Ильин Егор</t>
  </si>
  <si>
    <t>Б06-101</t>
  </si>
  <si>
    <t xml:space="preserve">Ким Алексей </t>
  </si>
  <si>
    <t>Кондратюк Наталья</t>
  </si>
  <si>
    <t>Куликова Инна</t>
  </si>
  <si>
    <t>Б06-201</t>
  </si>
  <si>
    <t>Моисеенко Кирилл</t>
  </si>
  <si>
    <t>Прокофьева Алена</t>
  </si>
  <si>
    <t>Розынька Вероника</t>
  </si>
  <si>
    <t>Румянцева Анна</t>
  </si>
  <si>
    <t>Солонько Михаил</t>
  </si>
  <si>
    <t>Тадей Максим</t>
  </si>
  <si>
    <t>Трещева Мария</t>
  </si>
  <si>
    <t>Угрюмов Константин</t>
  </si>
  <si>
    <t>Б06-106</t>
  </si>
  <si>
    <t>Ульянова Васса</t>
  </si>
  <si>
    <t>отл(10)</t>
  </si>
  <si>
    <t>неуд(2)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</si>
</sst>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"/>
  </numFmts>
  <fonts count="21" x14ac:knownFonts="1">
    <font>
      <sz val="10"/>
      <color rgb="FF000000"/>
      <name val="Arial"/>
      <scheme val="minor"/>
    </font>
    <font>
      <b/>
      <sz val="7"/>
      <color theme="1"/>
      <name val="Arial"/>
    </font>
    <font>
      <b/>
      <sz val="10"/>
      <color theme="1"/>
      <name val="Arial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6"/>
      <color theme="1"/>
      <name val="Arial"/>
      <scheme val="minor"/>
    </font>
    <font>
      <b/>
      <sz val="10"/>
      <color theme="1"/>
      <name val="Arial"/>
      <scheme val="minor"/>
    </font>
    <font>
      <b/>
      <sz val="9"/>
      <color theme="1"/>
      <name val="Arial"/>
    </font>
    <font>
      <b/>
      <sz val="7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8"/>
      <color theme="1"/>
      <name val="Arial"/>
      <scheme val="minor"/>
    </font>
    <font>
      <b/>
      <sz val="5"/>
      <color theme="1"/>
      <name val="Arial"/>
      <scheme val="minor"/>
    </font>
    <font>
      <sz val="11"/>
      <color theme="1"/>
      <name val="Calibri"/>
    </font>
    <font>
      <b/>
      <sz val="11"/>
      <color rgb="FF000000"/>
      <name val="Calibri"/>
    </font>
    <font>
      <b/>
      <sz val="6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6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n">
        <color rgb="FFA0A0A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A0A0A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A0A0A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 style="thin">
        <color rgb="FFA0A0A0"/>
      </left>
      <right style="thin">
        <color rgb="FFA0A0A0"/>
      </right>
      <top style="thick">
        <color rgb="FF000000"/>
      </top>
      <bottom/>
      <diagonal/>
    </border>
    <border>
      <left style="thin">
        <color rgb="FFA0A0A0"/>
      </left>
      <right style="thin">
        <color rgb="FFA0A0A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56">
    <xf numFmtId="0" fontId="0" fillId="0" borderId="0" xfId="0" applyFont="1" applyAlignment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49" fontId="2" fillId="0" borderId="22" xfId="0" applyNumberFormat="1" applyFont="1" applyBorder="1" applyAlignment="1">
      <alignment horizontal="center" vertical="center" textRotation="90"/>
    </xf>
    <xf numFmtId="0" fontId="4" fillId="4" borderId="23" xfId="0" applyFont="1" applyFill="1" applyBorder="1" applyAlignment="1">
      <alignment horizontal="left" vertical="top"/>
    </xf>
    <xf numFmtId="0" fontId="6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0" xfId="0" applyFont="1" applyBorder="1" applyAlignment="1">
      <alignment horizontal="center"/>
    </xf>
    <xf numFmtId="0" fontId="4" fillId="0" borderId="14" xfId="0" applyFont="1" applyBorder="1" applyAlignment="1">
      <alignment horizontal="left" vertical="top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6" xfId="0" applyFont="1" applyBorder="1" applyAlignment="1">
      <alignment horizontal="center"/>
    </xf>
    <xf numFmtId="0" fontId="4" fillId="4" borderId="15" xfId="0" applyFont="1" applyFill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5" borderId="2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top"/>
    </xf>
    <xf numFmtId="4" fontId="8" fillId="5" borderId="10" xfId="0" applyNumberFormat="1" applyFont="1" applyFill="1" applyBorder="1" applyAlignment="1">
      <alignment horizontal="center"/>
    </xf>
    <xf numFmtId="4" fontId="8" fillId="5" borderId="12" xfId="0" applyNumberFormat="1" applyFont="1" applyFill="1" applyBorder="1" applyAlignment="1">
      <alignment horizontal="center"/>
    </xf>
    <xf numFmtId="3" fontId="8" fillId="6" borderId="10" xfId="0" applyNumberFormat="1" applyFont="1" applyFill="1" applyBorder="1" applyAlignment="1">
      <alignment horizontal="center"/>
    </xf>
    <xf numFmtId="3" fontId="8" fillId="6" borderId="12" xfId="0" applyNumberFormat="1" applyFont="1" applyFill="1" applyBorder="1" applyAlignment="1">
      <alignment horizontal="center"/>
    </xf>
    <xf numFmtId="9" fontId="8" fillId="7" borderId="10" xfId="0" applyNumberFormat="1" applyFont="1" applyFill="1" applyBorder="1" applyAlignment="1">
      <alignment horizontal="center"/>
    </xf>
    <xf numFmtId="9" fontId="8" fillId="7" borderId="12" xfId="0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left" vertical="top"/>
    </xf>
    <xf numFmtId="4" fontId="8" fillId="5" borderId="15" xfId="0" applyNumberFormat="1" applyFont="1" applyFill="1" applyBorder="1" applyAlignment="1">
      <alignment horizontal="center"/>
    </xf>
    <xf numFmtId="4" fontId="8" fillId="5" borderId="16" xfId="0" applyNumberFormat="1" applyFont="1" applyFill="1" applyBorder="1" applyAlignment="1">
      <alignment horizontal="center"/>
    </xf>
    <xf numFmtId="3" fontId="8" fillId="6" borderId="15" xfId="0" applyNumberFormat="1" applyFont="1" applyFill="1" applyBorder="1" applyAlignment="1">
      <alignment horizontal="center"/>
    </xf>
    <xf numFmtId="3" fontId="8" fillId="6" borderId="16" xfId="0" applyNumberFormat="1" applyFont="1" applyFill="1" applyBorder="1" applyAlignment="1">
      <alignment horizontal="center"/>
    </xf>
    <xf numFmtId="9" fontId="8" fillId="7" borderId="15" xfId="0" applyNumberFormat="1" applyFont="1" applyFill="1" applyBorder="1" applyAlignment="1">
      <alignment horizontal="center"/>
    </xf>
    <xf numFmtId="9" fontId="8" fillId="7" borderId="16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8" fillId="5" borderId="15" xfId="0" applyNumberFormat="1" applyFont="1" applyFill="1" applyBorder="1" applyAlignment="1">
      <alignment horizontal="center"/>
    </xf>
    <xf numFmtId="4" fontId="8" fillId="5" borderId="16" xfId="0" applyNumberFormat="1" applyFont="1" applyFill="1" applyBorder="1" applyAlignment="1">
      <alignment horizontal="center"/>
    </xf>
    <xf numFmtId="9" fontId="8" fillId="7" borderId="15" xfId="0" applyNumberFormat="1" applyFont="1" applyFill="1" applyBorder="1" applyAlignment="1">
      <alignment horizontal="center"/>
    </xf>
    <xf numFmtId="9" fontId="8" fillId="7" borderId="16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9" borderId="22" xfId="0" applyFont="1" applyFill="1" applyBorder="1" applyAlignment="1">
      <alignment horizontal="left" vertical="top"/>
    </xf>
    <xf numFmtId="4" fontId="8" fillId="5" borderId="30" xfId="0" applyNumberFormat="1" applyFont="1" applyFill="1" applyBorder="1" applyAlignment="1">
      <alignment horizontal="center"/>
    </xf>
    <xf numFmtId="4" fontId="8" fillId="5" borderId="31" xfId="0" applyNumberFormat="1" applyFont="1" applyFill="1" applyBorder="1" applyAlignment="1">
      <alignment horizontal="center"/>
    </xf>
    <xf numFmtId="3" fontId="8" fillId="6" borderId="30" xfId="0" applyNumberFormat="1" applyFont="1" applyFill="1" applyBorder="1" applyAlignment="1">
      <alignment horizontal="center"/>
    </xf>
    <xf numFmtId="3" fontId="8" fillId="6" borderId="31" xfId="0" applyNumberFormat="1" applyFont="1" applyFill="1" applyBorder="1" applyAlignment="1">
      <alignment horizontal="center"/>
    </xf>
    <xf numFmtId="9" fontId="8" fillId="7" borderId="30" xfId="0" applyNumberFormat="1" applyFont="1" applyFill="1" applyBorder="1" applyAlignment="1">
      <alignment horizontal="center"/>
    </xf>
    <xf numFmtId="9" fontId="8" fillId="7" borderId="31" xfId="0" applyNumberFormat="1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4" fontId="8" fillId="5" borderId="10" xfId="0" applyNumberFormat="1" applyFont="1" applyFill="1" applyBorder="1" applyAlignment="1">
      <alignment horizontal="center"/>
    </xf>
    <xf numFmtId="9" fontId="8" fillId="7" borderId="10" xfId="0" applyNumberFormat="1" applyFont="1" applyFill="1" applyBorder="1" applyAlignment="1">
      <alignment horizontal="center"/>
    </xf>
    <xf numFmtId="9" fontId="8" fillId="7" borderId="12" xfId="0" applyNumberFormat="1" applyFont="1" applyFill="1" applyBorder="1" applyAlignment="1">
      <alignment horizontal="center"/>
    </xf>
    <xf numFmtId="0" fontId="4" fillId="9" borderId="17" xfId="0" applyFont="1" applyFill="1" applyBorder="1" applyAlignment="1">
      <alignment horizontal="left" vertical="top"/>
    </xf>
    <xf numFmtId="4" fontId="8" fillId="5" borderId="19" xfId="0" applyNumberFormat="1" applyFont="1" applyFill="1" applyBorder="1" applyAlignment="1">
      <alignment horizontal="center"/>
    </xf>
    <xf numFmtId="4" fontId="8" fillId="5" borderId="21" xfId="0" applyNumberFormat="1" applyFont="1" applyFill="1" applyBorder="1" applyAlignment="1">
      <alignment horizontal="center"/>
    </xf>
    <xf numFmtId="3" fontId="8" fillId="6" borderId="19" xfId="0" applyNumberFormat="1" applyFont="1" applyFill="1" applyBorder="1" applyAlignment="1">
      <alignment horizontal="center"/>
    </xf>
    <xf numFmtId="3" fontId="8" fillId="6" borderId="21" xfId="0" applyNumberFormat="1" applyFont="1" applyFill="1" applyBorder="1" applyAlignment="1">
      <alignment horizontal="center"/>
    </xf>
    <xf numFmtId="9" fontId="8" fillId="7" borderId="19" xfId="0" applyNumberFormat="1" applyFont="1" applyFill="1" applyBorder="1" applyAlignment="1">
      <alignment horizontal="center"/>
    </xf>
    <xf numFmtId="9" fontId="8" fillId="7" borderId="21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4" fontId="8" fillId="5" borderId="12" xfId="0" applyNumberFormat="1" applyFont="1" applyFill="1" applyBorder="1" applyAlignment="1">
      <alignment horizontal="center"/>
    </xf>
    <xf numFmtId="3" fontId="8" fillId="6" borderId="15" xfId="0" applyNumberFormat="1" applyFont="1" applyFill="1" applyBorder="1" applyAlignment="1">
      <alignment horizontal="center"/>
    </xf>
    <xf numFmtId="3" fontId="8" fillId="6" borderId="16" xfId="0" applyNumberFormat="1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4" fontId="8" fillId="5" borderId="19" xfId="0" applyNumberFormat="1" applyFont="1" applyFill="1" applyBorder="1" applyAlignment="1">
      <alignment horizontal="center"/>
    </xf>
    <xf numFmtId="4" fontId="8" fillId="5" borderId="21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2" fontId="8" fillId="5" borderId="1" xfId="0" applyNumberFormat="1" applyFont="1" applyFill="1" applyBorder="1" applyAlignment="1">
      <alignment horizontal="center"/>
    </xf>
    <xf numFmtId="2" fontId="8" fillId="7" borderId="1" xfId="0" applyNumberFormat="1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2" fontId="7" fillId="0" borderId="34" xfId="0" applyNumberFormat="1" applyFont="1" applyBorder="1" applyAlignment="1">
      <alignment horizontal="center"/>
    </xf>
    <xf numFmtId="2" fontId="7" fillId="0" borderId="38" xfId="0" applyNumberFormat="1" applyFont="1" applyBorder="1" applyAlignment="1">
      <alignment horizontal="center"/>
    </xf>
    <xf numFmtId="0" fontId="4" fillId="4" borderId="13" xfId="0" applyFont="1" applyFill="1" applyBorder="1" applyAlignment="1">
      <alignment horizontal="left" vertical="top"/>
    </xf>
    <xf numFmtId="2" fontId="8" fillId="4" borderId="13" xfId="0" applyNumberFormat="1" applyFont="1" applyFill="1" applyBorder="1" applyAlignment="1">
      <alignment horizontal="center"/>
    </xf>
    <xf numFmtId="2" fontId="8" fillId="7" borderId="13" xfId="0" applyNumberFormat="1" applyFont="1" applyFill="1" applyBorder="1" applyAlignment="1">
      <alignment horizontal="center"/>
    </xf>
    <xf numFmtId="2" fontId="7" fillId="4" borderId="36" xfId="0" applyNumberFormat="1" applyFont="1" applyFill="1" applyBorder="1" applyAlignment="1">
      <alignment horizontal="center"/>
    </xf>
    <xf numFmtId="2" fontId="7" fillId="0" borderId="37" xfId="0" applyNumberFormat="1" applyFont="1" applyBorder="1" applyAlignment="1">
      <alignment horizontal="center"/>
    </xf>
    <xf numFmtId="2" fontId="7" fillId="0" borderId="39" xfId="0" applyNumberFormat="1" applyFont="1" applyBorder="1" applyAlignment="1">
      <alignment horizontal="center"/>
    </xf>
    <xf numFmtId="0" fontId="4" fillId="0" borderId="13" xfId="0" applyFont="1" applyBorder="1" applyAlignment="1">
      <alignment horizontal="left" vertical="top"/>
    </xf>
    <xf numFmtId="2" fontId="8" fillId="5" borderId="13" xfId="0" applyNumberFormat="1" applyFont="1" applyFill="1" applyBorder="1" applyAlignment="1">
      <alignment horizontal="center"/>
    </xf>
    <xf numFmtId="2" fontId="7" fillId="0" borderId="36" xfId="0" applyNumberFormat="1" applyFont="1" applyBorder="1" applyAlignment="1">
      <alignment horizontal="center"/>
    </xf>
    <xf numFmtId="0" fontId="4" fillId="0" borderId="17" xfId="0" applyFont="1" applyBorder="1" applyAlignment="1">
      <alignment horizontal="left" vertical="top"/>
    </xf>
    <xf numFmtId="2" fontId="8" fillId="5" borderId="17" xfId="0" applyNumberFormat="1" applyFont="1" applyFill="1" applyBorder="1" applyAlignment="1">
      <alignment horizontal="center"/>
    </xf>
    <xf numFmtId="2" fontId="8" fillId="7" borderId="17" xfId="0" applyNumberFormat="1" applyFont="1" applyFill="1" applyBorder="1" applyAlignment="1">
      <alignment horizontal="center"/>
    </xf>
    <xf numFmtId="2" fontId="7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/>
    </xf>
    <xf numFmtId="2" fontId="7" fillId="0" borderId="42" xfId="0" applyNumberFormat="1" applyFont="1" applyBorder="1" applyAlignment="1">
      <alignment horizontal="center"/>
    </xf>
    <xf numFmtId="0" fontId="4" fillId="0" borderId="22" xfId="0" applyFont="1" applyBorder="1" applyAlignment="1">
      <alignment horizontal="left" vertical="top"/>
    </xf>
    <xf numFmtId="2" fontId="8" fillId="5" borderId="22" xfId="0" applyNumberFormat="1" applyFont="1" applyFill="1" applyBorder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7" fillId="0" borderId="43" xfId="0" applyNumberFormat="1" applyFont="1" applyBorder="1" applyAlignment="1">
      <alignment horizontal="center"/>
    </xf>
    <xf numFmtId="2" fontId="7" fillId="0" borderId="44" xfId="0" applyNumberFormat="1" applyFont="1" applyBorder="1" applyAlignment="1">
      <alignment horizontal="center"/>
    </xf>
    <xf numFmtId="2" fontId="7" fillId="0" borderId="45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left" vertical="top"/>
    </xf>
    <xf numFmtId="2" fontId="8" fillId="4" borderId="1" xfId="0" applyNumberFormat="1" applyFont="1" applyFill="1" applyBorder="1" applyAlignment="1">
      <alignment horizontal="center"/>
    </xf>
    <xf numFmtId="2" fontId="7" fillId="4" borderId="3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left" vertical="top"/>
    </xf>
    <xf numFmtId="2" fontId="8" fillId="4" borderId="17" xfId="0" applyNumberFormat="1" applyFont="1" applyFill="1" applyBorder="1" applyAlignment="1">
      <alignment horizontal="center"/>
    </xf>
    <xf numFmtId="2" fontId="7" fillId="4" borderId="40" xfId="0" applyNumberFormat="1" applyFont="1" applyFill="1" applyBorder="1" applyAlignment="1">
      <alignment horizontal="center"/>
    </xf>
    <xf numFmtId="2" fontId="7" fillId="4" borderId="37" xfId="0" applyNumberFormat="1" applyFont="1" applyFill="1" applyBorder="1" applyAlignment="1">
      <alignment horizontal="center"/>
    </xf>
    <xf numFmtId="0" fontId="11" fillId="0" borderId="47" xfId="0" applyFont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7" borderId="48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/>
    </xf>
    <xf numFmtId="2" fontId="8" fillId="5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7" borderId="50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7" borderId="50" xfId="0" applyFont="1" applyFill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49" fontId="5" fillId="0" borderId="17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/>
    </xf>
    <xf numFmtId="2" fontId="8" fillId="5" borderId="17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7" borderId="52" xfId="0" applyFont="1" applyFill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7" borderId="54" xfId="0" applyFont="1" applyFill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7" borderId="54" xfId="0" applyFont="1" applyFill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2" fontId="8" fillId="5" borderId="22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7" borderId="56" xfId="0" applyFont="1" applyFill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7" fillId="0" borderId="51" xfId="0" applyFont="1" applyBorder="1" applyAlignment="1">
      <alignment horizontal="center"/>
    </xf>
    <xf numFmtId="0" fontId="16" fillId="0" borderId="58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4" fontId="7" fillId="0" borderId="10" xfId="0" applyNumberFormat="1" applyFont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4" fontId="15" fillId="0" borderId="10" xfId="0" applyNumberFormat="1" applyFont="1" applyBorder="1" applyAlignment="1">
      <alignment horizontal="center"/>
    </xf>
    <xf numFmtId="4" fontId="15" fillId="0" borderId="11" xfId="0" applyNumberFormat="1" applyFont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3" fontId="7" fillId="0" borderId="13" xfId="0" applyNumberFormat="1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4" fontId="8" fillId="7" borderId="0" xfId="0" applyNumberFormat="1" applyFont="1" applyFill="1" applyAlignment="1">
      <alignment horizontal="center"/>
    </xf>
    <xf numFmtId="4" fontId="8" fillId="7" borderId="16" xfId="0" applyNumberFormat="1" applyFont="1" applyFill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4" fontId="8" fillId="7" borderId="16" xfId="0" applyNumberFormat="1" applyFont="1" applyFill="1" applyBorder="1" applyAlignment="1">
      <alignment horizontal="center"/>
    </xf>
    <xf numFmtId="4" fontId="15" fillId="0" borderId="15" xfId="0" applyNumberFormat="1" applyFont="1" applyBorder="1" applyAlignment="1">
      <alignment horizontal="center"/>
    </xf>
    <xf numFmtId="4" fontId="15" fillId="0" borderId="0" xfId="0" applyNumberFormat="1" applyFont="1" applyAlignment="1">
      <alignment horizontal="center"/>
    </xf>
    <xf numFmtId="3" fontId="7" fillId="0" borderId="13" xfId="0" applyNumberFormat="1" applyFont="1" applyBorder="1" applyAlignment="1">
      <alignment horizontal="center"/>
    </xf>
    <xf numFmtId="4" fontId="8" fillId="7" borderId="0" xfId="0" applyNumberFormat="1" applyFont="1" applyFill="1" applyAlignment="1">
      <alignment horizontal="center"/>
    </xf>
    <xf numFmtId="4" fontId="15" fillId="0" borderId="15" xfId="0" applyNumberFormat="1" applyFont="1" applyBorder="1" applyAlignment="1"/>
    <xf numFmtId="4" fontId="15" fillId="0" borderId="0" xfId="0" applyNumberFormat="1" applyFont="1" applyAlignment="1"/>
    <xf numFmtId="4" fontId="7" fillId="0" borderId="15" xfId="0" applyNumberFormat="1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4" fontId="8" fillId="5" borderId="17" xfId="0" applyNumberFormat="1" applyFont="1" applyFill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4" fontId="7" fillId="0" borderId="20" xfId="0" applyNumberFormat="1" applyFont="1" applyBorder="1" applyAlignment="1">
      <alignment horizontal="center"/>
    </xf>
    <xf numFmtId="4" fontId="8" fillId="7" borderId="20" xfId="0" applyNumberFormat="1" applyFont="1" applyFill="1" applyBorder="1" applyAlignment="1">
      <alignment horizontal="center"/>
    </xf>
    <xf numFmtId="4" fontId="8" fillId="7" borderId="21" xfId="0" applyNumberFormat="1" applyFont="1" applyFill="1" applyBorder="1" applyAlignment="1">
      <alignment horizontal="center"/>
    </xf>
    <xf numFmtId="4" fontId="7" fillId="0" borderId="19" xfId="0" applyNumberFormat="1" applyFont="1" applyBorder="1" applyAlignment="1">
      <alignment horizontal="center"/>
    </xf>
    <xf numFmtId="4" fontId="8" fillId="7" borderId="21" xfId="0" applyNumberFormat="1" applyFont="1" applyFill="1" applyBorder="1" applyAlignment="1">
      <alignment horizontal="center"/>
    </xf>
    <xf numFmtId="4" fontId="15" fillId="0" borderId="19" xfId="0" applyNumberFormat="1" applyFont="1" applyBorder="1" applyAlignment="1">
      <alignment horizontal="center"/>
    </xf>
    <xf numFmtId="4" fontId="15" fillId="0" borderId="20" xfId="0" applyNumberFormat="1" applyFont="1" applyBorder="1" applyAlignment="1">
      <alignment horizontal="center"/>
    </xf>
    <xf numFmtId="4" fontId="8" fillId="5" borderId="22" xfId="0" applyNumberFormat="1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4" fontId="7" fillId="0" borderId="32" xfId="0" applyNumberFormat="1" applyFont="1" applyBorder="1" applyAlignment="1">
      <alignment horizontal="center"/>
    </xf>
    <xf numFmtId="4" fontId="8" fillId="7" borderId="32" xfId="0" applyNumberFormat="1" applyFont="1" applyFill="1" applyBorder="1" applyAlignment="1">
      <alignment horizontal="center"/>
    </xf>
    <xf numFmtId="4" fontId="8" fillId="7" borderId="31" xfId="0" applyNumberFormat="1" applyFont="1" applyFill="1" applyBorder="1" applyAlignment="1">
      <alignment horizontal="center"/>
    </xf>
    <xf numFmtId="4" fontId="7" fillId="0" borderId="30" xfId="0" applyNumberFormat="1" applyFont="1" applyBorder="1" applyAlignment="1">
      <alignment horizontal="center"/>
    </xf>
    <xf numFmtId="4" fontId="8" fillId="7" borderId="31" xfId="0" applyNumberFormat="1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4" fontId="8" fillId="5" borderId="13" xfId="0" applyNumberFormat="1" applyFont="1" applyFill="1" applyBorder="1" applyAlignment="1">
      <alignment horizontal="center"/>
    </xf>
    <xf numFmtId="4" fontId="15" fillId="0" borderId="19" xfId="0" applyNumberFormat="1" applyFont="1" applyBorder="1" applyAlignment="1"/>
    <xf numFmtId="4" fontId="15" fillId="0" borderId="20" xfId="0" applyNumberFormat="1" applyFont="1" applyBorder="1" applyAlignment="1"/>
    <xf numFmtId="4" fontId="15" fillId="0" borderId="15" xfId="0" applyNumberFormat="1" applyFont="1" applyBorder="1" applyAlignment="1">
      <alignment horizontal="center"/>
    </xf>
    <xf numFmtId="4" fontId="15" fillId="0" borderId="0" xfId="0" applyNumberFormat="1" applyFont="1" applyAlignment="1">
      <alignment horizontal="center"/>
    </xf>
    <xf numFmtId="4" fontId="8" fillId="5" borderId="17" xfId="0" applyNumberFormat="1" applyFont="1" applyFill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4" fontId="8" fillId="0" borderId="15" xfId="0" applyNumberFormat="1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16" xfId="0" applyFont="1" applyFill="1" applyBorder="1" applyAlignment="1">
      <alignment horizontal="center"/>
    </xf>
    <xf numFmtId="4" fontId="8" fillId="0" borderId="30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4" fontId="8" fillId="0" borderId="19" xfId="0" applyNumberFormat="1" applyFont="1" applyBorder="1" applyAlignment="1">
      <alignment horizontal="center"/>
    </xf>
    <xf numFmtId="4" fontId="8" fillId="10" borderId="10" xfId="0" applyNumberFormat="1" applyFont="1" applyFill="1" applyBorder="1" applyAlignment="1">
      <alignment horizontal="center"/>
    </xf>
    <xf numFmtId="3" fontId="8" fillId="10" borderId="10" xfId="0" applyNumberFormat="1" applyFont="1" applyFill="1" applyBorder="1" applyAlignment="1">
      <alignment horizontal="center"/>
    </xf>
    <xf numFmtId="3" fontId="8" fillId="10" borderId="12" xfId="0" applyNumberFormat="1" applyFont="1" applyFill="1" applyBorder="1" applyAlignment="1">
      <alignment horizontal="center"/>
    </xf>
    <xf numFmtId="9" fontId="8" fillId="10" borderId="10" xfId="0" applyNumberFormat="1" applyFont="1" applyFill="1" applyBorder="1" applyAlignment="1">
      <alignment horizontal="center"/>
    </xf>
    <xf numFmtId="9" fontId="8" fillId="10" borderId="12" xfId="0" applyNumberFormat="1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4" fontId="8" fillId="10" borderId="15" xfId="0" applyNumberFormat="1" applyFont="1" applyFill="1" applyBorder="1" applyAlignment="1">
      <alignment horizontal="center"/>
    </xf>
    <xf numFmtId="3" fontId="8" fillId="10" borderId="15" xfId="0" applyNumberFormat="1" applyFont="1" applyFill="1" applyBorder="1" applyAlignment="1">
      <alignment horizontal="center"/>
    </xf>
    <xf numFmtId="3" fontId="8" fillId="10" borderId="16" xfId="0" applyNumberFormat="1" applyFont="1" applyFill="1" applyBorder="1" applyAlignment="1">
      <alignment horizontal="center"/>
    </xf>
    <xf numFmtId="9" fontId="8" fillId="10" borderId="15" xfId="0" applyNumberFormat="1" applyFont="1" applyFill="1" applyBorder="1" applyAlignment="1">
      <alignment horizontal="center"/>
    </xf>
    <xf numFmtId="9" fontId="8" fillId="10" borderId="16" xfId="0" applyNumberFormat="1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3" fontId="8" fillId="10" borderId="15" xfId="0" applyNumberFormat="1" applyFont="1" applyFill="1" applyBorder="1" applyAlignment="1">
      <alignment horizontal="center"/>
    </xf>
    <xf numFmtId="4" fontId="8" fillId="10" borderId="19" xfId="0" applyNumberFormat="1" applyFont="1" applyFill="1" applyBorder="1" applyAlignment="1">
      <alignment horizontal="center"/>
    </xf>
    <xf numFmtId="3" fontId="8" fillId="10" borderId="19" xfId="0" applyNumberFormat="1" applyFont="1" applyFill="1" applyBorder="1" applyAlignment="1">
      <alignment horizontal="center"/>
    </xf>
    <xf numFmtId="3" fontId="8" fillId="10" borderId="21" xfId="0" applyNumberFormat="1" applyFont="1" applyFill="1" applyBorder="1" applyAlignment="1">
      <alignment horizontal="center"/>
    </xf>
    <xf numFmtId="9" fontId="8" fillId="10" borderId="19" xfId="0" applyNumberFormat="1" applyFont="1" applyFill="1" applyBorder="1" applyAlignment="1">
      <alignment horizontal="center"/>
    </xf>
    <xf numFmtId="9" fontId="8" fillId="10" borderId="21" xfId="0" applyNumberFormat="1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3" fontId="8" fillId="10" borderId="10" xfId="0" applyNumberFormat="1" applyFont="1" applyFill="1" applyBorder="1" applyAlignment="1">
      <alignment horizontal="center"/>
    </xf>
    <xf numFmtId="3" fontId="8" fillId="10" borderId="12" xfId="0" applyNumberFormat="1" applyFont="1" applyFill="1" applyBorder="1" applyAlignment="1">
      <alignment horizontal="center"/>
    </xf>
    <xf numFmtId="3" fontId="8" fillId="10" borderId="16" xfId="0" applyNumberFormat="1" applyFont="1" applyFill="1" applyBorder="1" applyAlignment="1">
      <alignment horizontal="center"/>
    </xf>
    <xf numFmtId="4" fontId="8" fillId="10" borderId="15" xfId="0" applyNumberFormat="1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4" fontId="8" fillId="10" borderId="19" xfId="0" applyNumberFormat="1" applyFont="1" applyFill="1" applyBorder="1" applyAlignment="1">
      <alignment horizontal="center"/>
    </xf>
    <xf numFmtId="3" fontId="8" fillId="10" borderId="21" xfId="0" applyNumberFormat="1" applyFont="1" applyFill="1" applyBorder="1" applyAlignment="1">
      <alignment horizontal="center"/>
    </xf>
    <xf numFmtId="4" fontId="8" fillId="10" borderId="10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top"/>
    </xf>
    <xf numFmtId="0" fontId="5" fillId="10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9" borderId="14" xfId="0" applyFont="1" applyFill="1" applyBorder="1" applyAlignment="1">
      <alignment horizontal="left" vertical="top"/>
    </xf>
    <xf numFmtId="0" fontId="5" fillId="10" borderId="0" xfId="0" applyFont="1" applyFill="1" applyAlignment="1">
      <alignment horizontal="center"/>
    </xf>
    <xf numFmtId="0" fontId="4" fillId="9" borderId="18" xfId="0" applyFont="1" applyFill="1" applyBorder="1" applyAlignment="1">
      <alignment horizontal="left" vertical="top"/>
    </xf>
    <xf numFmtId="0" fontId="5" fillId="10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4" fillId="9" borderId="24" xfId="0" applyFont="1" applyFill="1" applyBorder="1" applyAlignment="1">
      <alignment horizontal="left" vertical="top"/>
    </xf>
    <xf numFmtId="0" fontId="5" fillId="10" borderId="11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/>
    </xf>
    <xf numFmtId="0" fontId="5" fillId="0" borderId="1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9" borderId="10" xfId="0" applyFont="1" applyFill="1" applyBorder="1" applyAlignment="1">
      <alignment horizontal="left" vertical="top"/>
    </xf>
    <xf numFmtId="0" fontId="4" fillId="9" borderId="15" xfId="0" applyFont="1" applyFill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4" fillId="9" borderId="19" xfId="0" applyFont="1" applyFill="1" applyBorder="1" applyAlignment="1">
      <alignment horizontal="left" vertical="top"/>
    </xf>
    <xf numFmtId="0" fontId="7" fillId="10" borderId="20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14" fillId="7" borderId="20" xfId="0" applyNumberFormat="1" applyFont="1" applyFill="1" applyBorder="1" applyAlignment="1">
      <alignment horizontal="center"/>
    </xf>
    <xf numFmtId="164" fontId="14" fillId="7" borderId="20" xfId="0" applyNumberFormat="1" applyFont="1" applyFill="1" applyBorder="1" applyAlignment="1">
      <alignment horizontal="center"/>
    </xf>
    <xf numFmtId="164" fontId="14" fillId="7" borderId="21" xfId="0" applyNumberFormat="1" applyFont="1" applyFill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0" fontId="18" fillId="0" borderId="16" xfId="0" applyFont="1" applyBorder="1" applyAlignment="1"/>
    <xf numFmtId="0" fontId="15" fillId="5" borderId="1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6" xfId="0" applyFont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8" fillId="0" borderId="21" xfId="0" applyFont="1" applyBorder="1" applyAlignment="1"/>
    <xf numFmtId="0" fontId="15" fillId="5" borderId="21" xfId="0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7" fillId="0" borderId="0" xfId="0" applyFont="1" applyAlignment="1"/>
    <xf numFmtId="0" fontId="15" fillId="0" borderId="0" xfId="0" applyFont="1" applyAlignment="1"/>
    <xf numFmtId="49" fontId="2" fillId="0" borderId="1" xfId="0" applyNumberFormat="1" applyFont="1" applyBorder="1" applyAlignment="1">
      <alignment horizontal="center" vertical="center" textRotation="90"/>
    </xf>
    <xf numFmtId="0" fontId="3" fillId="0" borderId="13" xfId="0" applyFont="1" applyBorder="1"/>
    <xf numFmtId="0" fontId="3" fillId="0" borderId="17" xfId="0" applyFont="1" applyBorder="1"/>
    <xf numFmtId="49" fontId="1" fillId="0" borderId="1" xfId="0" applyNumberFormat="1" applyFont="1" applyBorder="1" applyAlignment="1">
      <alignment horizontal="center" vertical="center" textRotation="90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textRotation="90"/>
    </xf>
    <xf numFmtId="0" fontId="3" fillId="0" borderId="36" xfId="0" applyFont="1" applyBorder="1"/>
    <xf numFmtId="0" fontId="11" fillId="0" borderId="34" xfId="0" applyFont="1" applyBorder="1" applyAlignment="1">
      <alignment horizontal="center" vertical="center"/>
    </xf>
    <xf numFmtId="0" fontId="3" fillId="0" borderId="37" xfId="0" applyFont="1" applyBorder="1"/>
    <xf numFmtId="0" fontId="11" fillId="0" borderId="35" xfId="0" applyFont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3" fillId="0" borderId="46" xfId="0" applyFont="1" applyBorder="1"/>
    <xf numFmtId="0" fontId="14" fillId="7" borderId="35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3" fillId="0" borderId="19" xfId="0" applyFont="1" applyBorder="1"/>
    <xf numFmtId="0" fontId="10" fillId="0" borderId="1" xfId="0" applyFont="1" applyBorder="1" applyAlignment="1">
      <alignment horizontal="center" vertical="center" textRotation="90"/>
    </xf>
    <xf numFmtId="0" fontId="11" fillId="7" borderId="3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" fillId="0" borderId="21" xfId="0" applyFont="1" applyBorder="1"/>
    <xf numFmtId="0" fontId="14" fillId="5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2.6640625" customWidth="1"/>
    <col min="2" max="2" width="33" customWidth="1"/>
    <col min="3" max="3" width="9.44140625" customWidth="1"/>
    <col min="4" max="4" width="6.33203125" customWidth="1"/>
    <col min="5" max="8" width="5.109375" customWidth="1"/>
  </cols>
  <sheetData>
    <row r="1" spans="1:8" ht="18.75" customHeight="1" x14ac:dyDescent="0.25">
      <c r="A1" s="323" t="s">
        <v>0</v>
      </c>
      <c r="B1" s="325" t="s">
        <v>1</v>
      </c>
      <c r="C1" s="334" t="s">
        <v>117</v>
      </c>
      <c r="D1" s="335" t="s">
        <v>118</v>
      </c>
      <c r="E1" s="336" t="s">
        <v>119</v>
      </c>
      <c r="F1" s="338" t="s">
        <v>120</v>
      </c>
      <c r="G1" s="340" t="s">
        <v>121</v>
      </c>
      <c r="H1" s="328"/>
    </row>
    <row r="2" spans="1:8" ht="24" customHeight="1" x14ac:dyDescent="0.25">
      <c r="A2" s="322"/>
      <c r="B2" s="322"/>
      <c r="C2" s="321"/>
      <c r="D2" s="321"/>
      <c r="E2" s="337"/>
      <c r="F2" s="339"/>
      <c r="G2" s="91">
        <v>1</v>
      </c>
      <c r="H2" s="92">
        <v>2</v>
      </c>
    </row>
    <row r="3" spans="1:8" ht="15.75" customHeight="1" x14ac:dyDescent="0.25">
      <c r="A3" s="320" t="s">
        <v>3</v>
      </c>
      <c r="B3" s="93" t="s">
        <v>4</v>
      </c>
      <c r="C3" s="94" t="s">
        <v>122</v>
      </c>
      <c r="D3" s="95" t="e">
        <f t="shared" ref="D3:D18" ca="1" si="0">E3/3+F3/3+G3/6+H3/6+1</f>
        <v>#NAME?</v>
      </c>
      <c r="E3" s="96">
        <f ca="1">OFFSET(Коллоквиум!$A$1,MATCH(B3,Коллоквиум!B:B,0)-1,2)</f>
        <v>7.25</v>
      </c>
      <c r="F3" s="97">
        <f ca="1">OFFSET('Кр (осень)'!$A$1,MATCH(B3,'Кр (осень)'!B:B,0)-1,2)</f>
        <v>2.6166666666666667</v>
      </c>
      <c r="G3" s="97" t="e">
        <f ca="1">OFFSET('Дз (осень)'!$A$1,MATCH(B3,'Дз (осень)'!B:B,0)-1,3)</f>
        <v>#NAME?</v>
      </c>
      <c r="H3" s="98" t="e">
        <f ca="1">OFFSET('Дз (осень)'!$A$1,MATCH(B3,'Дз (осень)'!B:B,0)-1,4)</f>
        <v>#NAME?</v>
      </c>
    </row>
    <row r="4" spans="1:8" ht="15.75" customHeight="1" x14ac:dyDescent="0.25">
      <c r="A4" s="321"/>
      <c r="B4" s="99" t="s">
        <v>5</v>
      </c>
      <c r="C4" s="100" t="s">
        <v>123</v>
      </c>
      <c r="D4" s="101" t="e">
        <f t="shared" ca="1" si="0"/>
        <v>#NAME?</v>
      </c>
      <c r="E4" s="102">
        <f ca="1">OFFSET('Пересдача 05.02'!$A$1,MATCH(B4,'Пересдача 05.02'!B:B,0)-1,3)</f>
        <v>8.125</v>
      </c>
      <c r="F4" s="103">
        <f ca="1">OFFSET('Кр (осень)'!$A$1,MATCH(B4,'Кр (осень)'!B:B,0)-1,2)</f>
        <v>4.5833333333333339</v>
      </c>
      <c r="G4" s="103" t="e">
        <f ca="1">OFFSET('Дз (осень)'!$A$1,MATCH(B4,'Дз (осень)'!B:B,0)-1,3)</f>
        <v>#NAME?</v>
      </c>
      <c r="H4" s="104" t="e">
        <f ca="1">OFFSET('Дз (осень)'!$A$1,MATCH(B4,'Дз (осень)'!B:B,0)-1,4)</f>
        <v>#NAME?</v>
      </c>
    </row>
    <row r="5" spans="1:8" ht="15.75" customHeight="1" x14ac:dyDescent="0.25">
      <c r="A5" s="321"/>
      <c r="B5" s="105" t="s">
        <v>6</v>
      </c>
      <c r="C5" s="106" t="s">
        <v>123</v>
      </c>
      <c r="D5" s="101" t="e">
        <f t="shared" ca="1" si="0"/>
        <v>#NAME?</v>
      </c>
      <c r="E5" s="107">
        <f ca="1">OFFSET(Коллоквиум!$A$1,MATCH(B5,Коллоквиум!B:B,0)-1,2)</f>
        <v>9.125</v>
      </c>
      <c r="F5" s="103">
        <f ca="1">OFFSET('Кр (осень)'!$A$1,MATCH(B5,'Кр (осень)'!B:B,0)-1,2)</f>
        <v>3.375</v>
      </c>
      <c r="G5" s="103" t="e">
        <f ca="1">OFFSET('Дз (осень)'!$A$1,MATCH(B5,'Дз (осень)'!B:B,0)-1,3)</f>
        <v>#NAME?</v>
      </c>
      <c r="H5" s="104" t="e">
        <f ca="1">OFFSET('Дз (осень)'!$A$1,MATCH(B5,'Дз (осень)'!B:B,0)-1,4)</f>
        <v>#NAME?</v>
      </c>
    </row>
    <row r="6" spans="1:8" ht="15.75" customHeight="1" x14ac:dyDescent="0.25">
      <c r="A6" s="321"/>
      <c r="B6" s="105" t="s">
        <v>7</v>
      </c>
      <c r="C6" s="106" t="s">
        <v>122</v>
      </c>
      <c r="D6" s="101" t="e">
        <f t="shared" ca="1" si="0"/>
        <v>#NAME?</v>
      </c>
      <c r="E6" s="107">
        <f ca="1">OFFSET(Коллоквиум!$A$1,MATCH(B6,Коллоквиум!B:B,0)-1,2)</f>
        <v>7.875</v>
      </c>
      <c r="F6" s="103">
        <f ca="1">OFFSET('Кр (осень)'!$A$1,MATCH(B6,'Кр (осень)'!B:B,0)-1,2)</f>
        <v>5.3666666666666671</v>
      </c>
      <c r="G6" s="103" t="e">
        <f ca="1">OFFSET('Дз (осень)'!$A$1,MATCH(B6,'Дз (осень)'!B:B,0)-1,3)</f>
        <v>#NAME?</v>
      </c>
      <c r="H6" s="104" t="e">
        <f ca="1">OFFSET('Дз (осень)'!$A$1,MATCH(B6,'Дз (осень)'!B:B,0)-1,4)</f>
        <v>#NAME?</v>
      </c>
    </row>
    <row r="7" spans="1:8" ht="15.75" customHeight="1" x14ac:dyDescent="0.25">
      <c r="A7" s="321"/>
      <c r="B7" s="105" t="s">
        <v>8</v>
      </c>
      <c r="C7" s="106" t="s">
        <v>124</v>
      </c>
      <c r="D7" s="101" t="e">
        <f t="shared" ca="1" si="0"/>
        <v>#NAME?</v>
      </c>
      <c r="E7" s="107">
        <f ca="1">OFFSET(Коллоквиум!$A$1,MATCH(B7,Коллоквиум!B:B,0)-1,2)</f>
        <v>10</v>
      </c>
      <c r="F7" s="103">
        <f ca="1">OFFSET('Кр (осень)'!$A$1,MATCH(B7,'Кр (осень)'!B:B,0)-1,2)</f>
        <v>7.2666666666666666</v>
      </c>
      <c r="G7" s="103" t="e">
        <f ca="1">OFFSET('Дз (осень)'!$A$1,MATCH(B7,'Дз (осень)'!B:B,0)-1,3)</f>
        <v>#NAME?</v>
      </c>
      <c r="H7" s="104" t="e">
        <f ca="1">OFFSET('Дз (осень)'!$A$1,MATCH(B7,'Дз (осень)'!B:B,0)-1,4)</f>
        <v>#NAME?</v>
      </c>
    </row>
    <row r="8" spans="1:8" ht="15.75" customHeight="1" x14ac:dyDescent="0.25">
      <c r="A8" s="321"/>
      <c r="B8" s="105" t="s">
        <v>9</v>
      </c>
      <c r="C8" s="106" t="s">
        <v>122</v>
      </c>
      <c r="D8" s="101" t="e">
        <f t="shared" ca="1" si="0"/>
        <v>#NAME?</v>
      </c>
      <c r="E8" s="107">
        <f ca="1">OFFSET(Коллоквиум!$A$1,MATCH(B8,Коллоквиум!B:B,0)-1,2)</f>
        <v>9.125</v>
      </c>
      <c r="F8" s="103">
        <f ca="1">OFFSET('Кр (осень)'!$A$1,MATCH(B8,'Кр (осень)'!B:B,0)-1,2)</f>
        <v>2.4083333333333332</v>
      </c>
      <c r="G8" s="103" t="e">
        <f ca="1">OFFSET('Дз (осень)'!$A$1,MATCH(B8,'Дз (осень)'!B:B,0)-1,3)</f>
        <v>#NAME?</v>
      </c>
      <c r="H8" s="104" t="e">
        <f ca="1">OFFSET('Дз (осень)'!$A$1,MATCH(B8,'Дз (осень)'!B:B,0)-1,4)</f>
        <v>#NAME?</v>
      </c>
    </row>
    <row r="9" spans="1:8" ht="15.75" customHeight="1" x14ac:dyDescent="0.25">
      <c r="A9" s="321"/>
      <c r="B9" s="105" t="s">
        <v>10</v>
      </c>
      <c r="C9" s="106" t="s">
        <v>124</v>
      </c>
      <c r="D9" s="101" t="e">
        <f t="shared" ca="1" si="0"/>
        <v>#NAME?</v>
      </c>
      <c r="E9" s="107">
        <f ca="1">OFFSET(Коллоквиум!$A$1,MATCH(B9,Коллоквиум!B:B,0)-1,2)</f>
        <v>9.125</v>
      </c>
      <c r="F9" s="103">
        <f ca="1">OFFSET('Кр (осень)'!$A$1,MATCH(B9,'Кр (осень)'!B:B,0)-1,2)</f>
        <v>4.583333333333333</v>
      </c>
      <c r="G9" s="103" t="e">
        <f ca="1">OFFSET('Дз (осень)'!$A$1,MATCH(B9,'Дз (осень)'!B:B,0)-1,3)</f>
        <v>#NAME?</v>
      </c>
      <c r="H9" s="104" t="e">
        <f ca="1">OFFSET('Дз (осень)'!$A$1,MATCH(B9,'Дз (осень)'!B:B,0)-1,4)</f>
        <v>#NAME?</v>
      </c>
    </row>
    <row r="10" spans="1:8" ht="15.75" customHeight="1" x14ac:dyDescent="0.25">
      <c r="A10" s="321"/>
      <c r="B10" s="105" t="s">
        <v>11</v>
      </c>
      <c r="C10" s="106" t="s">
        <v>123</v>
      </c>
      <c r="D10" s="101" t="e">
        <f t="shared" ca="1" si="0"/>
        <v>#NAME?</v>
      </c>
      <c r="E10" s="107">
        <f ca="1">OFFSET(Коллоквиум!$A$1,MATCH(B10,Коллоквиум!B:B,0)-1,2)</f>
        <v>8.5</v>
      </c>
      <c r="F10" s="103">
        <f ca="1">OFFSET('Кр (осень)'!$A$1,MATCH(B10,'Кр (осень)'!B:B,0)-1,2)</f>
        <v>4.083333333333333</v>
      </c>
      <c r="G10" s="103" t="e">
        <f ca="1">OFFSET('Дз (осень)'!$A$1,MATCH(B10,'Дз (осень)'!B:B,0)-1,3)</f>
        <v>#NAME?</v>
      </c>
      <c r="H10" s="104" t="e">
        <f ca="1">OFFSET('Дз (осень)'!$A$1,MATCH(B10,'Дз (осень)'!B:B,0)-1,4)</f>
        <v>#NAME?</v>
      </c>
    </row>
    <row r="11" spans="1:8" ht="15.75" customHeight="1" x14ac:dyDescent="0.25">
      <c r="A11" s="321"/>
      <c r="B11" s="105" t="s">
        <v>12</v>
      </c>
      <c r="C11" s="106" t="s">
        <v>124</v>
      </c>
      <c r="D11" s="101" t="e">
        <f t="shared" ca="1" si="0"/>
        <v>#NAME?</v>
      </c>
      <c r="E11" s="107">
        <f ca="1">OFFSET(Коллоквиум!$A$1,MATCH(B11,Коллоквиум!B:B,0)-1,2)</f>
        <v>10</v>
      </c>
      <c r="F11" s="103">
        <f ca="1">OFFSET('Кр (осень)'!$A$1,MATCH(B11,'Кр (осень)'!B:B,0)-1,2)</f>
        <v>6.4</v>
      </c>
      <c r="G11" s="103" t="e">
        <f ca="1">OFFSET('Дз (осень)'!$A$1,MATCH(B11,'Дз (осень)'!B:B,0)-1,3)</f>
        <v>#NAME?</v>
      </c>
      <c r="H11" s="104" t="e">
        <f ca="1">OFFSET('Дз (осень)'!$A$1,MATCH(B11,'Дз (осень)'!B:B,0)-1,4)</f>
        <v>#NAME?</v>
      </c>
    </row>
    <row r="12" spans="1:8" ht="15.75" customHeight="1" x14ac:dyDescent="0.25">
      <c r="A12" s="321"/>
      <c r="B12" s="105" t="s">
        <v>13</v>
      </c>
      <c r="C12" s="106" t="s">
        <v>125</v>
      </c>
      <c r="D12" s="101" t="e">
        <f t="shared" ca="1" si="0"/>
        <v>#NAME?</v>
      </c>
      <c r="E12" s="107">
        <f ca="1">OFFSET(Коллоквиум!$A$1,MATCH(B12,Коллоквиум!B:B,0)-1,2)</f>
        <v>7.5</v>
      </c>
      <c r="F12" s="103">
        <f ca="1">OFFSET('Кр (осень)'!$A$1,MATCH(B12,'Кр (осень)'!B:B,0)-1,2)</f>
        <v>0</v>
      </c>
      <c r="G12" s="103" t="e">
        <f ca="1">OFFSET('Дз (осень)'!$A$1,MATCH(B12,'Дз (осень)'!B:B,0)-1,3)</f>
        <v>#NAME?</v>
      </c>
      <c r="H12" s="104" t="e">
        <f ca="1">OFFSET('Дз (осень)'!$A$1,MATCH(B12,'Дз (осень)'!B:B,0)-1,4)</f>
        <v>#NAME?</v>
      </c>
    </row>
    <row r="13" spans="1:8" ht="15.75" customHeight="1" x14ac:dyDescent="0.25">
      <c r="A13" s="321"/>
      <c r="B13" s="99" t="s">
        <v>14</v>
      </c>
      <c r="C13" s="100" t="s">
        <v>125</v>
      </c>
      <c r="D13" s="101" t="e">
        <f t="shared" ca="1" si="0"/>
        <v>#NAME?</v>
      </c>
      <c r="E13" s="102">
        <f ca="1">OFFSET('Пересдача 05.02'!$A$1,MATCH(B13,'Пересдача 05.02'!B:B,0)-1,3)</f>
        <v>5.625</v>
      </c>
      <c r="F13" s="103">
        <f ca="1">OFFSET('Кр (осень)'!$A$1,MATCH(B13,'Кр (осень)'!B:B,0)-1,2)</f>
        <v>0</v>
      </c>
      <c r="G13" s="103" t="e">
        <f ca="1">OFFSET('Дз (осень)'!$A$1,MATCH(B13,'Дз (осень)'!B:B,0)-1,3)</f>
        <v>#NAME?</v>
      </c>
      <c r="H13" s="104" t="e">
        <f ca="1">OFFSET('Дз (осень)'!$A$1,MATCH(B13,'Дз (осень)'!B:B,0)-1,4)</f>
        <v>#NAME?</v>
      </c>
    </row>
    <row r="14" spans="1:8" ht="15.75" customHeight="1" x14ac:dyDescent="0.25">
      <c r="A14" s="321"/>
      <c r="B14" s="105" t="s">
        <v>15</v>
      </c>
      <c r="C14" s="106" t="s">
        <v>122</v>
      </c>
      <c r="D14" s="101" t="e">
        <f t="shared" ca="1" si="0"/>
        <v>#NAME?</v>
      </c>
      <c r="E14" s="107">
        <f ca="1">OFFSET(Коллоквиум!$A$1,MATCH(B14,Коллоквиум!B:B,0)-1,2)</f>
        <v>7.875</v>
      </c>
      <c r="F14" s="103">
        <f ca="1">OFFSET('Кр (осень)'!$A$1,MATCH(B14,'Кр (осень)'!B:B,0)-1,2)</f>
        <v>3.5333333333333337</v>
      </c>
      <c r="G14" s="103" t="e">
        <f ca="1">OFFSET('Дз (осень)'!$A$1,MATCH(B14,'Дз (осень)'!B:B,0)-1,3)</f>
        <v>#NAME?</v>
      </c>
      <c r="H14" s="104" t="e">
        <f ca="1">OFFSET('Дз (осень)'!$A$1,MATCH(B14,'Дз (осень)'!B:B,0)-1,4)</f>
        <v>#NAME?</v>
      </c>
    </row>
    <row r="15" spans="1:8" ht="15.75" customHeight="1" x14ac:dyDescent="0.25">
      <c r="A15" s="321"/>
      <c r="B15" s="105" t="s">
        <v>16</v>
      </c>
      <c r="C15" s="106" t="s">
        <v>122</v>
      </c>
      <c r="D15" s="101" t="e">
        <f t="shared" ca="1" si="0"/>
        <v>#NAME?</v>
      </c>
      <c r="E15" s="107">
        <f ca="1">OFFSET(Коллоквиум!$A$1,MATCH(B15,Коллоквиум!B:B,0)-1,2)</f>
        <v>7.5</v>
      </c>
      <c r="F15" s="103">
        <f ca="1">OFFSET('Кр (осень)'!$A$1,MATCH(B15,'Кр (осень)'!B:B,0)-1,2)</f>
        <v>4.666666666666667</v>
      </c>
      <c r="G15" s="103" t="e">
        <f ca="1">OFFSET('Дз (осень)'!$A$1,MATCH(B15,'Дз (осень)'!B:B,0)-1,3)</f>
        <v>#NAME?</v>
      </c>
      <c r="H15" s="104" t="e">
        <f ca="1">OFFSET('Дз (осень)'!$A$1,MATCH(B15,'Дз (осень)'!B:B,0)-1,4)</f>
        <v>#NAME?</v>
      </c>
    </row>
    <row r="16" spans="1:8" ht="15.75" customHeight="1" x14ac:dyDescent="0.25">
      <c r="A16" s="321"/>
      <c r="B16" s="105" t="s">
        <v>17</v>
      </c>
      <c r="C16" s="106" t="s">
        <v>124</v>
      </c>
      <c r="D16" s="101" t="e">
        <f t="shared" ca="1" si="0"/>
        <v>#NAME?</v>
      </c>
      <c r="E16" s="107">
        <f ca="1">OFFSET(Коллоквиум!$A$1,MATCH(B16,Коллоквиум!B:B,0)-1,2)</f>
        <v>9.75</v>
      </c>
      <c r="F16" s="103">
        <f ca="1">OFFSET('Кр (осень)'!$A$1,MATCH(B16,'Кр (осень)'!B:B,0)-1,2)</f>
        <v>5.9249999999999998</v>
      </c>
      <c r="G16" s="103" t="e">
        <f ca="1">OFFSET('Дз (осень)'!$A$1,MATCH(B16,'Дз (осень)'!B:B,0)-1,3)</f>
        <v>#NAME?</v>
      </c>
      <c r="H16" s="104" t="e">
        <f ca="1">OFFSET('Дз (осень)'!$A$1,MATCH(B16,'Дз (осень)'!B:B,0)-1,4)</f>
        <v>#NAME?</v>
      </c>
    </row>
    <row r="17" spans="1:8" ht="15.75" customHeight="1" x14ac:dyDescent="0.25">
      <c r="A17" s="322"/>
      <c r="B17" s="108" t="s">
        <v>18</v>
      </c>
      <c r="C17" s="109" t="s">
        <v>122</v>
      </c>
      <c r="D17" s="110" t="e">
        <f t="shared" ca="1" si="0"/>
        <v>#NAME?</v>
      </c>
      <c r="E17" s="111">
        <f ca="1">OFFSET(Коллоквиум!$A$1,MATCH(B17,Коллоквиум!B:B,0)-1,2)</f>
        <v>8.875</v>
      </c>
      <c r="F17" s="112">
        <f ca="1">OFFSET('Кр (осень)'!$A$1,MATCH(B17,'Кр (осень)'!B:B,0)-1,2)</f>
        <v>2.0166666666666666</v>
      </c>
      <c r="G17" s="112" t="e">
        <f ca="1">OFFSET('Дз (осень)'!$A$1,MATCH(B17,'Дз (осень)'!B:B,0)-1,3)</f>
        <v>#NAME?</v>
      </c>
      <c r="H17" s="113" t="e">
        <f ca="1">OFFSET('Дз (осень)'!$A$1,MATCH(B17,'Дз (осень)'!B:B,0)-1,4)</f>
        <v>#NAME?</v>
      </c>
    </row>
    <row r="18" spans="1:8" ht="15.75" customHeight="1" x14ac:dyDescent="0.25">
      <c r="A18" s="13"/>
      <c r="B18" s="114" t="s">
        <v>19</v>
      </c>
      <c r="C18" s="115" t="s">
        <v>123</v>
      </c>
      <c r="D18" s="116" t="e">
        <f t="shared" ca="1" si="0"/>
        <v>#NAME?</v>
      </c>
      <c r="E18" s="117">
        <f ca="1">OFFSET(Коллоквиум!$A$1,MATCH(B18,Коллоквиум!B:B,0)-1,2)</f>
        <v>9.375</v>
      </c>
      <c r="F18" s="118">
        <f ca="1">OFFSET('Кр (осень)'!$A$1,MATCH(B18,'Кр (осень)'!B:B,0)-1,2)</f>
        <v>6.1166666666666671</v>
      </c>
      <c r="G18" s="118" t="e">
        <f ca="1">OFFSET('Дз (осень)'!$A$1,MATCH(B18,'Дз (осень)'!B:B,0)-1,3)</f>
        <v>#NAME?</v>
      </c>
      <c r="H18" s="119" t="e">
        <f ca="1">OFFSET('Дз (осень)'!$A$1,MATCH(B18,'Дз (осень)'!B:B,0)-1,4)</f>
        <v>#NAME?</v>
      </c>
    </row>
    <row r="19" spans="1:8" ht="15.75" customHeight="1" x14ac:dyDescent="0.25">
      <c r="A19" s="320" t="s">
        <v>20</v>
      </c>
      <c r="B19" s="120" t="s">
        <v>21</v>
      </c>
      <c r="C19" s="121" t="s">
        <v>126</v>
      </c>
      <c r="D19" s="95" t="e">
        <f ca="1">E19/3+F19/3+G19/6+H19/6</f>
        <v>#NAME?</v>
      </c>
      <c r="E19" s="122">
        <f ca="1">OFFSET('Пересдача 05.02'!$A$1,MATCH(B19,'Пересдача 05.02'!B:B,0)-1,3)</f>
        <v>4.625</v>
      </c>
      <c r="F19" s="97">
        <f ca="1">OFFSET('Кр (осень)'!$A$1,MATCH(B19,'Кр (осень)'!B:B,0)-1,2)</f>
        <v>0</v>
      </c>
      <c r="G19" s="97" t="e">
        <f ca="1">OFFSET('Дз (осень)'!$A$1,MATCH(B19,'Дз (осень)'!B:B,0)-1,3)</f>
        <v>#NAME?</v>
      </c>
      <c r="H19" s="98" t="e">
        <f ca="1">OFFSET('Дз (осень)'!$A$1,MATCH(B19,'Дз (осень)'!B:B,0)-1,4)</f>
        <v>#NAME?</v>
      </c>
    </row>
    <row r="20" spans="1:8" ht="15.75" customHeight="1" x14ac:dyDescent="0.25">
      <c r="A20" s="321"/>
      <c r="B20" s="105" t="s">
        <v>22</v>
      </c>
      <c r="C20" s="106" t="s">
        <v>124</v>
      </c>
      <c r="D20" s="101" t="e">
        <f t="shared" ref="D20:D37" ca="1" si="1">E20/3+F20/3+G20/6+H20/6+1</f>
        <v>#NAME?</v>
      </c>
      <c r="E20" s="107">
        <f ca="1">OFFSET(Коллоквиум!$A$1,MATCH(B20,Коллоквиум!B:B,0)-1,2)</f>
        <v>10</v>
      </c>
      <c r="F20" s="103">
        <f ca="1">OFFSET('Кр (осень)'!$A$1,MATCH(B20,'Кр (осень)'!B:B,0)-1,2)</f>
        <v>3.9166666666666665</v>
      </c>
      <c r="G20" s="103" t="e">
        <f ca="1">OFFSET('Дз (осень)'!$A$1,MATCH(B20,'Дз (осень)'!B:B,0)-1,3)</f>
        <v>#NAME?</v>
      </c>
      <c r="H20" s="104" t="e">
        <f ca="1">OFFSET('Дз (осень)'!$A$1,MATCH(B20,'Дз (осень)'!B:B,0)-1,4)</f>
        <v>#NAME?</v>
      </c>
    </row>
    <row r="21" spans="1:8" ht="15.75" customHeight="1" x14ac:dyDescent="0.25">
      <c r="A21" s="321"/>
      <c r="B21" s="99" t="s">
        <v>23</v>
      </c>
      <c r="C21" s="100" t="s">
        <v>127</v>
      </c>
      <c r="D21" s="101" t="e">
        <f t="shared" ca="1" si="1"/>
        <v>#NAME?</v>
      </c>
      <c r="E21" s="102">
        <f ca="1">OFFSET('Пересдача 05.02'!$A$1,MATCH(B21,'Пересдача 05.02'!B:B,0)-1,3)</f>
        <v>7.5</v>
      </c>
      <c r="F21" s="103">
        <f ca="1">OFFSET('Кр (осень)'!$A$1,MATCH(B21,'Кр (осень)'!B:B,0)-1,2)</f>
        <v>2.75</v>
      </c>
      <c r="G21" s="103" t="e">
        <f ca="1">OFFSET('Дз (осень)'!$A$1,MATCH(B21,'Дз (осень)'!B:B,0)-1,3)</f>
        <v>#NAME?</v>
      </c>
      <c r="H21" s="104" t="e">
        <f ca="1">OFFSET('Дз (осень)'!$A$1,MATCH(B21,'Дз (осень)'!B:B,0)-1,4)</f>
        <v>#NAME?</v>
      </c>
    </row>
    <row r="22" spans="1:8" ht="15.75" customHeight="1" x14ac:dyDescent="0.25">
      <c r="A22" s="321"/>
      <c r="B22" s="105" t="s">
        <v>24</v>
      </c>
      <c r="C22" s="106" t="s">
        <v>122</v>
      </c>
      <c r="D22" s="101" t="e">
        <f t="shared" ca="1" si="1"/>
        <v>#NAME?</v>
      </c>
      <c r="E22" s="107">
        <f ca="1">OFFSET(Коллоквиум!$A$1,MATCH(B22,Коллоквиум!B:B,0)-1,2)</f>
        <v>8.125</v>
      </c>
      <c r="F22" s="103">
        <f ca="1">OFFSET('Кр (осень)'!$A$1,MATCH(B22,'Кр (осень)'!B:B,0)-1,2)</f>
        <v>3</v>
      </c>
      <c r="G22" s="103" t="e">
        <f ca="1">OFFSET('Дз (осень)'!$A$1,MATCH(B22,'Дз (осень)'!B:B,0)-1,3)</f>
        <v>#NAME?</v>
      </c>
      <c r="H22" s="104" t="e">
        <f ca="1">OFFSET('Дз (осень)'!$A$1,MATCH(B22,'Дз (осень)'!B:B,0)-1,4)</f>
        <v>#NAME?</v>
      </c>
    </row>
    <row r="23" spans="1:8" ht="15.75" customHeight="1" x14ac:dyDescent="0.25">
      <c r="A23" s="321"/>
      <c r="B23" s="105" t="s">
        <v>25</v>
      </c>
      <c r="C23" s="106" t="s">
        <v>122</v>
      </c>
      <c r="D23" s="101" t="e">
        <f t="shared" ca="1" si="1"/>
        <v>#NAME?</v>
      </c>
      <c r="E23" s="107">
        <f ca="1">OFFSET(Коллоквиум!$A$1,MATCH(B23,Коллоквиум!B:B,0)-1,2)</f>
        <v>8.75</v>
      </c>
      <c r="F23" s="103">
        <f ca="1">OFFSET('Кр (осень)'!$A$1,MATCH(B23,'Кр (осень)'!B:B,0)-1,2)</f>
        <v>3.4750000000000001</v>
      </c>
      <c r="G23" s="103" t="e">
        <f ca="1">OFFSET('Дз (осень)'!$A$1,MATCH(B23,'Дз (осень)'!B:B,0)-1,3)</f>
        <v>#NAME?</v>
      </c>
      <c r="H23" s="104" t="e">
        <f ca="1">OFFSET('Дз (осень)'!$A$1,MATCH(B23,'Дз (осень)'!B:B,0)-1,4)</f>
        <v>#NAME?</v>
      </c>
    </row>
    <row r="24" spans="1:8" ht="15.75" customHeight="1" x14ac:dyDescent="0.25">
      <c r="A24" s="321"/>
      <c r="B24" s="105" t="s">
        <v>116</v>
      </c>
      <c r="C24" s="106" t="s">
        <v>127</v>
      </c>
      <c r="D24" s="101" t="e">
        <f t="shared" ca="1" si="1"/>
        <v>#NAME?</v>
      </c>
      <c r="E24" s="107">
        <f ca="1">OFFSET(Коллоквиум!$A$1,MATCH(B24,Коллоквиум!B:B,0)-1,2)</f>
        <v>7.5</v>
      </c>
      <c r="F24" s="103">
        <f ca="1">OFFSET('Кр (осень)'!$A$1,MATCH(B24,'Кр (осень)'!B:B,0)-1,2)</f>
        <v>3.2666666666666671</v>
      </c>
      <c r="G24" s="103" t="e">
        <f ca="1">OFFSET('Дз (осень)'!$A$1,MATCH(B24,'Дз (осень)'!B:B,0)-1,3)</f>
        <v>#NAME?</v>
      </c>
      <c r="H24" s="104" t="e">
        <f ca="1">OFFSET('Дз (осень)'!$A$1,MATCH(B24,'Дз (осень)'!B:B,0)-1,4)</f>
        <v>#NAME?</v>
      </c>
    </row>
    <row r="25" spans="1:8" ht="15.75" customHeight="1" x14ac:dyDescent="0.25">
      <c r="A25" s="321"/>
      <c r="B25" s="105" t="s">
        <v>26</v>
      </c>
      <c r="C25" s="106" t="s">
        <v>127</v>
      </c>
      <c r="D25" s="101" t="e">
        <f t="shared" ca="1" si="1"/>
        <v>#NAME?</v>
      </c>
      <c r="E25" s="107">
        <f ca="1">OFFSET(Коллоквиум!$A$1,MATCH(B25,Коллоквиум!B:B,0)-1,2)</f>
        <v>7.875</v>
      </c>
      <c r="F25" s="103">
        <f ca="1">OFFSET('Кр (осень)'!$A$1,MATCH(B25,'Кр (осень)'!B:B,0)-1,2)</f>
        <v>2.3499999999999996</v>
      </c>
      <c r="G25" s="103" t="e">
        <f ca="1">OFFSET('Дз (осень)'!$A$1,MATCH(B25,'Дз (осень)'!B:B,0)-1,3)</f>
        <v>#NAME?</v>
      </c>
      <c r="H25" s="104" t="e">
        <f ca="1">OFFSET('Дз (осень)'!$A$1,MATCH(B25,'Дз (осень)'!B:B,0)-1,4)</f>
        <v>#NAME?</v>
      </c>
    </row>
    <row r="26" spans="1:8" ht="15.75" customHeight="1" x14ac:dyDescent="0.25">
      <c r="A26" s="321"/>
      <c r="B26" s="99" t="s">
        <v>27</v>
      </c>
      <c r="C26" s="100" t="s">
        <v>127</v>
      </c>
      <c r="D26" s="101" t="e">
        <f t="shared" ca="1" si="1"/>
        <v>#NAME?</v>
      </c>
      <c r="E26" s="102">
        <f ca="1">OFFSET('Пересдача 05.02'!$A$1,MATCH(B26,'Пересдача 05.02'!B:B,0)-1,3)</f>
        <v>6.875</v>
      </c>
      <c r="F26" s="103">
        <f ca="1">OFFSET('Кр (осень)'!$A$1,MATCH(B26,'Кр (осень)'!B:B,0)-1,2)</f>
        <v>2.3083333333333336</v>
      </c>
      <c r="G26" s="103" t="e">
        <f ca="1">OFFSET('Дз (осень)'!$A$1,MATCH(B26,'Дз (осень)'!B:B,0)-1,3)</f>
        <v>#NAME?</v>
      </c>
      <c r="H26" s="104" t="e">
        <f ca="1">OFFSET('Дз (осень)'!$A$1,MATCH(B26,'Дз (осень)'!B:B,0)-1,4)</f>
        <v>#NAME?</v>
      </c>
    </row>
    <row r="27" spans="1:8" ht="15.75" customHeight="1" x14ac:dyDescent="0.25">
      <c r="A27" s="321"/>
      <c r="B27" s="105" t="s">
        <v>28</v>
      </c>
      <c r="C27" s="106" t="s">
        <v>122</v>
      </c>
      <c r="D27" s="101" t="e">
        <f t="shared" ca="1" si="1"/>
        <v>#NAME?</v>
      </c>
      <c r="E27" s="107">
        <f ca="1">OFFSET(Коллоквиум!$A$1,MATCH(B27,Коллоквиум!B:B,0)-1,2)</f>
        <v>8.125</v>
      </c>
      <c r="F27" s="103">
        <f ca="1">OFFSET('Кр (осень)'!$A$1,MATCH(B27,'Кр (осень)'!B:B,0)-1,2)</f>
        <v>4.5500000000000007</v>
      </c>
      <c r="G27" s="103" t="e">
        <f ca="1">OFFSET('Дз (осень)'!$A$1,MATCH(B27,'Дз (осень)'!B:B,0)-1,3)</f>
        <v>#NAME?</v>
      </c>
      <c r="H27" s="104" t="e">
        <f ca="1">OFFSET('Дз (осень)'!$A$1,MATCH(B27,'Дз (осень)'!B:B,0)-1,4)</f>
        <v>#NAME?</v>
      </c>
    </row>
    <row r="28" spans="1:8" ht="15.75" customHeight="1" x14ac:dyDescent="0.25">
      <c r="A28" s="321"/>
      <c r="B28" s="105" t="s">
        <v>29</v>
      </c>
      <c r="C28" s="106" t="s">
        <v>128</v>
      </c>
      <c r="D28" s="101" t="e">
        <f t="shared" ca="1" si="1"/>
        <v>#NAME?</v>
      </c>
      <c r="E28" s="107">
        <f ca="1">OFFSET(Коллоквиум!$A$1,MATCH(B28,Коллоквиум!B:B,0)-1,2)</f>
        <v>5</v>
      </c>
      <c r="F28" s="103">
        <f ca="1">OFFSET('Кр (осень)'!$A$1,MATCH(B28,'Кр (осень)'!B:B,0)-1,2)</f>
        <v>2.1333333333333333</v>
      </c>
      <c r="G28" s="103" t="e">
        <f ca="1">OFFSET('Дз (осень)'!$A$1,MATCH(B28,'Дз (осень)'!B:B,0)-1,3)</f>
        <v>#NAME?</v>
      </c>
      <c r="H28" s="104" t="e">
        <f ca="1">OFFSET('Дз (осень)'!$A$1,MATCH(B28,'Дз (осень)'!B:B,0)-1,4)</f>
        <v>#NAME?</v>
      </c>
    </row>
    <row r="29" spans="1:8" ht="15.75" customHeight="1" x14ac:dyDescent="0.25">
      <c r="A29" s="321"/>
      <c r="B29" s="105" t="s">
        <v>30</v>
      </c>
      <c r="C29" s="106" t="s">
        <v>123</v>
      </c>
      <c r="D29" s="101" t="e">
        <f t="shared" ca="1" si="1"/>
        <v>#NAME?</v>
      </c>
      <c r="E29" s="107">
        <f ca="1">OFFSET(Коллоквиум!$A$1,MATCH(B29,Коллоквиум!B:B,0)-1,2)</f>
        <v>8.75</v>
      </c>
      <c r="F29" s="103">
        <f ca="1">OFFSET('Кр (осень)'!$A$1,MATCH(B29,'Кр (осень)'!B:B,0)-1,2)</f>
        <v>6.1333333333333337</v>
      </c>
      <c r="G29" s="103" t="e">
        <f ca="1">OFFSET('Дз (осень)'!$A$1,MATCH(B29,'Дз (осень)'!B:B,0)-1,3)</f>
        <v>#NAME?</v>
      </c>
      <c r="H29" s="104" t="e">
        <f ca="1">OFFSET('Дз (осень)'!$A$1,MATCH(B29,'Дз (осень)'!B:B,0)-1,4)</f>
        <v>#NAME?</v>
      </c>
    </row>
    <row r="30" spans="1:8" ht="15.75" customHeight="1" x14ac:dyDescent="0.25">
      <c r="A30" s="321"/>
      <c r="B30" s="105" t="s">
        <v>31</v>
      </c>
      <c r="C30" s="106" t="s">
        <v>122</v>
      </c>
      <c r="D30" s="101" t="e">
        <f t="shared" ca="1" si="1"/>
        <v>#NAME?</v>
      </c>
      <c r="E30" s="107">
        <f ca="1">OFFSET(Коллоквиум!$A$1,MATCH(B30,Коллоквиум!B:B,0)-1,2)</f>
        <v>9.375</v>
      </c>
      <c r="F30" s="103">
        <f ca="1">OFFSET('Кр (осень)'!$A$1,MATCH(B30,'Кр (осень)'!B:B,0)-1,2)</f>
        <v>1.3083333333333333</v>
      </c>
      <c r="G30" s="103" t="e">
        <f ca="1">OFFSET('Дз (осень)'!$A$1,MATCH(B30,'Дз (осень)'!B:B,0)-1,3)</f>
        <v>#NAME?</v>
      </c>
      <c r="H30" s="104" t="e">
        <f ca="1">OFFSET('Дз (осень)'!$A$1,MATCH(B30,'Дз (осень)'!B:B,0)-1,4)</f>
        <v>#NAME?</v>
      </c>
    </row>
    <row r="31" spans="1:8" ht="15.75" customHeight="1" x14ac:dyDescent="0.25">
      <c r="A31" s="321"/>
      <c r="B31" s="105" t="s">
        <v>32</v>
      </c>
      <c r="C31" s="106" t="s">
        <v>123</v>
      </c>
      <c r="D31" s="101" t="e">
        <f t="shared" ca="1" si="1"/>
        <v>#NAME?</v>
      </c>
      <c r="E31" s="107">
        <f ca="1">OFFSET(Коллоквиум!$A$1,MATCH(B31,Коллоквиум!B:B,0)-1,2)</f>
        <v>9.75</v>
      </c>
      <c r="F31" s="103">
        <f ca="1">OFFSET('Кр (осень)'!$A$1,MATCH(B31,'Кр (осень)'!B:B,0)-1,2)</f>
        <v>5.5500000000000007</v>
      </c>
      <c r="G31" s="103" t="e">
        <f ca="1">OFFSET('Дз (осень)'!$A$1,MATCH(B31,'Дз (осень)'!B:B,0)-1,3)</f>
        <v>#NAME?</v>
      </c>
      <c r="H31" s="104" t="e">
        <f ca="1">OFFSET('Дз (осень)'!$A$1,MATCH(B31,'Дз (осень)'!B:B,0)-1,4)</f>
        <v>#NAME?</v>
      </c>
    </row>
    <row r="32" spans="1:8" ht="15.75" customHeight="1" x14ac:dyDescent="0.25">
      <c r="A32" s="322"/>
      <c r="B32" s="123" t="s">
        <v>33</v>
      </c>
      <c r="C32" s="124" t="s">
        <v>125</v>
      </c>
      <c r="D32" s="110" t="e">
        <f t="shared" ca="1" si="1"/>
        <v>#NAME?</v>
      </c>
      <c r="E32" s="125">
        <f ca="1">OFFSET('Пересдача 05.02'!$A$1,MATCH(B32,'Пересдача 05.02'!B:B,0)-1,3)</f>
        <v>6.25</v>
      </c>
      <c r="F32" s="112">
        <f ca="1">OFFSET('Кр (осень)'!$A$1,MATCH(B32,'Кр (осень)'!B:B,0)-1,2)</f>
        <v>0</v>
      </c>
      <c r="G32" s="112" t="e">
        <f ca="1">OFFSET('Дз (осень)'!$A$1,MATCH(B32,'Дз (осень)'!B:B,0)-1,3)</f>
        <v>#NAME?</v>
      </c>
      <c r="H32" s="113" t="e">
        <f ca="1">OFFSET('Дз (осень)'!$A$1,MATCH(B32,'Дз (осень)'!B:B,0)-1,4)</f>
        <v>#NAME?</v>
      </c>
    </row>
    <row r="33" spans="1:8" ht="15.75" customHeight="1" x14ac:dyDescent="0.25">
      <c r="A33" s="320" t="s">
        <v>34</v>
      </c>
      <c r="B33" s="120" t="s">
        <v>35</v>
      </c>
      <c r="C33" s="121" t="s">
        <v>127</v>
      </c>
      <c r="D33" s="95">
        <f t="shared" ca="1" si="1"/>
        <v>5.791666666666667</v>
      </c>
      <c r="E33" s="122">
        <f ca="1">OFFSET('Пересдача 05.02'!$A$1,MATCH(B33,'Пересдача 05.02'!B:B,0)-1,3)</f>
        <v>5</v>
      </c>
      <c r="F33" s="97">
        <f ca="1">OFFSET('Кр (осень)'!$A$1,MATCH(B33,'Кр (осень)'!B:B,0)-1,2)</f>
        <v>3.1</v>
      </c>
      <c r="G33" s="97">
        <f ca="1">OFFSET('Дз (осень)'!$A$1,MATCH(B33,'Дз (осень)'!B:B,0)-1,3)</f>
        <v>5.46</v>
      </c>
      <c r="H33" s="98">
        <f ca="1">OFFSET('Дз (осень)'!$A$1,MATCH(B33,'Дз (осень)'!B:B,0)-1,4)</f>
        <v>7.09</v>
      </c>
    </row>
    <row r="34" spans="1:8" ht="15.75" customHeight="1" x14ac:dyDescent="0.25">
      <c r="A34" s="321"/>
      <c r="B34" s="105" t="s">
        <v>36</v>
      </c>
      <c r="C34" s="106" t="s">
        <v>123</v>
      </c>
      <c r="D34" s="101">
        <f t="shared" ca="1" si="1"/>
        <v>7.9194444444444443</v>
      </c>
      <c r="E34" s="107">
        <f ca="1">OFFSET(Коллоквиум!$A$1,MATCH(B34,Коллоквиум!B:B,0)-1,2)</f>
        <v>9.375</v>
      </c>
      <c r="F34" s="103">
        <f ca="1">OFFSET('Кр (осень)'!$A$1,MATCH(B34,'Кр (осень)'!B:B,0)-1,2)</f>
        <v>4.1083333333333325</v>
      </c>
      <c r="G34" s="103">
        <f ca="1">OFFSET('Дз (осень)'!$A$1,MATCH(B34,'Дз (осень)'!B:B,0)-1,3)</f>
        <v>6.8999999999999995</v>
      </c>
      <c r="H34" s="104">
        <f ca="1">OFFSET('Дз (осень)'!$A$1,MATCH(B34,'Дз (осень)'!B:B,0)-1,4)</f>
        <v>7.6499999999999995</v>
      </c>
    </row>
    <row r="35" spans="1:8" ht="15.75" customHeight="1" x14ac:dyDescent="0.25">
      <c r="A35" s="321"/>
      <c r="B35" s="105" t="s">
        <v>37</v>
      </c>
      <c r="C35" s="106" t="s">
        <v>122</v>
      </c>
      <c r="D35" s="101">
        <f t="shared" ca="1" si="1"/>
        <v>7.4172222222222226</v>
      </c>
      <c r="E35" s="107">
        <f ca="1">OFFSET(Коллоквиум!$A$1,MATCH(B35,Коллоквиум!B:B,0)-1,2)</f>
        <v>9.125</v>
      </c>
      <c r="F35" s="103">
        <f ca="1">OFFSET('Кр (осень)'!$A$1,MATCH(B35,'Кр (осень)'!B:B,0)-1,2)</f>
        <v>3.7666666666666671</v>
      </c>
      <c r="G35" s="103">
        <f ca="1">OFFSET('Дз (осень)'!$A$1,MATCH(B35,'Дз (осень)'!B:B,0)-1,3)</f>
        <v>7.05</v>
      </c>
      <c r="H35" s="104">
        <f ca="1">OFFSET('Дз (осень)'!$A$1,MATCH(B35,'Дз (осень)'!B:B,0)-1,4)</f>
        <v>5.67</v>
      </c>
    </row>
    <row r="36" spans="1:8" ht="15.75" customHeight="1" x14ac:dyDescent="0.25">
      <c r="A36" s="321"/>
      <c r="B36" s="105" t="s">
        <v>38</v>
      </c>
      <c r="C36" s="106" t="s">
        <v>128</v>
      </c>
      <c r="D36" s="101">
        <f t="shared" ca="1" si="1"/>
        <v>4.9644444444444442</v>
      </c>
      <c r="E36" s="107">
        <f ca="1">OFFSET(Коллоквиум!$A$1,MATCH(B36,Коллоквиум!B:B,0)-1,2)</f>
        <v>5.25</v>
      </c>
      <c r="F36" s="103">
        <f ca="1">OFFSET('Кр (осень)'!$A$1,MATCH(B36,'Кр (осень)'!B:B,0)-1,2)</f>
        <v>1.8333333333333333</v>
      </c>
      <c r="G36" s="103">
        <f ca="1">OFFSET('Дз (осень)'!$A$1,MATCH(B36,'Дз (осень)'!B:B,0)-1,3)</f>
        <v>5.73</v>
      </c>
      <c r="H36" s="104">
        <f ca="1">OFFSET('Дз (осень)'!$A$1,MATCH(B36,'Дз (осень)'!B:B,0)-1,4)</f>
        <v>3.89</v>
      </c>
    </row>
    <row r="37" spans="1:8" ht="15.75" customHeight="1" x14ac:dyDescent="0.25">
      <c r="A37" s="321"/>
      <c r="B37" s="105" t="s">
        <v>39</v>
      </c>
      <c r="C37" s="106" t="s">
        <v>123</v>
      </c>
      <c r="D37" s="101">
        <f t="shared" ca="1" si="1"/>
        <v>7.6361111111111111</v>
      </c>
      <c r="E37" s="107">
        <f ca="1">OFFSET(Коллоквиум!$A$1,MATCH(B37,Коллоквиум!B:B,0)-1,2)</f>
        <v>8.625</v>
      </c>
      <c r="F37" s="103">
        <f ca="1">OFFSET('Кр (осень)'!$A$1,MATCH(B37,'Кр (осень)'!B:B,0)-1,2)</f>
        <v>3.5333333333333337</v>
      </c>
      <c r="G37" s="103">
        <f ca="1">OFFSET('Дз (осень)'!$A$1,MATCH(B37,'Дз (осень)'!B:B,0)-1,3)</f>
        <v>7.5</v>
      </c>
      <c r="H37" s="104">
        <f ca="1">OFFSET('Дз (осень)'!$A$1,MATCH(B37,'Дз (осень)'!B:B,0)-1,4)</f>
        <v>8</v>
      </c>
    </row>
    <row r="38" spans="1:8" ht="15.75" customHeight="1" x14ac:dyDescent="0.25">
      <c r="A38" s="321"/>
      <c r="B38" s="99" t="s">
        <v>40</v>
      </c>
      <c r="C38" s="100" t="s">
        <v>126</v>
      </c>
      <c r="D38" s="101" t="e">
        <f ca="1">E38/3+F38/3+G38/6+H38/6</f>
        <v>#NAME?</v>
      </c>
      <c r="E38" s="102">
        <f ca="1">OFFSET('Пересдача 19.02'!$A$1,MATCH(B38,'Пересдача 19.02'!B:B,0)-1,3)</f>
        <v>7.5</v>
      </c>
      <c r="F38" s="103">
        <f ca="1">OFFSET('Кр (осень)'!$A$1,MATCH(B38,'Кр (осень)'!B:B,0)-1,2)</f>
        <v>1</v>
      </c>
      <c r="G38" s="103" t="e">
        <f ca="1">OFFSET('Дз (осень)'!$A$1,MATCH(B38,'Дз (осень)'!B:B,0)-1,3)</f>
        <v>#NAME?</v>
      </c>
      <c r="H38" s="104" t="e">
        <f ca="1">OFFSET('Дз (осень)'!$A$1,MATCH(B38,'Дз (осень)'!B:B,0)-1,4)</f>
        <v>#NAME?</v>
      </c>
    </row>
    <row r="39" spans="1:8" ht="15.75" customHeight="1" x14ac:dyDescent="0.25">
      <c r="A39" s="321"/>
      <c r="B39" s="105" t="s">
        <v>41</v>
      </c>
      <c r="C39" s="106" t="s">
        <v>127</v>
      </c>
      <c r="D39" s="101">
        <f t="shared" ref="D39:D56" ca="1" si="2">E39/3+F39/3+G39/6+H39/6+1</f>
        <v>5.706666666666667</v>
      </c>
      <c r="E39" s="107">
        <f ca="1">OFFSET(Коллоквиум!$A$1,MATCH(B39,Коллоквиум!B:B,0)-1,2)</f>
        <v>7.25</v>
      </c>
      <c r="F39" s="103">
        <f ca="1">OFFSET('Кр (осень)'!$A$1,MATCH(B39,'Кр (осень)'!B:B,0)-1,2)</f>
        <v>3.5</v>
      </c>
      <c r="G39" s="103">
        <f ca="1">OFFSET('Дз (осень)'!$A$1,MATCH(B39,'Дз (осень)'!B:B,0)-1,3)</f>
        <v>5.16</v>
      </c>
      <c r="H39" s="104">
        <f ca="1">OFFSET('Дз (осень)'!$A$1,MATCH(B39,'Дз (осень)'!B:B,0)-1,4)</f>
        <v>1.58</v>
      </c>
    </row>
    <row r="40" spans="1:8" ht="15.75" customHeight="1" x14ac:dyDescent="0.25">
      <c r="A40" s="321"/>
      <c r="B40" s="99" t="s">
        <v>42</v>
      </c>
      <c r="C40" s="100" t="s">
        <v>126</v>
      </c>
      <c r="D40" s="101">
        <f t="shared" ca="1" si="2"/>
        <v>3.1550000000000002</v>
      </c>
      <c r="E40" s="102">
        <f ca="1">OFFSET('Пересдача 05.02'!$A$1,MATCH(B40,'Пересдача 05.02'!B:B,0)-1,3)</f>
        <v>2.5</v>
      </c>
      <c r="F40" s="103">
        <f ca="1">OFFSET('Кр (осень)'!$A$1,MATCH(B40,'Кр (осень)'!B:B,0)-1,2)</f>
        <v>1.1000000000000001</v>
      </c>
      <c r="G40" s="103">
        <f ca="1">OFFSET('Дз (осень)'!$A$1,MATCH(B40,'Дз (осень)'!B:B,0)-1,3)</f>
        <v>5.73</v>
      </c>
      <c r="H40" s="104">
        <f ca="1">OFFSET('Дз (осень)'!$A$1,MATCH(B40,'Дз (осень)'!B:B,0)-1,4)</f>
        <v>0</v>
      </c>
    </row>
    <row r="41" spans="1:8" ht="15.75" customHeight="1" x14ac:dyDescent="0.25">
      <c r="A41" s="321"/>
      <c r="B41" s="105" t="s">
        <v>43</v>
      </c>
      <c r="C41" s="106" t="s">
        <v>123</v>
      </c>
      <c r="D41" s="101">
        <f t="shared" ca="1" si="2"/>
        <v>7.746666666666667</v>
      </c>
      <c r="E41" s="107">
        <f ca="1">OFFSET(Коллоквиум!$A$1,MATCH(B41,Коллоквиум!B:B,0)-1,2)</f>
        <v>8.875</v>
      </c>
      <c r="F41" s="103">
        <f ca="1">OFFSET('Кр (осень)'!$A$1,MATCH(B41,'Кр (осень)'!B:B,0)-1,2)</f>
        <v>2.95</v>
      </c>
      <c r="G41" s="103">
        <f ca="1">OFFSET('Дз (осень)'!$A$1,MATCH(B41,'Дз (осень)'!B:B,0)-1,3)</f>
        <v>8.83</v>
      </c>
      <c r="H41" s="104">
        <f ca="1">OFFSET('Дз (осень)'!$A$1,MATCH(B41,'Дз (осень)'!B:B,0)-1,4)</f>
        <v>8</v>
      </c>
    </row>
    <row r="42" spans="1:8" ht="15.75" customHeight="1" x14ac:dyDescent="0.25">
      <c r="A42" s="321"/>
      <c r="B42" s="99" t="s">
        <v>44</v>
      </c>
      <c r="C42" s="100" t="s">
        <v>128</v>
      </c>
      <c r="D42" s="101">
        <f t="shared" ca="1" si="2"/>
        <v>4.5750000000000002</v>
      </c>
      <c r="E42" s="102">
        <f ca="1">OFFSET('Пересдача 04.03'!$A$1,MATCH(B42,'Пересдача 04.03'!B:B,0)-1,3)</f>
        <v>6.875</v>
      </c>
      <c r="F42" s="103">
        <f ca="1">OFFSET('Кр (осень)'!$A$1,MATCH(B42,'Кр (осень)'!B:B,0)-1,2)</f>
        <v>0</v>
      </c>
      <c r="G42" s="103">
        <f ca="1">OFFSET('Дз (осень)'!$A$1,MATCH(B42,'Дз (осень)'!B:B,0)-1,3)</f>
        <v>7.7</v>
      </c>
      <c r="H42" s="104">
        <f ca="1">OFFSET('Дз (осень)'!$A$1,MATCH(B42,'Дз (осень)'!B:B,0)-1,4)</f>
        <v>0</v>
      </c>
    </row>
    <row r="43" spans="1:8" ht="15.75" customHeight="1" x14ac:dyDescent="0.25">
      <c r="A43" s="321"/>
      <c r="B43" s="105" t="s">
        <v>45</v>
      </c>
      <c r="C43" s="106" t="s">
        <v>122</v>
      </c>
      <c r="D43" s="101">
        <f t="shared" ca="1" si="2"/>
        <v>6.6188888888888888</v>
      </c>
      <c r="E43" s="107">
        <f ca="1">OFFSET(Коллоквиум!$A$1,MATCH(B43,Коллоквиум!B:B,0)-1,2)</f>
        <v>6</v>
      </c>
      <c r="F43" s="103">
        <f ca="1">OFFSET('Кр (осень)'!$A$1,MATCH(B43,'Кр (осень)'!B:B,0)-1,2)</f>
        <v>3.9166666666666665</v>
      </c>
      <c r="G43" s="103">
        <f ca="1">OFFSET('Дз (осень)'!$A$1,MATCH(B43,'Дз (осень)'!B:B,0)-1,3)</f>
        <v>6</v>
      </c>
      <c r="H43" s="104">
        <f ca="1">OFFSET('Дз (осень)'!$A$1,MATCH(B43,'Дз (осень)'!B:B,0)-1,4)</f>
        <v>7.88</v>
      </c>
    </row>
    <row r="44" spans="1:8" ht="15.75" customHeight="1" x14ac:dyDescent="0.25">
      <c r="A44" s="321"/>
      <c r="B44" s="105" t="s">
        <v>46</v>
      </c>
      <c r="C44" s="106" t="s">
        <v>123</v>
      </c>
      <c r="D44" s="101">
        <f t="shared" ca="1" si="2"/>
        <v>8.4255555555555546</v>
      </c>
      <c r="E44" s="107">
        <f ca="1">OFFSET(Коллоквиум!$A$1,MATCH(B44,Коллоквиум!B:B,0)-1,2)</f>
        <v>9.75</v>
      </c>
      <c r="F44" s="103">
        <f ca="1">OFFSET('Кр (осень)'!$A$1,MATCH(B44,'Кр (осень)'!B:B,0)-1,2)</f>
        <v>4.3166666666666664</v>
      </c>
      <c r="G44" s="103">
        <f ca="1">OFFSET('Дз (осень)'!$A$1,MATCH(B44,'Дз (осень)'!B:B,0)-1,3)</f>
        <v>7.67</v>
      </c>
      <c r="H44" s="104">
        <f ca="1">OFFSET('Дз (осень)'!$A$1,MATCH(B44,'Дз (осень)'!B:B,0)-1,4)</f>
        <v>8.75</v>
      </c>
    </row>
    <row r="45" spans="1:8" ht="15.75" customHeight="1" x14ac:dyDescent="0.25">
      <c r="A45" s="321"/>
      <c r="B45" s="105" t="s">
        <v>47</v>
      </c>
      <c r="C45" s="106" t="s">
        <v>122</v>
      </c>
      <c r="D45" s="101">
        <f t="shared" ca="1" si="2"/>
        <v>7.3444444444444441</v>
      </c>
      <c r="E45" s="107">
        <f ca="1">OFFSET(Коллоквиум!$A$1,MATCH(B45,Коллоквиум!B:B,0)-1,2)</f>
        <v>9.125</v>
      </c>
      <c r="F45" s="103">
        <f ca="1">OFFSET('Кр (осень)'!$A$1,MATCH(B45,'Кр (осень)'!B:B,0)-1,2)</f>
        <v>2.9333333333333336</v>
      </c>
      <c r="G45" s="103">
        <f ca="1">OFFSET('Дз (осень)'!$A$1,MATCH(B45,'Дз (осень)'!B:B,0)-1,3)</f>
        <v>6.75</v>
      </c>
      <c r="H45" s="104">
        <f ca="1">OFFSET('Дз (осень)'!$A$1,MATCH(B45,'Дз (осень)'!B:B,0)-1,4)</f>
        <v>7.2</v>
      </c>
    </row>
    <row r="46" spans="1:8" ht="15.75" customHeight="1" x14ac:dyDescent="0.25">
      <c r="A46" s="321"/>
      <c r="B46" s="105" t="s">
        <v>48</v>
      </c>
      <c r="C46" s="106" t="s">
        <v>123</v>
      </c>
      <c r="D46" s="101">
        <f t="shared" ca="1" si="2"/>
        <v>7.5381944444444438</v>
      </c>
      <c r="E46" s="107">
        <f ca="1">OFFSET(Коллоквиум!$A$1,MATCH(B46,Коллоквиум!B:B,0)-1,2)</f>
        <v>9.75</v>
      </c>
      <c r="F46" s="103">
        <f ca="1">OFFSET('Кр (осень)'!$A$1,MATCH(B46,'Кр (осень)'!B:B,0)-1,2)</f>
        <v>3.4333333333333331</v>
      </c>
      <c r="G46" s="103">
        <f ca="1">OFFSET('Дз (осень)'!$A$1,MATCH(B46,'Дз (осень)'!B:B,0)-1,3)</f>
        <v>6</v>
      </c>
      <c r="H46" s="104">
        <f ca="1">OFFSET('Дз (осень)'!$A$1,MATCH(B46,'Дз (осень)'!B:B,0)-1,4)</f>
        <v>6.8624999999999998</v>
      </c>
    </row>
    <row r="47" spans="1:8" ht="15.75" customHeight="1" x14ac:dyDescent="0.25">
      <c r="A47" s="322"/>
      <c r="B47" s="108" t="s">
        <v>49</v>
      </c>
      <c r="C47" s="109" t="s">
        <v>124</v>
      </c>
      <c r="D47" s="110">
        <f t="shared" ca="1" si="2"/>
        <v>8.8375000000000004</v>
      </c>
      <c r="E47" s="111">
        <f ca="1">OFFSET(Коллоквиум!$A$1,MATCH(B47,Коллоквиум!B:B,0)-1,2)</f>
        <v>9.125</v>
      </c>
      <c r="F47" s="112">
        <f ca="1">OFFSET('Кр (осень)'!$A$1,MATCH(B47,'Кр (осень)'!B:B,0)-1,2)</f>
        <v>5.9916666666666663</v>
      </c>
      <c r="G47" s="112">
        <f ca="1">OFFSET('Дз (осень)'!$A$1,MATCH(B47,'Дз (осень)'!B:B,0)-1,3)</f>
        <v>8.6666666666666661</v>
      </c>
      <c r="H47" s="113">
        <f ca="1">OFFSET('Дз (осень)'!$A$1,MATCH(B47,'Дз (осень)'!B:B,0)-1,4)</f>
        <v>8.125</v>
      </c>
    </row>
    <row r="48" spans="1:8" ht="15.75" customHeight="1" x14ac:dyDescent="0.25">
      <c r="A48" s="320" t="s">
        <v>50</v>
      </c>
      <c r="B48" s="93" t="s">
        <v>51</v>
      </c>
      <c r="C48" s="94" t="s">
        <v>122</v>
      </c>
      <c r="D48" s="95">
        <f t="shared" ca="1" si="2"/>
        <v>7.4777777777777779</v>
      </c>
      <c r="E48" s="96">
        <f ca="1">OFFSET(Коллоквиум!$A$1,MATCH(B48,Коллоквиум!B:B,0)-1,2)</f>
        <v>9.375</v>
      </c>
      <c r="F48" s="97">
        <f ca="1">OFFSET('Кр (осень)'!$A$1,MATCH(B48,'Кр (осень)'!B:B,0)-1,2)</f>
        <v>3.0583333333333336</v>
      </c>
      <c r="G48" s="97">
        <f ca="1">OFFSET('Дз (осень)'!$A$1,MATCH(B48,'Дз (осень)'!B:B,0)-1,3)</f>
        <v>6</v>
      </c>
      <c r="H48" s="98">
        <f ca="1">OFFSET('Дз (осень)'!$A$1,MATCH(B48,'Дз (осень)'!B:B,0)-1,4)</f>
        <v>8</v>
      </c>
    </row>
    <row r="49" spans="1:8" ht="15.75" customHeight="1" x14ac:dyDescent="0.25">
      <c r="A49" s="321"/>
      <c r="B49" s="105" t="s">
        <v>52</v>
      </c>
      <c r="C49" s="106" t="s">
        <v>122</v>
      </c>
      <c r="D49" s="101">
        <f t="shared" ca="1" si="2"/>
        <v>6.6916666666666673</v>
      </c>
      <c r="E49" s="107">
        <f ca="1">OFFSET(Коллоквиум!$A$1,MATCH(B49,Коллоквиум!B:B,0)-1,2)</f>
        <v>7.5</v>
      </c>
      <c r="F49" s="103">
        <f ca="1">OFFSET('Кр (осень)'!$A$1,MATCH(B49,'Кр (осень)'!B:B,0)-1,2)</f>
        <v>3.0750000000000002</v>
      </c>
      <c r="G49" s="103">
        <f ca="1">OFFSET('Дз (осень)'!$A$1,MATCH(B49,'Дз (осень)'!B:B,0)-1,3)</f>
        <v>6</v>
      </c>
      <c r="H49" s="104">
        <f ca="1">OFFSET('Дз (осень)'!$A$1,MATCH(B49,'Дз (осень)'!B:B,0)-1,4)</f>
        <v>7</v>
      </c>
    </row>
    <row r="50" spans="1:8" ht="15.75" customHeight="1" x14ac:dyDescent="0.25">
      <c r="A50" s="321"/>
      <c r="B50" s="105" t="s">
        <v>53</v>
      </c>
      <c r="C50" s="106" t="s">
        <v>127</v>
      </c>
      <c r="D50" s="101">
        <f t="shared" ca="1" si="2"/>
        <v>1</v>
      </c>
      <c r="E50" s="107">
        <f ca="1">OFFSET(Коллоквиум!$A$1,MATCH(B50,Коллоквиум!B:B,0)-1,2)</f>
        <v>0</v>
      </c>
      <c r="F50" s="103">
        <f ca="1">OFFSET('Кр (осень)'!$A$1,MATCH(B50,'Кр (осень)'!B:B,0)-1,2)</f>
        <v>0</v>
      </c>
      <c r="G50" s="103">
        <f ca="1">OFFSET('Дз (осень)'!$A$1,MATCH(B50,'Дз (осень)'!B:B,0)-1,3)</f>
        <v>0</v>
      </c>
      <c r="H50" s="104">
        <f ca="1">OFFSET('Дз (осень)'!$A$1,MATCH(B50,'Дз (осень)'!B:B,0)-1,4)</f>
        <v>0</v>
      </c>
    </row>
    <row r="51" spans="1:8" ht="15.75" customHeight="1" x14ac:dyDescent="0.25">
      <c r="A51" s="321"/>
      <c r="B51" s="99" t="s">
        <v>54</v>
      </c>
      <c r="C51" s="100" t="s">
        <v>125</v>
      </c>
      <c r="D51" s="101">
        <f t="shared" ca="1" si="2"/>
        <v>4.333333333333333</v>
      </c>
      <c r="E51" s="102">
        <f ca="1">OFFSET('Пересдача 05.02'!$A$1,MATCH(B51,'Пересдача 05.02'!B:B,0)-1,3)</f>
        <v>1.5</v>
      </c>
      <c r="F51" s="126">
        <f ca="1">OFFSET('Кр (осень)'!$A$1,MATCH(B51,'Кр (осень)'!B:B,0)-1,2)</f>
        <v>0</v>
      </c>
      <c r="G51" s="103">
        <f ca="1">OFFSET('Дз (осень)'!$A$1,MATCH(B51,'Дз (осень)'!B:B,0)-1,3)</f>
        <v>8</v>
      </c>
      <c r="H51" s="104">
        <f ca="1">OFFSET('Дз (осень)'!$A$1,MATCH(B51,'Дз (осень)'!B:B,0)-1,4)</f>
        <v>9</v>
      </c>
    </row>
    <row r="52" spans="1:8" ht="15.75" customHeight="1" x14ac:dyDescent="0.25">
      <c r="A52" s="321"/>
      <c r="B52" s="105" t="s">
        <v>55</v>
      </c>
      <c r="C52" s="106" t="s">
        <v>122</v>
      </c>
      <c r="D52" s="101">
        <f t="shared" ca="1" si="2"/>
        <v>7.2388888888888898</v>
      </c>
      <c r="E52" s="107">
        <f ca="1">OFFSET(Коллоквиум!$A$1,MATCH(B52,Коллоквиум!B:B,0)-1,2)</f>
        <v>10</v>
      </c>
      <c r="F52" s="103">
        <f ca="1">OFFSET('Кр (осень)'!$A$1,MATCH(B52,'Кр (осень)'!B:B,0)-1,2)</f>
        <v>2.2166666666666668</v>
      </c>
      <c r="G52" s="103">
        <f ca="1">OFFSET('Дз (осень)'!$A$1,MATCH(B52,'Дз (осень)'!B:B,0)-1,3)</f>
        <v>6</v>
      </c>
      <c r="H52" s="104">
        <f ca="1">OFFSET('Дз (осень)'!$A$1,MATCH(B52,'Дз (осень)'!B:B,0)-1,4)</f>
        <v>7</v>
      </c>
    </row>
    <row r="53" spans="1:8" ht="15.75" customHeight="1" x14ac:dyDescent="0.25">
      <c r="A53" s="321"/>
      <c r="B53" s="105" t="s">
        <v>56</v>
      </c>
      <c r="C53" s="106" t="s">
        <v>127</v>
      </c>
      <c r="D53" s="101">
        <f t="shared" ca="1" si="2"/>
        <v>5.7916666666666661</v>
      </c>
      <c r="E53" s="107">
        <f ca="1">OFFSET(Коллоквиум!$A$1,MATCH(B53,Коллоквиум!B:B,0)-1,2)</f>
        <v>5.625</v>
      </c>
      <c r="F53" s="103">
        <f ca="1">OFFSET('Кр (осень)'!$A$1,MATCH(B53,'Кр (осень)'!B:B,0)-1,2)</f>
        <v>1.25</v>
      </c>
      <c r="G53" s="103">
        <f ca="1">OFFSET('Дз (осень)'!$A$1,MATCH(B53,'Дз (осень)'!B:B,0)-1,3)</f>
        <v>7</v>
      </c>
      <c r="H53" s="104">
        <f ca="1">OFFSET('Дз (осень)'!$A$1,MATCH(B53,'Дз (осень)'!B:B,0)-1,4)</f>
        <v>8</v>
      </c>
    </row>
    <row r="54" spans="1:8" ht="15.75" customHeight="1" x14ac:dyDescent="0.25">
      <c r="A54" s="321"/>
      <c r="B54" s="105" t="s">
        <v>57</v>
      </c>
      <c r="C54" s="106" t="s">
        <v>122</v>
      </c>
      <c r="D54" s="101">
        <f t="shared" ca="1" si="2"/>
        <v>6.9027777777777777</v>
      </c>
      <c r="E54" s="107">
        <f ca="1">OFFSET(Коллоквиум!$A$1,MATCH(B54,Коллоквиум!B:B,0)-1,2)</f>
        <v>8.125</v>
      </c>
      <c r="F54" s="103">
        <f ca="1">OFFSET('Кр (осень)'!$A$1,MATCH(B54,'Кр (осень)'!B:B,0)-1,2)</f>
        <v>2.083333333333333</v>
      </c>
      <c r="G54" s="103">
        <f ca="1">OFFSET('Дз (осень)'!$A$1,MATCH(B54,'Дз (осень)'!B:B,0)-1,3)</f>
        <v>7</v>
      </c>
      <c r="H54" s="104">
        <f ca="1">OFFSET('Дз (осень)'!$A$1,MATCH(B54,'Дз (осень)'!B:B,0)-1,4)</f>
        <v>8</v>
      </c>
    </row>
    <row r="55" spans="1:8" ht="15.75" customHeight="1" x14ac:dyDescent="0.25">
      <c r="A55" s="321"/>
      <c r="B55" s="105" t="s">
        <v>58</v>
      </c>
      <c r="C55" s="106" t="s">
        <v>129</v>
      </c>
      <c r="D55" s="101">
        <f t="shared" ca="1" si="2"/>
        <v>1.6666666666666665</v>
      </c>
      <c r="E55" s="107">
        <f ca="1">OFFSET(Коллоквиум!$A$1,MATCH(B55,Коллоквиум!B:B,0)-1,2)</f>
        <v>0</v>
      </c>
      <c r="F55" s="103">
        <f ca="1">OFFSET('Кр (осень)'!$A$1,MATCH(B55,'Кр (осень)'!B:B,0)-1,2)</f>
        <v>0</v>
      </c>
      <c r="G55" s="103">
        <f ca="1">OFFSET('Дз (осень)'!$A$1,MATCH(B55,'Дз (осень)'!B:B,0)-1,3)</f>
        <v>4</v>
      </c>
      <c r="H55" s="104">
        <f ca="1">OFFSET('Дз (осень)'!$A$1,MATCH(B55,'Дз (осень)'!B:B,0)-1,4)</f>
        <v>0</v>
      </c>
    </row>
    <row r="56" spans="1:8" ht="15.75" customHeight="1" x14ac:dyDescent="0.25">
      <c r="A56" s="321"/>
      <c r="B56" s="99" t="s">
        <v>59</v>
      </c>
      <c r="C56" s="100" t="s">
        <v>128</v>
      </c>
      <c r="D56" s="101">
        <f t="shared" ca="1" si="2"/>
        <v>4.7222222222222223</v>
      </c>
      <c r="E56" s="102">
        <f ca="1">OFFSET('Пересдача 05.02'!$A$1,MATCH(B56,'Пересдача 05.02'!B:B,0)-1,3)</f>
        <v>5</v>
      </c>
      <c r="F56" s="103">
        <f ca="1">OFFSET('Кр (осень)'!$A$1,MATCH(B56,'Кр (осень)'!B:B,0)-1,2)</f>
        <v>1.6666666666666667</v>
      </c>
      <c r="G56" s="103">
        <f ca="1">OFFSET('Дз (осень)'!$A$1,MATCH(B56,'Дз (осень)'!B:B,0)-1,3)</f>
        <v>4</v>
      </c>
      <c r="H56" s="104">
        <f ca="1">OFFSET('Дз (осень)'!$A$1,MATCH(B56,'Дз (осень)'!B:B,0)-1,4)</f>
        <v>5</v>
      </c>
    </row>
    <row r="57" spans="1:8" ht="15.75" customHeight="1" x14ac:dyDescent="0.25">
      <c r="A57" s="321"/>
      <c r="B57" s="99" t="s">
        <v>60</v>
      </c>
      <c r="C57" s="100" t="s">
        <v>129</v>
      </c>
      <c r="D57" s="101">
        <f ca="1">E57/3+F57/3+G57/6+H57/6</f>
        <v>0.83333333333333337</v>
      </c>
      <c r="E57" s="102">
        <f ca="1">OFFSET('Пересдача 05.02'!$A$1,MATCH(B57,'Пересдача 05.02'!B:B,0)-1,3)</f>
        <v>0</v>
      </c>
      <c r="F57" s="126">
        <f ca="1">OFFSET('Кр (осень)'!$A$1,MATCH(B57,'Кр (осень)'!B:B,0)-1,2)</f>
        <v>0</v>
      </c>
      <c r="G57" s="103">
        <f ca="1">OFFSET('Дз (осень)'!$A$1,MATCH(B57,'Дз (осень)'!B:B,0)-1,3)</f>
        <v>5</v>
      </c>
      <c r="H57" s="104">
        <f ca="1">OFFSET('Дз (осень)'!$A$1,MATCH(B57,'Дз (осень)'!B:B,0)-1,4)</f>
        <v>0</v>
      </c>
    </row>
    <row r="58" spans="1:8" ht="15.75" customHeight="1" x14ac:dyDescent="0.25">
      <c r="A58" s="322"/>
      <c r="B58" s="108" t="s">
        <v>61</v>
      </c>
      <c r="C58" s="109" t="s">
        <v>123</v>
      </c>
      <c r="D58" s="110">
        <f t="shared" ref="D58:D98" ca="1" si="3">E58/3+F58/3+G58/6+H58/6+1</f>
        <v>8.1138888888888889</v>
      </c>
      <c r="E58" s="111">
        <f ca="1">OFFSET(Коллоквиум!$A$1,MATCH(B58,Коллоквиум!B:B,0)-1,2)</f>
        <v>7.5</v>
      </c>
      <c r="F58" s="112">
        <f ca="1">OFFSET('Кр (осень)'!$A$1,MATCH(B58,'Кр (осень)'!B:B,0)-1,2)</f>
        <v>4.8416666666666668</v>
      </c>
      <c r="G58" s="112">
        <f ca="1">OFFSET('Дз (осень)'!$A$1,MATCH(B58,'Дз (осень)'!B:B,0)-1,3)</f>
        <v>9</v>
      </c>
      <c r="H58" s="113">
        <f ca="1">OFFSET('Дз (осень)'!$A$1,MATCH(B58,'Дз (осень)'!B:B,0)-1,4)</f>
        <v>9</v>
      </c>
    </row>
    <row r="59" spans="1:8" ht="15.75" customHeight="1" x14ac:dyDescent="0.25">
      <c r="A59" s="320" t="s">
        <v>62</v>
      </c>
      <c r="B59" s="93" t="s">
        <v>63</v>
      </c>
      <c r="C59" s="94" t="s">
        <v>122</v>
      </c>
      <c r="D59" s="95" t="e">
        <f t="shared" ca="1" si="3"/>
        <v>#NAME?</v>
      </c>
      <c r="E59" s="96">
        <f ca="1">OFFSET(Коллоквиум!$A$1,MATCH(B59,Коллоквиум!B:B,0)-1,2)</f>
        <v>6.625</v>
      </c>
      <c r="F59" s="97">
        <f ca="1">OFFSET('Кр (осень)'!$A$1,MATCH(B59,'Кр (осень)'!B:B,0)-1,2)</f>
        <v>6.0666666666666664</v>
      </c>
      <c r="G59" s="97" t="e">
        <f ca="1">OFFSET('Дз (осень)'!$A$1,MATCH(B59,'Дз (осень)'!B:B,0)-1,3)</f>
        <v>#NAME?</v>
      </c>
      <c r="H59" s="98" t="e">
        <f ca="1">OFFSET('Дз (осень)'!$A$1,MATCH(B59,'Дз (осень)'!B:B,0)-1,4)</f>
        <v>#NAME?</v>
      </c>
    </row>
    <row r="60" spans="1:8" ht="15.75" customHeight="1" x14ac:dyDescent="0.25">
      <c r="A60" s="321"/>
      <c r="B60" s="105" t="s">
        <v>64</v>
      </c>
      <c r="C60" s="106" t="s">
        <v>122</v>
      </c>
      <c r="D60" s="101" t="e">
        <f t="shared" ca="1" si="3"/>
        <v>#NAME?</v>
      </c>
      <c r="E60" s="107">
        <f ca="1">OFFSET(Коллоквиум!$A$1,MATCH(B60,Коллоквиум!B:B,0)-1,2)</f>
        <v>7.875</v>
      </c>
      <c r="F60" s="103">
        <f ca="1">OFFSET('Кр (осень)'!$A$1,MATCH(B60,'Кр (осень)'!B:B,0)-1,2)</f>
        <v>2.75</v>
      </c>
      <c r="G60" s="103" t="e">
        <f ca="1">OFFSET('Дз (осень)'!$A$1,MATCH(B60,'Дз (осень)'!B:B,0)-1,3)</f>
        <v>#NAME?</v>
      </c>
      <c r="H60" s="104" t="e">
        <f ca="1">OFFSET('Дз (осень)'!$A$1,MATCH(B60,'Дз (осень)'!B:B,0)-1,4)</f>
        <v>#NAME?</v>
      </c>
    </row>
    <row r="61" spans="1:8" ht="15.75" customHeight="1" x14ac:dyDescent="0.25">
      <c r="A61" s="321"/>
      <c r="B61" s="105" t="s">
        <v>65</v>
      </c>
      <c r="C61" s="106" t="s">
        <v>128</v>
      </c>
      <c r="D61" s="101" t="e">
        <f t="shared" ca="1" si="3"/>
        <v>#NAME?</v>
      </c>
      <c r="E61" s="107">
        <f ca="1">OFFSET(Коллоквиум!$A$1,MATCH(B61,Коллоквиум!B:B,0)-1,2)</f>
        <v>5</v>
      </c>
      <c r="F61" s="103">
        <f ca="1">OFFSET('Кр (осень)'!$A$1,MATCH(B61,'Кр (осень)'!B:B,0)-1,2)</f>
        <v>2.8666666666666667</v>
      </c>
      <c r="G61" s="103" t="e">
        <f ca="1">OFFSET('Дз (осень)'!$A$1,MATCH(B61,'Дз (осень)'!B:B,0)-1,3)</f>
        <v>#NAME?</v>
      </c>
      <c r="H61" s="104" t="e">
        <f ca="1">OFFSET('Дз (осень)'!$A$1,MATCH(B61,'Дз (осень)'!B:B,0)-1,4)</f>
        <v>#NAME?</v>
      </c>
    </row>
    <row r="62" spans="1:8" ht="15.75" customHeight="1" x14ac:dyDescent="0.25">
      <c r="A62" s="321"/>
      <c r="B62" s="105" t="s">
        <v>66</v>
      </c>
      <c r="C62" s="106" t="s">
        <v>124</v>
      </c>
      <c r="D62" s="101" t="e">
        <f t="shared" ca="1" si="3"/>
        <v>#NAME?</v>
      </c>
      <c r="E62" s="107">
        <f ca="1">OFFSET(Коллоквиум!$A$1,MATCH(B62,Коллоквиум!B:B,0)-1,2)</f>
        <v>9.125</v>
      </c>
      <c r="F62" s="103">
        <f ca="1">OFFSET('Кр (осень)'!$A$1,MATCH(B62,'Кр (осень)'!B:B,0)-1,2)</f>
        <v>8.125</v>
      </c>
      <c r="G62" s="103" t="e">
        <f ca="1">OFFSET('Дз (осень)'!$A$1,MATCH(B62,'Дз (осень)'!B:B,0)-1,3)</f>
        <v>#NAME?</v>
      </c>
      <c r="H62" s="104" t="e">
        <f ca="1">OFFSET('Дз (осень)'!$A$1,MATCH(B62,'Дз (осень)'!B:B,0)-1,4)</f>
        <v>#NAME?</v>
      </c>
    </row>
    <row r="63" spans="1:8" ht="15.75" customHeight="1" x14ac:dyDescent="0.25">
      <c r="A63" s="321"/>
      <c r="B63" s="105" t="s">
        <v>67</v>
      </c>
      <c r="C63" s="106" t="s">
        <v>127</v>
      </c>
      <c r="D63" s="101" t="e">
        <f t="shared" ca="1" si="3"/>
        <v>#NAME?</v>
      </c>
      <c r="E63" s="107">
        <f ca="1">OFFSET(Коллоквиум!$A$1,MATCH(B63,Коллоквиум!B:B,0)-1,2)</f>
        <v>8.5</v>
      </c>
      <c r="F63" s="103">
        <f ca="1">OFFSET('Кр (осень)'!$A$1,MATCH(B63,'Кр (осень)'!B:B,0)-1,2)</f>
        <v>2.5333333333333337</v>
      </c>
      <c r="G63" s="103" t="e">
        <f ca="1">OFFSET('Дз (осень)'!$A$1,MATCH(B63,'Дз (осень)'!B:B,0)-1,3)</f>
        <v>#NAME?</v>
      </c>
      <c r="H63" s="104" t="e">
        <f ca="1">OFFSET('Дз (осень)'!$A$1,MATCH(B63,'Дз (осень)'!B:B,0)-1,4)</f>
        <v>#NAME?</v>
      </c>
    </row>
    <row r="64" spans="1:8" ht="15.75" customHeight="1" x14ac:dyDescent="0.25">
      <c r="A64" s="321"/>
      <c r="B64" s="105" t="s">
        <v>68</v>
      </c>
      <c r="C64" s="106" t="s">
        <v>123</v>
      </c>
      <c r="D64" s="101" t="e">
        <f t="shared" ca="1" si="3"/>
        <v>#NAME?</v>
      </c>
      <c r="E64" s="107">
        <f ca="1">OFFSET(Коллоквиум!$A$1,MATCH(B64,Коллоквиум!B:B,0)-1,2)</f>
        <v>7.875</v>
      </c>
      <c r="F64" s="103">
        <f ca="1">OFFSET('Кр (осень)'!$A$1,MATCH(B64,'Кр (осень)'!B:B,0)-1,2)</f>
        <v>4.9416666666666664</v>
      </c>
      <c r="G64" s="103" t="e">
        <f ca="1">OFFSET('Дз (осень)'!$A$1,MATCH(B64,'Дз (осень)'!B:B,0)-1,3)</f>
        <v>#NAME?</v>
      </c>
      <c r="H64" s="104" t="e">
        <f ca="1">OFFSET('Дз (осень)'!$A$1,MATCH(B64,'Дз (осень)'!B:B,0)-1,4)</f>
        <v>#NAME?</v>
      </c>
    </row>
    <row r="65" spans="1:8" ht="15.75" customHeight="1" x14ac:dyDescent="0.25">
      <c r="A65" s="321"/>
      <c r="B65" s="105" t="s">
        <v>69</v>
      </c>
      <c r="C65" s="106" t="s">
        <v>122</v>
      </c>
      <c r="D65" s="101" t="e">
        <f t="shared" ca="1" si="3"/>
        <v>#NAME?</v>
      </c>
      <c r="E65" s="107">
        <f ca="1">OFFSET(Коллоквиум!$A$1,MATCH(B65,Коллоквиум!B:B,0)-1,2)</f>
        <v>9.5</v>
      </c>
      <c r="F65" s="103">
        <f ca="1">OFFSET('Кр (осень)'!$A$1,MATCH(B65,'Кр (осень)'!B:B,0)-1,2)</f>
        <v>2.4833333333333334</v>
      </c>
      <c r="G65" s="103" t="e">
        <f ca="1">OFFSET('Дз (осень)'!$A$1,MATCH(B65,'Дз (осень)'!B:B,0)-1,3)</f>
        <v>#NAME?</v>
      </c>
      <c r="H65" s="104" t="e">
        <f ca="1">OFFSET('Дз (осень)'!$A$1,MATCH(B65,'Дз (осень)'!B:B,0)-1,4)</f>
        <v>#NAME?</v>
      </c>
    </row>
    <row r="66" spans="1:8" ht="15.75" customHeight="1" x14ac:dyDescent="0.25">
      <c r="A66" s="321"/>
      <c r="B66" s="105" t="s">
        <v>70</v>
      </c>
      <c r="C66" s="106" t="s">
        <v>125</v>
      </c>
      <c r="D66" s="101" t="e">
        <f t="shared" ca="1" si="3"/>
        <v>#NAME?</v>
      </c>
      <c r="E66" s="107">
        <f ca="1">OFFSET(Коллоквиум!$A$1,MATCH(B66,Коллоквиум!B:B,0)-1,2)</f>
        <v>5</v>
      </c>
      <c r="F66" s="103">
        <f ca="1">OFFSET('Кр (осень)'!$A$1,MATCH(B66,'Кр (осень)'!B:B,0)-1,2)</f>
        <v>3.2</v>
      </c>
      <c r="G66" s="103" t="e">
        <f ca="1">OFFSET('Дз (осень)'!$A$1,MATCH(B66,'Дз (осень)'!B:B,0)-1,3)</f>
        <v>#NAME?</v>
      </c>
      <c r="H66" s="104" t="e">
        <f ca="1">OFFSET('Дз (осень)'!$A$1,MATCH(B66,'Дз (осень)'!B:B,0)-1,4)</f>
        <v>#NAME?</v>
      </c>
    </row>
    <row r="67" spans="1:8" ht="15.75" customHeight="1" x14ac:dyDescent="0.25">
      <c r="A67" s="321"/>
      <c r="B67" s="105" t="s">
        <v>71</v>
      </c>
      <c r="C67" s="106" t="s">
        <v>122</v>
      </c>
      <c r="D67" s="101" t="e">
        <f t="shared" ca="1" si="3"/>
        <v>#NAME?</v>
      </c>
      <c r="E67" s="107">
        <f ca="1">OFFSET(Коллоквиум!$A$1,MATCH(B67,Коллоквиум!B:B,0)-1,2)</f>
        <v>8.875</v>
      </c>
      <c r="F67" s="103">
        <f ca="1">OFFSET('Кр (осень)'!$A$1,MATCH(B67,'Кр (осень)'!B:B,0)-1,2)</f>
        <v>3.4750000000000001</v>
      </c>
      <c r="G67" s="103" t="e">
        <f ca="1">OFFSET('Дз (осень)'!$A$1,MATCH(B67,'Дз (осень)'!B:B,0)-1,3)</f>
        <v>#NAME?</v>
      </c>
      <c r="H67" s="104" t="e">
        <f ca="1">OFFSET('Дз (осень)'!$A$1,MATCH(B67,'Дз (осень)'!B:B,0)-1,4)</f>
        <v>#NAME?</v>
      </c>
    </row>
    <row r="68" spans="1:8" ht="15.75" customHeight="1" x14ac:dyDescent="0.25">
      <c r="A68" s="321"/>
      <c r="B68" s="105" t="s">
        <v>72</v>
      </c>
      <c r="C68" s="106" t="s">
        <v>124</v>
      </c>
      <c r="D68" s="101" t="e">
        <f t="shared" ca="1" si="3"/>
        <v>#NAME?</v>
      </c>
      <c r="E68" s="107">
        <f ca="1">OFFSET(Коллоквиум!$A$1,MATCH(B68,Коллоквиум!B:B,0)-1,2)</f>
        <v>9.75</v>
      </c>
      <c r="F68" s="103">
        <f ca="1">OFFSET('Кр (осень)'!$A$1,MATCH(B68,'Кр (осень)'!B:B,0)-1,2)</f>
        <v>4.9666666666666668</v>
      </c>
      <c r="G68" s="103" t="e">
        <f ca="1">OFFSET('Дз (осень)'!$A$1,MATCH(B68,'Дз (осень)'!B:B,0)-1,3)</f>
        <v>#NAME?</v>
      </c>
      <c r="H68" s="104" t="e">
        <f ca="1">OFFSET('Дз (осень)'!$A$1,MATCH(B68,'Дз (осень)'!B:B,0)-1,4)</f>
        <v>#NAME?</v>
      </c>
    </row>
    <row r="69" spans="1:8" ht="15.75" customHeight="1" x14ac:dyDescent="0.25">
      <c r="A69" s="321"/>
      <c r="B69" s="105" t="s">
        <v>73</v>
      </c>
      <c r="C69" s="106" t="s">
        <v>128</v>
      </c>
      <c r="D69" s="101" t="e">
        <f t="shared" ca="1" si="3"/>
        <v>#NAME?</v>
      </c>
      <c r="E69" s="107">
        <f ca="1">OFFSET(Коллоквиум!$A$1,MATCH(B69,Коллоквиум!B:B,0)-1,2)</f>
        <v>6.625</v>
      </c>
      <c r="F69" s="103">
        <f ca="1">OFFSET('Кр (осень)'!$A$1,MATCH(B69,'Кр (осень)'!B:B,0)-1,2)</f>
        <v>1.8</v>
      </c>
      <c r="G69" s="103" t="e">
        <f ca="1">OFFSET('Дз (осень)'!$A$1,MATCH(B69,'Дз (осень)'!B:B,0)-1,3)</f>
        <v>#NAME?</v>
      </c>
      <c r="H69" s="104" t="e">
        <f ca="1">OFFSET('Дз (осень)'!$A$1,MATCH(B69,'Дз (осень)'!B:B,0)-1,4)</f>
        <v>#NAME?</v>
      </c>
    </row>
    <row r="70" spans="1:8" ht="15.75" customHeight="1" x14ac:dyDescent="0.25">
      <c r="A70" s="321"/>
      <c r="B70" s="105" t="s">
        <v>74</v>
      </c>
      <c r="C70" s="106" t="s">
        <v>125</v>
      </c>
      <c r="D70" s="101" t="e">
        <f t="shared" ca="1" si="3"/>
        <v>#NAME?</v>
      </c>
      <c r="E70" s="107">
        <f ca="1">OFFSET(Коллоквиум!$A$1,MATCH(B70,Коллоквиум!B:B,0)-1,2)</f>
        <v>6.875</v>
      </c>
      <c r="F70" s="103">
        <f ca="1">OFFSET('Кр (осень)'!$A$1,MATCH(B70,'Кр (осень)'!B:B,0)-1,2)</f>
        <v>1.5</v>
      </c>
      <c r="G70" s="103" t="e">
        <f ca="1">OFFSET('Дз (осень)'!$A$1,MATCH(B70,'Дз (осень)'!B:B,0)-1,3)</f>
        <v>#NAME?</v>
      </c>
      <c r="H70" s="104" t="e">
        <f ca="1">OFFSET('Дз (осень)'!$A$1,MATCH(B70,'Дз (осень)'!B:B,0)-1,4)</f>
        <v>#NAME?</v>
      </c>
    </row>
    <row r="71" spans="1:8" ht="15.75" customHeight="1" x14ac:dyDescent="0.25">
      <c r="A71" s="321"/>
      <c r="B71" s="105" t="s">
        <v>75</v>
      </c>
      <c r="C71" s="106" t="s">
        <v>123</v>
      </c>
      <c r="D71" s="101" t="e">
        <f t="shared" ca="1" si="3"/>
        <v>#NAME?</v>
      </c>
      <c r="E71" s="107">
        <f ca="1">OFFSET(Коллоквиум!$A$1,MATCH(B71,Коллоквиум!B:B,0)-1,2)</f>
        <v>9.5</v>
      </c>
      <c r="F71" s="103">
        <f ca="1">OFFSET('Кр (осень)'!$A$1,MATCH(B71,'Кр (осень)'!B:B,0)-1,2)</f>
        <v>5.9249999999999998</v>
      </c>
      <c r="G71" s="103" t="e">
        <f ca="1">OFFSET('Дз (осень)'!$A$1,MATCH(B71,'Дз (осень)'!B:B,0)-1,3)</f>
        <v>#NAME?</v>
      </c>
      <c r="H71" s="104" t="e">
        <f ca="1">OFFSET('Дз (осень)'!$A$1,MATCH(B71,'Дз (осень)'!B:B,0)-1,4)</f>
        <v>#NAME?</v>
      </c>
    </row>
    <row r="72" spans="1:8" ht="15.75" customHeight="1" x14ac:dyDescent="0.25">
      <c r="A72" s="321"/>
      <c r="B72" s="105" t="s">
        <v>76</v>
      </c>
      <c r="C72" s="106" t="s">
        <v>124</v>
      </c>
      <c r="D72" s="101" t="e">
        <f t="shared" ca="1" si="3"/>
        <v>#NAME?</v>
      </c>
      <c r="E72" s="107">
        <f ca="1">OFFSET(Коллоквиум!$A$1,MATCH(B72,Коллоквиум!B:B,0)-1,2)</f>
        <v>9.375</v>
      </c>
      <c r="F72" s="103">
        <f ca="1">OFFSET('Кр (осень)'!$A$1,MATCH(B72,'Кр (осень)'!B:B,0)-1,2)</f>
        <v>6.083333333333333</v>
      </c>
      <c r="G72" s="103" t="e">
        <f ca="1">OFFSET('Дз (осень)'!$A$1,MATCH(B72,'Дз (осень)'!B:B,0)-1,3)</f>
        <v>#NAME?</v>
      </c>
      <c r="H72" s="104" t="e">
        <f ca="1">OFFSET('Дз (осень)'!$A$1,MATCH(B72,'Дз (осень)'!B:B,0)-1,4)</f>
        <v>#NAME?</v>
      </c>
    </row>
    <row r="73" spans="1:8" ht="15.75" customHeight="1" x14ac:dyDescent="0.25">
      <c r="A73" s="321"/>
      <c r="B73" s="105" t="s">
        <v>77</v>
      </c>
      <c r="C73" s="106" t="s">
        <v>127</v>
      </c>
      <c r="D73" s="101" t="e">
        <f t="shared" ca="1" si="3"/>
        <v>#NAME?</v>
      </c>
      <c r="E73" s="107">
        <f ca="1">OFFSET(Коллоквиум!$A$1,MATCH(B73,Коллоквиум!B:B,0)-1,2)</f>
        <v>6.875</v>
      </c>
      <c r="F73" s="103">
        <f ca="1">OFFSET('Кр (осень)'!$A$1,MATCH(B73,'Кр (осень)'!B:B,0)-1,2)</f>
        <v>2.666666666666667</v>
      </c>
      <c r="G73" s="103" t="e">
        <f ca="1">OFFSET('Дз (осень)'!$A$1,MATCH(B73,'Дз (осень)'!B:B,0)-1,3)</f>
        <v>#NAME?</v>
      </c>
      <c r="H73" s="104" t="e">
        <f ca="1">OFFSET('Дз (осень)'!$A$1,MATCH(B73,'Дз (осень)'!B:B,0)-1,4)</f>
        <v>#NAME?</v>
      </c>
    </row>
    <row r="74" spans="1:8" ht="15.75" customHeight="1" x14ac:dyDescent="0.25">
      <c r="A74" s="322"/>
      <c r="B74" s="108" t="s">
        <v>78</v>
      </c>
      <c r="C74" s="109" t="s">
        <v>122</v>
      </c>
      <c r="D74" s="110" t="e">
        <f t="shared" ca="1" si="3"/>
        <v>#NAME?</v>
      </c>
      <c r="E74" s="111">
        <f ca="1">OFFSET(Коллоквиум!$A$1,MATCH(B74,Коллоквиум!B:B,0)-1,2)</f>
        <v>8.75</v>
      </c>
      <c r="F74" s="112">
        <f ca="1">OFFSET('Кр (осень)'!$A$1,MATCH(B74,'Кр (осень)'!B:B,0)-1,2)</f>
        <v>3.55</v>
      </c>
      <c r="G74" s="112" t="e">
        <f ca="1">OFFSET('Дз (осень)'!$A$1,MATCH(B74,'Дз (осень)'!B:B,0)-1,3)</f>
        <v>#NAME?</v>
      </c>
      <c r="H74" s="113" t="e">
        <f ca="1">OFFSET('Дз (осень)'!$A$1,MATCH(B74,'Дз (осень)'!B:B,0)-1,4)</f>
        <v>#NAME?</v>
      </c>
    </row>
    <row r="75" spans="1:8" ht="15.75" customHeight="1" x14ac:dyDescent="0.25">
      <c r="A75" s="320" t="s">
        <v>79</v>
      </c>
      <c r="B75" s="93" t="s">
        <v>80</v>
      </c>
      <c r="C75" s="94" t="s">
        <v>124</v>
      </c>
      <c r="D75" s="95">
        <f t="shared" ca="1" si="3"/>
        <v>9.1083333333333325</v>
      </c>
      <c r="E75" s="96">
        <f ca="1">OFFSET(Коллоквиум!$A$1,MATCH(B75,Коллоквиум!B:B,0)-1,2)</f>
        <v>10</v>
      </c>
      <c r="F75" s="97">
        <f ca="1">OFFSET('Кр (осень)'!$A$1,MATCH(B75,'Кр (осень)'!B:B,0)-1,2)</f>
        <v>5.3250000000000002</v>
      </c>
      <c r="G75" s="97">
        <f ca="1">OFFSET('Дз (осень)'!$A$1,MATCH(B75,'Дз (осень)'!B:B,0)-1,3)</f>
        <v>8</v>
      </c>
      <c r="H75" s="98">
        <f ca="1">OFFSET('Дз (осень)'!$A$1,MATCH(B75,'Дз (осень)'!B:B,0)-1,4)</f>
        <v>10</v>
      </c>
    </row>
    <row r="76" spans="1:8" ht="15.75" customHeight="1" x14ac:dyDescent="0.25">
      <c r="A76" s="321"/>
      <c r="B76" s="105" t="s">
        <v>81</v>
      </c>
      <c r="C76" s="106" t="s">
        <v>124</v>
      </c>
      <c r="D76" s="101">
        <f t="shared" ca="1" si="3"/>
        <v>9.0833333333333339</v>
      </c>
      <c r="E76" s="107">
        <f ca="1">OFFSET(Коллоквиум!$A$1,MATCH(B76,Коллоквиум!B:B,0)-1,2)</f>
        <v>8.125</v>
      </c>
      <c r="F76" s="103">
        <f ca="1">OFFSET('Кр (осень)'!$A$1,MATCH(B76,'Кр (осень)'!B:B,0)-1,2)</f>
        <v>7.125</v>
      </c>
      <c r="G76" s="103">
        <f ca="1">OFFSET('Дз (осень)'!$A$1,MATCH(B76,'Дз (осень)'!B:B,0)-1,3)</f>
        <v>9</v>
      </c>
      <c r="H76" s="104">
        <f ca="1">OFFSET('Дз (осень)'!$A$1,MATCH(B76,'Дз (осень)'!B:B,0)-1,4)</f>
        <v>9</v>
      </c>
    </row>
    <row r="77" spans="1:8" ht="15.75" customHeight="1" x14ac:dyDescent="0.25">
      <c r="A77" s="321"/>
      <c r="B77" s="105" t="s">
        <v>82</v>
      </c>
      <c r="C77" s="106" t="s">
        <v>129</v>
      </c>
      <c r="D77" s="101">
        <f t="shared" ca="1" si="3"/>
        <v>1.6666666666666665</v>
      </c>
      <c r="E77" s="107">
        <f ca="1">OFFSET(Коллоквиум!$A$1,MATCH(B77,Коллоквиум!B:B,0)-1,2)</f>
        <v>0</v>
      </c>
      <c r="F77" s="103">
        <f ca="1">OFFSET('Кр (осень)'!$A$1,MATCH(B77,'Кр (осень)'!B:B,0)-1,2)</f>
        <v>0</v>
      </c>
      <c r="G77" s="103">
        <f ca="1">OFFSET('Дз (осень)'!$A$1,MATCH(B77,'Дз (осень)'!B:B,0)-1,3)</f>
        <v>4</v>
      </c>
      <c r="H77" s="104">
        <f ca="1">OFFSET('Дз (осень)'!$A$1,MATCH(B77,'Дз (осень)'!B:B,0)-1,4)</f>
        <v>0</v>
      </c>
    </row>
    <row r="78" spans="1:8" ht="15.75" customHeight="1" x14ac:dyDescent="0.25">
      <c r="A78" s="321"/>
      <c r="B78" s="105" t="s">
        <v>83</v>
      </c>
      <c r="C78" s="106" t="s">
        <v>128</v>
      </c>
      <c r="D78" s="101">
        <f t="shared" ca="1" si="3"/>
        <v>5.0138888888888893</v>
      </c>
      <c r="E78" s="107">
        <f ca="1">OFFSET(Коллоквиум!$A$1,MATCH(B78,Коллоквиум!B:B,0)-1,2)</f>
        <v>3.125</v>
      </c>
      <c r="F78" s="103">
        <f ca="1">OFFSET('Кр (осень)'!$A$1,MATCH(B78,'Кр (осень)'!B:B,0)-1,2)</f>
        <v>0.91666666666666663</v>
      </c>
      <c r="G78" s="103">
        <f ca="1">OFFSET('Дз (осень)'!$A$1,MATCH(B78,'Дз (осень)'!B:B,0)-1,3)</f>
        <v>7</v>
      </c>
      <c r="H78" s="104">
        <f ca="1">OFFSET('Дз (осень)'!$A$1,MATCH(B78,'Дз (осень)'!B:B,0)-1,4)</f>
        <v>9</v>
      </c>
    </row>
    <row r="79" spans="1:8" ht="15.75" customHeight="1" x14ac:dyDescent="0.25">
      <c r="A79" s="321"/>
      <c r="B79" s="105" t="s">
        <v>84</v>
      </c>
      <c r="C79" s="106" t="s">
        <v>129</v>
      </c>
      <c r="D79" s="101">
        <f t="shared" ca="1" si="3"/>
        <v>1</v>
      </c>
      <c r="E79" s="107">
        <f ca="1">OFFSET(Коллоквиум!$A$1,MATCH(B79,Коллоквиум!B:B,0)-1,2)</f>
        <v>0</v>
      </c>
      <c r="F79" s="103">
        <f ca="1">OFFSET('Кр (осень)'!$A$1,MATCH(B79,'Кр (осень)'!B:B,0)-1,2)</f>
        <v>0</v>
      </c>
      <c r="G79" s="103">
        <f ca="1">OFFSET('Дз (осень)'!$A$1,MATCH(B79,'Дз (осень)'!B:B,0)-1,3)</f>
        <v>0</v>
      </c>
      <c r="H79" s="104">
        <f ca="1">OFFSET('Дз (осень)'!$A$1,MATCH(B79,'Дз (осень)'!B:B,0)-1,4)</f>
        <v>0</v>
      </c>
    </row>
    <row r="80" spans="1:8" ht="15.75" customHeight="1" x14ac:dyDescent="0.25">
      <c r="A80" s="321"/>
      <c r="B80" s="105" t="s">
        <v>85</v>
      </c>
      <c r="C80" s="106" t="s">
        <v>125</v>
      </c>
      <c r="D80" s="101">
        <f t="shared" ca="1" si="3"/>
        <v>4.25</v>
      </c>
      <c r="E80" s="107">
        <f ca="1">OFFSET(Коллоквиум!$A$1,MATCH(B80,Коллоквиум!B:B,0)-1,2)</f>
        <v>3.125</v>
      </c>
      <c r="F80" s="103">
        <f ca="1">OFFSET('Кр (осень)'!$A$1,MATCH(B80,'Кр (осень)'!B:B,0)-1,2)</f>
        <v>2.125</v>
      </c>
      <c r="G80" s="103">
        <f ca="1">OFFSET('Дз (осень)'!$A$1,MATCH(B80,'Дз (осень)'!B:B,0)-1,3)</f>
        <v>4</v>
      </c>
      <c r="H80" s="104">
        <f ca="1">OFFSET('Дз (осень)'!$A$1,MATCH(B80,'Дз (осень)'!B:B,0)-1,4)</f>
        <v>5</v>
      </c>
    </row>
    <row r="81" spans="1:8" ht="15.75" customHeight="1" x14ac:dyDescent="0.25">
      <c r="A81" s="321"/>
      <c r="B81" s="105" t="s">
        <v>86</v>
      </c>
      <c r="C81" s="106" t="s">
        <v>127</v>
      </c>
      <c r="D81" s="101" t="e">
        <f t="shared" ca="1" si="3"/>
        <v>#NAME?</v>
      </c>
      <c r="E81" s="107">
        <f ca="1">OFFSET(Коллоквиум!$A$1,MATCH(B81,Коллоквиум!B:B,0)-1,2)</f>
        <v>7.0000000000000009</v>
      </c>
      <c r="F81" s="103">
        <f ca="1">OFFSET('Кр (осень)'!$A$1,MATCH(B81,'Кр (осень)'!B:B,0)-1,2)</f>
        <v>4.8499999999999996</v>
      </c>
      <c r="G81" s="103" t="e">
        <f ca="1">OFFSET('Дз (осень)'!$A$1,MATCH(B81,'Дз (осень)'!B:B,0)-1,3)</f>
        <v>#NAME?</v>
      </c>
      <c r="H81" s="104" t="e">
        <f ca="1">OFFSET('Дз (осень)'!$A$1,MATCH(B81,'Дз (осень)'!B:B,0)-1,4)</f>
        <v>#NAME?</v>
      </c>
    </row>
    <row r="82" spans="1:8" ht="15.75" customHeight="1" x14ac:dyDescent="0.25">
      <c r="A82" s="321"/>
      <c r="B82" s="105" t="s">
        <v>87</v>
      </c>
      <c r="C82" s="106" t="s">
        <v>123</v>
      </c>
      <c r="D82" s="101">
        <f t="shared" ca="1" si="3"/>
        <v>8.15</v>
      </c>
      <c r="E82" s="107">
        <f ca="1">OFFSET(Коллоквиум!$A$1,MATCH(B82,Коллоквиум!B:B,0)-1,2)</f>
        <v>9.375</v>
      </c>
      <c r="F82" s="103">
        <f ca="1">OFFSET('Кр (осень)'!$A$1,MATCH(B82,'Кр (осень)'!B:B,0)-1,2)</f>
        <v>3.0750000000000002</v>
      </c>
      <c r="G82" s="103">
        <f ca="1">OFFSET('Дз (осень)'!$A$1,MATCH(B82,'Дз (осень)'!B:B,0)-1,3)</f>
        <v>9</v>
      </c>
      <c r="H82" s="104">
        <f ca="1">OFFSET('Дз (осень)'!$A$1,MATCH(B82,'Дз (осень)'!B:B,0)-1,4)</f>
        <v>9</v>
      </c>
    </row>
    <row r="83" spans="1:8" ht="15.75" customHeight="1" x14ac:dyDescent="0.25">
      <c r="A83" s="321"/>
      <c r="B83" s="105" t="s">
        <v>88</v>
      </c>
      <c r="C83" s="106" t="s">
        <v>127</v>
      </c>
      <c r="D83" s="101">
        <f t="shared" ca="1" si="3"/>
        <v>6.2638888888888893</v>
      </c>
      <c r="E83" s="107">
        <f ca="1">OFFSET(Коллоквиум!$A$1,MATCH(B83,Коллоквиум!B:B,0)-1,2)</f>
        <v>8.125</v>
      </c>
      <c r="F83" s="103">
        <f ca="1">OFFSET('Кр (осень)'!$A$1,MATCH(B83,'Кр (осень)'!B:B,0)-1,2)</f>
        <v>1.1666666666666665</v>
      </c>
      <c r="G83" s="103">
        <f ca="1">OFFSET('Дз (осень)'!$A$1,MATCH(B83,'Дз (осень)'!B:B,0)-1,3)</f>
        <v>7</v>
      </c>
      <c r="H83" s="104">
        <f ca="1">OFFSET('Дз (осень)'!$A$1,MATCH(B83,'Дз (осень)'!B:B,0)-1,4)</f>
        <v>6</v>
      </c>
    </row>
    <row r="84" spans="1:8" ht="15.75" customHeight="1" x14ac:dyDescent="0.25">
      <c r="A84" s="321"/>
      <c r="B84" s="105" t="s">
        <v>89</v>
      </c>
      <c r="C84" s="106" t="s">
        <v>122</v>
      </c>
      <c r="D84" s="101">
        <f t="shared" ca="1" si="3"/>
        <v>6.9722222222222214</v>
      </c>
      <c r="E84" s="107">
        <f ca="1">OFFSET(Коллоквиум!$A$1,MATCH(B84,Коллоквиум!B:B,0)-1,2)</f>
        <v>8.75</v>
      </c>
      <c r="F84" s="103">
        <f ca="1">OFFSET('Кр (осень)'!$A$1,MATCH(B84,'Кр (осень)'!B:B,0)-1,2)</f>
        <v>3.6666666666666665</v>
      </c>
      <c r="G84" s="103">
        <f ca="1">OFFSET('Дз (осень)'!$A$1,MATCH(B84,'Дз (осень)'!B:B,0)-1,3)</f>
        <v>5</v>
      </c>
      <c r="H84" s="104">
        <f ca="1">OFFSET('Дз (осень)'!$A$1,MATCH(B84,'Дз (осень)'!B:B,0)-1,4)</f>
        <v>6</v>
      </c>
    </row>
    <row r="85" spans="1:8" ht="15.75" customHeight="1" x14ac:dyDescent="0.25">
      <c r="A85" s="321"/>
      <c r="B85" s="105" t="s">
        <v>90</v>
      </c>
      <c r="C85" s="106" t="s">
        <v>127</v>
      </c>
      <c r="D85" s="101">
        <f t="shared" ca="1" si="3"/>
        <v>5.969444444444445</v>
      </c>
      <c r="E85" s="107">
        <f ca="1">OFFSET(Коллоквиум!$A$1,MATCH(B85,Коллоквиум!B:B,0)-1,2)</f>
        <v>6.375</v>
      </c>
      <c r="F85" s="103">
        <f ca="1">OFFSET('Кр (осень)'!$A$1,MATCH(B85,'Кр (осень)'!B:B,0)-1,2)</f>
        <v>2.0333333333333337</v>
      </c>
      <c r="G85" s="103">
        <f ca="1">OFFSET('Дз (осень)'!$A$1,MATCH(B85,'Дз (осень)'!B:B,0)-1,3)</f>
        <v>6</v>
      </c>
      <c r="H85" s="104">
        <f ca="1">OFFSET('Дз (осень)'!$A$1,MATCH(B85,'Дз (осень)'!B:B,0)-1,4)</f>
        <v>7</v>
      </c>
    </row>
    <row r="86" spans="1:8" ht="15.75" customHeight="1" x14ac:dyDescent="0.25">
      <c r="A86" s="321"/>
      <c r="B86" s="105" t="s">
        <v>91</v>
      </c>
      <c r="C86" s="106" t="s">
        <v>122</v>
      </c>
      <c r="D86" s="101">
        <f t="shared" ca="1" si="3"/>
        <v>7.4222222222222225</v>
      </c>
      <c r="E86" s="107">
        <f ca="1">OFFSET(Коллоквиум!$A$1,MATCH(B86,Коллоквиум!B:B,0)-1,2)</f>
        <v>8.75</v>
      </c>
      <c r="F86" s="103">
        <f ca="1">OFFSET('Кр (осень)'!$A$1,MATCH(B86,'Кр (осень)'!B:B,0)-1,2)</f>
        <v>1.5166666666666666</v>
      </c>
      <c r="G86" s="103">
        <f ca="1">OFFSET('Дз (осень)'!$A$1,MATCH(B86,'Дз (осень)'!B:B,0)-1,3)</f>
        <v>8</v>
      </c>
      <c r="H86" s="104">
        <f ca="1">OFFSET('Дз (осень)'!$A$1,MATCH(B86,'Дз (осень)'!B:B,0)-1,4)</f>
        <v>10</v>
      </c>
    </row>
    <row r="87" spans="1:8" ht="15.75" customHeight="1" x14ac:dyDescent="0.25">
      <c r="A87" s="321"/>
      <c r="B87" s="105" t="s">
        <v>92</v>
      </c>
      <c r="C87" s="106" t="s">
        <v>122</v>
      </c>
      <c r="D87" s="101">
        <f t="shared" ca="1" si="3"/>
        <v>6.5694444444444438</v>
      </c>
      <c r="E87" s="107">
        <f ca="1">OFFSET(Коллоквиум!$A$1,MATCH(B87,Коллоквиум!B:B,0)-1,2)</f>
        <v>7.5</v>
      </c>
      <c r="F87" s="103">
        <f ca="1">OFFSET('Кр (осень)'!$A$1,MATCH(B87,'Кр (осень)'!B:B,0)-1,2)</f>
        <v>1.2083333333333335</v>
      </c>
      <c r="G87" s="103">
        <f ca="1">OFFSET('Дз (осень)'!$A$1,MATCH(B87,'Дз (осень)'!B:B,0)-1,3)</f>
        <v>8</v>
      </c>
      <c r="H87" s="104">
        <f ca="1">OFFSET('Дз (осень)'!$A$1,MATCH(B87,'Дз (осень)'!B:B,0)-1,4)</f>
        <v>8</v>
      </c>
    </row>
    <row r="88" spans="1:8" ht="15.75" customHeight="1" x14ac:dyDescent="0.25">
      <c r="A88" s="321"/>
      <c r="B88" s="105" t="s">
        <v>93</v>
      </c>
      <c r="C88" s="106" t="s">
        <v>122</v>
      </c>
      <c r="D88" s="101">
        <f t="shared" ca="1" si="3"/>
        <v>7.2833333333333332</v>
      </c>
      <c r="E88" s="107">
        <f ca="1">OFFSET(Коллоквиум!$A$1,MATCH(B88,Коллоквиум!B:B,0)-1,2)</f>
        <v>8.25</v>
      </c>
      <c r="F88" s="103">
        <f ca="1">OFFSET('Кр (осень)'!$A$1,MATCH(B88,'Кр (осень)'!B:B,0)-1,2)</f>
        <v>4.0999999999999996</v>
      </c>
      <c r="G88" s="103">
        <f ca="1">OFFSET('Дз (осень)'!$A$1,MATCH(B88,'Дз (осень)'!B:B,0)-1,3)</f>
        <v>6</v>
      </c>
      <c r="H88" s="104">
        <f ca="1">OFFSET('Дз (осень)'!$A$1,MATCH(B88,'Дз (осень)'!B:B,0)-1,4)</f>
        <v>7</v>
      </c>
    </row>
    <row r="89" spans="1:8" ht="15.75" customHeight="1" x14ac:dyDescent="0.25">
      <c r="A89" s="321"/>
      <c r="B89" s="105" t="s">
        <v>94</v>
      </c>
      <c r="C89" s="106" t="s">
        <v>122</v>
      </c>
      <c r="D89" s="101">
        <f t="shared" ca="1" si="3"/>
        <v>6.6083333333333334</v>
      </c>
      <c r="E89" s="107">
        <f ca="1">OFFSET(Коллоквиум!$A$1,MATCH(B89,Коллоквиум!B:B,0)-1,2)</f>
        <v>6.625</v>
      </c>
      <c r="F89" s="103">
        <f ca="1">OFFSET('Кр (осень)'!$A$1,MATCH(B89,'Кр (осень)'!B:B,0)-1,2)</f>
        <v>2.7</v>
      </c>
      <c r="G89" s="103">
        <f ca="1">OFFSET('Дз (осень)'!$A$1,MATCH(B89,'Дз (осень)'!B:B,0)-1,3)</f>
        <v>7</v>
      </c>
      <c r="H89" s="104">
        <f ca="1">OFFSET('Дз (осень)'!$A$1,MATCH(B89,'Дз (осень)'!B:B,0)-1,4)</f>
        <v>8</v>
      </c>
    </row>
    <row r="90" spans="1:8" ht="15.75" customHeight="1" x14ac:dyDescent="0.25">
      <c r="A90" s="321"/>
      <c r="B90" s="105" t="s">
        <v>95</v>
      </c>
      <c r="C90" s="106" t="s">
        <v>122</v>
      </c>
      <c r="D90" s="101">
        <f t="shared" ca="1" si="3"/>
        <v>7.0138888888888893</v>
      </c>
      <c r="E90" s="107">
        <f ca="1">OFFSET(Коллоквиум!$A$1,MATCH(B90,Коллоквиум!B:B,0)-1,2)</f>
        <v>9.375</v>
      </c>
      <c r="F90" s="103">
        <f ca="1">OFFSET('Кр (осень)'!$A$1,MATCH(B90,'Кр (осень)'!B:B,0)-1,2)</f>
        <v>2.166666666666667</v>
      </c>
      <c r="G90" s="103">
        <f ca="1">OFFSET('Дз (осень)'!$A$1,MATCH(B90,'Дз (осень)'!B:B,0)-1,3)</f>
        <v>7</v>
      </c>
      <c r="H90" s="104">
        <f ca="1">OFFSET('Дз (осень)'!$A$1,MATCH(B90,'Дз (осень)'!B:B,0)-1,4)</f>
        <v>6</v>
      </c>
    </row>
    <row r="91" spans="1:8" ht="15.75" customHeight="1" x14ac:dyDescent="0.25">
      <c r="A91" s="321"/>
      <c r="B91" s="105" t="s">
        <v>96</v>
      </c>
      <c r="C91" s="106" t="s">
        <v>123</v>
      </c>
      <c r="D91" s="101">
        <f t="shared" ca="1" si="3"/>
        <v>8.2611111111111111</v>
      </c>
      <c r="E91" s="107">
        <f ca="1">OFFSET(Коллоквиум!$A$1,MATCH(B91,Коллоквиум!B:B,0)-1,2)</f>
        <v>9.75</v>
      </c>
      <c r="F91" s="103">
        <f ca="1">OFFSET('Кр (осень)'!$A$1,MATCH(B91,'Кр (осень)'!B:B,0)-1,2)</f>
        <v>4.0333333333333332</v>
      </c>
      <c r="G91" s="103">
        <f ca="1">OFFSET('Дз (осень)'!$A$1,MATCH(B91,'Дз (осень)'!B:B,0)-1,3)</f>
        <v>7</v>
      </c>
      <c r="H91" s="104">
        <f ca="1">OFFSET('Дз (осень)'!$A$1,MATCH(B91,'Дз (осень)'!B:B,0)-1,4)</f>
        <v>9</v>
      </c>
    </row>
    <row r="92" spans="1:8" ht="15.75" customHeight="1" x14ac:dyDescent="0.25">
      <c r="A92" s="322"/>
      <c r="B92" s="108" t="s">
        <v>97</v>
      </c>
      <c r="C92" s="109" t="s">
        <v>127</v>
      </c>
      <c r="D92" s="110">
        <f t="shared" ca="1" si="3"/>
        <v>5.8055555555555554</v>
      </c>
      <c r="E92" s="111">
        <f ca="1">OFFSET(Коллоквиум!$A$1,MATCH(B92,Коллоквиум!B:B,0)-1,2)</f>
        <v>4</v>
      </c>
      <c r="F92" s="112">
        <f ca="1">OFFSET('Кр (осень)'!$A$1,MATCH(B92,'Кр (осень)'!B:B,0)-1,2)</f>
        <v>3.4166666666666665</v>
      </c>
      <c r="G92" s="112">
        <f ca="1">OFFSET('Дз (осень)'!$A$1,MATCH(B92,'Дз (осень)'!B:B,0)-1,3)</f>
        <v>6</v>
      </c>
      <c r="H92" s="113">
        <f ca="1">OFFSET('Дз (осень)'!$A$1,MATCH(B92,'Дз (осень)'!B:B,0)-1,4)</f>
        <v>8</v>
      </c>
    </row>
    <row r="93" spans="1:8" ht="15.75" customHeight="1" x14ac:dyDescent="0.25">
      <c r="A93" s="320" t="s">
        <v>98</v>
      </c>
      <c r="B93" s="93" t="s">
        <v>99</v>
      </c>
      <c r="C93" s="94" t="s">
        <v>127</v>
      </c>
      <c r="D93" s="95" t="e">
        <f t="shared" ca="1" si="3"/>
        <v>#NAME?</v>
      </c>
      <c r="E93" s="96">
        <f ca="1">OFFSET(Коллоквиум!$A$1,MATCH(B93,Коллоквиум!B:B,0)-1,2)</f>
        <v>8.75</v>
      </c>
      <c r="F93" s="97">
        <f ca="1">OFFSET('Кр (осень)'!$A$1,MATCH(B93,'Кр (осень)'!B:B,0)-1,2)</f>
        <v>3.3250000000000002</v>
      </c>
      <c r="G93" s="97" t="e">
        <f ca="1">OFFSET('Дз (осень)'!$A$1,MATCH(B93,'Дз (осень)'!B:B,0)-1,3)</f>
        <v>#NAME?</v>
      </c>
      <c r="H93" s="98" t="e">
        <f ca="1">OFFSET('Дз (осень)'!$A$1,MATCH(B93,'Дз (осень)'!B:B,0)-1,4)</f>
        <v>#NAME?</v>
      </c>
    </row>
    <row r="94" spans="1:8" ht="15.75" customHeight="1" x14ac:dyDescent="0.25">
      <c r="A94" s="321"/>
      <c r="B94" s="105" t="s">
        <v>100</v>
      </c>
      <c r="C94" s="106" t="s">
        <v>127</v>
      </c>
      <c r="D94" s="101" t="e">
        <f t="shared" ca="1" si="3"/>
        <v>#NAME?</v>
      </c>
      <c r="E94" s="107">
        <f ca="1">OFFSET(Коллоквиум!$A$1,MATCH(B94,Коллоквиум!B:B,0)-1,2)</f>
        <v>10</v>
      </c>
      <c r="F94" s="103">
        <f ca="1">OFFSET('Кр (осень)'!$A$1,MATCH(B94,'Кр (осень)'!B:B,0)-1,2)</f>
        <v>2.15</v>
      </c>
      <c r="G94" s="103" t="e">
        <f ca="1">OFFSET('Дз (осень)'!$A$1,MATCH(B94,'Дз (осень)'!B:B,0)-1,3)</f>
        <v>#NAME?</v>
      </c>
      <c r="H94" s="104" t="e">
        <f ca="1">OFFSET('Дз (осень)'!$A$1,MATCH(B94,'Дз (осень)'!B:B,0)-1,4)</f>
        <v>#NAME?</v>
      </c>
    </row>
    <row r="95" spans="1:8" ht="15.75" customHeight="1" x14ac:dyDescent="0.25">
      <c r="A95" s="321"/>
      <c r="B95" s="105" t="s">
        <v>101</v>
      </c>
      <c r="C95" s="106" t="s">
        <v>122</v>
      </c>
      <c r="D95" s="101" t="e">
        <f t="shared" ca="1" si="3"/>
        <v>#NAME?</v>
      </c>
      <c r="E95" s="107">
        <f ca="1">OFFSET(Коллоквиум!$A$1,MATCH(B95,Коллоквиум!B:B,0)-1,2)</f>
        <v>9.375</v>
      </c>
      <c r="F95" s="103">
        <f ca="1">OFFSET('Кр (осень)'!$A$1,MATCH(B95,'Кр (осень)'!B:B,0)-1,2)</f>
        <v>4.8333333333333339</v>
      </c>
      <c r="G95" s="103" t="e">
        <f ca="1">OFFSET('Дз (осень)'!$A$1,MATCH(B95,'Дз (осень)'!B:B,0)-1,3)</f>
        <v>#NAME?</v>
      </c>
      <c r="H95" s="104" t="e">
        <f ca="1">OFFSET('Дз (осень)'!$A$1,MATCH(B95,'Дз (осень)'!B:B,0)-1,4)</f>
        <v>#NAME?</v>
      </c>
    </row>
    <row r="96" spans="1:8" ht="15.75" customHeight="1" x14ac:dyDescent="0.25">
      <c r="A96" s="321"/>
      <c r="B96" s="105" t="s">
        <v>102</v>
      </c>
      <c r="C96" s="106" t="s">
        <v>127</v>
      </c>
      <c r="D96" s="101" t="e">
        <f t="shared" ca="1" si="3"/>
        <v>#NAME?</v>
      </c>
      <c r="E96" s="107">
        <f ca="1">OFFSET(Коллоквиум!$A$1,MATCH(B96,Коллоквиум!B:B,0)-1,2)</f>
        <v>8.5</v>
      </c>
      <c r="F96" s="103">
        <f ca="1">OFFSET('Кр (осень)'!$A$1,MATCH(B96,'Кр (осень)'!B:B,0)-1,2)</f>
        <v>3.6</v>
      </c>
      <c r="G96" s="103" t="e">
        <f ca="1">OFFSET('Дз (осень)'!$A$1,MATCH(B96,'Дз (осень)'!B:B,0)-1,3)</f>
        <v>#NAME?</v>
      </c>
      <c r="H96" s="104" t="e">
        <f ca="1">OFFSET('Дз (осень)'!$A$1,MATCH(B96,'Дз (осень)'!B:B,0)-1,4)</f>
        <v>#NAME?</v>
      </c>
    </row>
    <row r="97" spans="1:8" ht="15.75" customHeight="1" x14ac:dyDescent="0.25">
      <c r="A97" s="321"/>
      <c r="B97" s="105" t="s">
        <v>103</v>
      </c>
      <c r="C97" s="106" t="s">
        <v>128</v>
      </c>
      <c r="D97" s="101" t="e">
        <f t="shared" ca="1" si="3"/>
        <v>#NAME?</v>
      </c>
      <c r="E97" s="107">
        <f ca="1">OFFSET(Коллоквиум!$A$1,MATCH(B97,Коллоквиум!B:B,0)-1,2)</f>
        <v>6.625</v>
      </c>
      <c r="F97" s="103">
        <f ca="1">OFFSET('Кр (осень)'!$A$1,MATCH(B97,'Кр (осень)'!B:B,0)-1,2)</f>
        <v>0.75</v>
      </c>
      <c r="G97" s="103" t="e">
        <f ca="1">OFFSET('Дз (осень)'!$A$1,MATCH(B97,'Дз (осень)'!B:B,0)-1,3)</f>
        <v>#NAME?</v>
      </c>
      <c r="H97" s="104" t="e">
        <f ca="1">OFFSET('Дз (осень)'!$A$1,MATCH(B97,'Дз (осень)'!B:B,0)-1,4)</f>
        <v>#NAME?</v>
      </c>
    </row>
    <row r="98" spans="1:8" ht="15.75" customHeight="1" x14ac:dyDescent="0.25">
      <c r="A98" s="321"/>
      <c r="B98" s="105" t="s">
        <v>104</v>
      </c>
      <c r="C98" s="106" t="s">
        <v>127</v>
      </c>
      <c r="D98" s="101" t="e">
        <f t="shared" ca="1" si="3"/>
        <v>#NAME?</v>
      </c>
      <c r="E98" s="107">
        <f ca="1">OFFSET(Коллоквиум!$A$1,MATCH(B98,Коллоквиум!B:B,0)-1,2)</f>
        <v>4.375</v>
      </c>
      <c r="F98" s="103">
        <f ca="1">OFFSET('Кр (осень)'!$A$1,MATCH(B98,'Кр (осень)'!B:B,0)-1,2)</f>
        <v>5.125</v>
      </c>
      <c r="G98" s="103" t="e">
        <f ca="1">OFFSET('Дз (осень)'!$A$1,MATCH(B98,'Дз (осень)'!B:B,0)-1,3)</f>
        <v>#NAME?</v>
      </c>
      <c r="H98" s="104" t="e">
        <f ca="1">OFFSET('Дз (осень)'!$A$1,MATCH(B98,'Дз (осень)'!B:B,0)-1,4)</f>
        <v>#NAME?</v>
      </c>
    </row>
    <row r="99" spans="1:8" ht="15.75" customHeight="1" x14ac:dyDescent="0.25">
      <c r="A99" s="321"/>
      <c r="B99" s="99" t="s">
        <v>105</v>
      </c>
      <c r="C99" s="100" t="s">
        <v>126</v>
      </c>
      <c r="D99" s="101">
        <f ca="1">E99/3+F99/3+G99/6+H99/6</f>
        <v>2.5000000000000004</v>
      </c>
      <c r="E99" s="102">
        <f ca="1">OFFSET('Пересдача 05.02'!$A$1,MATCH(B99,'Пересдача 05.02'!B:B,0)-1,3)</f>
        <v>3.0000000000000004</v>
      </c>
      <c r="F99" s="103">
        <f ca="1">OFFSET('Кр (осень)'!$A$1,MATCH(B99,'Кр (осень)'!B:B,0)-1,2)</f>
        <v>0</v>
      </c>
      <c r="G99" s="103">
        <f ca="1">OFFSET('Дз (осень)'!$A$1,MATCH(B99,'Дз (осень)'!B:B,0)-1,3)</f>
        <v>4</v>
      </c>
      <c r="H99" s="104">
        <f ca="1">OFFSET('Дз (осень)'!$A$1,MATCH(B99,'Дз (осень)'!B:B,0)-1,4)</f>
        <v>5</v>
      </c>
    </row>
    <row r="100" spans="1:8" ht="15.75" customHeight="1" x14ac:dyDescent="0.25">
      <c r="A100" s="321"/>
      <c r="B100" s="99" t="s">
        <v>106</v>
      </c>
      <c r="C100" s="100" t="s">
        <v>125</v>
      </c>
      <c r="D100" s="101" t="e">
        <f t="shared" ref="D100:D104" ca="1" si="4">E100/3+F100/3+G100/6+H100/6+1</f>
        <v>#NAME?</v>
      </c>
      <c r="E100" s="102">
        <f ca="1">OFFSET('Пересдача 19.02'!$A$1,MATCH(B100,'Пересдача 19.02'!B:B,0)-1,3)</f>
        <v>6.625</v>
      </c>
      <c r="F100" s="103">
        <f ca="1">OFFSET('Кр (осень)'!$A$1,MATCH(B100,'Кр (осень)'!B:B,0)-1,2)</f>
        <v>0.5</v>
      </c>
      <c r="G100" s="103" t="e">
        <f ca="1">OFFSET('Дз (осень)'!$A$1,MATCH(B100,'Дз (осень)'!B:B,0)-1,3)</f>
        <v>#NAME?</v>
      </c>
      <c r="H100" s="104" t="e">
        <f ca="1">OFFSET('Дз (осень)'!$A$1,MATCH(B100,'Дз (осень)'!B:B,0)-1,4)</f>
        <v>#NAME?</v>
      </c>
    </row>
    <row r="101" spans="1:8" ht="15.75" customHeight="1" x14ac:dyDescent="0.25">
      <c r="A101" s="321"/>
      <c r="B101" s="99" t="s">
        <v>107</v>
      </c>
      <c r="C101" s="100" t="s">
        <v>126</v>
      </c>
      <c r="D101" s="101" t="e">
        <f t="shared" ca="1" si="4"/>
        <v>#NAME?</v>
      </c>
      <c r="E101" s="102">
        <f ca="1">OFFSET('Пересдача 05.02'!$A$1,MATCH(B101,'Пересдача 05.02'!B:B,0)-1,3)</f>
        <v>6.125</v>
      </c>
      <c r="F101" s="126">
        <f ca="1">OFFSET('Кр (осень)'!$A$1,MATCH(B101,'Кр (осень)'!B:B,0)-1,2)</f>
        <v>0</v>
      </c>
      <c r="G101" s="103" t="e">
        <f ca="1">OFFSET('Дз (осень)'!$A$1,MATCH(B101,'Дз (осень)'!B:B,0)-1,3)</f>
        <v>#NAME?</v>
      </c>
      <c r="H101" s="104" t="e">
        <f ca="1">OFFSET('Дз (осень)'!$A$1,MATCH(B101,'Дз (осень)'!B:B,0)-1,4)</f>
        <v>#NAME?</v>
      </c>
    </row>
    <row r="102" spans="1:8" ht="15.75" customHeight="1" x14ac:dyDescent="0.25">
      <c r="A102" s="321"/>
      <c r="B102" s="105" t="s">
        <v>108</v>
      </c>
      <c r="C102" s="106" t="s">
        <v>122</v>
      </c>
      <c r="D102" s="101" t="e">
        <f t="shared" ca="1" si="4"/>
        <v>#NAME?</v>
      </c>
      <c r="E102" s="107">
        <f ca="1">OFFSET(Коллоквиум!$A$1,MATCH(B102,Коллоквиум!B:B,0)-1,2)</f>
        <v>8.875</v>
      </c>
      <c r="F102" s="103">
        <f ca="1">OFFSET('Кр (осень)'!$A$1,MATCH(B102,'Кр (осень)'!B:B,0)-1,2)</f>
        <v>4.2666666666666666</v>
      </c>
      <c r="G102" s="103" t="e">
        <f ca="1">OFFSET('Дз (осень)'!$A$1,MATCH(B102,'Дз (осень)'!B:B,0)-1,3)</f>
        <v>#NAME?</v>
      </c>
      <c r="H102" s="104" t="e">
        <f ca="1">OFFSET('Дз (осень)'!$A$1,MATCH(B102,'Дз (осень)'!B:B,0)-1,4)</f>
        <v>#NAME?</v>
      </c>
    </row>
    <row r="103" spans="1:8" ht="15.75" customHeight="1" x14ac:dyDescent="0.25">
      <c r="A103" s="321"/>
      <c r="B103" s="105" t="s">
        <v>109</v>
      </c>
      <c r="C103" s="106" t="s">
        <v>123</v>
      </c>
      <c r="D103" s="101" t="e">
        <f t="shared" ca="1" si="4"/>
        <v>#NAME?</v>
      </c>
      <c r="E103" s="107">
        <f ca="1">OFFSET(Коллоквиум!$A$1,MATCH(B103,Коллоквиум!B:B,0)-1,2)</f>
        <v>10</v>
      </c>
      <c r="F103" s="103">
        <f ca="1">OFFSET('Кр (осень)'!$A$1,MATCH(B103,'Кр (осень)'!B:B,0)-1,2)</f>
        <v>3.3250000000000002</v>
      </c>
      <c r="G103" s="103" t="e">
        <f ca="1">OFFSET('Дз (осень)'!$A$1,MATCH(B103,'Дз (осень)'!B:B,0)-1,3)</f>
        <v>#NAME?</v>
      </c>
      <c r="H103" s="104" t="e">
        <f ca="1">OFFSET('Дз (осень)'!$A$1,MATCH(B103,'Дз (осень)'!B:B,0)-1,4)</f>
        <v>#NAME?</v>
      </c>
    </row>
    <row r="104" spans="1:8" ht="15.75" customHeight="1" x14ac:dyDescent="0.25">
      <c r="A104" s="322"/>
      <c r="B104" s="108" t="s">
        <v>110</v>
      </c>
      <c r="C104" s="109" t="s">
        <v>128</v>
      </c>
      <c r="D104" s="110" t="e">
        <f t="shared" ca="1" si="4"/>
        <v>#NAME?</v>
      </c>
      <c r="E104" s="111">
        <f ca="1">OFFSET(Коллоквиум!$A$1,MATCH(B104,Коллоквиум!B:B,0)-1,2)</f>
        <v>6.625</v>
      </c>
      <c r="F104" s="112">
        <f ca="1">OFFSET('Кр (осень)'!$A$1,MATCH(B104,'Кр (осень)'!B:B,0)-1,2)</f>
        <v>1.5166666666666668</v>
      </c>
      <c r="G104" s="112" t="e">
        <f ca="1">OFFSET('Дз (осень)'!$A$1,MATCH(B104,'Дз (осень)'!B:B,0)-1,3)</f>
        <v>#NAME?</v>
      </c>
      <c r="H104" s="113" t="e">
        <f ca="1">OFFSET('Дз (осень)'!$A$1,MATCH(B104,'Дз (осень)'!B:B,0)-1,4)</f>
        <v>#NAME?</v>
      </c>
    </row>
  </sheetData>
  <mergeCells count="14">
    <mergeCell ref="D1:D2"/>
    <mergeCell ref="E1:E2"/>
    <mergeCell ref="F1:F2"/>
    <mergeCell ref="G1:H1"/>
    <mergeCell ref="A75:A92"/>
    <mergeCell ref="A93:A104"/>
    <mergeCell ref="A1:A2"/>
    <mergeCell ref="B1:B2"/>
    <mergeCell ref="C1:C2"/>
    <mergeCell ref="A3:A17"/>
    <mergeCell ref="A19:A32"/>
    <mergeCell ref="A33:A47"/>
    <mergeCell ref="A48:A58"/>
    <mergeCell ref="A59:A7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технический!$C:$C</xm:f>
          </x14:formula1>
          <xm:sqref>C3:C104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 x14ac:dyDescent="0.25"/>
  <cols>
    <col min="1" max="9" width="11" customWidth="1"/>
  </cols>
  <sheetData>
    <row r="1" spans="1:3" ht="15.75" customHeight="1" x14ac:dyDescent="0.25">
      <c r="A1" s="318" t="s">
        <v>143</v>
      </c>
      <c r="B1" s="318" t="s">
        <v>136</v>
      </c>
      <c r="C1" s="309" t="s">
        <v>277</v>
      </c>
    </row>
    <row r="2" spans="1:3" ht="15.75" customHeight="1" x14ac:dyDescent="0.25">
      <c r="A2" s="318" t="s">
        <v>144</v>
      </c>
      <c r="B2" s="318" t="s">
        <v>138</v>
      </c>
      <c r="C2" s="309" t="s">
        <v>124</v>
      </c>
    </row>
    <row r="3" spans="1:3" ht="15.75" customHeight="1" x14ac:dyDescent="0.25">
      <c r="A3" s="318" t="s">
        <v>145</v>
      </c>
      <c r="B3" s="318" t="s">
        <v>141</v>
      </c>
      <c r="C3" s="309" t="s">
        <v>123</v>
      </c>
    </row>
    <row r="4" spans="1:3" ht="15.75" customHeight="1" x14ac:dyDescent="0.25">
      <c r="A4" s="318" t="s">
        <v>146</v>
      </c>
      <c r="B4" s="318" t="s">
        <v>148</v>
      </c>
      <c r="C4" s="309" t="s">
        <v>122</v>
      </c>
    </row>
    <row r="5" spans="1:3" ht="15.75" customHeight="1" x14ac:dyDescent="0.25">
      <c r="A5" s="318" t="s">
        <v>142</v>
      </c>
      <c r="B5" s="318" t="s">
        <v>140</v>
      </c>
      <c r="C5" s="309" t="s">
        <v>127</v>
      </c>
    </row>
    <row r="6" spans="1:3" ht="15.75" customHeight="1" x14ac:dyDescent="0.25">
      <c r="A6" s="318" t="s">
        <v>149</v>
      </c>
      <c r="C6" s="309" t="s">
        <v>128</v>
      </c>
    </row>
    <row r="7" spans="1:3" ht="15.75" customHeight="1" x14ac:dyDescent="0.25">
      <c r="A7" s="318" t="s">
        <v>135</v>
      </c>
      <c r="C7" s="309" t="s">
        <v>125</v>
      </c>
    </row>
    <row r="8" spans="1:3" ht="15.75" customHeight="1" x14ac:dyDescent="0.25">
      <c r="A8" s="318" t="s">
        <v>154</v>
      </c>
      <c r="C8" s="309" t="s">
        <v>126</v>
      </c>
    </row>
    <row r="9" spans="1:3" ht="15.75" customHeight="1" x14ac:dyDescent="0.25">
      <c r="A9" s="318" t="s">
        <v>152</v>
      </c>
      <c r="C9" s="309" t="s">
        <v>278</v>
      </c>
    </row>
    <row r="10" spans="1:3" ht="15.75" customHeight="1" x14ac:dyDescent="0.25">
      <c r="A10" s="318" t="s">
        <v>153</v>
      </c>
      <c r="C10" s="309" t="s">
        <v>129</v>
      </c>
    </row>
    <row r="11" spans="1:3" ht="15.75" customHeight="1" x14ac:dyDescent="0.25">
      <c r="A11" s="318" t="s">
        <v>151</v>
      </c>
      <c r="C11" s="319"/>
    </row>
    <row r="12" spans="1:3" ht="15.75" customHeight="1" x14ac:dyDescent="0.25">
      <c r="A12" s="318" t="s">
        <v>147</v>
      </c>
      <c r="C12" s="319"/>
    </row>
    <row r="13" spans="1:3" ht="15.75" customHeight="1" x14ac:dyDescent="0.25">
      <c r="A13" s="318" t="s">
        <v>137</v>
      </c>
      <c r="C13" s="319"/>
    </row>
    <row r="14" spans="1:3" ht="15.75" customHeight="1" x14ac:dyDescent="0.25">
      <c r="A14" s="318" t="s">
        <v>139</v>
      </c>
      <c r="C14" s="319"/>
    </row>
    <row r="15" spans="1:3" ht="15.75" customHeight="1" x14ac:dyDescent="0.25">
      <c r="A15" s="318" t="s">
        <v>150</v>
      </c>
      <c r="C15" s="319"/>
    </row>
    <row r="16" spans="1:3" ht="15.75" customHeight="1" x14ac:dyDescent="0.25">
      <c r="A16" s="318" t="s">
        <v>155</v>
      </c>
      <c r="C16" s="319"/>
    </row>
    <row r="17" spans="3:3" ht="15.75" customHeight="1" x14ac:dyDescent="0.25">
      <c r="C17" s="319"/>
    </row>
    <row r="18" spans="3:3" ht="15.75" customHeight="1" x14ac:dyDescent="0.25">
      <c r="C18" s="319"/>
    </row>
    <row r="19" spans="3:3" ht="15.75" customHeight="1" x14ac:dyDescent="0.25">
      <c r="C19" s="319"/>
    </row>
    <row r="20" spans="3:3" ht="15.75" customHeight="1" x14ac:dyDescent="0.25">
      <c r="C20" s="319"/>
    </row>
    <row r="21" spans="3:3" ht="15.75" customHeight="1" x14ac:dyDescent="0.25">
      <c r="C21" s="319"/>
    </row>
    <row r="22" spans="3:3" ht="15.75" customHeight="1" x14ac:dyDescent="0.25">
      <c r="C22" s="319"/>
    </row>
    <row r="23" spans="3:3" ht="15.75" customHeight="1" x14ac:dyDescent="0.25">
      <c r="C23" s="319"/>
    </row>
    <row r="24" spans="3:3" ht="15.75" customHeight="1" x14ac:dyDescent="0.25">
      <c r="C24" s="319"/>
    </row>
    <row r="25" spans="3:3" ht="15.75" customHeight="1" x14ac:dyDescent="0.25">
      <c r="C25" s="319"/>
    </row>
    <row r="26" spans="3:3" ht="15.75" customHeight="1" x14ac:dyDescent="0.25">
      <c r="C26" s="319"/>
    </row>
    <row r="27" spans="3:3" ht="15.75" customHeight="1" x14ac:dyDescent="0.25">
      <c r="C27" s="319"/>
    </row>
    <row r="28" spans="3:3" ht="15.75" customHeight="1" x14ac:dyDescent="0.25">
      <c r="C28" s="319"/>
    </row>
    <row r="29" spans="3:3" ht="15.75" customHeight="1" x14ac:dyDescent="0.25">
      <c r="C29" s="319"/>
    </row>
    <row r="30" spans="3:3" ht="15.75" customHeight="1" x14ac:dyDescent="0.25">
      <c r="C30" s="319"/>
    </row>
    <row r="31" spans="3:3" ht="15.75" customHeight="1" x14ac:dyDescent="0.25">
      <c r="C31" s="319"/>
    </row>
    <row r="32" spans="3:3" ht="15.75" customHeight="1" x14ac:dyDescent="0.25">
      <c r="C32" s="319"/>
    </row>
    <row r="33" spans="3:3" ht="15.75" customHeight="1" x14ac:dyDescent="0.25">
      <c r="C33" s="319"/>
    </row>
    <row r="34" spans="3:3" ht="15.75" customHeight="1" x14ac:dyDescent="0.25">
      <c r="C34" s="319"/>
    </row>
    <row r="35" spans="3:3" ht="15.75" customHeight="1" x14ac:dyDescent="0.25">
      <c r="C35" s="319"/>
    </row>
    <row r="36" spans="3:3" ht="15.75" customHeight="1" x14ac:dyDescent="0.25">
      <c r="C36" s="319"/>
    </row>
    <row r="37" spans="3:3" ht="15.75" customHeight="1" x14ac:dyDescent="0.25">
      <c r="C37" s="319"/>
    </row>
    <row r="38" spans="3:3" ht="15.75" customHeight="1" x14ac:dyDescent="0.25">
      <c r="C38" s="319"/>
    </row>
    <row r="39" spans="3:3" ht="15.75" customHeight="1" x14ac:dyDescent="0.25">
      <c r="C39" s="319"/>
    </row>
    <row r="40" spans="3:3" ht="15.75" customHeight="1" x14ac:dyDescent="0.25">
      <c r="C40" s="319"/>
    </row>
    <row r="41" spans="3:3" ht="15.75" customHeight="1" x14ac:dyDescent="0.25">
      <c r="C41" s="319"/>
    </row>
    <row r="42" spans="3:3" ht="15.75" customHeight="1" x14ac:dyDescent="0.25">
      <c r="C42" s="319"/>
    </row>
    <row r="43" spans="3:3" ht="15.75" customHeight="1" x14ac:dyDescent="0.25">
      <c r="C43" s="319"/>
    </row>
    <row r="44" spans="3:3" ht="15.75" customHeight="1" x14ac:dyDescent="0.25">
      <c r="C44" s="319"/>
    </row>
    <row r="45" spans="3:3" ht="15.75" customHeight="1" x14ac:dyDescent="0.25">
      <c r="C45" s="319"/>
    </row>
    <row r="46" spans="3:3" ht="15.75" customHeight="1" x14ac:dyDescent="0.25">
      <c r="C46" s="319"/>
    </row>
    <row r="47" spans="3:3" ht="15.75" customHeight="1" x14ac:dyDescent="0.25">
      <c r="C47" s="319"/>
    </row>
    <row r="48" spans="3:3" ht="15.75" customHeight="1" x14ac:dyDescent="0.25">
      <c r="C48" s="319"/>
    </row>
    <row r="49" spans="3:3" ht="15.75" customHeight="1" x14ac:dyDescent="0.25">
      <c r="C49" s="319"/>
    </row>
    <row r="50" spans="3:3" ht="15.75" customHeight="1" x14ac:dyDescent="0.25">
      <c r="C50" s="319"/>
    </row>
    <row r="51" spans="3:3" ht="15.75" customHeight="1" x14ac:dyDescent="0.25">
      <c r="C51" s="319"/>
    </row>
    <row r="52" spans="3:3" ht="15.75" customHeight="1" x14ac:dyDescent="0.25">
      <c r="C52" s="319"/>
    </row>
    <row r="53" spans="3:3" ht="15.75" customHeight="1" x14ac:dyDescent="0.25">
      <c r="C53" s="319"/>
    </row>
    <row r="54" spans="3:3" ht="15.75" customHeight="1" x14ac:dyDescent="0.25">
      <c r="C54" s="319"/>
    </row>
    <row r="55" spans="3:3" ht="15.75" customHeight="1" x14ac:dyDescent="0.25">
      <c r="C55" s="319"/>
    </row>
    <row r="56" spans="3:3" ht="15.75" customHeight="1" x14ac:dyDescent="0.25">
      <c r="C56" s="319"/>
    </row>
    <row r="57" spans="3:3" ht="15.75" customHeight="1" x14ac:dyDescent="0.25">
      <c r="C57" s="319"/>
    </row>
    <row r="58" spans="3:3" ht="15.75" customHeight="1" x14ac:dyDescent="0.25">
      <c r="C58" s="319"/>
    </row>
    <row r="59" spans="3:3" ht="15.75" customHeight="1" x14ac:dyDescent="0.25">
      <c r="C59" s="319"/>
    </row>
    <row r="60" spans="3:3" ht="15.75" customHeight="1" x14ac:dyDescent="0.25">
      <c r="C60" s="319"/>
    </row>
    <row r="61" spans="3:3" ht="15.75" customHeight="1" x14ac:dyDescent="0.25">
      <c r="C61" s="319"/>
    </row>
    <row r="62" spans="3:3" ht="15.75" customHeight="1" x14ac:dyDescent="0.25">
      <c r="C62" s="319"/>
    </row>
    <row r="63" spans="3:3" ht="15.75" customHeight="1" x14ac:dyDescent="0.25">
      <c r="C63" s="319"/>
    </row>
    <row r="64" spans="3:3" ht="15.75" customHeight="1" x14ac:dyDescent="0.25">
      <c r="C64" s="319"/>
    </row>
    <row r="65" spans="3:3" ht="15.75" customHeight="1" x14ac:dyDescent="0.25">
      <c r="C65" s="319"/>
    </row>
    <row r="66" spans="3:3" ht="15.75" customHeight="1" x14ac:dyDescent="0.25">
      <c r="C66" s="319"/>
    </row>
    <row r="67" spans="3:3" ht="15.75" customHeight="1" x14ac:dyDescent="0.25">
      <c r="C67" s="319"/>
    </row>
    <row r="68" spans="3:3" ht="15.75" customHeight="1" x14ac:dyDescent="0.25">
      <c r="C68" s="319"/>
    </row>
    <row r="69" spans="3:3" ht="15.75" customHeight="1" x14ac:dyDescent="0.25">
      <c r="C69" s="319"/>
    </row>
    <row r="70" spans="3:3" ht="15.75" customHeight="1" x14ac:dyDescent="0.25">
      <c r="C70" s="319"/>
    </row>
    <row r="71" spans="3:3" ht="15.75" customHeight="1" x14ac:dyDescent="0.25">
      <c r="C71" s="319"/>
    </row>
    <row r="72" spans="3:3" ht="15.75" customHeight="1" x14ac:dyDescent="0.25">
      <c r="C72" s="319"/>
    </row>
    <row r="73" spans="3:3" ht="15.75" customHeight="1" x14ac:dyDescent="0.25">
      <c r="C73" s="319"/>
    </row>
    <row r="74" spans="3:3" ht="15.75" customHeight="1" x14ac:dyDescent="0.25">
      <c r="C74" s="319"/>
    </row>
    <row r="75" spans="3:3" ht="15.75" customHeight="1" x14ac:dyDescent="0.25">
      <c r="C75" s="319"/>
    </row>
    <row r="76" spans="3:3" ht="15.75" customHeight="1" x14ac:dyDescent="0.25">
      <c r="C76" s="319"/>
    </row>
    <row r="77" spans="3:3" ht="15.75" customHeight="1" x14ac:dyDescent="0.25">
      <c r="C77" s="319"/>
    </row>
    <row r="78" spans="3:3" ht="15.75" customHeight="1" x14ac:dyDescent="0.25">
      <c r="C78" s="319"/>
    </row>
    <row r="79" spans="3:3" ht="15.75" customHeight="1" x14ac:dyDescent="0.25">
      <c r="C79" s="319"/>
    </row>
    <row r="80" spans="3:3" ht="15.75" customHeight="1" x14ac:dyDescent="0.25">
      <c r="C80" s="319"/>
    </row>
    <row r="81" spans="3:3" ht="15.75" customHeight="1" x14ac:dyDescent="0.25">
      <c r="C81" s="319"/>
    </row>
    <row r="82" spans="3:3" ht="15.75" customHeight="1" x14ac:dyDescent="0.25">
      <c r="C82" s="319"/>
    </row>
    <row r="83" spans="3:3" ht="15.75" customHeight="1" x14ac:dyDescent="0.25">
      <c r="C83" s="319"/>
    </row>
    <row r="84" spans="3:3" ht="15.75" customHeight="1" x14ac:dyDescent="0.25">
      <c r="C84" s="319"/>
    </row>
    <row r="85" spans="3:3" ht="15.75" customHeight="1" x14ac:dyDescent="0.25">
      <c r="C85" s="319"/>
    </row>
    <row r="86" spans="3:3" ht="15.75" customHeight="1" x14ac:dyDescent="0.25">
      <c r="C86" s="319"/>
    </row>
    <row r="87" spans="3:3" ht="15.75" customHeight="1" x14ac:dyDescent="0.25">
      <c r="C87" s="319"/>
    </row>
    <row r="88" spans="3:3" ht="15.75" customHeight="1" x14ac:dyDescent="0.25">
      <c r="C88" s="319"/>
    </row>
    <row r="89" spans="3:3" ht="15.75" customHeight="1" x14ac:dyDescent="0.25">
      <c r="C89" s="319"/>
    </row>
    <row r="90" spans="3:3" ht="15.75" customHeight="1" x14ac:dyDescent="0.25">
      <c r="C90" s="319"/>
    </row>
    <row r="91" spans="3:3" ht="15.75" customHeight="1" x14ac:dyDescent="0.25">
      <c r="C91" s="319"/>
    </row>
    <row r="92" spans="3:3" ht="15.75" customHeight="1" x14ac:dyDescent="0.25">
      <c r="C92" s="319"/>
    </row>
    <row r="93" spans="3:3" ht="15.75" customHeight="1" x14ac:dyDescent="0.25">
      <c r="C93" s="319"/>
    </row>
    <row r="94" spans="3:3" ht="15.75" customHeight="1" x14ac:dyDescent="0.25">
      <c r="C94" s="319"/>
    </row>
    <row r="95" spans="3:3" ht="15.75" customHeight="1" x14ac:dyDescent="0.25">
      <c r="C95" s="319"/>
    </row>
    <row r="96" spans="3:3" ht="15.75" customHeight="1" x14ac:dyDescent="0.25">
      <c r="C96" s="319"/>
    </row>
    <row r="97" spans="3:3" ht="15.75" customHeight="1" x14ac:dyDescent="0.25">
      <c r="C97" s="319"/>
    </row>
    <row r="98" spans="3:3" ht="15.75" customHeight="1" x14ac:dyDescent="0.25">
      <c r="C98" s="319"/>
    </row>
    <row r="99" spans="3:3" ht="15.75" customHeight="1" x14ac:dyDescent="0.25">
      <c r="C99" s="319"/>
    </row>
    <row r="100" spans="3:3" ht="15.75" customHeight="1" x14ac:dyDescent="0.25">
      <c r="C100" s="319"/>
    </row>
    <row r="101" spans="3:3" ht="15.75" customHeight="1" x14ac:dyDescent="0.25">
      <c r="C101" s="319"/>
    </row>
    <row r="102" spans="3:3" ht="15.75" customHeight="1" x14ac:dyDescent="0.25">
      <c r="C102" s="319"/>
    </row>
    <row r="103" spans="3:3" ht="15.75" customHeight="1" x14ac:dyDescent="0.25">
      <c r="C103" s="319"/>
    </row>
    <row r="104" spans="3:3" ht="15.75" customHeight="1" x14ac:dyDescent="0.25">
      <c r="C104" s="319"/>
    </row>
    <row r="105" spans="3:3" ht="15.75" customHeight="1" x14ac:dyDescent="0.25">
      <c r="C105" s="319"/>
    </row>
    <row r="106" spans="3:3" ht="15.75" customHeight="1" x14ac:dyDescent="0.25">
      <c r="C106" s="319"/>
    </row>
    <row r="107" spans="3:3" ht="15.75" customHeight="1" x14ac:dyDescent="0.25">
      <c r="C107" s="319"/>
    </row>
    <row r="108" spans="3:3" ht="15.75" customHeight="1" x14ac:dyDescent="0.25">
      <c r="C108" s="319"/>
    </row>
    <row r="109" spans="3:3" ht="15.75" customHeight="1" x14ac:dyDescent="0.25">
      <c r="C109" s="319"/>
    </row>
    <row r="110" spans="3:3" ht="15.75" customHeight="1" x14ac:dyDescent="0.25">
      <c r="C110" s="319"/>
    </row>
    <row r="111" spans="3:3" ht="15.75" customHeight="1" x14ac:dyDescent="0.25">
      <c r="C111" s="319"/>
    </row>
    <row r="112" spans="3:3" ht="15.75" customHeight="1" x14ac:dyDescent="0.25">
      <c r="C112" s="319"/>
    </row>
    <row r="113" spans="3:3" ht="15.75" customHeight="1" x14ac:dyDescent="0.25">
      <c r="C113" s="319"/>
    </row>
    <row r="114" spans="3:3" ht="15.75" customHeight="1" x14ac:dyDescent="0.25">
      <c r="C114" s="319"/>
    </row>
    <row r="115" spans="3:3" ht="15.75" customHeight="1" x14ac:dyDescent="0.25">
      <c r="C115" s="319"/>
    </row>
    <row r="116" spans="3:3" ht="15.75" customHeight="1" x14ac:dyDescent="0.25">
      <c r="C116" s="319"/>
    </row>
    <row r="117" spans="3:3" ht="15.75" customHeight="1" x14ac:dyDescent="0.25">
      <c r="C117" s="319"/>
    </row>
    <row r="118" spans="3:3" ht="15.75" customHeight="1" x14ac:dyDescent="0.25">
      <c r="C118" s="319"/>
    </row>
    <row r="119" spans="3:3" ht="15.75" customHeight="1" x14ac:dyDescent="0.25">
      <c r="C119" s="319"/>
    </row>
    <row r="120" spans="3:3" ht="15.75" customHeight="1" x14ac:dyDescent="0.25">
      <c r="C120" s="319"/>
    </row>
    <row r="121" spans="3:3" ht="15.75" customHeight="1" x14ac:dyDescent="0.25">
      <c r="C121" s="319"/>
    </row>
    <row r="122" spans="3:3" ht="15.75" customHeight="1" x14ac:dyDescent="0.25">
      <c r="C122" s="319"/>
    </row>
    <row r="123" spans="3:3" ht="15.75" customHeight="1" x14ac:dyDescent="0.25">
      <c r="C123" s="319"/>
    </row>
    <row r="124" spans="3:3" ht="15.75" customHeight="1" x14ac:dyDescent="0.25">
      <c r="C124" s="319"/>
    </row>
    <row r="125" spans="3:3" ht="15.75" customHeight="1" x14ac:dyDescent="0.25">
      <c r="C125" s="319"/>
    </row>
    <row r="126" spans="3:3" ht="15.75" customHeight="1" x14ac:dyDescent="0.25">
      <c r="C126" s="319"/>
    </row>
    <row r="127" spans="3:3" ht="15.75" customHeight="1" x14ac:dyDescent="0.25">
      <c r="C127" s="319"/>
    </row>
    <row r="128" spans="3:3" ht="15.75" customHeight="1" x14ac:dyDescent="0.25">
      <c r="C128" s="319"/>
    </row>
    <row r="129" spans="3:3" ht="15.75" customHeight="1" x14ac:dyDescent="0.25">
      <c r="C129" s="319"/>
    </row>
    <row r="130" spans="3:3" ht="15.75" customHeight="1" x14ac:dyDescent="0.25">
      <c r="C130" s="319"/>
    </row>
    <row r="131" spans="3:3" ht="15.75" customHeight="1" x14ac:dyDescent="0.25">
      <c r="C131" s="319"/>
    </row>
    <row r="132" spans="3:3" ht="15.75" customHeight="1" x14ac:dyDescent="0.25">
      <c r="C132" s="319"/>
    </row>
    <row r="133" spans="3:3" ht="15.75" customHeight="1" x14ac:dyDescent="0.25">
      <c r="C133" s="319"/>
    </row>
    <row r="134" spans="3:3" ht="15.75" customHeight="1" x14ac:dyDescent="0.25">
      <c r="C134" s="319"/>
    </row>
    <row r="135" spans="3:3" ht="15.75" customHeight="1" x14ac:dyDescent="0.25">
      <c r="C135" s="319"/>
    </row>
    <row r="136" spans="3:3" ht="15.75" customHeight="1" x14ac:dyDescent="0.25">
      <c r="C136" s="319"/>
    </row>
    <row r="137" spans="3:3" ht="15.75" customHeight="1" x14ac:dyDescent="0.25">
      <c r="C137" s="319"/>
    </row>
    <row r="138" spans="3:3" ht="15.75" customHeight="1" x14ac:dyDescent="0.25">
      <c r="C138" s="319"/>
    </row>
    <row r="139" spans="3:3" ht="15.75" customHeight="1" x14ac:dyDescent="0.25">
      <c r="C139" s="319"/>
    </row>
    <row r="140" spans="3:3" ht="15.75" customHeight="1" x14ac:dyDescent="0.25">
      <c r="C140" s="319"/>
    </row>
    <row r="141" spans="3:3" ht="15.75" customHeight="1" x14ac:dyDescent="0.25">
      <c r="C141" s="319"/>
    </row>
    <row r="142" spans="3:3" ht="15.75" customHeight="1" x14ac:dyDescent="0.25">
      <c r="C142" s="319"/>
    </row>
    <row r="143" spans="3:3" ht="15.75" customHeight="1" x14ac:dyDescent="0.25">
      <c r="C143" s="319"/>
    </row>
    <row r="144" spans="3:3" ht="15.75" customHeight="1" x14ac:dyDescent="0.25">
      <c r="C144" s="319"/>
    </row>
    <row r="145" spans="3:3" ht="15.75" customHeight="1" x14ac:dyDescent="0.25">
      <c r="C145" s="319"/>
    </row>
    <row r="146" spans="3:3" ht="15.75" customHeight="1" x14ac:dyDescent="0.25">
      <c r="C146" s="319"/>
    </row>
    <row r="147" spans="3:3" ht="15.75" customHeight="1" x14ac:dyDescent="0.25">
      <c r="C147" s="319"/>
    </row>
    <row r="148" spans="3:3" ht="15.75" customHeight="1" x14ac:dyDescent="0.25">
      <c r="C148" s="319"/>
    </row>
    <row r="149" spans="3:3" ht="15.75" customHeight="1" x14ac:dyDescent="0.25">
      <c r="C149" s="319"/>
    </row>
    <row r="150" spans="3:3" ht="15.75" customHeight="1" x14ac:dyDescent="0.25">
      <c r="C150" s="319"/>
    </row>
    <row r="151" spans="3:3" ht="15.75" customHeight="1" x14ac:dyDescent="0.25">
      <c r="C151" s="319"/>
    </row>
    <row r="152" spans="3:3" ht="15.75" customHeight="1" x14ac:dyDescent="0.25">
      <c r="C152" s="319"/>
    </row>
    <row r="153" spans="3:3" ht="15.75" customHeight="1" x14ac:dyDescent="0.25">
      <c r="C153" s="319"/>
    </row>
    <row r="154" spans="3:3" ht="15.75" customHeight="1" x14ac:dyDescent="0.25">
      <c r="C154" s="319"/>
    </row>
    <row r="155" spans="3:3" ht="15.75" customHeight="1" x14ac:dyDescent="0.25">
      <c r="C155" s="319"/>
    </row>
    <row r="156" spans="3:3" ht="15.75" customHeight="1" x14ac:dyDescent="0.25">
      <c r="C156" s="319"/>
    </row>
    <row r="157" spans="3:3" ht="15.75" customHeight="1" x14ac:dyDescent="0.25">
      <c r="C157" s="319"/>
    </row>
    <row r="158" spans="3:3" ht="15.75" customHeight="1" x14ac:dyDescent="0.25">
      <c r="C158" s="319"/>
    </row>
    <row r="159" spans="3:3" ht="15.75" customHeight="1" x14ac:dyDescent="0.25">
      <c r="C159" s="319"/>
    </row>
    <row r="160" spans="3:3" ht="15.75" customHeight="1" x14ac:dyDescent="0.25">
      <c r="C160" s="319"/>
    </row>
    <row r="161" spans="3:3" ht="15.75" customHeight="1" x14ac:dyDescent="0.25">
      <c r="C161" s="319"/>
    </row>
    <row r="162" spans="3:3" ht="15.75" customHeight="1" x14ac:dyDescent="0.25">
      <c r="C162" s="319"/>
    </row>
    <row r="163" spans="3:3" ht="15.75" customHeight="1" x14ac:dyDescent="0.25">
      <c r="C163" s="319"/>
    </row>
    <row r="164" spans="3:3" ht="15.75" customHeight="1" x14ac:dyDescent="0.25">
      <c r="C164" s="319"/>
    </row>
    <row r="165" spans="3:3" ht="15.75" customHeight="1" x14ac:dyDescent="0.25">
      <c r="C165" s="319"/>
    </row>
    <row r="166" spans="3:3" ht="15.75" customHeight="1" x14ac:dyDescent="0.25">
      <c r="C166" s="319"/>
    </row>
    <row r="167" spans="3:3" ht="15.75" customHeight="1" x14ac:dyDescent="0.25">
      <c r="C167" s="319"/>
    </row>
    <row r="168" spans="3:3" ht="15.75" customHeight="1" x14ac:dyDescent="0.25">
      <c r="C168" s="319"/>
    </row>
    <row r="169" spans="3:3" ht="15.75" customHeight="1" x14ac:dyDescent="0.25">
      <c r="C169" s="319"/>
    </row>
    <row r="170" spans="3:3" ht="15.75" customHeight="1" x14ac:dyDescent="0.25">
      <c r="C170" s="319"/>
    </row>
    <row r="171" spans="3:3" ht="15.75" customHeight="1" x14ac:dyDescent="0.25">
      <c r="C171" s="319"/>
    </row>
    <row r="172" spans="3:3" ht="15.75" customHeight="1" x14ac:dyDescent="0.25">
      <c r="C172" s="319"/>
    </row>
    <row r="173" spans="3:3" ht="15.75" customHeight="1" x14ac:dyDescent="0.25">
      <c r="C173" s="319"/>
    </row>
    <row r="174" spans="3:3" ht="15.75" customHeight="1" x14ac:dyDescent="0.25">
      <c r="C174" s="319"/>
    </row>
    <row r="175" spans="3:3" ht="15.75" customHeight="1" x14ac:dyDescent="0.25">
      <c r="C175" s="319"/>
    </row>
    <row r="176" spans="3:3" ht="15.75" customHeight="1" x14ac:dyDescent="0.25">
      <c r="C176" s="319"/>
    </row>
    <row r="177" spans="3:3" ht="15.75" customHeight="1" x14ac:dyDescent="0.25">
      <c r="C177" s="319"/>
    </row>
    <row r="178" spans="3:3" ht="15.75" customHeight="1" x14ac:dyDescent="0.25">
      <c r="C178" s="319"/>
    </row>
    <row r="179" spans="3:3" ht="15.75" customHeight="1" x14ac:dyDescent="0.25">
      <c r="C179" s="319"/>
    </row>
    <row r="180" spans="3:3" ht="15.75" customHeight="1" x14ac:dyDescent="0.25">
      <c r="C180" s="319"/>
    </row>
    <row r="181" spans="3:3" ht="15.75" customHeight="1" x14ac:dyDescent="0.25">
      <c r="C181" s="319"/>
    </row>
    <row r="182" spans="3:3" ht="15.75" customHeight="1" x14ac:dyDescent="0.25">
      <c r="C182" s="319"/>
    </row>
    <row r="183" spans="3:3" ht="15.75" customHeight="1" x14ac:dyDescent="0.25">
      <c r="C183" s="319"/>
    </row>
    <row r="184" spans="3:3" ht="15.75" customHeight="1" x14ac:dyDescent="0.25">
      <c r="C184" s="319"/>
    </row>
    <row r="185" spans="3:3" ht="15.75" customHeight="1" x14ac:dyDescent="0.25">
      <c r="C185" s="319"/>
    </row>
    <row r="186" spans="3:3" ht="15.75" customHeight="1" x14ac:dyDescent="0.25">
      <c r="C186" s="319"/>
    </row>
    <row r="187" spans="3:3" ht="15.75" customHeight="1" x14ac:dyDescent="0.25">
      <c r="C187" s="319"/>
    </row>
    <row r="188" spans="3:3" ht="15.75" customHeight="1" x14ac:dyDescent="0.25">
      <c r="C188" s="319"/>
    </row>
    <row r="189" spans="3:3" ht="15.75" customHeight="1" x14ac:dyDescent="0.25">
      <c r="C189" s="319"/>
    </row>
    <row r="190" spans="3:3" ht="15.75" customHeight="1" x14ac:dyDescent="0.25">
      <c r="C190" s="319"/>
    </row>
    <row r="191" spans="3:3" ht="15.75" customHeight="1" x14ac:dyDescent="0.25">
      <c r="C191" s="319"/>
    </row>
    <row r="192" spans="3:3" ht="15.75" customHeight="1" x14ac:dyDescent="0.25">
      <c r="C192" s="319"/>
    </row>
    <row r="193" spans="3:3" ht="15.75" customHeight="1" x14ac:dyDescent="0.25">
      <c r="C193" s="319"/>
    </row>
    <row r="194" spans="3:3" ht="15.75" customHeight="1" x14ac:dyDescent="0.25">
      <c r="C194" s="319"/>
    </row>
    <row r="195" spans="3:3" ht="15.75" customHeight="1" x14ac:dyDescent="0.25">
      <c r="C195" s="319"/>
    </row>
    <row r="196" spans="3:3" ht="15.75" customHeight="1" x14ac:dyDescent="0.25">
      <c r="C196" s="319"/>
    </row>
    <row r="197" spans="3:3" ht="15.75" customHeight="1" x14ac:dyDescent="0.25">
      <c r="C197" s="319"/>
    </row>
    <row r="198" spans="3:3" ht="15.75" customHeight="1" x14ac:dyDescent="0.25">
      <c r="C198" s="319"/>
    </row>
    <row r="199" spans="3:3" ht="15.75" customHeight="1" x14ac:dyDescent="0.25">
      <c r="C199" s="319"/>
    </row>
    <row r="200" spans="3:3" ht="15.75" customHeight="1" x14ac:dyDescent="0.25">
      <c r="C200" s="319"/>
    </row>
    <row r="201" spans="3:3" ht="15.75" customHeight="1" x14ac:dyDescent="0.25">
      <c r="C201" s="319"/>
    </row>
    <row r="202" spans="3:3" ht="15.75" customHeight="1" x14ac:dyDescent="0.25">
      <c r="C202" s="319"/>
    </row>
    <row r="203" spans="3:3" ht="15.75" customHeight="1" x14ac:dyDescent="0.25">
      <c r="C203" s="319"/>
    </row>
    <row r="204" spans="3:3" ht="15.75" customHeight="1" x14ac:dyDescent="0.25">
      <c r="C204" s="319"/>
    </row>
    <row r="205" spans="3:3" ht="15.75" customHeight="1" x14ac:dyDescent="0.25">
      <c r="C205" s="319"/>
    </row>
    <row r="206" spans="3:3" ht="15.75" customHeight="1" x14ac:dyDescent="0.25">
      <c r="C206" s="319"/>
    </row>
    <row r="207" spans="3:3" ht="15.75" customHeight="1" x14ac:dyDescent="0.25">
      <c r="C207" s="319"/>
    </row>
    <row r="208" spans="3:3" ht="15.75" customHeight="1" x14ac:dyDescent="0.25">
      <c r="C208" s="319"/>
    </row>
    <row r="209" spans="3:3" ht="15.75" customHeight="1" x14ac:dyDescent="0.25">
      <c r="C209" s="319"/>
    </row>
    <row r="210" spans="3:3" ht="15.75" customHeight="1" x14ac:dyDescent="0.25">
      <c r="C210" s="319"/>
    </row>
    <row r="211" spans="3:3" ht="15.75" customHeight="1" x14ac:dyDescent="0.25">
      <c r="C211" s="319"/>
    </row>
    <row r="212" spans="3:3" ht="15.75" customHeight="1" x14ac:dyDescent="0.25">
      <c r="C212" s="319"/>
    </row>
    <row r="213" spans="3:3" ht="15.75" customHeight="1" x14ac:dyDescent="0.25">
      <c r="C213" s="319"/>
    </row>
    <row r="214" spans="3:3" ht="15.75" customHeight="1" x14ac:dyDescent="0.25">
      <c r="C214" s="319"/>
    </row>
    <row r="215" spans="3:3" ht="15.75" customHeight="1" x14ac:dyDescent="0.25">
      <c r="C215" s="319"/>
    </row>
    <row r="216" spans="3:3" ht="15.75" customHeight="1" x14ac:dyDescent="0.25">
      <c r="C216" s="319"/>
    </row>
    <row r="217" spans="3:3" ht="15.75" customHeight="1" x14ac:dyDescent="0.25">
      <c r="C217" s="319"/>
    </row>
    <row r="218" spans="3:3" ht="15.75" customHeight="1" x14ac:dyDescent="0.25">
      <c r="C218" s="319"/>
    </row>
    <row r="219" spans="3:3" ht="15.75" customHeight="1" x14ac:dyDescent="0.25">
      <c r="C219" s="319"/>
    </row>
    <row r="220" spans="3:3" ht="15.75" customHeight="1" x14ac:dyDescent="0.25">
      <c r="C220" s="319"/>
    </row>
    <row r="221" spans="3:3" ht="15.75" customHeight="1" x14ac:dyDescent="0.25">
      <c r="C221" s="319"/>
    </row>
    <row r="222" spans="3:3" ht="15.75" customHeight="1" x14ac:dyDescent="0.25">
      <c r="C222" s="319"/>
    </row>
    <row r="223" spans="3:3" ht="15.75" customHeight="1" x14ac:dyDescent="0.25">
      <c r="C223" s="319"/>
    </row>
    <row r="224" spans="3:3" ht="15.75" customHeight="1" x14ac:dyDescent="0.25">
      <c r="C224" s="319"/>
    </row>
    <row r="225" spans="3:3" ht="15.75" customHeight="1" x14ac:dyDescent="0.25">
      <c r="C225" s="319"/>
    </row>
    <row r="226" spans="3:3" ht="15.75" customHeight="1" x14ac:dyDescent="0.25">
      <c r="C226" s="319"/>
    </row>
    <row r="227" spans="3:3" ht="15.75" customHeight="1" x14ac:dyDescent="0.25">
      <c r="C227" s="319"/>
    </row>
    <row r="228" spans="3:3" ht="15.75" customHeight="1" x14ac:dyDescent="0.25">
      <c r="C228" s="319"/>
    </row>
    <row r="229" spans="3:3" ht="15.75" customHeight="1" x14ac:dyDescent="0.25">
      <c r="C229" s="319"/>
    </row>
    <row r="230" spans="3:3" ht="15.75" customHeight="1" x14ac:dyDescent="0.25">
      <c r="C230" s="319"/>
    </row>
    <row r="231" spans="3:3" ht="15.75" customHeight="1" x14ac:dyDescent="0.25">
      <c r="C231" s="319"/>
    </row>
    <row r="232" spans="3:3" ht="15.75" customHeight="1" x14ac:dyDescent="0.25">
      <c r="C232" s="319"/>
    </row>
    <row r="233" spans="3:3" ht="15.75" customHeight="1" x14ac:dyDescent="0.25">
      <c r="C233" s="319"/>
    </row>
    <row r="234" spans="3:3" ht="15.75" customHeight="1" x14ac:dyDescent="0.25">
      <c r="C234" s="319"/>
    </row>
    <row r="235" spans="3:3" ht="15.75" customHeight="1" x14ac:dyDescent="0.25">
      <c r="C235" s="319"/>
    </row>
    <row r="236" spans="3:3" ht="15.75" customHeight="1" x14ac:dyDescent="0.25">
      <c r="C236" s="319"/>
    </row>
    <row r="237" spans="3:3" ht="15.75" customHeight="1" x14ac:dyDescent="0.25">
      <c r="C237" s="319"/>
    </row>
    <row r="238" spans="3:3" ht="15.75" customHeight="1" x14ac:dyDescent="0.25">
      <c r="C238" s="319"/>
    </row>
    <row r="239" spans="3:3" ht="15.75" customHeight="1" x14ac:dyDescent="0.25">
      <c r="C239" s="319"/>
    </row>
    <row r="240" spans="3:3" ht="15.75" customHeight="1" x14ac:dyDescent="0.25">
      <c r="C240" s="319"/>
    </row>
    <row r="241" spans="3:3" ht="15.75" customHeight="1" x14ac:dyDescent="0.25">
      <c r="C241" s="319"/>
    </row>
    <row r="242" spans="3:3" ht="15.75" customHeight="1" x14ac:dyDescent="0.25">
      <c r="C242" s="319"/>
    </row>
    <row r="243" spans="3:3" ht="15.75" customHeight="1" x14ac:dyDescent="0.25">
      <c r="C243" s="319"/>
    </row>
    <row r="244" spans="3:3" ht="15.75" customHeight="1" x14ac:dyDescent="0.25">
      <c r="C244" s="319"/>
    </row>
    <row r="245" spans="3:3" ht="15.75" customHeight="1" x14ac:dyDescent="0.25">
      <c r="C245" s="319"/>
    </row>
    <row r="246" spans="3:3" ht="15.75" customHeight="1" x14ac:dyDescent="0.25">
      <c r="C246" s="319"/>
    </row>
    <row r="247" spans="3:3" ht="15.75" customHeight="1" x14ac:dyDescent="0.25">
      <c r="C247" s="319"/>
    </row>
    <row r="248" spans="3:3" ht="15.75" customHeight="1" x14ac:dyDescent="0.25">
      <c r="C248" s="319"/>
    </row>
    <row r="249" spans="3:3" ht="15.75" customHeight="1" x14ac:dyDescent="0.25">
      <c r="C249" s="319"/>
    </row>
    <row r="250" spans="3:3" ht="15.75" customHeight="1" x14ac:dyDescent="0.25">
      <c r="C250" s="319"/>
    </row>
    <row r="251" spans="3:3" ht="15.75" customHeight="1" x14ac:dyDescent="0.25">
      <c r="C251" s="319"/>
    </row>
    <row r="252" spans="3:3" ht="15.75" customHeight="1" x14ac:dyDescent="0.25">
      <c r="C252" s="319"/>
    </row>
    <row r="253" spans="3:3" ht="15.75" customHeight="1" x14ac:dyDescent="0.25">
      <c r="C253" s="319"/>
    </row>
    <row r="254" spans="3:3" ht="15.75" customHeight="1" x14ac:dyDescent="0.25">
      <c r="C254" s="319"/>
    </row>
    <row r="255" spans="3:3" ht="15.75" customHeight="1" x14ac:dyDescent="0.25">
      <c r="C255" s="319"/>
    </row>
    <row r="256" spans="3:3" ht="15.75" customHeight="1" x14ac:dyDescent="0.25">
      <c r="C256" s="319"/>
    </row>
    <row r="257" spans="3:3" ht="15.75" customHeight="1" x14ac:dyDescent="0.25">
      <c r="C257" s="319"/>
    </row>
    <row r="258" spans="3:3" ht="15.75" customHeight="1" x14ac:dyDescent="0.25">
      <c r="C258" s="319"/>
    </row>
    <row r="259" spans="3:3" ht="15.75" customHeight="1" x14ac:dyDescent="0.25">
      <c r="C259" s="319"/>
    </row>
    <row r="260" spans="3:3" ht="15.75" customHeight="1" x14ac:dyDescent="0.25">
      <c r="C260" s="319"/>
    </row>
    <row r="261" spans="3:3" ht="15.75" customHeight="1" x14ac:dyDescent="0.25">
      <c r="C261" s="319"/>
    </row>
    <row r="262" spans="3:3" ht="15.75" customHeight="1" x14ac:dyDescent="0.25">
      <c r="C262" s="319"/>
    </row>
    <row r="263" spans="3:3" ht="15.75" customHeight="1" x14ac:dyDescent="0.25">
      <c r="C263" s="319"/>
    </row>
    <row r="264" spans="3:3" ht="15.75" customHeight="1" x14ac:dyDescent="0.25">
      <c r="C264" s="319"/>
    </row>
    <row r="265" spans="3:3" ht="15.75" customHeight="1" x14ac:dyDescent="0.25">
      <c r="C265" s="319"/>
    </row>
    <row r="266" spans="3:3" ht="15.75" customHeight="1" x14ac:dyDescent="0.25">
      <c r="C266" s="319"/>
    </row>
    <row r="267" spans="3:3" ht="15.75" customHeight="1" x14ac:dyDescent="0.25">
      <c r="C267" s="319"/>
    </row>
    <row r="268" spans="3:3" ht="15.75" customHeight="1" x14ac:dyDescent="0.25">
      <c r="C268" s="319"/>
    </row>
    <row r="269" spans="3:3" ht="15.75" customHeight="1" x14ac:dyDescent="0.25">
      <c r="C269" s="319"/>
    </row>
    <row r="270" spans="3:3" ht="15.75" customHeight="1" x14ac:dyDescent="0.25">
      <c r="C270" s="319"/>
    </row>
    <row r="271" spans="3:3" ht="15.75" customHeight="1" x14ac:dyDescent="0.25">
      <c r="C271" s="319"/>
    </row>
    <row r="272" spans="3:3" ht="15.75" customHeight="1" x14ac:dyDescent="0.25">
      <c r="C272" s="319"/>
    </row>
    <row r="273" spans="3:3" ht="15.75" customHeight="1" x14ac:dyDescent="0.25">
      <c r="C273" s="319"/>
    </row>
    <row r="274" spans="3:3" ht="15.75" customHeight="1" x14ac:dyDescent="0.25">
      <c r="C274" s="319"/>
    </row>
    <row r="275" spans="3:3" ht="15.75" customHeight="1" x14ac:dyDescent="0.25">
      <c r="C275" s="319"/>
    </row>
    <row r="276" spans="3:3" ht="15.75" customHeight="1" x14ac:dyDescent="0.25">
      <c r="C276" s="319"/>
    </row>
    <row r="277" spans="3:3" ht="15.75" customHeight="1" x14ac:dyDescent="0.25">
      <c r="C277" s="319"/>
    </row>
    <row r="278" spans="3:3" ht="15.75" customHeight="1" x14ac:dyDescent="0.25">
      <c r="C278" s="319"/>
    </row>
    <row r="279" spans="3:3" ht="15.75" customHeight="1" x14ac:dyDescent="0.25">
      <c r="C279" s="319"/>
    </row>
    <row r="280" spans="3:3" ht="15.75" customHeight="1" x14ac:dyDescent="0.25">
      <c r="C280" s="319"/>
    </row>
    <row r="281" spans="3:3" ht="15.75" customHeight="1" x14ac:dyDescent="0.25">
      <c r="C281" s="319"/>
    </row>
    <row r="282" spans="3:3" ht="15.75" customHeight="1" x14ac:dyDescent="0.25">
      <c r="C282" s="319"/>
    </row>
    <row r="283" spans="3:3" ht="15.75" customHeight="1" x14ac:dyDescent="0.25">
      <c r="C283" s="319"/>
    </row>
    <row r="284" spans="3:3" ht="15.75" customHeight="1" x14ac:dyDescent="0.25">
      <c r="C284" s="319"/>
    </row>
    <row r="285" spans="3:3" ht="15.75" customHeight="1" x14ac:dyDescent="0.25">
      <c r="C285" s="319"/>
    </row>
    <row r="286" spans="3:3" ht="15.75" customHeight="1" x14ac:dyDescent="0.25">
      <c r="C286" s="319"/>
    </row>
    <row r="287" spans="3:3" ht="15.75" customHeight="1" x14ac:dyDescent="0.25">
      <c r="C287" s="319"/>
    </row>
    <row r="288" spans="3:3" ht="15.75" customHeight="1" x14ac:dyDescent="0.25">
      <c r="C288" s="319"/>
    </row>
    <row r="289" spans="3:3" ht="15.75" customHeight="1" x14ac:dyDescent="0.25">
      <c r="C289" s="319"/>
    </row>
    <row r="290" spans="3:3" ht="15.75" customHeight="1" x14ac:dyDescent="0.25">
      <c r="C290" s="319"/>
    </row>
    <row r="291" spans="3:3" ht="15.75" customHeight="1" x14ac:dyDescent="0.25">
      <c r="C291" s="319"/>
    </row>
    <row r="292" spans="3:3" ht="15.75" customHeight="1" x14ac:dyDescent="0.25">
      <c r="C292" s="319"/>
    </row>
    <row r="293" spans="3:3" ht="15.75" customHeight="1" x14ac:dyDescent="0.25">
      <c r="C293" s="319"/>
    </row>
    <row r="294" spans="3:3" ht="15.75" customHeight="1" x14ac:dyDescent="0.25">
      <c r="C294" s="319"/>
    </row>
    <row r="295" spans="3:3" ht="15.75" customHeight="1" x14ac:dyDescent="0.25">
      <c r="C295" s="319"/>
    </row>
    <row r="296" spans="3:3" ht="15.75" customHeight="1" x14ac:dyDescent="0.25">
      <c r="C296" s="319"/>
    </row>
    <row r="297" spans="3:3" ht="15.75" customHeight="1" x14ac:dyDescent="0.25">
      <c r="C297" s="319"/>
    </row>
    <row r="298" spans="3:3" ht="15.75" customHeight="1" x14ac:dyDescent="0.25">
      <c r="C298" s="319"/>
    </row>
    <row r="299" spans="3:3" ht="15.75" customHeight="1" x14ac:dyDescent="0.25">
      <c r="C299" s="319"/>
    </row>
    <row r="300" spans="3:3" ht="15.75" customHeight="1" x14ac:dyDescent="0.25">
      <c r="C300" s="319"/>
    </row>
    <row r="301" spans="3:3" ht="15.75" customHeight="1" x14ac:dyDescent="0.25">
      <c r="C301" s="319"/>
    </row>
    <row r="302" spans="3:3" ht="15.75" customHeight="1" x14ac:dyDescent="0.25">
      <c r="C302" s="319"/>
    </row>
    <row r="303" spans="3:3" ht="15.75" customHeight="1" x14ac:dyDescent="0.25">
      <c r="C303" s="319"/>
    </row>
    <row r="304" spans="3:3" ht="15.75" customHeight="1" x14ac:dyDescent="0.25">
      <c r="C304" s="319"/>
    </row>
    <row r="305" spans="3:3" ht="15.75" customHeight="1" x14ac:dyDescent="0.25">
      <c r="C305" s="319"/>
    </row>
    <row r="306" spans="3:3" ht="15.75" customHeight="1" x14ac:dyDescent="0.25">
      <c r="C306" s="319"/>
    </row>
    <row r="307" spans="3:3" ht="15.75" customHeight="1" x14ac:dyDescent="0.25">
      <c r="C307" s="319"/>
    </row>
    <row r="308" spans="3:3" ht="15.75" customHeight="1" x14ac:dyDescent="0.25">
      <c r="C308" s="319"/>
    </row>
    <row r="309" spans="3:3" ht="15.75" customHeight="1" x14ac:dyDescent="0.25">
      <c r="C309" s="319"/>
    </row>
    <row r="310" spans="3:3" ht="15.75" customHeight="1" x14ac:dyDescent="0.25">
      <c r="C310" s="319"/>
    </row>
    <row r="311" spans="3:3" ht="15.75" customHeight="1" x14ac:dyDescent="0.25">
      <c r="C311" s="319"/>
    </row>
    <row r="312" spans="3:3" ht="15.75" customHeight="1" x14ac:dyDescent="0.25">
      <c r="C312" s="319"/>
    </row>
    <row r="313" spans="3:3" ht="15.75" customHeight="1" x14ac:dyDescent="0.25">
      <c r="C313" s="319"/>
    </row>
    <row r="314" spans="3:3" ht="15.75" customHeight="1" x14ac:dyDescent="0.25">
      <c r="C314" s="319"/>
    </row>
    <row r="315" spans="3:3" ht="15.75" customHeight="1" x14ac:dyDescent="0.25">
      <c r="C315" s="319"/>
    </row>
    <row r="316" spans="3:3" ht="15.75" customHeight="1" x14ac:dyDescent="0.25">
      <c r="C316" s="319"/>
    </row>
    <row r="317" spans="3:3" ht="15.75" customHeight="1" x14ac:dyDescent="0.25">
      <c r="C317" s="319"/>
    </row>
    <row r="318" spans="3:3" ht="15.75" customHeight="1" x14ac:dyDescent="0.25">
      <c r="C318" s="319"/>
    </row>
    <row r="319" spans="3:3" ht="15.75" customHeight="1" x14ac:dyDescent="0.25">
      <c r="C319" s="319"/>
    </row>
    <row r="320" spans="3:3" ht="15.75" customHeight="1" x14ac:dyDescent="0.25">
      <c r="C320" s="319"/>
    </row>
    <row r="321" spans="3:3" ht="15.75" customHeight="1" x14ac:dyDescent="0.25">
      <c r="C321" s="319"/>
    </row>
    <row r="322" spans="3:3" ht="15.75" customHeight="1" x14ac:dyDescent="0.25">
      <c r="C322" s="319"/>
    </row>
    <row r="323" spans="3:3" ht="15.75" customHeight="1" x14ac:dyDescent="0.25">
      <c r="C323" s="319"/>
    </row>
    <row r="324" spans="3:3" ht="15.75" customHeight="1" x14ac:dyDescent="0.25">
      <c r="C324" s="319"/>
    </row>
    <row r="325" spans="3:3" ht="15.75" customHeight="1" x14ac:dyDescent="0.25">
      <c r="C325" s="319"/>
    </row>
    <row r="326" spans="3:3" ht="15.75" customHeight="1" x14ac:dyDescent="0.25">
      <c r="C326" s="319"/>
    </row>
    <row r="327" spans="3:3" ht="15.75" customHeight="1" x14ac:dyDescent="0.25">
      <c r="C327" s="319"/>
    </row>
    <row r="328" spans="3:3" ht="15.75" customHeight="1" x14ac:dyDescent="0.25">
      <c r="C328" s="319"/>
    </row>
    <row r="329" spans="3:3" ht="15.75" customHeight="1" x14ac:dyDescent="0.25">
      <c r="C329" s="319"/>
    </row>
    <row r="330" spans="3:3" ht="15.75" customHeight="1" x14ac:dyDescent="0.25">
      <c r="C330" s="319"/>
    </row>
    <row r="331" spans="3:3" ht="15.75" customHeight="1" x14ac:dyDescent="0.25">
      <c r="C331" s="319"/>
    </row>
    <row r="332" spans="3:3" ht="15.75" customHeight="1" x14ac:dyDescent="0.25">
      <c r="C332" s="319"/>
    </row>
    <row r="333" spans="3:3" ht="15.75" customHeight="1" x14ac:dyDescent="0.25">
      <c r="C333" s="319"/>
    </row>
    <row r="334" spans="3:3" ht="15.75" customHeight="1" x14ac:dyDescent="0.25">
      <c r="C334" s="319"/>
    </row>
    <row r="335" spans="3:3" ht="15.75" customHeight="1" x14ac:dyDescent="0.25">
      <c r="C335" s="319"/>
    </row>
    <row r="336" spans="3:3" ht="15.75" customHeight="1" x14ac:dyDescent="0.25">
      <c r="C336" s="319"/>
    </row>
    <row r="337" spans="3:3" ht="15.75" customHeight="1" x14ac:dyDescent="0.25">
      <c r="C337" s="319"/>
    </row>
    <row r="338" spans="3:3" ht="15.75" customHeight="1" x14ac:dyDescent="0.25">
      <c r="C338" s="319"/>
    </row>
    <row r="339" spans="3:3" ht="15.75" customHeight="1" x14ac:dyDescent="0.25">
      <c r="C339" s="319"/>
    </row>
    <row r="340" spans="3:3" ht="15.75" customHeight="1" x14ac:dyDescent="0.25">
      <c r="C340" s="319"/>
    </row>
    <row r="341" spans="3:3" ht="15.75" customHeight="1" x14ac:dyDescent="0.25">
      <c r="C341" s="319"/>
    </row>
    <row r="342" spans="3:3" ht="15.75" customHeight="1" x14ac:dyDescent="0.25">
      <c r="C342" s="319"/>
    </row>
    <row r="343" spans="3:3" ht="15.75" customHeight="1" x14ac:dyDescent="0.25">
      <c r="C343" s="319"/>
    </row>
    <row r="344" spans="3:3" ht="15.75" customHeight="1" x14ac:dyDescent="0.25">
      <c r="C344" s="319"/>
    </row>
    <row r="345" spans="3:3" ht="15.75" customHeight="1" x14ac:dyDescent="0.25">
      <c r="C345" s="319"/>
    </row>
    <row r="346" spans="3:3" ht="15.75" customHeight="1" x14ac:dyDescent="0.25">
      <c r="C346" s="319"/>
    </row>
    <row r="347" spans="3:3" ht="15.75" customHeight="1" x14ac:dyDescent="0.25">
      <c r="C347" s="319"/>
    </row>
    <row r="348" spans="3:3" ht="15.75" customHeight="1" x14ac:dyDescent="0.25">
      <c r="C348" s="319"/>
    </row>
    <row r="349" spans="3:3" ht="15.75" customHeight="1" x14ac:dyDescent="0.25">
      <c r="C349" s="319"/>
    </row>
    <row r="350" spans="3:3" ht="15.75" customHeight="1" x14ac:dyDescent="0.25">
      <c r="C350" s="319"/>
    </row>
    <row r="351" spans="3:3" ht="15.75" customHeight="1" x14ac:dyDescent="0.25">
      <c r="C351" s="319"/>
    </row>
    <row r="352" spans="3:3" ht="15.75" customHeight="1" x14ac:dyDescent="0.25">
      <c r="C352" s="319"/>
    </row>
    <row r="353" spans="3:3" ht="15.75" customHeight="1" x14ac:dyDescent="0.25">
      <c r="C353" s="319"/>
    </row>
    <row r="354" spans="3:3" ht="15.75" customHeight="1" x14ac:dyDescent="0.25">
      <c r="C354" s="319"/>
    </row>
    <row r="355" spans="3:3" ht="15.75" customHeight="1" x14ac:dyDescent="0.25">
      <c r="C355" s="319"/>
    </row>
    <row r="356" spans="3:3" ht="15.75" customHeight="1" x14ac:dyDescent="0.25">
      <c r="C356" s="319"/>
    </row>
    <row r="357" spans="3:3" ht="15.75" customHeight="1" x14ac:dyDescent="0.25">
      <c r="C357" s="319"/>
    </row>
    <row r="358" spans="3:3" ht="15.75" customHeight="1" x14ac:dyDescent="0.25">
      <c r="C358" s="319"/>
    </row>
    <row r="359" spans="3:3" ht="15.75" customHeight="1" x14ac:dyDescent="0.25">
      <c r="C359" s="319"/>
    </row>
    <row r="360" spans="3:3" ht="15.75" customHeight="1" x14ac:dyDescent="0.25">
      <c r="C360" s="319"/>
    </row>
    <row r="361" spans="3:3" ht="15.75" customHeight="1" x14ac:dyDescent="0.25">
      <c r="C361" s="319"/>
    </row>
    <row r="362" spans="3:3" ht="15.75" customHeight="1" x14ac:dyDescent="0.25">
      <c r="C362" s="319"/>
    </row>
    <row r="363" spans="3:3" ht="15.75" customHeight="1" x14ac:dyDescent="0.25">
      <c r="C363" s="319"/>
    </row>
    <row r="364" spans="3:3" ht="15.75" customHeight="1" x14ac:dyDescent="0.25">
      <c r="C364" s="319"/>
    </row>
    <row r="365" spans="3:3" ht="15.75" customHeight="1" x14ac:dyDescent="0.25">
      <c r="C365" s="319"/>
    </row>
    <row r="366" spans="3:3" ht="15.75" customHeight="1" x14ac:dyDescent="0.25">
      <c r="C366" s="319"/>
    </row>
    <row r="367" spans="3:3" ht="15.75" customHeight="1" x14ac:dyDescent="0.25">
      <c r="C367" s="319"/>
    </row>
    <row r="368" spans="3:3" ht="15.75" customHeight="1" x14ac:dyDescent="0.25">
      <c r="C368" s="319"/>
    </row>
    <row r="369" spans="3:3" ht="15.75" customHeight="1" x14ac:dyDescent="0.25">
      <c r="C369" s="319"/>
    </row>
    <row r="370" spans="3:3" ht="15.75" customHeight="1" x14ac:dyDescent="0.25">
      <c r="C370" s="319"/>
    </row>
    <row r="371" spans="3:3" ht="15.75" customHeight="1" x14ac:dyDescent="0.25">
      <c r="C371" s="319"/>
    </row>
    <row r="372" spans="3:3" ht="15.75" customHeight="1" x14ac:dyDescent="0.25">
      <c r="C372" s="319"/>
    </row>
    <row r="373" spans="3:3" ht="15.75" customHeight="1" x14ac:dyDescent="0.25">
      <c r="C373" s="319"/>
    </row>
    <row r="374" spans="3:3" ht="15.75" customHeight="1" x14ac:dyDescent="0.25">
      <c r="C374" s="319"/>
    </row>
    <row r="375" spans="3:3" ht="15.75" customHeight="1" x14ac:dyDescent="0.25">
      <c r="C375" s="319"/>
    </row>
    <row r="376" spans="3:3" ht="15.75" customHeight="1" x14ac:dyDescent="0.25">
      <c r="C376" s="319"/>
    </row>
    <row r="377" spans="3:3" ht="15.75" customHeight="1" x14ac:dyDescent="0.25">
      <c r="C377" s="319"/>
    </row>
    <row r="378" spans="3:3" ht="15.75" customHeight="1" x14ac:dyDescent="0.25">
      <c r="C378" s="319"/>
    </row>
    <row r="379" spans="3:3" ht="15.75" customHeight="1" x14ac:dyDescent="0.25">
      <c r="C379" s="319"/>
    </row>
    <row r="380" spans="3:3" ht="15.75" customHeight="1" x14ac:dyDescent="0.25">
      <c r="C380" s="319"/>
    </row>
    <row r="381" spans="3:3" ht="15.75" customHeight="1" x14ac:dyDescent="0.25">
      <c r="C381" s="319"/>
    </row>
    <row r="382" spans="3:3" ht="15.75" customHeight="1" x14ac:dyDescent="0.25">
      <c r="C382" s="319"/>
    </row>
    <row r="383" spans="3:3" ht="15.75" customHeight="1" x14ac:dyDescent="0.25">
      <c r="C383" s="319"/>
    </row>
    <row r="384" spans="3:3" ht="15.75" customHeight="1" x14ac:dyDescent="0.25">
      <c r="C384" s="319"/>
    </row>
    <row r="385" spans="3:3" ht="15.75" customHeight="1" x14ac:dyDescent="0.25">
      <c r="C385" s="319"/>
    </row>
    <row r="386" spans="3:3" ht="15.75" customHeight="1" x14ac:dyDescent="0.25">
      <c r="C386" s="319"/>
    </row>
    <row r="387" spans="3:3" ht="15.75" customHeight="1" x14ac:dyDescent="0.25">
      <c r="C387" s="319"/>
    </row>
    <row r="388" spans="3:3" ht="15.75" customHeight="1" x14ac:dyDescent="0.25">
      <c r="C388" s="319"/>
    </row>
    <row r="389" spans="3:3" ht="15.75" customHeight="1" x14ac:dyDescent="0.25">
      <c r="C389" s="319"/>
    </row>
    <row r="390" spans="3:3" ht="15.75" customHeight="1" x14ac:dyDescent="0.25">
      <c r="C390" s="319"/>
    </row>
    <row r="391" spans="3:3" ht="15.75" customHeight="1" x14ac:dyDescent="0.25">
      <c r="C391" s="319"/>
    </row>
    <row r="392" spans="3:3" ht="15.75" customHeight="1" x14ac:dyDescent="0.25">
      <c r="C392" s="319"/>
    </row>
    <row r="393" spans="3:3" ht="15.75" customHeight="1" x14ac:dyDescent="0.25">
      <c r="C393" s="319"/>
    </row>
    <row r="394" spans="3:3" ht="15.75" customHeight="1" x14ac:dyDescent="0.25">
      <c r="C394" s="319"/>
    </row>
    <row r="395" spans="3:3" ht="15.75" customHeight="1" x14ac:dyDescent="0.25">
      <c r="C395" s="319"/>
    </row>
    <row r="396" spans="3:3" ht="15.75" customHeight="1" x14ac:dyDescent="0.25">
      <c r="C396" s="319"/>
    </row>
    <row r="397" spans="3:3" ht="15.75" customHeight="1" x14ac:dyDescent="0.25">
      <c r="C397" s="319"/>
    </row>
    <row r="398" spans="3:3" ht="15.75" customHeight="1" x14ac:dyDescent="0.25">
      <c r="C398" s="319"/>
    </row>
    <row r="399" spans="3:3" ht="15.75" customHeight="1" x14ac:dyDescent="0.25">
      <c r="C399" s="319"/>
    </row>
    <row r="400" spans="3:3" ht="15.75" customHeight="1" x14ac:dyDescent="0.25">
      <c r="C400" s="319"/>
    </row>
    <row r="401" spans="3:3" ht="15.75" customHeight="1" x14ac:dyDescent="0.25">
      <c r="C401" s="319"/>
    </row>
    <row r="402" spans="3:3" ht="15.75" customHeight="1" x14ac:dyDescent="0.25">
      <c r="C402" s="319"/>
    </row>
    <row r="403" spans="3:3" ht="15.75" customHeight="1" x14ac:dyDescent="0.25">
      <c r="C403" s="319"/>
    </row>
    <row r="404" spans="3:3" ht="15.75" customHeight="1" x14ac:dyDescent="0.25">
      <c r="C404" s="319"/>
    </row>
    <row r="405" spans="3:3" ht="15.75" customHeight="1" x14ac:dyDescent="0.25">
      <c r="C405" s="319"/>
    </row>
    <row r="406" spans="3:3" ht="15.75" customHeight="1" x14ac:dyDescent="0.25">
      <c r="C406" s="319"/>
    </row>
    <row r="407" spans="3:3" ht="15.75" customHeight="1" x14ac:dyDescent="0.25">
      <c r="C407" s="319"/>
    </row>
    <row r="408" spans="3:3" ht="15.75" customHeight="1" x14ac:dyDescent="0.25">
      <c r="C408" s="319"/>
    </row>
    <row r="409" spans="3:3" ht="15.75" customHeight="1" x14ac:dyDescent="0.25">
      <c r="C409" s="319"/>
    </row>
    <row r="410" spans="3:3" ht="15.75" customHeight="1" x14ac:dyDescent="0.25">
      <c r="C410" s="319"/>
    </row>
    <row r="411" spans="3:3" ht="15.75" customHeight="1" x14ac:dyDescent="0.25">
      <c r="C411" s="319"/>
    </row>
    <row r="412" spans="3:3" ht="15.75" customHeight="1" x14ac:dyDescent="0.25">
      <c r="C412" s="319"/>
    </row>
    <row r="413" spans="3:3" ht="15.75" customHeight="1" x14ac:dyDescent="0.25">
      <c r="C413" s="319"/>
    </row>
    <row r="414" spans="3:3" ht="15.75" customHeight="1" x14ac:dyDescent="0.25">
      <c r="C414" s="319"/>
    </row>
    <row r="415" spans="3:3" ht="15.75" customHeight="1" x14ac:dyDescent="0.25">
      <c r="C415" s="319"/>
    </row>
    <row r="416" spans="3:3" ht="15.75" customHeight="1" x14ac:dyDescent="0.25">
      <c r="C416" s="319"/>
    </row>
    <row r="417" spans="3:3" ht="15.75" customHeight="1" x14ac:dyDescent="0.25">
      <c r="C417" s="319"/>
    </row>
    <row r="418" spans="3:3" ht="15.75" customHeight="1" x14ac:dyDescent="0.25">
      <c r="C418" s="319"/>
    </row>
    <row r="419" spans="3:3" ht="15.75" customHeight="1" x14ac:dyDescent="0.25">
      <c r="C419" s="319"/>
    </row>
    <row r="420" spans="3:3" ht="15.75" customHeight="1" x14ac:dyDescent="0.25">
      <c r="C420" s="319"/>
    </row>
    <row r="421" spans="3:3" ht="15.75" customHeight="1" x14ac:dyDescent="0.25">
      <c r="C421" s="319"/>
    </row>
    <row r="422" spans="3:3" ht="15.75" customHeight="1" x14ac:dyDescent="0.25">
      <c r="C422" s="319"/>
    </row>
    <row r="423" spans="3:3" ht="15.75" customHeight="1" x14ac:dyDescent="0.25">
      <c r="C423" s="319"/>
    </row>
    <row r="424" spans="3:3" ht="15.75" customHeight="1" x14ac:dyDescent="0.25">
      <c r="C424" s="319"/>
    </row>
    <row r="425" spans="3:3" ht="15.75" customHeight="1" x14ac:dyDescent="0.25">
      <c r="C425" s="319"/>
    </row>
    <row r="426" spans="3:3" ht="15.75" customHeight="1" x14ac:dyDescent="0.25">
      <c r="C426" s="319"/>
    </row>
    <row r="427" spans="3:3" ht="15.75" customHeight="1" x14ac:dyDescent="0.25">
      <c r="C427" s="319"/>
    </row>
    <row r="428" spans="3:3" ht="15.75" customHeight="1" x14ac:dyDescent="0.25">
      <c r="C428" s="319"/>
    </row>
    <row r="429" spans="3:3" ht="15.75" customHeight="1" x14ac:dyDescent="0.25">
      <c r="C429" s="319"/>
    </row>
    <row r="430" spans="3:3" ht="15.75" customHeight="1" x14ac:dyDescent="0.25">
      <c r="C430" s="319"/>
    </row>
    <row r="431" spans="3:3" ht="15.75" customHeight="1" x14ac:dyDescent="0.25">
      <c r="C431" s="319"/>
    </row>
    <row r="432" spans="3:3" ht="15.75" customHeight="1" x14ac:dyDescent="0.25">
      <c r="C432" s="319"/>
    </row>
    <row r="433" spans="3:3" ht="15.75" customHeight="1" x14ac:dyDescent="0.25">
      <c r="C433" s="319"/>
    </row>
    <row r="434" spans="3:3" ht="15.75" customHeight="1" x14ac:dyDescent="0.25">
      <c r="C434" s="319"/>
    </row>
    <row r="435" spans="3:3" ht="15.75" customHeight="1" x14ac:dyDescent="0.25">
      <c r="C435" s="319"/>
    </row>
    <row r="436" spans="3:3" ht="15.75" customHeight="1" x14ac:dyDescent="0.25">
      <c r="C436" s="319"/>
    </row>
    <row r="437" spans="3:3" ht="15.75" customHeight="1" x14ac:dyDescent="0.25">
      <c r="C437" s="319"/>
    </row>
    <row r="438" spans="3:3" ht="15.75" customHeight="1" x14ac:dyDescent="0.25">
      <c r="C438" s="319"/>
    </row>
    <row r="439" spans="3:3" ht="15.75" customHeight="1" x14ac:dyDescent="0.25">
      <c r="C439" s="319"/>
    </row>
    <row r="440" spans="3:3" ht="15.75" customHeight="1" x14ac:dyDescent="0.25">
      <c r="C440" s="319"/>
    </row>
    <row r="441" spans="3:3" ht="15.75" customHeight="1" x14ac:dyDescent="0.25">
      <c r="C441" s="319"/>
    </row>
    <row r="442" spans="3:3" ht="15.75" customHeight="1" x14ac:dyDescent="0.25">
      <c r="C442" s="319"/>
    </row>
    <row r="443" spans="3:3" ht="15.75" customHeight="1" x14ac:dyDescent="0.25">
      <c r="C443" s="319"/>
    </row>
    <row r="444" spans="3:3" ht="15.75" customHeight="1" x14ac:dyDescent="0.25">
      <c r="C444" s="319"/>
    </row>
    <row r="445" spans="3:3" ht="15.75" customHeight="1" x14ac:dyDescent="0.25">
      <c r="C445" s="319"/>
    </row>
    <row r="446" spans="3:3" ht="15.75" customHeight="1" x14ac:dyDescent="0.25">
      <c r="C446" s="319"/>
    </row>
    <row r="447" spans="3:3" ht="15.75" customHeight="1" x14ac:dyDescent="0.25">
      <c r="C447" s="319"/>
    </row>
    <row r="448" spans="3:3" ht="15.75" customHeight="1" x14ac:dyDescent="0.25">
      <c r="C448" s="319"/>
    </row>
    <row r="449" spans="3:3" ht="15.75" customHeight="1" x14ac:dyDescent="0.25">
      <c r="C449" s="319"/>
    </row>
    <row r="450" spans="3:3" ht="15.75" customHeight="1" x14ac:dyDescent="0.25">
      <c r="C450" s="319"/>
    </row>
    <row r="451" spans="3:3" ht="15.75" customHeight="1" x14ac:dyDescent="0.25">
      <c r="C451" s="319"/>
    </row>
    <row r="452" spans="3:3" ht="15.75" customHeight="1" x14ac:dyDescent="0.25">
      <c r="C452" s="319"/>
    </row>
    <row r="453" spans="3:3" ht="15.75" customHeight="1" x14ac:dyDescent="0.25">
      <c r="C453" s="319"/>
    </row>
    <row r="454" spans="3:3" ht="15.75" customHeight="1" x14ac:dyDescent="0.25">
      <c r="C454" s="319"/>
    </row>
    <row r="455" spans="3:3" ht="15.75" customHeight="1" x14ac:dyDescent="0.25">
      <c r="C455" s="319"/>
    </row>
    <row r="456" spans="3:3" ht="15.75" customHeight="1" x14ac:dyDescent="0.25">
      <c r="C456" s="319"/>
    </row>
    <row r="457" spans="3:3" ht="15.75" customHeight="1" x14ac:dyDescent="0.25">
      <c r="C457" s="319"/>
    </row>
    <row r="458" spans="3:3" ht="15.75" customHeight="1" x14ac:dyDescent="0.25">
      <c r="C458" s="319"/>
    </row>
    <row r="459" spans="3:3" ht="15.75" customHeight="1" x14ac:dyDescent="0.25">
      <c r="C459" s="319"/>
    </row>
    <row r="460" spans="3:3" ht="15.75" customHeight="1" x14ac:dyDescent="0.25">
      <c r="C460" s="319"/>
    </row>
    <row r="461" spans="3:3" ht="15.75" customHeight="1" x14ac:dyDescent="0.25">
      <c r="C461" s="319"/>
    </row>
    <row r="462" spans="3:3" ht="15.75" customHeight="1" x14ac:dyDescent="0.25">
      <c r="C462" s="319"/>
    </row>
    <row r="463" spans="3:3" ht="15.75" customHeight="1" x14ac:dyDescent="0.25">
      <c r="C463" s="319"/>
    </row>
    <row r="464" spans="3:3" ht="15.75" customHeight="1" x14ac:dyDescent="0.25">
      <c r="C464" s="319"/>
    </row>
    <row r="465" spans="3:3" ht="15.75" customHeight="1" x14ac:dyDescent="0.25">
      <c r="C465" s="319"/>
    </row>
    <row r="466" spans="3:3" ht="15.75" customHeight="1" x14ac:dyDescent="0.25">
      <c r="C466" s="319"/>
    </row>
    <row r="467" spans="3:3" ht="15.75" customHeight="1" x14ac:dyDescent="0.25">
      <c r="C467" s="319"/>
    </row>
    <row r="468" spans="3:3" ht="15.75" customHeight="1" x14ac:dyDescent="0.25">
      <c r="C468" s="319"/>
    </row>
    <row r="469" spans="3:3" ht="15.75" customHeight="1" x14ac:dyDescent="0.25">
      <c r="C469" s="319"/>
    </row>
    <row r="470" spans="3:3" ht="15.75" customHeight="1" x14ac:dyDescent="0.25">
      <c r="C470" s="319"/>
    </row>
    <row r="471" spans="3:3" ht="15.75" customHeight="1" x14ac:dyDescent="0.25">
      <c r="C471" s="319"/>
    </row>
    <row r="472" spans="3:3" ht="15.75" customHeight="1" x14ac:dyDescent="0.25">
      <c r="C472" s="319"/>
    </row>
    <row r="473" spans="3:3" ht="15.75" customHeight="1" x14ac:dyDescent="0.25">
      <c r="C473" s="319"/>
    </row>
    <row r="474" spans="3:3" ht="15.75" customHeight="1" x14ac:dyDescent="0.25">
      <c r="C474" s="319"/>
    </row>
    <row r="475" spans="3:3" ht="15.75" customHeight="1" x14ac:dyDescent="0.25">
      <c r="C475" s="319"/>
    </row>
    <row r="476" spans="3:3" ht="15.75" customHeight="1" x14ac:dyDescent="0.25">
      <c r="C476" s="319"/>
    </row>
    <row r="477" spans="3:3" ht="15.75" customHeight="1" x14ac:dyDescent="0.25">
      <c r="C477" s="319"/>
    </row>
    <row r="478" spans="3:3" ht="15.75" customHeight="1" x14ac:dyDescent="0.25">
      <c r="C478" s="319"/>
    </row>
    <row r="479" spans="3:3" ht="15.75" customHeight="1" x14ac:dyDescent="0.25">
      <c r="C479" s="319"/>
    </row>
    <row r="480" spans="3:3" ht="15.75" customHeight="1" x14ac:dyDescent="0.25">
      <c r="C480" s="319"/>
    </row>
    <row r="481" spans="3:3" ht="15.75" customHeight="1" x14ac:dyDescent="0.25">
      <c r="C481" s="319"/>
    </row>
    <row r="482" spans="3:3" ht="15.75" customHeight="1" x14ac:dyDescent="0.25">
      <c r="C482" s="319"/>
    </row>
    <row r="483" spans="3:3" ht="15.75" customHeight="1" x14ac:dyDescent="0.25">
      <c r="C483" s="319"/>
    </row>
    <row r="484" spans="3:3" ht="15.75" customHeight="1" x14ac:dyDescent="0.25">
      <c r="C484" s="319"/>
    </row>
    <row r="485" spans="3:3" ht="15.75" customHeight="1" x14ac:dyDescent="0.25">
      <c r="C485" s="319"/>
    </row>
    <row r="486" spans="3:3" ht="15.75" customHeight="1" x14ac:dyDescent="0.25">
      <c r="C486" s="319"/>
    </row>
    <row r="487" spans="3:3" ht="15.75" customHeight="1" x14ac:dyDescent="0.25">
      <c r="C487" s="319"/>
    </row>
    <row r="488" spans="3:3" ht="15.75" customHeight="1" x14ac:dyDescent="0.25">
      <c r="C488" s="319"/>
    </row>
    <row r="489" spans="3:3" ht="15.75" customHeight="1" x14ac:dyDescent="0.25">
      <c r="C489" s="319"/>
    </row>
    <row r="490" spans="3:3" ht="15.75" customHeight="1" x14ac:dyDescent="0.25">
      <c r="C490" s="319"/>
    </row>
    <row r="491" spans="3:3" ht="15.75" customHeight="1" x14ac:dyDescent="0.25">
      <c r="C491" s="319"/>
    </row>
    <row r="492" spans="3:3" ht="15.75" customHeight="1" x14ac:dyDescent="0.25">
      <c r="C492" s="319"/>
    </row>
    <row r="493" spans="3:3" ht="15.75" customHeight="1" x14ac:dyDescent="0.25">
      <c r="C493" s="319"/>
    </row>
    <row r="494" spans="3:3" ht="15.75" customHeight="1" x14ac:dyDescent="0.25">
      <c r="C494" s="319"/>
    </row>
    <row r="495" spans="3:3" ht="15.75" customHeight="1" x14ac:dyDescent="0.25">
      <c r="C495" s="319"/>
    </row>
    <row r="496" spans="3:3" ht="15.75" customHeight="1" x14ac:dyDescent="0.25">
      <c r="C496" s="319"/>
    </row>
    <row r="497" spans="3:3" ht="15.75" customHeight="1" x14ac:dyDescent="0.25">
      <c r="C497" s="319"/>
    </row>
    <row r="498" spans="3:3" ht="15.75" customHeight="1" x14ac:dyDescent="0.25">
      <c r="C498" s="319"/>
    </row>
    <row r="499" spans="3:3" ht="15.75" customHeight="1" x14ac:dyDescent="0.25">
      <c r="C499" s="319"/>
    </row>
    <row r="500" spans="3:3" ht="15.75" customHeight="1" x14ac:dyDescent="0.25">
      <c r="C500" s="319"/>
    </row>
    <row r="501" spans="3:3" ht="15.75" customHeight="1" x14ac:dyDescent="0.25">
      <c r="C501" s="319"/>
    </row>
    <row r="502" spans="3:3" ht="15.75" customHeight="1" x14ac:dyDescent="0.25">
      <c r="C502" s="319"/>
    </row>
    <row r="503" spans="3:3" ht="15.75" customHeight="1" x14ac:dyDescent="0.25">
      <c r="C503" s="319"/>
    </row>
    <row r="504" spans="3:3" ht="15.75" customHeight="1" x14ac:dyDescent="0.25">
      <c r="C504" s="319"/>
    </row>
    <row r="505" spans="3:3" ht="15.75" customHeight="1" x14ac:dyDescent="0.25">
      <c r="C505" s="319"/>
    </row>
    <row r="506" spans="3:3" ht="15.75" customHeight="1" x14ac:dyDescent="0.25">
      <c r="C506" s="319"/>
    </row>
    <row r="507" spans="3:3" ht="15.75" customHeight="1" x14ac:dyDescent="0.25">
      <c r="C507" s="319"/>
    </row>
    <row r="508" spans="3:3" ht="15.75" customHeight="1" x14ac:dyDescent="0.25">
      <c r="C508" s="319"/>
    </row>
    <row r="509" spans="3:3" ht="15.75" customHeight="1" x14ac:dyDescent="0.25">
      <c r="C509" s="319"/>
    </row>
    <row r="510" spans="3:3" ht="15.75" customHeight="1" x14ac:dyDescent="0.25">
      <c r="C510" s="319"/>
    </row>
    <row r="511" spans="3:3" ht="15.75" customHeight="1" x14ac:dyDescent="0.25">
      <c r="C511" s="319"/>
    </row>
    <row r="512" spans="3:3" ht="15.75" customHeight="1" x14ac:dyDescent="0.25">
      <c r="C512" s="319"/>
    </row>
    <row r="513" spans="3:3" ht="15.75" customHeight="1" x14ac:dyDescent="0.25">
      <c r="C513" s="319"/>
    </row>
    <row r="514" spans="3:3" ht="15.75" customHeight="1" x14ac:dyDescent="0.25">
      <c r="C514" s="319"/>
    </row>
    <row r="515" spans="3:3" ht="15.75" customHeight="1" x14ac:dyDescent="0.25">
      <c r="C515" s="319"/>
    </row>
    <row r="516" spans="3:3" ht="15.75" customHeight="1" x14ac:dyDescent="0.25">
      <c r="C516" s="319"/>
    </row>
    <row r="517" spans="3:3" ht="15.75" customHeight="1" x14ac:dyDescent="0.25">
      <c r="C517" s="319"/>
    </row>
    <row r="518" spans="3:3" ht="15.75" customHeight="1" x14ac:dyDescent="0.25">
      <c r="C518" s="319"/>
    </row>
    <row r="519" spans="3:3" ht="15.75" customHeight="1" x14ac:dyDescent="0.25">
      <c r="C519" s="319"/>
    </row>
    <row r="520" spans="3:3" ht="15.75" customHeight="1" x14ac:dyDescent="0.25">
      <c r="C520" s="319"/>
    </row>
    <row r="521" spans="3:3" ht="15.75" customHeight="1" x14ac:dyDescent="0.25">
      <c r="C521" s="319"/>
    </row>
    <row r="522" spans="3:3" ht="15.75" customHeight="1" x14ac:dyDescent="0.25">
      <c r="C522" s="319"/>
    </row>
    <row r="523" spans="3:3" ht="15.75" customHeight="1" x14ac:dyDescent="0.25">
      <c r="C523" s="319"/>
    </row>
    <row r="524" spans="3:3" ht="15.75" customHeight="1" x14ac:dyDescent="0.25">
      <c r="C524" s="319"/>
    </row>
    <row r="525" spans="3:3" ht="15.75" customHeight="1" x14ac:dyDescent="0.25">
      <c r="C525" s="319"/>
    </row>
    <row r="526" spans="3:3" ht="15.75" customHeight="1" x14ac:dyDescent="0.25">
      <c r="C526" s="319"/>
    </row>
    <row r="527" spans="3:3" ht="15.75" customHeight="1" x14ac:dyDescent="0.25">
      <c r="C527" s="319"/>
    </row>
    <row r="528" spans="3:3" ht="15.75" customHeight="1" x14ac:dyDescent="0.25">
      <c r="C528" s="319"/>
    </row>
    <row r="529" spans="3:3" ht="15.75" customHeight="1" x14ac:dyDescent="0.25">
      <c r="C529" s="319"/>
    </row>
    <row r="530" spans="3:3" ht="15.75" customHeight="1" x14ac:dyDescent="0.25">
      <c r="C530" s="319"/>
    </row>
    <row r="531" spans="3:3" ht="15.75" customHeight="1" x14ac:dyDescent="0.25">
      <c r="C531" s="319"/>
    </row>
    <row r="532" spans="3:3" ht="15.75" customHeight="1" x14ac:dyDescent="0.25">
      <c r="C532" s="319"/>
    </row>
    <row r="533" spans="3:3" ht="15.75" customHeight="1" x14ac:dyDescent="0.25">
      <c r="C533" s="319"/>
    </row>
    <row r="534" spans="3:3" ht="15.75" customHeight="1" x14ac:dyDescent="0.25">
      <c r="C534" s="319"/>
    </row>
    <row r="535" spans="3:3" ht="15.75" customHeight="1" x14ac:dyDescent="0.25">
      <c r="C535" s="319"/>
    </row>
    <row r="536" spans="3:3" ht="15.75" customHeight="1" x14ac:dyDescent="0.25">
      <c r="C536" s="319"/>
    </row>
    <row r="537" spans="3:3" ht="15.75" customHeight="1" x14ac:dyDescent="0.25">
      <c r="C537" s="319"/>
    </row>
    <row r="538" spans="3:3" ht="15.75" customHeight="1" x14ac:dyDescent="0.25">
      <c r="C538" s="319"/>
    </row>
    <row r="539" spans="3:3" ht="15.75" customHeight="1" x14ac:dyDescent="0.25">
      <c r="C539" s="319"/>
    </row>
    <row r="540" spans="3:3" ht="15.75" customHeight="1" x14ac:dyDescent="0.25">
      <c r="C540" s="319"/>
    </row>
    <row r="541" spans="3:3" ht="15.75" customHeight="1" x14ac:dyDescent="0.25">
      <c r="C541" s="319"/>
    </row>
    <row r="542" spans="3:3" ht="15.75" customHeight="1" x14ac:dyDescent="0.25">
      <c r="C542" s="319"/>
    </row>
    <row r="543" spans="3:3" ht="15.75" customHeight="1" x14ac:dyDescent="0.25">
      <c r="C543" s="319"/>
    </row>
    <row r="544" spans="3:3" ht="15.75" customHeight="1" x14ac:dyDescent="0.25">
      <c r="C544" s="319"/>
    </row>
    <row r="545" spans="3:3" ht="15.75" customHeight="1" x14ac:dyDescent="0.25">
      <c r="C545" s="319"/>
    </row>
    <row r="546" spans="3:3" ht="15.75" customHeight="1" x14ac:dyDescent="0.25">
      <c r="C546" s="319"/>
    </row>
    <row r="547" spans="3:3" ht="15.75" customHeight="1" x14ac:dyDescent="0.25">
      <c r="C547" s="319"/>
    </row>
    <row r="548" spans="3:3" ht="15.75" customHeight="1" x14ac:dyDescent="0.25">
      <c r="C548" s="319"/>
    </row>
    <row r="549" spans="3:3" ht="15.75" customHeight="1" x14ac:dyDescent="0.25">
      <c r="C549" s="319"/>
    </row>
    <row r="550" spans="3:3" ht="15.75" customHeight="1" x14ac:dyDescent="0.25">
      <c r="C550" s="319"/>
    </row>
    <row r="551" spans="3:3" ht="15.75" customHeight="1" x14ac:dyDescent="0.25">
      <c r="C551" s="319"/>
    </row>
    <row r="552" spans="3:3" ht="15.75" customHeight="1" x14ac:dyDescent="0.25">
      <c r="C552" s="319"/>
    </row>
    <row r="553" spans="3:3" ht="15.75" customHeight="1" x14ac:dyDescent="0.25">
      <c r="C553" s="319"/>
    </row>
    <row r="554" spans="3:3" ht="15.75" customHeight="1" x14ac:dyDescent="0.25">
      <c r="C554" s="319"/>
    </row>
    <row r="555" spans="3:3" ht="15.75" customHeight="1" x14ac:dyDescent="0.25">
      <c r="C555" s="319"/>
    </row>
    <row r="556" spans="3:3" ht="15.75" customHeight="1" x14ac:dyDescent="0.25">
      <c r="C556" s="319"/>
    </row>
    <row r="557" spans="3:3" ht="15.75" customHeight="1" x14ac:dyDescent="0.25">
      <c r="C557" s="319"/>
    </row>
    <row r="558" spans="3:3" ht="15.75" customHeight="1" x14ac:dyDescent="0.25">
      <c r="C558" s="319"/>
    </row>
    <row r="559" spans="3:3" ht="15.75" customHeight="1" x14ac:dyDescent="0.25">
      <c r="C559" s="319"/>
    </row>
    <row r="560" spans="3:3" ht="15.75" customHeight="1" x14ac:dyDescent="0.25">
      <c r="C560" s="319"/>
    </row>
    <row r="561" spans="3:3" ht="15.75" customHeight="1" x14ac:dyDescent="0.25">
      <c r="C561" s="319"/>
    </row>
    <row r="562" spans="3:3" ht="15.75" customHeight="1" x14ac:dyDescent="0.25">
      <c r="C562" s="319"/>
    </row>
    <row r="563" spans="3:3" ht="15.75" customHeight="1" x14ac:dyDescent="0.25">
      <c r="C563" s="319"/>
    </row>
    <row r="564" spans="3:3" ht="15.75" customHeight="1" x14ac:dyDescent="0.25">
      <c r="C564" s="319"/>
    </row>
    <row r="565" spans="3:3" ht="15.75" customHeight="1" x14ac:dyDescent="0.25">
      <c r="C565" s="319"/>
    </row>
    <row r="566" spans="3:3" ht="15.75" customHeight="1" x14ac:dyDescent="0.25">
      <c r="C566" s="319"/>
    </row>
    <row r="567" spans="3:3" ht="15.75" customHeight="1" x14ac:dyDescent="0.25">
      <c r="C567" s="319"/>
    </row>
    <row r="568" spans="3:3" ht="15.75" customHeight="1" x14ac:dyDescent="0.25">
      <c r="C568" s="319"/>
    </row>
    <row r="569" spans="3:3" ht="15.75" customHeight="1" x14ac:dyDescent="0.25">
      <c r="C569" s="319"/>
    </row>
    <row r="570" spans="3:3" ht="15.75" customHeight="1" x14ac:dyDescent="0.25">
      <c r="C570" s="319"/>
    </row>
    <row r="571" spans="3:3" ht="15.75" customHeight="1" x14ac:dyDescent="0.25">
      <c r="C571" s="319"/>
    </row>
    <row r="572" spans="3:3" ht="15.75" customHeight="1" x14ac:dyDescent="0.25">
      <c r="C572" s="319"/>
    </row>
    <row r="573" spans="3:3" ht="15.75" customHeight="1" x14ac:dyDescent="0.25">
      <c r="C573" s="319"/>
    </row>
    <row r="574" spans="3:3" ht="15.75" customHeight="1" x14ac:dyDescent="0.25">
      <c r="C574" s="319"/>
    </row>
    <row r="575" spans="3:3" ht="15.75" customHeight="1" x14ac:dyDescent="0.25">
      <c r="C575" s="319"/>
    </row>
    <row r="576" spans="3:3" ht="15.75" customHeight="1" x14ac:dyDescent="0.25">
      <c r="C576" s="319"/>
    </row>
    <row r="577" spans="3:3" ht="15.75" customHeight="1" x14ac:dyDescent="0.25">
      <c r="C577" s="319"/>
    </row>
    <row r="578" spans="3:3" ht="15.75" customHeight="1" x14ac:dyDescent="0.25">
      <c r="C578" s="319"/>
    </row>
    <row r="579" spans="3:3" ht="15.75" customHeight="1" x14ac:dyDescent="0.25">
      <c r="C579" s="319"/>
    </row>
    <row r="580" spans="3:3" ht="15.75" customHeight="1" x14ac:dyDescent="0.25">
      <c r="C580" s="319"/>
    </row>
    <row r="581" spans="3:3" ht="15.75" customHeight="1" x14ac:dyDescent="0.25">
      <c r="C581" s="319"/>
    </row>
    <row r="582" spans="3:3" ht="15.75" customHeight="1" x14ac:dyDescent="0.25">
      <c r="C582" s="319"/>
    </row>
    <row r="583" spans="3:3" ht="15.75" customHeight="1" x14ac:dyDescent="0.25">
      <c r="C583" s="319"/>
    </row>
    <row r="584" spans="3:3" ht="15.75" customHeight="1" x14ac:dyDescent="0.25">
      <c r="C584" s="319"/>
    </row>
    <row r="585" spans="3:3" ht="15.75" customHeight="1" x14ac:dyDescent="0.25">
      <c r="C585" s="319"/>
    </row>
    <row r="586" spans="3:3" ht="15.75" customHeight="1" x14ac:dyDescent="0.25">
      <c r="C586" s="319"/>
    </row>
    <row r="587" spans="3:3" ht="15.75" customHeight="1" x14ac:dyDescent="0.25">
      <c r="C587" s="319"/>
    </row>
    <row r="588" spans="3:3" ht="15.75" customHeight="1" x14ac:dyDescent="0.25">
      <c r="C588" s="319"/>
    </row>
    <row r="589" spans="3:3" ht="15.75" customHeight="1" x14ac:dyDescent="0.25">
      <c r="C589" s="319"/>
    </row>
    <row r="590" spans="3:3" ht="15.75" customHeight="1" x14ac:dyDescent="0.25">
      <c r="C590" s="319"/>
    </row>
    <row r="591" spans="3:3" ht="15.75" customHeight="1" x14ac:dyDescent="0.25">
      <c r="C591" s="319"/>
    </row>
    <row r="592" spans="3:3" ht="15.75" customHeight="1" x14ac:dyDescent="0.25">
      <c r="C592" s="319"/>
    </row>
    <row r="593" spans="3:3" ht="15.75" customHeight="1" x14ac:dyDescent="0.25">
      <c r="C593" s="319"/>
    </row>
    <row r="594" spans="3:3" ht="15.75" customHeight="1" x14ac:dyDescent="0.25">
      <c r="C594" s="319"/>
    </row>
    <row r="595" spans="3:3" ht="15.75" customHeight="1" x14ac:dyDescent="0.25">
      <c r="C595" s="319"/>
    </row>
    <row r="596" spans="3:3" ht="15.75" customHeight="1" x14ac:dyDescent="0.25">
      <c r="C596" s="319"/>
    </row>
    <row r="597" spans="3:3" ht="15.75" customHeight="1" x14ac:dyDescent="0.25">
      <c r="C597" s="319"/>
    </row>
    <row r="598" spans="3:3" ht="15.75" customHeight="1" x14ac:dyDescent="0.25">
      <c r="C598" s="319"/>
    </row>
    <row r="599" spans="3:3" ht="15.75" customHeight="1" x14ac:dyDescent="0.25">
      <c r="C599" s="319"/>
    </row>
    <row r="600" spans="3:3" ht="15.75" customHeight="1" x14ac:dyDescent="0.25">
      <c r="C600" s="319"/>
    </row>
    <row r="601" spans="3:3" ht="15.75" customHeight="1" x14ac:dyDescent="0.25">
      <c r="C601" s="319"/>
    </row>
    <row r="602" spans="3:3" ht="15.75" customHeight="1" x14ac:dyDescent="0.25">
      <c r="C602" s="319"/>
    </row>
    <row r="603" spans="3:3" ht="15.75" customHeight="1" x14ac:dyDescent="0.25">
      <c r="C603" s="319"/>
    </row>
    <row r="604" spans="3:3" ht="15.75" customHeight="1" x14ac:dyDescent="0.25">
      <c r="C604" s="319"/>
    </row>
    <row r="605" spans="3:3" ht="15.75" customHeight="1" x14ac:dyDescent="0.25">
      <c r="C605" s="319"/>
    </row>
    <row r="606" spans="3:3" ht="15.75" customHeight="1" x14ac:dyDescent="0.25">
      <c r="C606" s="319"/>
    </row>
    <row r="607" spans="3:3" ht="15.75" customHeight="1" x14ac:dyDescent="0.25">
      <c r="C607" s="319"/>
    </row>
    <row r="608" spans="3:3" ht="15.75" customHeight="1" x14ac:dyDescent="0.25">
      <c r="C608" s="319"/>
    </row>
    <row r="609" spans="3:3" ht="15.75" customHeight="1" x14ac:dyDescent="0.25">
      <c r="C609" s="319"/>
    </row>
    <row r="610" spans="3:3" ht="15.75" customHeight="1" x14ac:dyDescent="0.25">
      <c r="C610" s="319"/>
    </row>
    <row r="611" spans="3:3" ht="15.75" customHeight="1" x14ac:dyDescent="0.25">
      <c r="C611" s="319"/>
    </row>
    <row r="612" spans="3:3" ht="15.75" customHeight="1" x14ac:dyDescent="0.25">
      <c r="C612" s="319"/>
    </row>
    <row r="613" spans="3:3" ht="15.75" customHeight="1" x14ac:dyDescent="0.25">
      <c r="C613" s="319"/>
    </row>
    <row r="614" spans="3:3" ht="15.75" customHeight="1" x14ac:dyDescent="0.25">
      <c r="C614" s="319"/>
    </row>
    <row r="615" spans="3:3" ht="15.75" customHeight="1" x14ac:dyDescent="0.25">
      <c r="C615" s="319"/>
    </row>
    <row r="616" spans="3:3" ht="15.75" customHeight="1" x14ac:dyDescent="0.25">
      <c r="C616" s="319"/>
    </row>
    <row r="617" spans="3:3" ht="15.75" customHeight="1" x14ac:dyDescent="0.25">
      <c r="C617" s="319"/>
    </row>
    <row r="618" spans="3:3" ht="15.75" customHeight="1" x14ac:dyDescent="0.25">
      <c r="C618" s="319"/>
    </row>
    <row r="619" spans="3:3" ht="15.75" customHeight="1" x14ac:dyDescent="0.25">
      <c r="C619" s="319"/>
    </row>
    <row r="620" spans="3:3" ht="15.75" customHeight="1" x14ac:dyDescent="0.25">
      <c r="C620" s="319"/>
    </row>
    <row r="621" spans="3:3" ht="15.75" customHeight="1" x14ac:dyDescent="0.25">
      <c r="C621" s="319"/>
    </row>
    <row r="622" spans="3:3" ht="15.75" customHeight="1" x14ac:dyDescent="0.25">
      <c r="C622" s="319"/>
    </row>
    <row r="623" spans="3:3" ht="15.75" customHeight="1" x14ac:dyDescent="0.25">
      <c r="C623" s="319"/>
    </row>
    <row r="624" spans="3:3" ht="15.75" customHeight="1" x14ac:dyDescent="0.25">
      <c r="C624" s="319"/>
    </row>
    <row r="625" spans="3:3" ht="15.75" customHeight="1" x14ac:dyDescent="0.25">
      <c r="C625" s="319"/>
    </row>
    <row r="626" spans="3:3" ht="15.75" customHeight="1" x14ac:dyDescent="0.25">
      <c r="C626" s="319"/>
    </row>
    <row r="627" spans="3:3" ht="15.75" customHeight="1" x14ac:dyDescent="0.25">
      <c r="C627" s="319"/>
    </row>
    <row r="628" spans="3:3" ht="15.75" customHeight="1" x14ac:dyDescent="0.25">
      <c r="C628" s="319"/>
    </row>
    <row r="629" spans="3:3" ht="15.75" customHeight="1" x14ac:dyDescent="0.25">
      <c r="C629" s="319"/>
    </row>
    <row r="630" spans="3:3" ht="15.75" customHeight="1" x14ac:dyDescent="0.25">
      <c r="C630" s="319"/>
    </row>
    <row r="631" spans="3:3" ht="15.75" customHeight="1" x14ac:dyDescent="0.25">
      <c r="C631" s="319"/>
    </row>
    <row r="632" spans="3:3" ht="15.75" customHeight="1" x14ac:dyDescent="0.25">
      <c r="C632" s="319"/>
    </row>
    <row r="633" spans="3:3" ht="15.75" customHeight="1" x14ac:dyDescent="0.25">
      <c r="C633" s="319"/>
    </row>
    <row r="634" spans="3:3" ht="15.75" customHeight="1" x14ac:dyDescent="0.25">
      <c r="C634" s="319"/>
    </row>
    <row r="635" spans="3:3" ht="15.75" customHeight="1" x14ac:dyDescent="0.25">
      <c r="C635" s="319"/>
    </row>
    <row r="636" spans="3:3" ht="15.75" customHeight="1" x14ac:dyDescent="0.25">
      <c r="C636" s="319"/>
    </row>
    <row r="637" spans="3:3" ht="15.75" customHeight="1" x14ac:dyDescent="0.25">
      <c r="C637" s="319"/>
    </row>
    <row r="638" spans="3:3" ht="15.75" customHeight="1" x14ac:dyDescent="0.25">
      <c r="C638" s="319"/>
    </row>
    <row r="639" spans="3:3" ht="15.75" customHeight="1" x14ac:dyDescent="0.25">
      <c r="C639" s="319"/>
    </row>
    <row r="640" spans="3:3" ht="15.75" customHeight="1" x14ac:dyDescent="0.25">
      <c r="C640" s="319"/>
    </row>
    <row r="641" spans="3:3" ht="15.75" customHeight="1" x14ac:dyDescent="0.25">
      <c r="C641" s="319"/>
    </row>
    <row r="642" spans="3:3" ht="15.75" customHeight="1" x14ac:dyDescent="0.25">
      <c r="C642" s="319"/>
    </row>
    <row r="643" spans="3:3" ht="15.75" customHeight="1" x14ac:dyDescent="0.25">
      <c r="C643" s="319"/>
    </row>
    <row r="644" spans="3:3" ht="15.75" customHeight="1" x14ac:dyDescent="0.25">
      <c r="C644" s="319"/>
    </row>
    <row r="645" spans="3:3" ht="15.75" customHeight="1" x14ac:dyDescent="0.25">
      <c r="C645" s="319"/>
    </row>
    <row r="646" spans="3:3" ht="15.75" customHeight="1" x14ac:dyDescent="0.25">
      <c r="C646" s="319"/>
    </row>
    <row r="647" spans="3:3" ht="15.75" customHeight="1" x14ac:dyDescent="0.25">
      <c r="C647" s="319"/>
    </row>
    <row r="648" spans="3:3" ht="15.75" customHeight="1" x14ac:dyDescent="0.25">
      <c r="C648" s="319"/>
    </row>
    <row r="649" spans="3:3" ht="15.75" customHeight="1" x14ac:dyDescent="0.25">
      <c r="C649" s="319"/>
    </row>
    <row r="650" spans="3:3" ht="15.75" customHeight="1" x14ac:dyDescent="0.25">
      <c r="C650" s="319"/>
    </row>
    <row r="651" spans="3:3" ht="15.75" customHeight="1" x14ac:dyDescent="0.25">
      <c r="C651" s="319"/>
    </row>
    <row r="652" spans="3:3" ht="15.75" customHeight="1" x14ac:dyDescent="0.25">
      <c r="C652" s="319"/>
    </row>
    <row r="653" spans="3:3" ht="15.75" customHeight="1" x14ac:dyDescent="0.25">
      <c r="C653" s="319"/>
    </row>
    <row r="654" spans="3:3" ht="15.75" customHeight="1" x14ac:dyDescent="0.25">
      <c r="C654" s="319"/>
    </row>
    <row r="655" spans="3:3" ht="15.75" customHeight="1" x14ac:dyDescent="0.25">
      <c r="C655" s="319"/>
    </row>
    <row r="656" spans="3:3" ht="15.75" customHeight="1" x14ac:dyDescent="0.25">
      <c r="C656" s="319"/>
    </row>
    <row r="657" spans="3:3" ht="15.75" customHeight="1" x14ac:dyDescent="0.25">
      <c r="C657" s="319"/>
    </row>
    <row r="658" spans="3:3" ht="15.75" customHeight="1" x14ac:dyDescent="0.25">
      <c r="C658" s="319"/>
    </row>
    <row r="659" spans="3:3" ht="15.75" customHeight="1" x14ac:dyDescent="0.25">
      <c r="C659" s="319"/>
    </row>
    <row r="660" spans="3:3" ht="15.75" customHeight="1" x14ac:dyDescent="0.25">
      <c r="C660" s="319"/>
    </row>
    <row r="661" spans="3:3" ht="15.75" customHeight="1" x14ac:dyDescent="0.25">
      <c r="C661" s="319"/>
    </row>
    <row r="662" spans="3:3" ht="15.75" customHeight="1" x14ac:dyDescent="0.25">
      <c r="C662" s="319"/>
    </row>
    <row r="663" spans="3:3" ht="15.75" customHeight="1" x14ac:dyDescent="0.25">
      <c r="C663" s="319"/>
    </row>
    <row r="664" spans="3:3" ht="15.75" customHeight="1" x14ac:dyDescent="0.25">
      <c r="C664" s="319"/>
    </row>
    <row r="665" spans="3:3" ht="15.75" customHeight="1" x14ac:dyDescent="0.25">
      <c r="C665" s="319"/>
    </row>
    <row r="666" spans="3:3" ht="15.75" customHeight="1" x14ac:dyDescent="0.25">
      <c r="C666" s="319"/>
    </row>
    <row r="667" spans="3:3" ht="15.75" customHeight="1" x14ac:dyDescent="0.25">
      <c r="C667" s="319"/>
    </row>
    <row r="668" spans="3:3" ht="15.75" customHeight="1" x14ac:dyDescent="0.25">
      <c r="C668" s="319"/>
    </row>
    <row r="669" spans="3:3" ht="15.75" customHeight="1" x14ac:dyDescent="0.25">
      <c r="C669" s="319"/>
    </row>
    <row r="670" spans="3:3" ht="15.75" customHeight="1" x14ac:dyDescent="0.25">
      <c r="C670" s="319"/>
    </row>
    <row r="671" spans="3:3" ht="15.75" customHeight="1" x14ac:dyDescent="0.25">
      <c r="C671" s="319"/>
    </row>
    <row r="672" spans="3:3" ht="15.75" customHeight="1" x14ac:dyDescent="0.25">
      <c r="C672" s="319"/>
    </row>
    <row r="673" spans="3:3" ht="15.75" customHeight="1" x14ac:dyDescent="0.25">
      <c r="C673" s="319"/>
    </row>
    <row r="674" spans="3:3" ht="15.75" customHeight="1" x14ac:dyDescent="0.25">
      <c r="C674" s="319"/>
    </row>
    <row r="675" spans="3:3" ht="15.75" customHeight="1" x14ac:dyDescent="0.25">
      <c r="C675" s="319"/>
    </row>
    <row r="676" spans="3:3" ht="15.75" customHeight="1" x14ac:dyDescent="0.25">
      <c r="C676" s="319"/>
    </row>
    <row r="677" spans="3:3" ht="15.75" customHeight="1" x14ac:dyDescent="0.25">
      <c r="C677" s="319"/>
    </row>
    <row r="678" spans="3:3" ht="15.75" customHeight="1" x14ac:dyDescent="0.25">
      <c r="C678" s="319"/>
    </row>
    <row r="679" spans="3:3" ht="15.75" customHeight="1" x14ac:dyDescent="0.25">
      <c r="C679" s="319"/>
    </row>
    <row r="680" spans="3:3" ht="15.75" customHeight="1" x14ac:dyDescent="0.25">
      <c r="C680" s="319"/>
    </row>
    <row r="681" spans="3:3" ht="15.75" customHeight="1" x14ac:dyDescent="0.25">
      <c r="C681" s="319"/>
    </row>
    <row r="682" spans="3:3" ht="15.75" customHeight="1" x14ac:dyDescent="0.25">
      <c r="C682" s="319"/>
    </row>
    <row r="683" spans="3:3" ht="15.75" customHeight="1" x14ac:dyDescent="0.25">
      <c r="C683" s="319"/>
    </row>
    <row r="684" spans="3:3" ht="15.75" customHeight="1" x14ac:dyDescent="0.25">
      <c r="C684" s="319"/>
    </row>
    <row r="685" spans="3:3" ht="15.75" customHeight="1" x14ac:dyDescent="0.25">
      <c r="C685" s="319"/>
    </row>
    <row r="686" spans="3:3" ht="15.75" customHeight="1" x14ac:dyDescent="0.25">
      <c r="C686" s="319"/>
    </row>
    <row r="687" spans="3:3" ht="15.75" customHeight="1" x14ac:dyDescent="0.25">
      <c r="C687" s="319"/>
    </row>
    <row r="688" spans="3:3" ht="15.75" customHeight="1" x14ac:dyDescent="0.25">
      <c r="C688" s="319"/>
    </row>
    <row r="689" spans="3:3" ht="15.75" customHeight="1" x14ac:dyDescent="0.25">
      <c r="C689" s="319"/>
    </row>
    <row r="690" spans="3:3" ht="15.75" customHeight="1" x14ac:dyDescent="0.25">
      <c r="C690" s="319"/>
    </row>
    <row r="691" spans="3:3" ht="15.75" customHeight="1" x14ac:dyDescent="0.25">
      <c r="C691" s="319"/>
    </row>
    <row r="692" spans="3:3" ht="15.75" customHeight="1" x14ac:dyDescent="0.25">
      <c r="C692" s="319"/>
    </row>
    <row r="693" spans="3:3" ht="15.75" customHeight="1" x14ac:dyDescent="0.25">
      <c r="C693" s="319"/>
    </row>
    <row r="694" spans="3:3" ht="15.75" customHeight="1" x14ac:dyDescent="0.25">
      <c r="C694" s="319"/>
    </row>
    <row r="695" spans="3:3" ht="15.75" customHeight="1" x14ac:dyDescent="0.25">
      <c r="C695" s="319"/>
    </row>
    <row r="696" spans="3:3" ht="15.75" customHeight="1" x14ac:dyDescent="0.25">
      <c r="C696" s="319"/>
    </row>
    <row r="697" spans="3:3" ht="15.75" customHeight="1" x14ac:dyDescent="0.25">
      <c r="C697" s="319"/>
    </row>
    <row r="698" spans="3:3" ht="15.75" customHeight="1" x14ac:dyDescent="0.25">
      <c r="C698" s="319"/>
    </row>
    <row r="699" spans="3:3" ht="15.75" customHeight="1" x14ac:dyDescent="0.25">
      <c r="C699" s="319"/>
    </row>
    <row r="700" spans="3:3" ht="15.75" customHeight="1" x14ac:dyDescent="0.25">
      <c r="C700" s="319"/>
    </row>
    <row r="701" spans="3:3" ht="15.75" customHeight="1" x14ac:dyDescent="0.25">
      <c r="C701" s="319"/>
    </row>
    <row r="702" spans="3:3" ht="15.75" customHeight="1" x14ac:dyDescent="0.25">
      <c r="C702" s="319"/>
    </row>
    <row r="703" spans="3:3" ht="15.75" customHeight="1" x14ac:dyDescent="0.25">
      <c r="C703" s="319"/>
    </row>
    <row r="704" spans="3:3" ht="15.75" customHeight="1" x14ac:dyDescent="0.25">
      <c r="C704" s="319"/>
    </row>
    <row r="705" spans="3:3" ht="15.75" customHeight="1" x14ac:dyDescent="0.25">
      <c r="C705" s="319"/>
    </row>
    <row r="706" spans="3:3" ht="15.75" customHeight="1" x14ac:dyDescent="0.25">
      <c r="C706" s="319"/>
    </row>
    <row r="707" spans="3:3" ht="15.75" customHeight="1" x14ac:dyDescent="0.25">
      <c r="C707" s="319"/>
    </row>
    <row r="708" spans="3:3" ht="15.75" customHeight="1" x14ac:dyDescent="0.25">
      <c r="C708" s="319"/>
    </row>
    <row r="709" spans="3:3" ht="15.75" customHeight="1" x14ac:dyDescent="0.25">
      <c r="C709" s="319"/>
    </row>
    <row r="710" spans="3:3" ht="15.75" customHeight="1" x14ac:dyDescent="0.25">
      <c r="C710" s="319"/>
    </row>
    <row r="711" spans="3:3" ht="15.75" customHeight="1" x14ac:dyDescent="0.25">
      <c r="C711" s="319"/>
    </row>
    <row r="712" spans="3:3" ht="15.75" customHeight="1" x14ac:dyDescent="0.25">
      <c r="C712" s="319"/>
    </row>
    <row r="713" spans="3:3" ht="15.75" customHeight="1" x14ac:dyDescent="0.25">
      <c r="C713" s="319"/>
    </row>
    <row r="714" spans="3:3" ht="15.75" customHeight="1" x14ac:dyDescent="0.25">
      <c r="C714" s="319"/>
    </row>
    <row r="715" spans="3:3" ht="15.75" customHeight="1" x14ac:dyDescent="0.25">
      <c r="C715" s="319"/>
    </row>
    <row r="716" spans="3:3" ht="15.75" customHeight="1" x14ac:dyDescent="0.25">
      <c r="C716" s="319"/>
    </row>
    <row r="717" spans="3:3" ht="15.75" customHeight="1" x14ac:dyDescent="0.25">
      <c r="C717" s="319"/>
    </row>
    <row r="718" spans="3:3" ht="15.75" customHeight="1" x14ac:dyDescent="0.25">
      <c r="C718" s="319"/>
    </row>
    <row r="719" spans="3:3" ht="15.75" customHeight="1" x14ac:dyDescent="0.25">
      <c r="C719" s="319"/>
    </row>
    <row r="720" spans="3:3" ht="15.75" customHeight="1" x14ac:dyDescent="0.25">
      <c r="C720" s="319"/>
    </row>
    <row r="721" spans="3:3" ht="15.75" customHeight="1" x14ac:dyDescent="0.25">
      <c r="C721" s="319"/>
    </row>
    <row r="722" spans="3:3" ht="15.75" customHeight="1" x14ac:dyDescent="0.25">
      <c r="C722" s="319"/>
    </row>
    <row r="723" spans="3:3" ht="15.75" customHeight="1" x14ac:dyDescent="0.25">
      <c r="C723" s="319"/>
    </row>
    <row r="724" spans="3:3" ht="15.75" customHeight="1" x14ac:dyDescent="0.25">
      <c r="C724" s="319"/>
    </row>
    <row r="725" spans="3:3" ht="15.75" customHeight="1" x14ac:dyDescent="0.25">
      <c r="C725" s="319"/>
    </row>
    <row r="726" spans="3:3" ht="15.75" customHeight="1" x14ac:dyDescent="0.25">
      <c r="C726" s="319"/>
    </row>
    <row r="727" spans="3:3" ht="15.75" customHeight="1" x14ac:dyDescent="0.25">
      <c r="C727" s="319"/>
    </row>
    <row r="728" spans="3:3" ht="15.75" customHeight="1" x14ac:dyDescent="0.25">
      <c r="C728" s="319"/>
    </row>
    <row r="729" spans="3:3" ht="15.75" customHeight="1" x14ac:dyDescent="0.25">
      <c r="C729" s="319"/>
    </row>
    <row r="730" spans="3:3" ht="15.75" customHeight="1" x14ac:dyDescent="0.25">
      <c r="C730" s="319"/>
    </row>
    <row r="731" spans="3:3" ht="15.75" customHeight="1" x14ac:dyDescent="0.25">
      <c r="C731" s="319"/>
    </row>
    <row r="732" spans="3:3" ht="15.75" customHeight="1" x14ac:dyDescent="0.25">
      <c r="C732" s="319"/>
    </row>
    <row r="733" spans="3:3" ht="15.75" customHeight="1" x14ac:dyDescent="0.25">
      <c r="C733" s="319"/>
    </row>
    <row r="734" spans="3:3" ht="15.75" customHeight="1" x14ac:dyDescent="0.25">
      <c r="C734" s="319"/>
    </row>
    <row r="735" spans="3:3" ht="15.75" customHeight="1" x14ac:dyDescent="0.25">
      <c r="C735" s="319"/>
    </row>
    <row r="736" spans="3:3" ht="15.75" customHeight="1" x14ac:dyDescent="0.25">
      <c r="C736" s="319"/>
    </row>
    <row r="737" spans="3:3" ht="15.75" customHeight="1" x14ac:dyDescent="0.25">
      <c r="C737" s="319"/>
    </row>
    <row r="738" spans="3:3" ht="15.75" customHeight="1" x14ac:dyDescent="0.25">
      <c r="C738" s="319"/>
    </row>
    <row r="739" spans="3:3" ht="15.75" customHeight="1" x14ac:dyDescent="0.25">
      <c r="C739" s="319"/>
    </row>
    <row r="740" spans="3:3" ht="15.75" customHeight="1" x14ac:dyDescent="0.25">
      <c r="C740" s="319"/>
    </row>
    <row r="741" spans="3:3" ht="15.75" customHeight="1" x14ac:dyDescent="0.25">
      <c r="C741" s="319"/>
    </row>
    <row r="742" spans="3:3" ht="15.75" customHeight="1" x14ac:dyDescent="0.25">
      <c r="C742" s="319"/>
    </row>
    <row r="743" spans="3:3" ht="15.75" customHeight="1" x14ac:dyDescent="0.25">
      <c r="C743" s="319"/>
    </row>
    <row r="744" spans="3:3" ht="15.75" customHeight="1" x14ac:dyDescent="0.25">
      <c r="C744" s="319"/>
    </row>
    <row r="745" spans="3:3" ht="15.75" customHeight="1" x14ac:dyDescent="0.25">
      <c r="C745" s="319"/>
    </row>
    <row r="746" spans="3:3" ht="15.75" customHeight="1" x14ac:dyDescent="0.25">
      <c r="C746" s="319"/>
    </row>
    <row r="747" spans="3:3" ht="15.75" customHeight="1" x14ac:dyDescent="0.25">
      <c r="C747" s="319"/>
    </row>
    <row r="748" spans="3:3" ht="15.75" customHeight="1" x14ac:dyDescent="0.25">
      <c r="C748" s="319"/>
    </row>
    <row r="749" spans="3:3" ht="15.75" customHeight="1" x14ac:dyDescent="0.25">
      <c r="C749" s="319"/>
    </row>
    <row r="750" spans="3:3" ht="15.75" customHeight="1" x14ac:dyDescent="0.25">
      <c r="C750" s="319"/>
    </row>
    <row r="751" spans="3:3" ht="15.75" customHeight="1" x14ac:dyDescent="0.25">
      <c r="C751" s="319"/>
    </row>
    <row r="752" spans="3:3" ht="15.75" customHeight="1" x14ac:dyDescent="0.25">
      <c r="C752" s="319"/>
    </row>
    <row r="753" spans="3:3" ht="15.75" customHeight="1" x14ac:dyDescent="0.25">
      <c r="C753" s="319"/>
    </row>
    <row r="754" spans="3:3" ht="15.75" customHeight="1" x14ac:dyDescent="0.25">
      <c r="C754" s="319"/>
    </row>
    <row r="755" spans="3:3" ht="15.75" customHeight="1" x14ac:dyDescent="0.25">
      <c r="C755" s="319"/>
    </row>
    <row r="756" spans="3:3" ht="15.75" customHeight="1" x14ac:dyDescent="0.25">
      <c r="C756" s="319"/>
    </row>
    <row r="757" spans="3:3" ht="15.75" customHeight="1" x14ac:dyDescent="0.25">
      <c r="C757" s="319"/>
    </row>
    <row r="758" spans="3:3" ht="15.75" customHeight="1" x14ac:dyDescent="0.25">
      <c r="C758" s="319"/>
    </row>
    <row r="759" spans="3:3" ht="15.75" customHeight="1" x14ac:dyDescent="0.25">
      <c r="C759" s="319"/>
    </row>
    <row r="760" spans="3:3" ht="15.75" customHeight="1" x14ac:dyDescent="0.25">
      <c r="C760" s="319"/>
    </row>
    <row r="761" spans="3:3" ht="15.75" customHeight="1" x14ac:dyDescent="0.25">
      <c r="C761" s="319"/>
    </row>
    <row r="762" spans="3:3" ht="15.75" customHeight="1" x14ac:dyDescent="0.25">
      <c r="C762" s="319"/>
    </row>
    <row r="763" spans="3:3" ht="15.75" customHeight="1" x14ac:dyDescent="0.25">
      <c r="C763" s="319"/>
    </row>
    <row r="764" spans="3:3" ht="15.75" customHeight="1" x14ac:dyDescent="0.25">
      <c r="C764" s="319"/>
    </row>
    <row r="765" spans="3:3" ht="15.75" customHeight="1" x14ac:dyDescent="0.25">
      <c r="C765" s="319"/>
    </row>
    <row r="766" spans="3:3" ht="15.75" customHeight="1" x14ac:dyDescent="0.25">
      <c r="C766" s="319"/>
    </row>
    <row r="767" spans="3:3" ht="15.75" customHeight="1" x14ac:dyDescent="0.25">
      <c r="C767" s="319"/>
    </row>
    <row r="768" spans="3:3" ht="15.75" customHeight="1" x14ac:dyDescent="0.25">
      <c r="C768" s="319"/>
    </row>
    <row r="769" spans="3:3" ht="15.75" customHeight="1" x14ac:dyDescent="0.25">
      <c r="C769" s="319"/>
    </row>
    <row r="770" spans="3:3" ht="15.75" customHeight="1" x14ac:dyDescent="0.25">
      <c r="C770" s="319"/>
    </row>
    <row r="771" spans="3:3" ht="15.75" customHeight="1" x14ac:dyDescent="0.25">
      <c r="C771" s="319"/>
    </row>
    <row r="772" spans="3:3" ht="15.75" customHeight="1" x14ac:dyDescent="0.25">
      <c r="C772" s="319"/>
    </row>
    <row r="773" spans="3:3" ht="15.75" customHeight="1" x14ac:dyDescent="0.25">
      <c r="C773" s="319"/>
    </row>
    <row r="774" spans="3:3" ht="15.75" customHeight="1" x14ac:dyDescent="0.25">
      <c r="C774" s="319"/>
    </row>
    <row r="775" spans="3:3" ht="15.75" customHeight="1" x14ac:dyDescent="0.25">
      <c r="C775" s="319"/>
    </row>
    <row r="776" spans="3:3" ht="15.75" customHeight="1" x14ac:dyDescent="0.25">
      <c r="C776" s="319"/>
    </row>
    <row r="777" spans="3:3" ht="15.75" customHeight="1" x14ac:dyDescent="0.25">
      <c r="C777" s="319"/>
    </row>
    <row r="778" spans="3:3" ht="15.75" customHeight="1" x14ac:dyDescent="0.25">
      <c r="C778" s="319"/>
    </row>
    <row r="779" spans="3:3" ht="15.75" customHeight="1" x14ac:dyDescent="0.25">
      <c r="C779" s="319"/>
    </row>
    <row r="780" spans="3:3" ht="15.75" customHeight="1" x14ac:dyDescent="0.25">
      <c r="C780" s="319"/>
    </row>
    <row r="781" spans="3:3" ht="15.75" customHeight="1" x14ac:dyDescent="0.25">
      <c r="C781" s="319"/>
    </row>
    <row r="782" spans="3:3" ht="15.75" customHeight="1" x14ac:dyDescent="0.25">
      <c r="C782" s="319"/>
    </row>
    <row r="783" spans="3:3" ht="15.75" customHeight="1" x14ac:dyDescent="0.25">
      <c r="C783" s="319"/>
    </row>
    <row r="784" spans="3:3" ht="15.75" customHeight="1" x14ac:dyDescent="0.25">
      <c r="C784" s="319"/>
    </row>
    <row r="785" spans="3:3" ht="15.75" customHeight="1" x14ac:dyDescent="0.25">
      <c r="C785" s="319"/>
    </row>
    <row r="786" spans="3:3" ht="15.75" customHeight="1" x14ac:dyDescent="0.25">
      <c r="C786" s="319"/>
    </row>
    <row r="787" spans="3:3" ht="15.75" customHeight="1" x14ac:dyDescent="0.25">
      <c r="C787" s="319"/>
    </row>
    <row r="788" spans="3:3" ht="15.75" customHeight="1" x14ac:dyDescent="0.25">
      <c r="C788" s="319"/>
    </row>
    <row r="789" spans="3:3" ht="15.75" customHeight="1" x14ac:dyDescent="0.25">
      <c r="C789" s="319"/>
    </row>
    <row r="790" spans="3:3" ht="15.75" customHeight="1" x14ac:dyDescent="0.25">
      <c r="C790" s="319"/>
    </row>
    <row r="791" spans="3:3" ht="15.75" customHeight="1" x14ac:dyDescent="0.25">
      <c r="C791" s="319"/>
    </row>
    <row r="792" spans="3:3" ht="15.75" customHeight="1" x14ac:dyDescent="0.25">
      <c r="C792" s="319"/>
    </row>
    <row r="793" spans="3:3" ht="15.75" customHeight="1" x14ac:dyDescent="0.25">
      <c r="C793" s="319"/>
    </row>
    <row r="794" spans="3:3" ht="15.75" customHeight="1" x14ac:dyDescent="0.25">
      <c r="C794" s="319"/>
    </row>
    <row r="795" spans="3:3" ht="15.75" customHeight="1" x14ac:dyDescent="0.25">
      <c r="C795" s="319"/>
    </row>
    <row r="796" spans="3:3" ht="15.75" customHeight="1" x14ac:dyDescent="0.25">
      <c r="C796" s="319"/>
    </row>
    <row r="797" spans="3:3" ht="15.75" customHeight="1" x14ac:dyDescent="0.25">
      <c r="C797" s="319"/>
    </row>
    <row r="798" spans="3:3" ht="15.75" customHeight="1" x14ac:dyDescent="0.25">
      <c r="C798" s="319"/>
    </row>
    <row r="799" spans="3:3" ht="15.75" customHeight="1" x14ac:dyDescent="0.25">
      <c r="C799" s="319"/>
    </row>
    <row r="800" spans="3:3" ht="15.75" customHeight="1" x14ac:dyDescent="0.25">
      <c r="C800" s="319"/>
    </row>
    <row r="801" spans="3:3" ht="15.75" customHeight="1" x14ac:dyDescent="0.25">
      <c r="C801" s="319"/>
    </row>
    <row r="802" spans="3:3" ht="15.75" customHeight="1" x14ac:dyDescent="0.25">
      <c r="C802" s="319"/>
    </row>
    <row r="803" spans="3:3" ht="15.75" customHeight="1" x14ac:dyDescent="0.25">
      <c r="C803" s="319"/>
    </row>
    <row r="804" spans="3:3" ht="15.75" customHeight="1" x14ac:dyDescent="0.25">
      <c r="C804" s="319"/>
    </row>
    <row r="805" spans="3:3" ht="15.75" customHeight="1" x14ac:dyDescent="0.25">
      <c r="C805" s="319"/>
    </row>
    <row r="806" spans="3:3" ht="15.75" customHeight="1" x14ac:dyDescent="0.25">
      <c r="C806" s="319"/>
    </row>
    <row r="807" spans="3:3" ht="15.75" customHeight="1" x14ac:dyDescent="0.25">
      <c r="C807" s="319"/>
    </row>
    <row r="808" spans="3:3" ht="15.75" customHeight="1" x14ac:dyDescent="0.25">
      <c r="C808" s="319"/>
    </row>
    <row r="809" spans="3:3" ht="15.75" customHeight="1" x14ac:dyDescent="0.25">
      <c r="C809" s="319"/>
    </row>
    <row r="810" spans="3:3" ht="15.75" customHeight="1" x14ac:dyDescent="0.25">
      <c r="C810" s="319"/>
    </row>
    <row r="811" spans="3:3" ht="15.75" customHeight="1" x14ac:dyDescent="0.25">
      <c r="C811" s="319"/>
    </row>
    <row r="812" spans="3:3" ht="15.75" customHeight="1" x14ac:dyDescent="0.25">
      <c r="C812" s="319"/>
    </row>
    <row r="813" spans="3:3" ht="15.75" customHeight="1" x14ac:dyDescent="0.25">
      <c r="C813" s="319"/>
    </row>
    <row r="814" spans="3:3" ht="15.75" customHeight="1" x14ac:dyDescent="0.25">
      <c r="C814" s="319"/>
    </row>
    <row r="815" spans="3:3" ht="15.75" customHeight="1" x14ac:dyDescent="0.25">
      <c r="C815" s="319"/>
    </row>
    <row r="816" spans="3:3" ht="15.75" customHeight="1" x14ac:dyDescent="0.25">
      <c r="C816" s="319"/>
    </row>
    <row r="817" spans="3:3" ht="15.75" customHeight="1" x14ac:dyDescent="0.25">
      <c r="C817" s="319"/>
    </row>
    <row r="818" spans="3:3" ht="15.75" customHeight="1" x14ac:dyDescent="0.25">
      <c r="C818" s="319"/>
    </row>
    <row r="819" spans="3:3" ht="15.75" customHeight="1" x14ac:dyDescent="0.25">
      <c r="C819" s="319"/>
    </row>
    <row r="820" spans="3:3" ht="15.75" customHeight="1" x14ac:dyDescent="0.25">
      <c r="C820" s="319"/>
    </row>
    <row r="821" spans="3:3" ht="15.75" customHeight="1" x14ac:dyDescent="0.25">
      <c r="C821" s="319"/>
    </row>
    <row r="822" spans="3:3" ht="15.75" customHeight="1" x14ac:dyDescent="0.25">
      <c r="C822" s="319"/>
    </row>
    <row r="823" spans="3:3" ht="15.75" customHeight="1" x14ac:dyDescent="0.25">
      <c r="C823" s="319"/>
    </row>
    <row r="824" spans="3:3" ht="15.75" customHeight="1" x14ac:dyDescent="0.25">
      <c r="C824" s="319"/>
    </row>
    <row r="825" spans="3:3" ht="15.75" customHeight="1" x14ac:dyDescent="0.25">
      <c r="C825" s="319"/>
    </row>
    <row r="826" spans="3:3" ht="15.75" customHeight="1" x14ac:dyDescent="0.25">
      <c r="C826" s="319"/>
    </row>
    <row r="827" spans="3:3" ht="15.75" customHeight="1" x14ac:dyDescent="0.25">
      <c r="C827" s="319"/>
    </row>
    <row r="828" spans="3:3" ht="15.75" customHeight="1" x14ac:dyDescent="0.25">
      <c r="C828" s="319"/>
    </row>
    <row r="829" spans="3:3" ht="15.75" customHeight="1" x14ac:dyDescent="0.25">
      <c r="C829" s="319"/>
    </row>
    <row r="830" spans="3:3" ht="15.75" customHeight="1" x14ac:dyDescent="0.25">
      <c r="C830" s="319"/>
    </row>
    <row r="831" spans="3:3" ht="15.75" customHeight="1" x14ac:dyDescent="0.25">
      <c r="C831" s="319"/>
    </row>
    <row r="832" spans="3:3" ht="15.75" customHeight="1" x14ac:dyDescent="0.25">
      <c r="C832" s="319"/>
    </row>
    <row r="833" spans="3:3" ht="15.75" customHeight="1" x14ac:dyDescent="0.25">
      <c r="C833" s="319"/>
    </row>
    <row r="834" spans="3:3" ht="15.75" customHeight="1" x14ac:dyDescent="0.25">
      <c r="C834" s="319"/>
    </row>
    <row r="835" spans="3:3" ht="15.75" customHeight="1" x14ac:dyDescent="0.25">
      <c r="C835" s="319"/>
    </row>
    <row r="836" spans="3:3" ht="15.75" customHeight="1" x14ac:dyDescent="0.25">
      <c r="C836" s="319"/>
    </row>
    <row r="837" spans="3:3" ht="15.75" customHeight="1" x14ac:dyDescent="0.25">
      <c r="C837" s="319"/>
    </row>
    <row r="838" spans="3:3" ht="15.75" customHeight="1" x14ac:dyDescent="0.25">
      <c r="C838" s="319"/>
    </row>
    <row r="839" spans="3:3" ht="15.75" customHeight="1" x14ac:dyDescent="0.25">
      <c r="C839" s="319"/>
    </row>
    <row r="840" spans="3:3" ht="15.75" customHeight="1" x14ac:dyDescent="0.25">
      <c r="C840" s="319"/>
    </row>
    <row r="841" spans="3:3" ht="15.75" customHeight="1" x14ac:dyDescent="0.25">
      <c r="C841" s="319"/>
    </row>
    <row r="842" spans="3:3" ht="15.75" customHeight="1" x14ac:dyDescent="0.25">
      <c r="C842" s="319"/>
    </row>
    <row r="843" spans="3:3" ht="15.75" customHeight="1" x14ac:dyDescent="0.25">
      <c r="C843" s="319"/>
    </row>
    <row r="844" spans="3:3" ht="15.75" customHeight="1" x14ac:dyDescent="0.25">
      <c r="C844" s="319"/>
    </row>
    <row r="845" spans="3:3" ht="15.75" customHeight="1" x14ac:dyDescent="0.25">
      <c r="C845" s="319"/>
    </row>
    <row r="846" spans="3:3" ht="15.75" customHeight="1" x14ac:dyDescent="0.25">
      <c r="C846" s="319"/>
    </row>
    <row r="847" spans="3:3" ht="15.75" customHeight="1" x14ac:dyDescent="0.25">
      <c r="C847" s="319"/>
    </row>
    <row r="848" spans="3:3" ht="15.75" customHeight="1" x14ac:dyDescent="0.25">
      <c r="C848" s="319"/>
    </row>
    <row r="849" spans="3:3" ht="15.75" customHeight="1" x14ac:dyDescent="0.25">
      <c r="C849" s="319"/>
    </row>
    <row r="850" spans="3:3" ht="15.75" customHeight="1" x14ac:dyDescent="0.25">
      <c r="C850" s="319"/>
    </row>
    <row r="851" spans="3:3" ht="15.75" customHeight="1" x14ac:dyDescent="0.25">
      <c r="C851" s="319"/>
    </row>
    <row r="852" spans="3:3" ht="15.75" customHeight="1" x14ac:dyDescent="0.25">
      <c r="C852" s="319"/>
    </row>
    <row r="853" spans="3:3" ht="15.75" customHeight="1" x14ac:dyDescent="0.25">
      <c r="C853" s="319"/>
    </row>
    <row r="854" spans="3:3" ht="15.75" customHeight="1" x14ac:dyDescent="0.25">
      <c r="C854" s="319"/>
    </row>
    <row r="855" spans="3:3" ht="15.75" customHeight="1" x14ac:dyDescent="0.25">
      <c r="C855" s="319"/>
    </row>
    <row r="856" spans="3:3" ht="15.75" customHeight="1" x14ac:dyDescent="0.25">
      <c r="C856" s="319"/>
    </row>
    <row r="857" spans="3:3" ht="15.75" customHeight="1" x14ac:dyDescent="0.25">
      <c r="C857" s="319"/>
    </row>
    <row r="858" spans="3:3" ht="15.75" customHeight="1" x14ac:dyDescent="0.25">
      <c r="C858" s="319"/>
    </row>
    <row r="859" spans="3:3" ht="15.75" customHeight="1" x14ac:dyDescent="0.25">
      <c r="C859" s="319"/>
    </row>
    <row r="860" spans="3:3" ht="15.75" customHeight="1" x14ac:dyDescent="0.25">
      <c r="C860" s="319"/>
    </row>
    <row r="861" spans="3:3" ht="15.75" customHeight="1" x14ac:dyDescent="0.25">
      <c r="C861" s="319"/>
    </row>
    <row r="862" spans="3:3" ht="15.75" customHeight="1" x14ac:dyDescent="0.25">
      <c r="C862" s="319"/>
    </row>
    <row r="863" spans="3:3" ht="15.75" customHeight="1" x14ac:dyDescent="0.25">
      <c r="C863" s="319"/>
    </row>
    <row r="864" spans="3:3" ht="15.75" customHeight="1" x14ac:dyDescent="0.25">
      <c r="C864" s="319"/>
    </row>
    <row r="865" spans="3:3" ht="15.75" customHeight="1" x14ac:dyDescent="0.25">
      <c r="C865" s="319"/>
    </row>
    <row r="866" spans="3:3" ht="15.75" customHeight="1" x14ac:dyDescent="0.25">
      <c r="C866" s="319"/>
    </row>
    <row r="867" spans="3:3" ht="15.75" customHeight="1" x14ac:dyDescent="0.25">
      <c r="C867" s="319"/>
    </row>
    <row r="868" spans="3:3" ht="15.75" customHeight="1" x14ac:dyDescent="0.25">
      <c r="C868" s="319"/>
    </row>
    <row r="869" spans="3:3" ht="15.75" customHeight="1" x14ac:dyDescent="0.25">
      <c r="C869" s="319"/>
    </row>
    <row r="870" spans="3:3" ht="15.75" customHeight="1" x14ac:dyDescent="0.25">
      <c r="C870" s="319"/>
    </row>
    <row r="871" spans="3:3" ht="15.75" customHeight="1" x14ac:dyDescent="0.25">
      <c r="C871" s="319"/>
    </row>
    <row r="872" spans="3:3" ht="15.75" customHeight="1" x14ac:dyDescent="0.25">
      <c r="C872" s="319"/>
    </row>
    <row r="873" spans="3:3" ht="15.75" customHeight="1" x14ac:dyDescent="0.25">
      <c r="C873" s="319"/>
    </row>
    <row r="874" spans="3:3" ht="15.75" customHeight="1" x14ac:dyDescent="0.25">
      <c r="C874" s="319"/>
    </row>
    <row r="875" spans="3:3" ht="15.75" customHeight="1" x14ac:dyDescent="0.25">
      <c r="C875" s="319"/>
    </row>
    <row r="876" spans="3:3" ht="15.75" customHeight="1" x14ac:dyDescent="0.25">
      <c r="C876" s="319"/>
    </row>
    <row r="877" spans="3:3" ht="15.75" customHeight="1" x14ac:dyDescent="0.25">
      <c r="C877" s="319"/>
    </row>
    <row r="878" spans="3:3" ht="15.75" customHeight="1" x14ac:dyDescent="0.25">
      <c r="C878" s="319"/>
    </row>
    <row r="879" spans="3:3" ht="15.75" customHeight="1" x14ac:dyDescent="0.25">
      <c r="C879" s="319"/>
    </row>
    <row r="880" spans="3:3" ht="15.75" customHeight="1" x14ac:dyDescent="0.25">
      <c r="C880" s="319"/>
    </row>
    <row r="881" spans="3:3" ht="15.75" customHeight="1" x14ac:dyDescent="0.25">
      <c r="C881" s="319"/>
    </row>
    <row r="882" spans="3:3" ht="15.75" customHeight="1" x14ac:dyDescent="0.25">
      <c r="C882" s="319"/>
    </row>
    <row r="883" spans="3:3" ht="15.75" customHeight="1" x14ac:dyDescent="0.25">
      <c r="C883" s="319"/>
    </row>
    <row r="884" spans="3:3" ht="15.75" customHeight="1" x14ac:dyDescent="0.25">
      <c r="C884" s="319"/>
    </row>
    <row r="885" spans="3:3" ht="15.75" customHeight="1" x14ac:dyDescent="0.25">
      <c r="C885" s="319"/>
    </row>
    <row r="886" spans="3:3" ht="15.75" customHeight="1" x14ac:dyDescent="0.25">
      <c r="C886" s="319"/>
    </row>
    <row r="887" spans="3:3" ht="15.75" customHeight="1" x14ac:dyDescent="0.25">
      <c r="C887" s="319"/>
    </row>
    <row r="888" spans="3:3" ht="15.75" customHeight="1" x14ac:dyDescent="0.25">
      <c r="C888" s="319"/>
    </row>
    <row r="889" spans="3:3" ht="15.75" customHeight="1" x14ac:dyDescent="0.25">
      <c r="C889" s="319"/>
    </row>
    <row r="890" spans="3:3" ht="15.75" customHeight="1" x14ac:dyDescent="0.25">
      <c r="C890" s="319"/>
    </row>
    <row r="891" spans="3:3" ht="15.75" customHeight="1" x14ac:dyDescent="0.25">
      <c r="C891" s="319"/>
    </row>
    <row r="892" spans="3:3" ht="15.75" customHeight="1" x14ac:dyDescent="0.25">
      <c r="C892" s="319"/>
    </row>
    <row r="893" spans="3:3" ht="15.75" customHeight="1" x14ac:dyDescent="0.25">
      <c r="C893" s="319"/>
    </row>
    <row r="894" spans="3:3" ht="15.75" customHeight="1" x14ac:dyDescent="0.25">
      <c r="C894" s="319"/>
    </row>
    <row r="895" spans="3:3" ht="15.75" customHeight="1" x14ac:dyDescent="0.25">
      <c r="C895" s="319"/>
    </row>
    <row r="896" spans="3:3" ht="15.75" customHeight="1" x14ac:dyDescent="0.25">
      <c r="C896" s="319"/>
    </row>
    <row r="897" spans="3:3" ht="15.75" customHeight="1" x14ac:dyDescent="0.25">
      <c r="C897" s="319"/>
    </row>
    <row r="898" spans="3:3" ht="15.75" customHeight="1" x14ac:dyDescent="0.25">
      <c r="C898" s="319"/>
    </row>
    <row r="899" spans="3:3" ht="15.75" customHeight="1" x14ac:dyDescent="0.25">
      <c r="C899" s="319"/>
    </row>
    <row r="900" spans="3:3" ht="15.75" customHeight="1" x14ac:dyDescent="0.25">
      <c r="C900" s="319"/>
    </row>
    <row r="901" spans="3:3" ht="15.75" customHeight="1" x14ac:dyDescent="0.25">
      <c r="C901" s="319"/>
    </row>
    <row r="902" spans="3:3" ht="15.75" customHeight="1" x14ac:dyDescent="0.25">
      <c r="C902" s="319"/>
    </row>
    <row r="903" spans="3:3" ht="15.75" customHeight="1" x14ac:dyDescent="0.25">
      <c r="C903" s="319"/>
    </row>
    <row r="904" spans="3:3" ht="15.75" customHeight="1" x14ac:dyDescent="0.25">
      <c r="C904" s="319"/>
    </row>
    <row r="905" spans="3:3" ht="15.75" customHeight="1" x14ac:dyDescent="0.25">
      <c r="C905" s="319"/>
    </row>
    <row r="906" spans="3:3" ht="15.75" customHeight="1" x14ac:dyDescent="0.25">
      <c r="C906" s="319"/>
    </row>
    <row r="907" spans="3:3" ht="15.75" customHeight="1" x14ac:dyDescent="0.25">
      <c r="C907" s="319"/>
    </row>
    <row r="908" spans="3:3" ht="15.75" customHeight="1" x14ac:dyDescent="0.25">
      <c r="C908" s="319"/>
    </row>
    <row r="909" spans="3:3" ht="15.75" customHeight="1" x14ac:dyDescent="0.25">
      <c r="C909" s="319"/>
    </row>
    <row r="910" spans="3:3" ht="15.75" customHeight="1" x14ac:dyDescent="0.25">
      <c r="C910" s="319"/>
    </row>
    <row r="911" spans="3:3" ht="15.75" customHeight="1" x14ac:dyDescent="0.25">
      <c r="C911" s="319"/>
    </row>
    <row r="912" spans="3:3" ht="15.75" customHeight="1" x14ac:dyDescent="0.25">
      <c r="C912" s="319"/>
    </row>
    <row r="913" spans="3:3" ht="15.75" customHeight="1" x14ac:dyDescent="0.25">
      <c r="C913" s="319"/>
    </row>
    <row r="914" spans="3:3" ht="15.75" customHeight="1" x14ac:dyDescent="0.25">
      <c r="C914" s="319"/>
    </row>
    <row r="915" spans="3:3" ht="15.75" customHeight="1" x14ac:dyDescent="0.25">
      <c r="C915" s="319"/>
    </row>
    <row r="916" spans="3:3" ht="15.75" customHeight="1" x14ac:dyDescent="0.25">
      <c r="C916" s="319"/>
    </row>
    <row r="917" spans="3:3" ht="15.75" customHeight="1" x14ac:dyDescent="0.25">
      <c r="C917" s="319"/>
    </row>
    <row r="918" spans="3:3" ht="15.75" customHeight="1" x14ac:dyDescent="0.25">
      <c r="C918" s="319"/>
    </row>
    <row r="919" spans="3:3" ht="15.75" customHeight="1" x14ac:dyDescent="0.25">
      <c r="C919" s="319"/>
    </row>
    <row r="920" spans="3:3" ht="15.75" customHeight="1" x14ac:dyDescent="0.25">
      <c r="C920" s="319"/>
    </row>
    <row r="921" spans="3:3" ht="15.75" customHeight="1" x14ac:dyDescent="0.25">
      <c r="C921" s="319"/>
    </row>
    <row r="922" spans="3:3" ht="15.75" customHeight="1" x14ac:dyDescent="0.25">
      <c r="C922" s="319"/>
    </row>
    <row r="923" spans="3:3" ht="15.75" customHeight="1" x14ac:dyDescent="0.25">
      <c r="C923" s="319"/>
    </row>
    <row r="924" spans="3:3" ht="15.75" customHeight="1" x14ac:dyDescent="0.25">
      <c r="C924" s="319"/>
    </row>
    <row r="925" spans="3:3" ht="15.75" customHeight="1" x14ac:dyDescent="0.25">
      <c r="C925" s="319"/>
    </row>
    <row r="926" spans="3:3" ht="15.75" customHeight="1" x14ac:dyDescent="0.25">
      <c r="C926" s="319"/>
    </row>
    <row r="927" spans="3:3" ht="15.75" customHeight="1" x14ac:dyDescent="0.25">
      <c r="C927" s="319"/>
    </row>
    <row r="928" spans="3:3" ht="15.75" customHeight="1" x14ac:dyDescent="0.25">
      <c r="C928" s="319"/>
    </row>
    <row r="929" spans="3:3" ht="15.75" customHeight="1" x14ac:dyDescent="0.25">
      <c r="C929" s="319"/>
    </row>
    <row r="930" spans="3:3" ht="15.75" customHeight="1" x14ac:dyDescent="0.25">
      <c r="C930" s="319"/>
    </row>
    <row r="931" spans="3:3" ht="15.75" customHeight="1" x14ac:dyDescent="0.25">
      <c r="C931" s="319"/>
    </row>
    <row r="932" spans="3:3" ht="15.75" customHeight="1" x14ac:dyDescent="0.25">
      <c r="C932" s="319"/>
    </row>
    <row r="933" spans="3:3" ht="15.75" customHeight="1" x14ac:dyDescent="0.25">
      <c r="C933" s="319"/>
    </row>
    <row r="934" spans="3:3" ht="15.75" customHeight="1" x14ac:dyDescent="0.25">
      <c r="C934" s="319"/>
    </row>
    <row r="935" spans="3:3" ht="15.75" customHeight="1" x14ac:dyDescent="0.25">
      <c r="C935" s="319"/>
    </row>
    <row r="936" spans="3:3" ht="15.75" customHeight="1" x14ac:dyDescent="0.25">
      <c r="C936" s="319"/>
    </row>
    <row r="937" spans="3:3" ht="15.75" customHeight="1" x14ac:dyDescent="0.25">
      <c r="C937" s="319"/>
    </row>
    <row r="938" spans="3:3" ht="15.75" customHeight="1" x14ac:dyDescent="0.25">
      <c r="C938" s="319"/>
    </row>
    <row r="939" spans="3:3" ht="15.75" customHeight="1" x14ac:dyDescent="0.25">
      <c r="C939" s="319"/>
    </row>
    <row r="940" spans="3:3" ht="15.75" customHeight="1" x14ac:dyDescent="0.25">
      <c r="C940" s="319"/>
    </row>
    <row r="941" spans="3:3" ht="15.75" customHeight="1" x14ac:dyDescent="0.25">
      <c r="C941" s="319"/>
    </row>
    <row r="942" spans="3:3" ht="15.75" customHeight="1" x14ac:dyDescent="0.25">
      <c r="C942" s="319"/>
    </row>
    <row r="943" spans="3:3" ht="15.75" customHeight="1" x14ac:dyDescent="0.25">
      <c r="C943" s="319"/>
    </row>
    <row r="944" spans="3:3" ht="15.75" customHeight="1" x14ac:dyDescent="0.25">
      <c r="C944" s="319"/>
    </row>
    <row r="945" spans="3:3" ht="15.75" customHeight="1" x14ac:dyDescent="0.25">
      <c r="C945" s="319"/>
    </row>
    <row r="946" spans="3:3" ht="15.75" customHeight="1" x14ac:dyDescent="0.25">
      <c r="C946" s="319"/>
    </row>
    <row r="947" spans="3:3" ht="15.75" customHeight="1" x14ac:dyDescent="0.25">
      <c r="C947" s="319"/>
    </row>
    <row r="948" spans="3:3" ht="15.75" customHeight="1" x14ac:dyDescent="0.25">
      <c r="C948" s="319"/>
    </row>
    <row r="949" spans="3:3" ht="15.75" customHeight="1" x14ac:dyDescent="0.25">
      <c r="C949" s="319"/>
    </row>
    <row r="950" spans="3:3" ht="15.75" customHeight="1" x14ac:dyDescent="0.25">
      <c r="C950" s="319"/>
    </row>
    <row r="951" spans="3:3" ht="15.75" customHeight="1" x14ac:dyDescent="0.25">
      <c r="C951" s="319"/>
    </row>
    <row r="952" spans="3:3" ht="15.75" customHeight="1" x14ac:dyDescent="0.25">
      <c r="C952" s="319"/>
    </row>
    <row r="953" spans="3:3" ht="15.75" customHeight="1" x14ac:dyDescent="0.25">
      <c r="C953" s="319"/>
    </row>
    <row r="954" spans="3:3" ht="15.75" customHeight="1" x14ac:dyDescent="0.25">
      <c r="C954" s="319"/>
    </row>
    <row r="955" spans="3:3" ht="15.75" customHeight="1" x14ac:dyDescent="0.25">
      <c r="C955" s="319"/>
    </row>
    <row r="956" spans="3:3" ht="15.75" customHeight="1" x14ac:dyDescent="0.25">
      <c r="C956" s="319"/>
    </row>
    <row r="957" spans="3:3" ht="15.75" customHeight="1" x14ac:dyDescent="0.25">
      <c r="C957" s="319"/>
    </row>
    <row r="958" spans="3:3" ht="15.75" customHeight="1" x14ac:dyDescent="0.25">
      <c r="C958" s="319"/>
    </row>
    <row r="959" spans="3:3" ht="15.75" customHeight="1" x14ac:dyDescent="0.25">
      <c r="C959" s="319"/>
    </row>
    <row r="960" spans="3:3" ht="15.75" customHeight="1" x14ac:dyDescent="0.25">
      <c r="C960" s="319"/>
    </row>
    <row r="961" spans="3:3" ht="15.75" customHeight="1" x14ac:dyDescent="0.25">
      <c r="C961" s="319"/>
    </row>
    <row r="962" spans="3:3" ht="15.75" customHeight="1" x14ac:dyDescent="0.25">
      <c r="C962" s="319"/>
    </row>
    <row r="963" spans="3:3" ht="15.75" customHeight="1" x14ac:dyDescent="0.25">
      <c r="C963" s="319"/>
    </row>
    <row r="964" spans="3:3" ht="15.75" customHeight="1" x14ac:dyDescent="0.25">
      <c r="C964" s="319"/>
    </row>
    <row r="965" spans="3:3" ht="15.75" customHeight="1" x14ac:dyDescent="0.25">
      <c r="C965" s="319"/>
    </row>
    <row r="966" spans="3:3" ht="15.75" customHeight="1" x14ac:dyDescent="0.25">
      <c r="C966" s="319"/>
    </row>
    <row r="967" spans="3:3" ht="15.75" customHeight="1" x14ac:dyDescent="0.25">
      <c r="C967" s="319"/>
    </row>
    <row r="968" spans="3:3" ht="15.75" customHeight="1" x14ac:dyDescent="0.25">
      <c r="C968" s="319"/>
    </row>
    <row r="969" spans="3:3" ht="15.75" customHeight="1" x14ac:dyDescent="0.25">
      <c r="C969" s="319"/>
    </row>
    <row r="970" spans="3:3" ht="15.75" customHeight="1" x14ac:dyDescent="0.25">
      <c r="C970" s="319"/>
    </row>
    <row r="971" spans="3:3" ht="15.75" customHeight="1" x14ac:dyDescent="0.25">
      <c r="C971" s="319"/>
    </row>
    <row r="972" spans="3:3" ht="15.75" customHeight="1" x14ac:dyDescent="0.25">
      <c r="C972" s="319"/>
    </row>
    <row r="973" spans="3:3" ht="15.75" customHeight="1" x14ac:dyDescent="0.25">
      <c r="C973" s="319"/>
    </row>
    <row r="974" spans="3:3" ht="15.75" customHeight="1" x14ac:dyDescent="0.25">
      <c r="C974" s="319"/>
    </row>
    <row r="975" spans="3:3" ht="15.75" customHeight="1" x14ac:dyDescent="0.25">
      <c r="C975" s="319"/>
    </row>
    <row r="976" spans="3:3" ht="15.75" customHeight="1" x14ac:dyDescent="0.25">
      <c r="C976" s="319"/>
    </row>
    <row r="977" spans="3:3" ht="15.75" customHeight="1" x14ac:dyDescent="0.25">
      <c r="C977" s="319"/>
    </row>
    <row r="978" spans="3:3" ht="15.75" customHeight="1" x14ac:dyDescent="0.25">
      <c r="C978" s="319"/>
    </row>
    <row r="979" spans="3:3" ht="15.75" customHeight="1" x14ac:dyDescent="0.25">
      <c r="C979" s="319"/>
    </row>
    <row r="980" spans="3:3" ht="15.75" customHeight="1" x14ac:dyDescent="0.25">
      <c r="C980" s="319"/>
    </row>
    <row r="981" spans="3:3" ht="15.75" customHeight="1" x14ac:dyDescent="0.25">
      <c r="C981" s="319"/>
    </row>
    <row r="982" spans="3:3" ht="15.75" customHeight="1" x14ac:dyDescent="0.25">
      <c r="C982" s="319"/>
    </row>
    <row r="983" spans="3:3" ht="15.75" customHeight="1" x14ac:dyDescent="0.25">
      <c r="C983" s="319"/>
    </row>
    <row r="984" spans="3:3" ht="15.75" customHeight="1" x14ac:dyDescent="0.25">
      <c r="C984" s="319"/>
    </row>
    <row r="985" spans="3:3" ht="15.75" customHeight="1" x14ac:dyDescent="0.25">
      <c r="C985" s="319"/>
    </row>
    <row r="986" spans="3:3" ht="15.75" customHeight="1" x14ac:dyDescent="0.25">
      <c r="C986" s="319"/>
    </row>
    <row r="987" spans="3:3" ht="15.75" customHeight="1" x14ac:dyDescent="0.25">
      <c r="C987" s="319"/>
    </row>
    <row r="988" spans="3:3" ht="15.75" customHeight="1" x14ac:dyDescent="0.25">
      <c r="C988" s="319"/>
    </row>
    <row r="989" spans="3:3" ht="15.75" customHeight="1" x14ac:dyDescent="0.25">
      <c r="C989" s="319"/>
    </row>
    <row r="990" spans="3:3" ht="15.75" customHeight="1" x14ac:dyDescent="0.25">
      <c r="C990" s="319"/>
    </row>
    <row r="991" spans="3:3" ht="15.75" customHeight="1" x14ac:dyDescent="0.25">
      <c r="C991" s="319"/>
    </row>
    <row r="992" spans="3:3" ht="15.75" customHeight="1" x14ac:dyDescent="0.25">
      <c r="C992" s="319"/>
    </row>
    <row r="993" spans="3:3" ht="15.75" customHeight="1" x14ac:dyDescent="0.25">
      <c r="C993" s="319"/>
    </row>
    <row r="994" spans="3:3" ht="15.75" customHeight="1" x14ac:dyDescent="0.25">
      <c r="C994" s="319"/>
    </row>
    <row r="995" spans="3:3" ht="15.75" customHeight="1" x14ac:dyDescent="0.25">
      <c r="C995" s="319"/>
    </row>
    <row r="996" spans="3:3" ht="15.75" customHeight="1" x14ac:dyDescent="0.25">
      <c r="C996" s="319"/>
    </row>
    <row r="997" spans="3:3" ht="15.75" customHeight="1" x14ac:dyDescent="0.25">
      <c r="C997" s="319"/>
    </row>
    <row r="998" spans="3:3" ht="15.75" customHeight="1" x14ac:dyDescent="0.25">
      <c r="C998" s="319"/>
    </row>
    <row r="999" spans="3:3" ht="15.75" customHeight="1" x14ac:dyDescent="0.25">
      <c r="C999" s="319"/>
    </row>
    <row r="1000" spans="3:3" ht="15.75" customHeight="1" x14ac:dyDescent="0.25">
      <c r="C1000" s="31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6.33203125" customWidth="1"/>
    <col min="2" max="2" width="33" customWidth="1"/>
    <col min="3" max="4" width="6.33203125" customWidth="1"/>
    <col min="5" max="5" width="13.6640625" customWidth="1"/>
    <col min="6" max="6" width="13.88671875" customWidth="1"/>
    <col min="7" max="14" width="5.6640625" customWidth="1"/>
  </cols>
  <sheetData>
    <row r="1" spans="1:14" ht="15.75" customHeight="1" x14ac:dyDescent="0.25">
      <c r="A1" s="344" t="s">
        <v>0</v>
      </c>
      <c r="B1" s="325" t="s">
        <v>1</v>
      </c>
      <c r="C1" s="345" t="s">
        <v>130</v>
      </c>
      <c r="D1" s="334" t="s">
        <v>112</v>
      </c>
      <c r="E1" s="346" t="s">
        <v>131</v>
      </c>
      <c r="F1" s="346" t="s">
        <v>132</v>
      </c>
      <c r="G1" s="347">
        <v>1</v>
      </c>
      <c r="H1" s="342"/>
      <c r="I1" s="341">
        <v>2</v>
      </c>
      <c r="J1" s="342"/>
      <c r="K1" s="343">
        <v>3</v>
      </c>
      <c r="L1" s="342"/>
      <c r="M1" s="343">
        <v>4</v>
      </c>
      <c r="N1" s="342"/>
    </row>
    <row r="2" spans="1:14" ht="24" customHeight="1" x14ac:dyDescent="0.25">
      <c r="A2" s="322"/>
      <c r="B2" s="322"/>
      <c r="C2" s="322"/>
      <c r="D2" s="322"/>
      <c r="E2" s="322"/>
      <c r="F2" s="322"/>
      <c r="G2" s="127" t="s">
        <v>133</v>
      </c>
      <c r="H2" s="128" t="s">
        <v>134</v>
      </c>
      <c r="I2" s="129" t="s">
        <v>133</v>
      </c>
      <c r="J2" s="128" t="s">
        <v>134</v>
      </c>
      <c r="K2" s="130" t="s">
        <v>133</v>
      </c>
      <c r="L2" s="131" t="s">
        <v>134</v>
      </c>
      <c r="M2" s="130" t="s">
        <v>133</v>
      </c>
      <c r="N2" s="132" t="s">
        <v>134</v>
      </c>
    </row>
    <row r="3" spans="1:14" ht="15.75" customHeight="1" x14ac:dyDescent="0.25">
      <c r="A3" s="133" t="s">
        <v>34</v>
      </c>
      <c r="B3" s="49" t="s">
        <v>44</v>
      </c>
      <c r="C3" s="134">
        <v>1</v>
      </c>
      <c r="D3" s="135">
        <f t="shared" ref="D3:D15" si="0">(H3+J3+L3+N3)*2.5</f>
        <v>6.875</v>
      </c>
      <c r="E3" s="136" t="s">
        <v>135</v>
      </c>
      <c r="F3" s="136" t="s">
        <v>136</v>
      </c>
      <c r="G3" s="25">
        <v>3</v>
      </c>
      <c r="H3" s="137">
        <v>1</v>
      </c>
      <c r="I3" s="138">
        <v>46</v>
      </c>
      <c r="J3" s="137">
        <v>0.5</v>
      </c>
      <c r="K3" s="138">
        <v>95</v>
      </c>
      <c r="L3" s="137">
        <v>0.75</v>
      </c>
      <c r="M3" s="138">
        <v>21</v>
      </c>
      <c r="N3" s="139">
        <v>0.5</v>
      </c>
    </row>
    <row r="4" spans="1:14" ht="15.75" customHeight="1" x14ac:dyDescent="0.25">
      <c r="A4" s="133"/>
      <c r="B4" s="49"/>
      <c r="C4" s="134"/>
      <c r="D4" s="135">
        <f t="shared" si="0"/>
        <v>0</v>
      </c>
      <c r="E4" s="136"/>
      <c r="F4" s="136"/>
      <c r="G4" s="25">
        <f t="shared" ref="G4:G15" ca="1" si="1">RANDBETWEEN(1,42)</f>
        <v>32</v>
      </c>
      <c r="H4" s="137"/>
      <c r="I4" s="138">
        <f t="shared" ref="I4:I15" ca="1" si="2">RANDBETWEEN(43,88)</f>
        <v>54</v>
      </c>
      <c r="J4" s="137"/>
      <c r="K4" s="138">
        <f t="shared" ref="K4:K15" ca="1" si="3">RANDBETWEEN(89,105)</f>
        <v>100</v>
      </c>
      <c r="L4" s="137"/>
      <c r="M4" s="138">
        <f t="shared" ref="M4:M15" ca="1" si="4">RANDBETWEEN(1,105)</f>
        <v>62</v>
      </c>
      <c r="N4" s="139"/>
    </row>
    <row r="5" spans="1:14" ht="15.75" customHeight="1" x14ac:dyDescent="0.25">
      <c r="A5" s="133"/>
      <c r="B5" s="49"/>
      <c r="C5" s="134"/>
      <c r="D5" s="135">
        <f t="shared" si="0"/>
        <v>0</v>
      </c>
      <c r="E5" s="136"/>
      <c r="F5" s="136"/>
      <c r="G5" s="25">
        <f t="shared" ca="1" si="1"/>
        <v>8</v>
      </c>
      <c r="H5" s="137"/>
      <c r="I5" s="138">
        <f t="shared" ca="1" si="2"/>
        <v>52</v>
      </c>
      <c r="J5" s="137"/>
      <c r="K5" s="138">
        <f t="shared" ca="1" si="3"/>
        <v>102</v>
      </c>
      <c r="L5" s="137"/>
      <c r="M5" s="138">
        <f t="shared" ca="1" si="4"/>
        <v>10</v>
      </c>
      <c r="N5" s="139"/>
    </row>
    <row r="6" spans="1:14" ht="15.75" customHeight="1" x14ac:dyDescent="0.25">
      <c r="A6" s="133"/>
      <c r="B6" s="49"/>
      <c r="C6" s="134"/>
      <c r="D6" s="135">
        <f t="shared" si="0"/>
        <v>0</v>
      </c>
      <c r="E6" s="136"/>
      <c r="F6" s="136"/>
      <c r="G6" s="25">
        <f t="shared" ca="1" si="1"/>
        <v>20</v>
      </c>
      <c r="H6" s="137"/>
      <c r="I6" s="138">
        <f t="shared" ca="1" si="2"/>
        <v>68</v>
      </c>
      <c r="J6" s="137"/>
      <c r="K6" s="138">
        <f t="shared" ca="1" si="3"/>
        <v>96</v>
      </c>
      <c r="L6" s="137"/>
      <c r="M6" s="138">
        <f t="shared" ca="1" si="4"/>
        <v>40</v>
      </c>
      <c r="N6" s="139"/>
    </row>
    <row r="7" spans="1:14" ht="15.75" customHeight="1" x14ac:dyDescent="0.25">
      <c r="A7" s="133"/>
      <c r="B7" s="49"/>
      <c r="C7" s="134"/>
      <c r="D7" s="135">
        <f t="shared" si="0"/>
        <v>0</v>
      </c>
      <c r="E7" s="136"/>
      <c r="F7" s="136"/>
      <c r="G7" s="25">
        <f t="shared" ca="1" si="1"/>
        <v>2</v>
      </c>
      <c r="H7" s="137"/>
      <c r="I7" s="138">
        <f t="shared" ca="1" si="2"/>
        <v>44</v>
      </c>
      <c r="J7" s="137"/>
      <c r="K7" s="138">
        <f t="shared" ca="1" si="3"/>
        <v>90</v>
      </c>
      <c r="L7" s="137"/>
      <c r="M7" s="138">
        <f t="shared" ca="1" si="4"/>
        <v>77</v>
      </c>
      <c r="N7" s="139"/>
    </row>
    <row r="8" spans="1:14" ht="15.75" customHeight="1" x14ac:dyDescent="0.25">
      <c r="A8" s="133"/>
      <c r="B8" s="49"/>
      <c r="C8" s="134"/>
      <c r="D8" s="135">
        <f t="shared" si="0"/>
        <v>0</v>
      </c>
      <c r="E8" s="136"/>
      <c r="F8" s="136"/>
      <c r="G8" s="25">
        <f t="shared" ca="1" si="1"/>
        <v>8</v>
      </c>
      <c r="H8" s="137"/>
      <c r="I8" s="138">
        <f t="shared" ca="1" si="2"/>
        <v>44</v>
      </c>
      <c r="J8" s="137"/>
      <c r="K8" s="138">
        <f t="shared" ca="1" si="3"/>
        <v>90</v>
      </c>
      <c r="L8" s="137"/>
      <c r="M8" s="138">
        <f t="shared" ca="1" si="4"/>
        <v>75</v>
      </c>
      <c r="N8" s="139"/>
    </row>
    <row r="9" spans="1:14" ht="15.75" customHeight="1" x14ac:dyDescent="0.25">
      <c r="A9" s="133"/>
      <c r="B9" s="49"/>
      <c r="C9" s="134"/>
      <c r="D9" s="135">
        <f t="shared" si="0"/>
        <v>0</v>
      </c>
      <c r="E9" s="136"/>
      <c r="F9" s="136"/>
      <c r="G9" s="25">
        <f t="shared" ca="1" si="1"/>
        <v>14</v>
      </c>
      <c r="H9" s="137"/>
      <c r="I9" s="138">
        <f t="shared" ca="1" si="2"/>
        <v>55</v>
      </c>
      <c r="J9" s="137"/>
      <c r="K9" s="138">
        <f t="shared" ca="1" si="3"/>
        <v>105</v>
      </c>
      <c r="L9" s="137"/>
      <c r="M9" s="138">
        <f t="shared" ca="1" si="4"/>
        <v>80</v>
      </c>
      <c r="N9" s="139"/>
    </row>
    <row r="10" spans="1:14" ht="15.75" customHeight="1" x14ac:dyDescent="0.25">
      <c r="A10" s="133"/>
      <c r="B10" s="49"/>
      <c r="C10" s="134"/>
      <c r="D10" s="135">
        <f t="shared" si="0"/>
        <v>0</v>
      </c>
      <c r="E10" s="136"/>
      <c r="F10" s="136"/>
      <c r="G10" s="25">
        <f t="shared" ca="1" si="1"/>
        <v>24</v>
      </c>
      <c r="H10" s="137"/>
      <c r="I10" s="138">
        <f t="shared" ca="1" si="2"/>
        <v>68</v>
      </c>
      <c r="J10" s="137"/>
      <c r="K10" s="138">
        <f t="shared" ca="1" si="3"/>
        <v>92</v>
      </c>
      <c r="L10" s="137"/>
      <c r="M10" s="138">
        <f t="shared" ca="1" si="4"/>
        <v>90</v>
      </c>
      <c r="N10" s="139"/>
    </row>
    <row r="11" spans="1:14" ht="15.75" customHeight="1" x14ac:dyDescent="0.25">
      <c r="A11" s="133"/>
      <c r="B11" s="49"/>
      <c r="C11" s="134"/>
      <c r="D11" s="135">
        <f t="shared" si="0"/>
        <v>0</v>
      </c>
      <c r="E11" s="136"/>
      <c r="F11" s="136"/>
      <c r="G11" s="25">
        <f t="shared" ca="1" si="1"/>
        <v>29</v>
      </c>
      <c r="H11" s="137"/>
      <c r="I11" s="138">
        <f t="shared" ca="1" si="2"/>
        <v>51</v>
      </c>
      <c r="J11" s="137"/>
      <c r="K11" s="138">
        <f t="shared" ca="1" si="3"/>
        <v>95</v>
      </c>
      <c r="L11" s="137"/>
      <c r="M11" s="138">
        <f t="shared" ca="1" si="4"/>
        <v>7</v>
      </c>
      <c r="N11" s="139"/>
    </row>
    <row r="12" spans="1:14" ht="15.75" customHeight="1" x14ac:dyDescent="0.25">
      <c r="A12" s="133"/>
      <c r="B12" s="49"/>
      <c r="C12" s="134"/>
      <c r="D12" s="135">
        <f t="shared" si="0"/>
        <v>0</v>
      </c>
      <c r="E12" s="136"/>
      <c r="F12" s="136"/>
      <c r="G12" s="25">
        <f t="shared" ca="1" si="1"/>
        <v>12</v>
      </c>
      <c r="H12" s="137"/>
      <c r="I12" s="138">
        <f t="shared" ca="1" si="2"/>
        <v>67</v>
      </c>
      <c r="J12" s="137"/>
      <c r="K12" s="138">
        <f t="shared" ca="1" si="3"/>
        <v>94</v>
      </c>
      <c r="L12" s="137"/>
      <c r="M12" s="138">
        <f t="shared" ca="1" si="4"/>
        <v>90</v>
      </c>
      <c r="N12" s="139"/>
    </row>
    <row r="13" spans="1:14" ht="15.75" customHeight="1" x14ac:dyDescent="0.25">
      <c r="A13" s="133"/>
      <c r="B13" s="49"/>
      <c r="C13" s="134"/>
      <c r="D13" s="135">
        <f t="shared" si="0"/>
        <v>0</v>
      </c>
      <c r="E13" s="136"/>
      <c r="F13" s="136"/>
      <c r="G13" s="25">
        <f t="shared" ca="1" si="1"/>
        <v>15</v>
      </c>
      <c r="H13" s="137"/>
      <c r="I13" s="138">
        <f t="shared" ca="1" si="2"/>
        <v>46</v>
      </c>
      <c r="J13" s="137"/>
      <c r="K13" s="140">
        <f t="shared" ca="1" si="3"/>
        <v>91</v>
      </c>
      <c r="L13" s="141"/>
      <c r="M13" s="142">
        <f t="shared" ca="1" si="4"/>
        <v>25</v>
      </c>
      <c r="N13" s="143"/>
    </row>
    <row r="14" spans="1:14" ht="15.75" customHeight="1" x14ac:dyDescent="0.25">
      <c r="A14" s="133"/>
      <c r="B14" s="49"/>
      <c r="C14" s="134"/>
      <c r="D14" s="135">
        <f t="shared" si="0"/>
        <v>0</v>
      </c>
      <c r="E14" s="136"/>
      <c r="F14" s="136"/>
      <c r="G14" s="25">
        <f t="shared" ca="1" si="1"/>
        <v>34</v>
      </c>
      <c r="H14" s="137"/>
      <c r="I14" s="138">
        <f t="shared" ca="1" si="2"/>
        <v>45</v>
      </c>
      <c r="J14" s="137"/>
      <c r="K14" s="138">
        <f t="shared" ca="1" si="3"/>
        <v>94</v>
      </c>
      <c r="L14" s="137"/>
      <c r="M14" s="138">
        <f t="shared" ca="1" si="4"/>
        <v>46</v>
      </c>
      <c r="N14" s="139"/>
    </row>
    <row r="15" spans="1:14" ht="15.75" customHeight="1" x14ac:dyDescent="0.25">
      <c r="A15" s="144"/>
      <c r="B15" s="75"/>
      <c r="C15" s="145"/>
      <c r="D15" s="146">
        <f t="shared" si="0"/>
        <v>0</v>
      </c>
      <c r="E15" s="147"/>
      <c r="F15" s="147"/>
      <c r="G15" s="90">
        <f t="shared" ca="1" si="1"/>
        <v>16</v>
      </c>
      <c r="H15" s="148"/>
      <c r="I15" s="149">
        <f t="shared" ca="1" si="2"/>
        <v>69</v>
      </c>
      <c r="J15" s="148"/>
      <c r="K15" s="149">
        <f t="shared" ca="1" si="3"/>
        <v>97</v>
      </c>
      <c r="L15" s="148"/>
      <c r="M15" s="149">
        <f t="shared" ca="1" si="4"/>
        <v>40</v>
      </c>
      <c r="N15" s="150"/>
    </row>
  </sheetData>
  <mergeCells count="10">
    <mergeCell ref="I1:J1"/>
    <mergeCell ref="K1:L1"/>
    <mergeCell ref="M1:N1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технический!$A:$A</xm:f>
          </x14:formula1>
          <xm:sqref>E3:E15</xm:sqref>
        </x14:dataValidation>
        <x14:dataValidation type="list" allowBlank="1">
          <x14:formula1>
            <xm:f>технический!$B:$B</xm:f>
          </x14:formula1>
          <xm:sqref>F3:F15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6.33203125" customWidth="1"/>
    <col min="2" max="2" width="33" customWidth="1"/>
    <col min="3" max="4" width="6.33203125" customWidth="1"/>
    <col min="5" max="5" width="13.6640625" customWidth="1"/>
    <col min="6" max="6" width="13.88671875" customWidth="1"/>
    <col min="7" max="14" width="5.6640625" customWidth="1"/>
  </cols>
  <sheetData>
    <row r="1" spans="1:14" ht="15.75" customHeight="1" x14ac:dyDescent="0.25">
      <c r="A1" s="344" t="s">
        <v>0</v>
      </c>
      <c r="B1" s="325" t="s">
        <v>1</v>
      </c>
      <c r="C1" s="345" t="s">
        <v>130</v>
      </c>
      <c r="D1" s="334" t="s">
        <v>112</v>
      </c>
      <c r="E1" s="346" t="s">
        <v>131</v>
      </c>
      <c r="F1" s="346" t="s">
        <v>132</v>
      </c>
      <c r="G1" s="347">
        <v>1</v>
      </c>
      <c r="H1" s="342"/>
      <c r="I1" s="341">
        <v>2</v>
      </c>
      <c r="J1" s="342"/>
      <c r="K1" s="343">
        <v>3</v>
      </c>
      <c r="L1" s="342"/>
      <c r="M1" s="343">
        <v>4</v>
      </c>
      <c r="N1" s="342"/>
    </row>
    <row r="2" spans="1:14" ht="24" customHeight="1" x14ac:dyDescent="0.25">
      <c r="A2" s="322"/>
      <c r="B2" s="322"/>
      <c r="C2" s="322"/>
      <c r="D2" s="322"/>
      <c r="E2" s="322"/>
      <c r="F2" s="322"/>
      <c r="G2" s="127" t="s">
        <v>133</v>
      </c>
      <c r="H2" s="128" t="s">
        <v>134</v>
      </c>
      <c r="I2" s="129" t="s">
        <v>133</v>
      </c>
      <c r="J2" s="128" t="s">
        <v>134</v>
      </c>
      <c r="K2" s="130" t="s">
        <v>133</v>
      </c>
      <c r="L2" s="131" t="s">
        <v>134</v>
      </c>
      <c r="M2" s="130" t="s">
        <v>133</v>
      </c>
      <c r="N2" s="132" t="s">
        <v>134</v>
      </c>
    </row>
    <row r="3" spans="1:14" ht="15.75" customHeight="1" x14ac:dyDescent="0.25">
      <c r="A3" s="151" t="s">
        <v>98</v>
      </c>
      <c r="B3" s="42" t="s">
        <v>106</v>
      </c>
      <c r="C3" s="152">
        <v>0</v>
      </c>
      <c r="D3" s="153">
        <f t="shared" ref="D3:D17" si="0">(H3+J3+L3+N3)*2.5</f>
        <v>6.625</v>
      </c>
      <c r="E3" s="154" t="s">
        <v>137</v>
      </c>
      <c r="F3" s="154" t="s">
        <v>138</v>
      </c>
      <c r="G3" s="22">
        <v>12</v>
      </c>
      <c r="H3" s="155">
        <v>0.9</v>
      </c>
      <c r="I3" s="156">
        <v>48</v>
      </c>
      <c r="J3" s="155">
        <v>0.75</v>
      </c>
      <c r="K3" s="156">
        <v>104</v>
      </c>
      <c r="L3" s="155">
        <v>0.25</v>
      </c>
      <c r="M3" s="156">
        <v>92</v>
      </c>
      <c r="N3" s="157">
        <v>0.75</v>
      </c>
    </row>
    <row r="4" spans="1:14" ht="15.75" customHeight="1" x14ac:dyDescent="0.25">
      <c r="A4" s="133" t="s">
        <v>20</v>
      </c>
      <c r="B4" s="49" t="s">
        <v>40</v>
      </c>
      <c r="C4" s="134">
        <v>2</v>
      </c>
      <c r="D4" s="135">
        <f t="shared" si="0"/>
        <v>7.5</v>
      </c>
      <c r="E4" s="136" t="s">
        <v>139</v>
      </c>
      <c r="F4" s="136" t="s">
        <v>140</v>
      </c>
      <c r="G4" s="25">
        <v>31</v>
      </c>
      <c r="H4" s="137">
        <v>0.75</v>
      </c>
      <c r="I4" s="138">
        <v>57</v>
      </c>
      <c r="J4" s="137">
        <v>0.85</v>
      </c>
      <c r="K4" s="138">
        <v>95</v>
      </c>
      <c r="L4" s="137">
        <v>0.9</v>
      </c>
      <c r="M4" s="138">
        <v>8</v>
      </c>
      <c r="N4" s="139">
        <v>0.5</v>
      </c>
    </row>
    <row r="5" spans="1:14" ht="15.75" customHeight="1" x14ac:dyDescent="0.25">
      <c r="A5" s="133" t="s">
        <v>34</v>
      </c>
      <c r="B5" s="49" t="s">
        <v>44</v>
      </c>
      <c r="C5" s="134">
        <v>0</v>
      </c>
      <c r="D5" s="135">
        <f t="shared" si="0"/>
        <v>0.5</v>
      </c>
      <c r="E5" s="136" t="s">
        <v>137</v>
      </c>
      <c r="F5" s="136" t="s">
        <v>141</v>
      </c>
      <c r="G5" s="25">
        <v>30</v>
      </c>
      <c r="H5" s="137">
        <v>0.1</v>
      </c>
      <c r="I5" s="138">
        <v>77</v>
      </c>
      <c r="J5" s="137">
        <v>0</v>
      </c>
      <c r="K5" s="138">
        <v>98</v>
      </c>
      <c r="L5" s="137">
        <v>0</v>
      </c>
      <c r="M5" s="138">
        <v>42</v>
      </c>
      <c r="N5" s="139">
        <v>0.1</v>
      </c>
    </row>
    <row r="6" spans="1:14" ht="15.75" customHeight="1" x14ac:dyDescent="0.25">
      <c r="A6" s="133"/>
      <c r="B6" s="49"/>
      <c r="C6" s="134"/>
      <c r="D6" s="135">
        <f t="shared" si="0"/>
        <v>0</v>
      </c>
      <c r="E6" s="136"/>
      <c r="F6" s="136"/>
      <c r="G6" s="25">
        <f t="shared" ref="G6:G17" ca="1" si="1">RANDBETWEEN(1,42)</f>
        <v>17</v>
      </c>
      <c r="H6" s="137"/>
      <c r="I6" s="138">
        <f t="shared" ref="I6:I17" ca="1" si="2">RANDBETWEEN(43,88)</f>
        <v>69</v>
      </c>
      <c r="J6" s="137"/>
      <c r="K6" s="138">
        <f t="shared" ref="K6:K17" ca="1" si="3">RANDBETWEEN(89,105)</f>
        <v>99</v>
      </c>
      <c r="L6" s="137"/>
      <c r="M6" s="138">
        <f t="shared" ref="M6:M17" ca="1" si="4">RANDBETWEEN(1,105)</f>
        <v>103</v>
      </c>
      <c r="N6" s="139"/>
    </row>
    <row r="7" spans="1:14" ht="15.75" customHeight="1" x14ac:dyDescent="0.25">
      <c r="A7" s="133"/>
      <c r="B7" s="49"/>
      <c r="C7" s="134"/>
      <c r="D7" s="135">
        <f t="shared" si="0"/>
        <v>0</v>
      </c>
      <c r="E7" s="136"/>
      <c r="F7" s="136"/>
      <c r="G7" s="25">
        <f t="shared" ca="1" si="1"/>
        <v>22</v>
      </c>
      <c r="H7" s="137"/>
      <c r="I7" s="138">
        <f t="shared" ca="1" si="2"/>
        <v>82</v>
      </c>
      <c r="J7" s="137"/>
      <c r="K7" s="138">
        <f t="shared" ca="1" si="3"/>
        <v>95</v>
      </c>
      <c r="L7" s="137"/>
      <c r="M7" s="138">
        <f t="shared" ca="1" si="4"/>
        <v>25</v>
      </c>
      <c r="N7" s="139"/>
    </row>
    <row r="8" spans="1:14" ht="15.75" customHeight="1" x14ac:dyDescent="0.25">
      <c r="A8" s="133"/>
      <c r="B8" s="49"/>
      <c r="C8" s="134"/>
      <c r="D8" s="135">
        <f t="shared" si="0"/>
        <v>0</v>
      </c>
      <c r="E8" s="136"/>
      <c r="F8" s="136"/>
      <c r="G8" s="25">
        <f t="shared" ca="1" si="1"/>
        <v>4</v>
      </c>
      <c r="H8" s="137"/>
      <c r="I8" s="138">
        <f t="shared" ca="1" si="2"/>
        <v>79</v>
      </c>
      <c r="J8" s="137"/>
      <c r="K8" s="138">
        <f t="shared" ca="1" si="3"/>
        <v>98</v>
      </c>
      <c r="L8" s="137"/>
      <c r="M8" s="138">
        <f t="shared" ca="1" si="4"/>
        <v>69</v>
      </c>
      <c r="N8" s="139"/>
    </row>
    <row r="9" spans="1:14" ht="15.75" customHeight="1" x14ac:dyDescent="0.25">
      <c r="A9" s="133"/>
      <c r="B9" s="49"/>
      <c r="C9" s="134"/>
      <c r="D9" s="135">
        <f t="shared" si="0"/>
        <v>0</v>
      </c>
      <c r="E9" s="136"/>
      <c r="F9" s="136"/>
      <c r="G9" s="25">
        <f t="shared" ca="1" si="1"/>
        <v>36</v>
      </c>
      <c r="H9" s="137"/>
      <c r="I9" s="138">
        <f t="shared" ca="1" si="2"/>
        <v>63</v>
      </c>
      <c r="J9" s="137"/>
      <c r="K9" s="138">
        <f t="shared" ca="1" si="3"/>
        <v>103</v>
      </c>
      <c r="L9" s="137"/>
      <c r="M9" s="138">
        <f t="shared" ca="1" si="4"/>
        <v>101</v>
      </c>
      <c r="N9" s="139"/>
    </row>
    <row r="10" spans="1:14" ht="15.75" customHeight="1" x14ac:dyDescent="0.25">
      <c r="A10" s="133"/>
      <c r="B10" s="49"/>
      <c r="C10" s="134"/>
      <c r="D10" s="135">
        <f t="shared" si="0"/>
        <v>0</v>
      </c>
      <c r="E10" s="136"/>
      <c r="F10" s="136"/>
      <c r="G10" s="25">
        <f t="shared" ca="1" si="1"/>
        <v>21</v>
      </c>
      <c r="H10" s="137"/>
      <c r="I10" s="138">
        <f t="shared" ca="1" si="2"/>
        <v>67</v>
      </c>
      <c r="J10" s="137"/>
      <c r="K10" s="138">
        <f t="shared" ca="1" si="3"/>
        <v>97</v>
      </c>
      <c r="L10" s="137"/>
      <c r="M10" s="138">
        <f t="shared" ca="1" si="4"/>
        <v>42</v>
      </c>
      <c r="N10" s="139"/>
    </row>
    <row r="11" spans="1:14" ht="15.75" customHeight="1" x14ac:dyDescent="0.25">
      <c r="A11" s="133"/>
      <c r="B11" s="49"/>
      <c r="C11" s="134"/>
      <c r="D11" s="135">
        <f t="shared" si="0"/>
        <v>0</v>
      </c>
      <c r="E11" s="136"/>
      <c r="F11" s="136"/>
      <c r="G11" s="25">
        <f t="shared" ca="1" si="1"/>
        <v>4</v>
      </c>
      <c r="H11" s="137"/>
      <c r="I11" s="138">
        <f t="shared" ca="1" si="2"/>
        <v>48</v>
      </c>
      <c r="J11" s="137"/>
      <c r="K11" s="138">
        <f t="shared" ca="1" si="3"/>
        <v>90</v>
      </c>
      <c r="L11" s="137"/>
      <c r="M11" s="138">
        <f t="shared" ca="1" si="4"/>
        <v>21</v>
      </c>
      <c r="N11" s="139"/>
    </row>
    <row r="12" spans="1:14" ht="15.75" customHeight="1" x14ac:dyDescent="0.25">
      <c r="A12" s="133"/>
      <c r="B12" s="49"/>
      <c r="C12" s="134"/>
      <c r="D12" s="135">
        <f t="shared" si="0"/>
        <v>0</v>
      </c>
      <c r="E12" s="136"/>
      <c r="F12" s="136"/>
      <c r="G12" s="25">
        <f t="shared" ca="1" si="1"/>
        <v>30</v>
      </c>
      <c r="H12" s="137"/>
      <c r="I12" s="138">
        <f t="shared" ca="1" si="2"/>
        <v>60</v>
      </c>
      <c r="J12" s="137"/>
      <c r="K12" s="138">
        <f t="shared" ca="1" si="3"/>
        <v>94</v>
      </c>
      <c r="L12" s="137"/>
      <c r="M12" s="138">
        <f t="shared" ca="1" si="4"/>
        <v>95</v>
      </c>
      <c r="N12" s="139"/>
    </row>
    <row r="13" spans="1:14" ht="15.75" customHeight="1" x14ac:dyDescent="0.25">
      <c r="A13" s="133"/>
      <c r="B13" s="49"/>
      <c r="C13" s="134"/>
      <c r="D13" s="135">
        <f t="shared" si="0"/>
        <v>0</v>
      </c>
      <c r="E13" s="136"/>
      <c r="F13" s="136"/>
      <c r="G13" s="25">
        <f t="shared" ca="1" si="1"/>
        <v>8</v>
      </c>
      <c r="H13" s="137"/>
      <c r="I13" s="138">
        <f t="shared" ca="1" si="2"/>
        <v>86</v>
      </c>
      <c r="J13" s="137"/>
      <c r="K13" s="138">
        <f t="shared" ca="1" si="3"/>
        <v>99</v>
      </c>
      <c r="L13" s="137"/>
      <c r="M13" s="138">
        <f t="shared" ca="1" si="4"/>
        <v>100</v>
      </c>
      <c r="N13" s="139"/>
    </row>
    <row r="14" spans="1:14" ht="15.75" customHeight="1" x14ac:dyDescent="0.25">
      <c r="A14" s="133"/>
      <c r="B14" s="49"/>
      <c r="C14" s="134"/>
      <c r="D14" s="135">
        <f t="shared" si="0"/>
        <v>0</v>
      </c>
      <c r="E14" s="136"/>
      <c r="F14" s="136"/>
      <c r="G14" s="25">
        <f t="shared" ca="1" si="1"/>
        <v>4</v>
      </c>
      <c r="H14" s="137"/>
      <c r="I14" s="138">
        <f t="shared" ca="1" si="2"/>
        <v>59</v>
      </c>
      <c r="J14" s="137"/>
      <c r="K14" s="138">
        <f t="shared" ca="1" si="3"/>
        <v>102</v>
      </c>
      <c r="L14" s="137"/>
      <c r="M14" s="138">
        <f t="shared" ca="1" si="4"/>
        <v>74</v>
      </c>
      <c r="N14" s="139"/>
    </row>
    <row r="15" spans="1:14" ht="15.75" customHeight="1" x14ac:dyDescent="0.25">
      <c r="A15" s="133"/>
      <c r="B15" s="49"/>
      <c r="C15" s="134"/>
      <c r="D15" s="135">
        <f t="shared" si="0"/>
        <v>0</v>
      </c>
      <c r="E15" s="136"/>
      <c r="F15" s="136"/>
      <c r="G15" s="25">
        <f t="shared" ca="1" si="1"/>
        <v>37</v>
      </c>
      <c r="H15" s="137"/>
      <c r="I15" s="138">
        <f t="shared" ca="1" si="2"/>
        <v>81</v>
      </c>
      <c r="J15" s="137"/>
      <c r="K15" s="140">
        <f t="shared" ca="1" si="3"/>
        <v>105</v>
      </c>
      <c r="L15" s="141"/>
      <c r="M15" s="142">
        <f t="shared" ca="1" si="4"/>
        <v>60</v>
      </c>
      <c r="N15" s="143"/>
    </row>
    <row r="16" spans="1:14" ht="15.75" customHeight="1" x14ac:dyDescent="0.25">
      <c r="A16" s="133"/>
      <c r="B16" s="49"/>
      <c r="C16" s="134"/>
      <c r="D16" s="135">
        <f t="shared" si="0"/>
        <v>0</v>
      </c>
      <c r="E16" s="136"/>
      <c r="F16" s="136"/>
      <c r="G16" s="25">
        <f t="shared" ca="1" si="1"/>
        <v>40</v>
      </c>
      <c r="H16" s="137"/>
      <c r="I16" s="138">
        <f t="shared" ca="1" si="2"/>
        <v>87</v>
      </c>
      <c r="J16" s="137"/>
      <c r="K16" s="138">
        <f t="shared" ca="1" si="3"/>
        <v>103</v>
      </c>
      <c r="L16" s="137"/>
      <c r="M16" s="138">
        <f t="shared" ca="1" si="4"/>
        <v>39</v>
      </c>
      <c r="N16" s="139"/>
    </row>
    <row r="17" spans="1:14" ht="15.75" customHeight="1" x14ac:dyDescent="0.25">
      <c r="A17" s="144"/>
      <c r="B17" s="75"/>
      <c r="C17" s="145"/>
      <c r="D17" s="146">
        <f t="shared" si="0"/>
        <v>0</v>
      </c>
      <c r="E17" s="147"/>
      <c r="F17" s="147"/>
      <c r="G17" s="90">
        <f t="shared" ca="1" si="1"/>
        <v>11</v>
      </c>
      <c r="H17" s="148"/>
      <c r="I17" s="149">
        <f t="shared" ca="1" si="2"/>
        <v>76</v>
      </c>
      <c r="J17" s="148"/>
      <c r="K17" s="149">
        <f t="shared" ca="1" si="3"/>
        <v>103</v>
      </c>
      <c r="L17" s="148"/>
      <c r="M17" s="149">
        <f t="shared" ca="1" si="4"/>
        <v>72</v>
      </c>
      <c r="N17" s="150"/>
    </row>
  </sheetData>
  <mergeCells count="10">
    <mergeCell ref="I1:J1"/>
    <mergeCell ref="K1:L1"/>
    <mergeCell ref="M1:N1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технический!$A:$A</xm:f>
          </x14:formula1>
          <xm:sqref>E3:E17</xm:sqref>
        </x14:dataValidation>
        <x14:dataValidation type="list" allowBlank="1">
          <x14:formula1>
            <xm:f>технический!$B:$B</xm:f>
          </x14:formula1>
          <xm:sqref>F3:F17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6.33203125" customWidth="1"/>
    <col min="2" max="2" width="33" customWidth="1"/>
    <col min="3" max="4" width="6.33203125" customWidth="1"/>
    <col min="5" max="5" width="13.6640625" customWidth="1"/>
    <col min="6" max="6" width="13.88671875" customWidth="1"/>
    <col min="7" max="14" width="5.6640625" customWidth="1"/>
  </cols>
  <sheetData>
    <row r="1" spans="1:14" ht="15.75" customHeight="1" x14ac:dyDescent="0.25">
      <c r="A1" s="344" t="s">
        <v>0</v>
      </c>
      <c r="B1" s="325" t="s">
        <v>1</v>
      </c>
      <c r="C1" s="345" t="s">
        <v>130</v>
      </c>
      <c r="D1" s="334" t="s">
        <v>112</v>
      </c>
      <c r="E1" s="346" t="s">
        <v>131</v>
      </c>
      <c r="F1" s="346" t="s">
        <v>132</v>
      </c>
      <c r="G1" s="347">
        <v>1</v>
      </c>
      <c r="H1" s="342"/>
      <c r="I1" s="341">
        <v>2</v>
      </c>
      <c r="J1" s="342"/>
      <c r="K1" s="343">
        <v>3</v>
      </c>
      <c r="L1" s="342"/>
      <c r="M1" s="343">
        <v>4</v>
      </c>
      <c r="N1" s="342"/>
    </row>
    <row r="2" spans="1:14" ht="24" customHeight="1" x14ac:dyDescent="0.25">
      <c r="A2" s="322"/>
      <c r="B2" s="322"/>
      <c r="C2" s="322"/>
      <c r="D2" s="322"/>
      <c r="E2" s="322"/>
      <c r="F2" s="322"/>
      <c r="G2" s="127" t="s">
        <v>133</v>
      </c>
      <c r="H2" s="128" t="s">
        <v>134</v>
      </c>
      <c r="I2" s="129" t="s">
        <v>133</v>
      </c>
      <c r="J2" s="128" t="s">
        <v>134</v>
      </c>
      <c r="K2" s="130" t="s">
        <v>133</v>
      </c>
      <c r="L2" s="131" t="s">
        <v>134</v>
      </c>
      <c r="M2" s="130" t="s">
        <v>133</v>
      </c>
      <c r="N2" s="132" t="s">
        <v>134</v>
      </c>
    </row>
    <row r="3" spans="1:14" ht="15.75" customHeight="1" x14ac:dyDescent="0.25">
      <c r="A3" s="151" t="s">
        <v>3</v>
      </c>
      <c r="B3" s="42" t="s">
        <v>5</v>
      </c>
      <c r="C3" s="152">
        <v>0</v>
      </c>
      <c r="D3" s="153">
        <f t="shared" ref="D3:D17" si="0">(H3+J3+L3+N3)*2.5</f>
        <v>8.125</v>
      </c>
      <c r="E3" s="154" t="s">
        <v>142</v>
      </c>
      <c r="F3" s="154" t="s">
        <v>136</v>
      </c>
      <c r="G3" s="22">
        <v>18</v>
      </c>
      <c r="H3" s="155">
        <v>0.75</v>
      </c>
      <c r="I3" s="156">
        <v>75</v>
      </c>
      <c r="J3" s="155">
        <v>0.5</v>
      </c>
      <c r="K3" s="156">
        <v>95</v>
      </c>
      <c r="L3" s="155">
        <v>1</v>
      </c>
      <c r="M3" s="156">
        <v>22</v>
      </c>
      <c r="N3" s="157">
        <v>1</v>
      </c>
    </row>
    <row r="4" spans="1:14" ht="15.75" customHeight="1" x14ac:dyDescent="0.25">
      <c r="A4" s="133" t="s">
        <v>34</v>
      </c>
      <c r="B4" s="49" t="s">
        <v>42</v>
      </c>
      <c r="C4" s="134">
        <v>0</v>
      </c>
      <c r="D4" s="135">
        <f t="shared" si="0"/>
        <v>2.5</v>
      </c>
      <c r="E4" s="136" t="s">
        <v>143</v>
      </c>
      <c r="F4" s="136" t="s">
        <v>141</v>
      </c>
      <c r="G4" s="25">
        <v>40</v>
      </c>
      <c r="H4" s="137">
        <v>0.25</v>
      </c>
      <c r="I4" s="138">
        <v>46</v>
      </c>
      <c r="J4" s="137">
        <v>0.75</v>
      </c>
      <c r="K4" s="138">
        <v>101</v>
      </c>
      <c r="L4" s="137">
        <v>0</v>
      </c>
      <c r="M4" s="138">
        <v>63</v>
      </c>
      <c r="N4" s="139">
        <v>0</v>
      </c>
    </row>
    <row r="5" spans="1:14" ht="15.75" customHeight="1" x14ac:dyDescent="0.25">
      <c r="A5" s="133" t="s">
        <v>20</v>
      </c>
      <c r="B5" s="49" t="s">
        <v>27</v>
      </c>
      <c r="C5" s="134">
        <v>0</v>
      </c>
      <c r="D5" s="135">
        <f t="shared" si="0"/>
        <v>6.875</v>
      </c>
      <c r="E5" s="136" t="s">
        <v>143</v>
      </c>
      <c r="F5" s="136" t="s">
        <v>138</v>
      </c>
      <c r="G5" s="25">
        <v>8</v>
      </c>
      <c r="H5" s="137">
        <v>1</v>
      </c>
      <c r="I5" s="138">
        <v>82</v>
      </c>
      <c r="J5" s="137">
        <v>0.75</v>
      </c>
      <c r="K5" s="138">
        <v>90</v>
      </c>
      <c r="L5" s="137">
        <v>0.5</v>
      </c>
      <c r="M5" s="138">
        <v>29</v>
      </c>
      <c r="N5" s="139">
        <v>0.5</v>
      </c>
    </row>
    <row r="6" spans="1:14" ht="15.75" customHeight="1" x14ac:dyDescent="0.25">
      <c r="A6" s="133" t="s">
        <v>20</v>
      </c>
      <c r="B6" s="49" t="s">
        <v>23</v>
      </c>
      <c r="C6" s="134">
        <v>0</v>
      </c>
      <c r="D6" s="135">
        <f t="shared" si="0"/>
        <v>7.5</v>
      </c>
      <c r="E6" s="136" t="s">
        <v>144</v>
      </c>
      <c r="F6" s="136" t="s">
        <v>138</v>
      </c>
      <c r="G6" s="25">
        <v>32</v>
      </c>
      <c r="H6" s="137">
        <v>0.75</v>
      </c>
      <c r="I6" s="138">
        <v>63</v>
      </c>
      <c r="J6" s="137">
        <v>0.75</v>
      </c>
      <c r="K6" s="138">
        <v>92</v>
      </c>
      <c r="L6" s="137">
        <v>1</v>
      </c>
      <c r="M6" s="138">
        <v>19</v>
      </c>
      <c r="N6" s="139">
        <v>0.5</v>
      </c>
    </row>
    <row r="7" spans="1:14" ht="15.75" customHeight="1" x14ac:dyDescent="0.25">
      <c r="A7" s="133" t="s">
        <v>50</v>
      </c>
      <c r="B7" s="49" t="s">
        <v>59</v>
      </c>
      <c r="C7" s="134">
        <v>0</v>
      </c>
      <c r="D7" s="135">
        <f t="shared" si="0"/>
        <v>5</v>
      </c>
      <c r="E7" s="136" t="s">
        <v>144</v>
      </c>
      <c r="F7" s="136" t="s">
        <v>141</v>
      </c>
      <c r="G7" s="25">
        <v>21</v>
      </c>
      <c r="H7" s="137">
        <v>0.5</v>
      </c>
      <c r="I7" s="138">
        <v>80</v>
      </c>
      <c r="J7" s="137">
        <v>0</v>
      </c>
      <c r="K7" s="138">
        <v>97</v>
      </c>
      <c r="L7" s="137">
        <v>0.5</v>
      </c>
      <c r="M7" s="138">
        <v>25</v>
      </c>
      <c r="N7" s="139">
        <v>1</v>
      </c>
    </row>
    <row r="8" spans="1:14" ht="15.75" customHeight="1" x14ac:dyDescent="0.25">
      <c r="A8" s="133" t="s">
        <v>20</v>
      </c>
      <c r="B8" s="49" t="s">
        <v>33</v>
      </c>
      <c r="C8" s="134">
        <v>0</v>
      </c>
      <c r="D8" s="135">
        <f t="shared" si="0"/>
        <v>6.25</v>
      </c>
      <c r="E8" s="136" t="s">
        <v>144</v>
      </c>
      <c r="F8" s="136" t="s">
        <v>136</v>
      </c>
      <c r="G8" s="25">
        <v>22</v>
      </c>
      <c r="H8" s="137">
        <v>0.5</v>
      </c>
      <c r="I8" s="138">
        <v>62</v>
      </c>
      <c r="J8" s="137">
        <v>0</v>
      </c>
      <c r="K8" s="138">
        <v>95</v>
      </c>
      <c r="L8" s="137">
        <v>1</v>
      </c>
      <c r="M8" s="138">
        <v>40</v>
      </c>
      <c r="N8" s="139">
        <v>1</v>
      </c>
    </row>
    <row r="9" spans="1:14" ht="15.75" customHeight="1" x14ac:dyDescent="0.25">
      <c r="A9" s="133" t="s">
        <v>20</v>
      </c>
      <c r="B9" s="49" t="s">
        <v>21</v>
      </c>
      <c r="C9" s="134">
        <v>1</v>
      </c>
      <c r="D9" s="135">
        <f t="shared" si="0"/>
        <v>4.625</v>
      </c>
      <c r="E9" s="136" t="s">
        <v>145</v>
      </c>
      <c r="F9" s="136" t="s">
        <v>138</v>
      </c>
      <c r="G9" s="25">
        <v>8</v>
      </c>
      <c r="H9" s="137">
        <v>0.8</v>
      </c>
      <c r="I9" s="138">
        <v>57</v>
      </c>
      <c r="J9" s="137">
        <v>0.8</v>
      </c>
      <c r="K9" s="138">
        <v>96</v>
      </c>
      <c r="L9" s="137">
        <v>0</v>
      </c>
      <c r="M9" s="138">
        <v>20</v>
      </c>
      <c r="N9" s="139">
        <v>0.25</v>
      </c>
    </row>
    <row r="10" spans="1:14" ht="15.75" customHeight="1" x14ac:dyDescent="0.25">
      <c r="A10" s="133" t="s">
        <v>50</v>
      </c>
      <c r="B10" s="49" t="s">
        <v>60</v>
      </c>
      <c r="C10" s="134">
        <v>1</v>
      </c>
      <c r="D10" s="135">
        <f t="shared" si="0"/>
        <v>0</v>
      </c>
      <c r="E10" s="136" t="s">
        <v>145</v>
      </c>
      <c r="F10" s="136"/>
      <c r="G10" s="25">
        <f ca="1">RANDBETWEEN(1,42)</f>
        <v>22</v>
      </c>
      <c r="H10" s="137"/>
      <c r="I10" s="138">
        <f ca="1">RANDBETWEEN(43,88)</f>
        <v>76</v>
      </c>
      <c r="J10" s="137"/>
      <c r="K10" s="138">
        <f ca="1">RANDBETWEEN(89,105)</f>
        <v>91</v>
      </c>
      <c r="L10" s="137"/>
      <c r="M10" s="138">
        <f ca="1">RANDBETWEEN(1,105)</f>
        <v>22</v>
      </c>
      <c r="N10" s="139"/>
    </row>
    <row r="11" spans="1:14" ht="15.75" customHeight="1" x14ac:dyDescent="0.25">
      <c r="A11" s="133" t="s">
        <v>3</v>
      </c>
      <c r="B11" s="49" t="s">
        <v>14</v>
      </c>
      <c r="C11" s="134">
        <v>0</v>
      </c>
      <c r="D11" s="135">
        <f t="shared" si="0"/>
        <v>5.625</v>
      </c>
      <c r="E11" s="136" t="s">
        <v>145</v>
      </c>
      <c r="F11" s="136" t="s">
        <v>136</v>
      </c>
      <c r="G11" s="25">
        <v>15</v>
      </c>
      <c r="H11" s="137">
        <v>0.5</v>
      </c>
      <c r="I11" s="138">
        <v>53</v>
      </c>
      <c r="J11" s="137">
        <v>1</v>
      </c>
      <c r="K11" s="138">
        <v>96</v>
      </c>
      <c r="L11" s="137">
        <v>0.75</v>
      </c>
      <c r="M11" s="138">
        <v>81</v>
      </c>
      <c r="N11" s="139">
        <v>0</v>
      </c>
    </row>
    <row r="12" spans="1:14" ht="15.75" customHeight="1" x14ac:dyDescent="0.25">
      <c r="A12" s="133" t="s">
        <v>34</v>
      </c>
      <c r="B12" s="49" t="s">
        <v>35</v>
      </c>
      <c r="C12" s="134">
        <v>0</v>
      </c>
      <c r="D12" s="135">
        <f t="shared" si="0"/>
        <v>5</v>
      </c>
      <c r="E12" s="136" t="s">
        <v>146</v>
      </c>
      <c r="F12" s="136" t="s">
        <v>136</v>
      </c>
      <c r="G12" s="25">
        <v>30</v>
      </c>
      <c r="H12" s="137">
        <v>0</v>
      </c>
      <c r="I12" s="138">
        <v>75</v>
      </c>
      <c r="J12" s="137">
        <v>0.25</v>
      </c>
      <c r="K12" s="138">
        <v>94</v>
      </c>
      <c r="L12" s="137">
        <v>0.75</v>
      </c>
      <c r="M12" s="138">
        <v>89</v>
      </c>
      <c r="N12" s="139">
        <v>1</v>
      </c>
    </row>
    <row r="13" spans="1:14" ht="15.75" customHeight="1" x14ac:dyDescent="0.25">
      <c r="A13" s="133" t="s">
        <v>98</v>
      </c>
      <c r="B13" s="49" t="s">
        <v>105</v>
      </c>
      <c r="C13" s="134">
        <v>1</v>
      </c>
      <c r="D13" s="135">
        <f t="shared" si="0"/>
        <v>3.0000000000000004</v>
      </c>
      <c r="E13" s="136" t="s">
        <v>146</v>
      </c>
      <c r="F13" s="136" t="s">
        <v>141</v>
      </c>
      <c r="G13" s="25">
        <v>18</v>
      </c>
      <c r="H13" s="137">
        <v>0.75</v>
      </c>
      <c r="I13" s="138">
        <v>60</v>
      </c>
      <c r="J13" s="137">
        <v>0.25</v>
      </c>
      <c r="K13" s="138">
        <v>89</v>
      </c>
      <c r="L13" s="137">
        <v>0.1</v>
      </c>
      <c r="M13" s="138">
        <v>45</v>
      </c>
      <c r="N13" s="139">
        <v>0.1</v>
      </c>
    </row>
    <row r="14" spans="1:14" ht="15.75" customHeight="1" x14ac:dyDescent="0.25">
      <c r="A14" s="133" t="s">
        <v>98</v>
      </c>
      <c r="B14" s="49" t="s">
        <v>107</v>
      </c>
      <c r="C14" s="134">
        <v>0</v>
      </c>
      <c r="D14" s="135">
        <f t="shared" si="0"/>
        <v>6.125</v>
      </c>
      <c r="E14" s="136" t="s">
        <v>146</v>
      </c>
      <c r="F14" s="136" t="s">
        <v>138</v>
      </c>
      <c r="G14" s="25">
        <v>30</v>
      </c>
      <c r="H14" s="137">
        <v>0.8</v>
      </c>
      <c r="I14" s="138">
        <v>79</v>
      </c>
      <c r="J14" s="137">
        <v>0.75</v>
      </c>
      <c r="K14" s="138">
        <v>94</v>
      </c>
      <c r="L14" s="137">
        <v>0.1</v>
      </c>
      <c r="M14" s="138">
        <v>57</v>
      </c>
      <c r="N14" s="139">
        <v>0.8</v>
      </c>
    </row>
    <row r="15" spans="1:14" ht="15.75" customHeight="1" x14ac:dyDescent="0.25">
      <c r="A15" s="133" t="s">
        <v>50</v>
      </c>
      <c r="B15" s="49" t="s">
        <v>54</v>
      </c>
      <c r="C15" s="134">
        <v>0</v>
      </c>
      <c r="D15" s="135">
        <f t="shared" si="0"/>
        <v>1.5</v>
      </c>
      <c r="E15" s="136" t="s">
        <v>142</v>
      </c>
      <c r="F15" s="136" t="s">
        <v>141</v>
      </c>
      <c r="G15" s="25">
        <v>20</v>
      </c>
      <c r="H15" s="137">
        <v>0.1</v>
      </c>
      <c r="I15" s="138">
        <v>87</v>
      </c>
      <c r="J15" s="137">
        <v>0</v>
      </c>
      <c r="K15" s="140">
        <v>103</v>
      </c>
      <c r="L15" s="141">
        <v>0.5</v>
      </c>
      <c r="M15" s="142">
        <v>22</v>
      </c>
      <c r="N15" s="143">
        <v>0</v>
      </c>
    </row>
    <row r="16" spans="1:14" ht="15.75" customHeight="1" x14ac:dyDescent="0.25">
      <c r="A16" s="133"/>
      <c r="B16" s="49"/>
      <c r="C16" s="134"/>
      <c r="D16" s="135">
        <f t="shared" si="0"/>
        <v>0</v>
      </c>
      <c r="E16" s="136"/>
      <c r="F16" s="136"/>
      <c r="G16" s="25">
        <f t="shared" ref="G16:G17" ca="1" si="1">RANDBETWEEN(1,42)</f>
        <v>26</v>
      </c>
      <c r="H16" s="137"/>
      <c r="I16" s="138">
        <f t="shared" ref="I16:I17" ca="1" si="2">RANDBETWEEN(43,88)</f>
        <v>61</v>
      </c>
      <c r="J16" s="137"/>
      <c r="K16" s="138">
        <f t="shared" ref="K16:K17" ca="1" si="3">RANDBETWEEN(89,105)</f>
        <v>91</v>
      </c>
      <c r="L16" s="137"/>
      <c r="M16" s="138">
        <f t="shared" ref="M16:M17" ca="1" si="4">RANDBETWEEN(1,105)</f>
        <v>4</v>
      </c>
      <c r="N16" s="139"/>
    </row>
    <row r="17" spans="1:14" ht="15.75" customHeight="1" x14ac:dyDescent="0.25">
      <c r="A17" s="144"/>
      <c r="B17" s="75"/>
      <c r="C17" s="145"/>
      <c r="D17" s="146">
        <f t="shared" si="0"/>
        <v>0</v>
      </c>
      <c r="E17" s="147"/>
      <c r="F17" s="147"/>
      <c r="G17" s="90">
        <f t="shared" ca="1" si="1"/>
        <v>27</v>
      </c>
      <c r="H17" s="148"/>
      <c r="I17" s="149">
        <f t="shared" ca="1" si="2"/>
        <v>66</v>
      </c>
      <c r="J17" s="148"/>
      <c r="K17" s="149">
        <f t="shared" ca="1" si="3"/>
        <v>105</v>
      </c>
      <c r="L17" s="148"/>
      <c r="M17" s="149">
        <f t="shared" ca="1" si="4"/>
        <v>30</v>
      </c>
      <c r="N17" s="150"/>
    </row>
  </sheetData>
  <mergeCells count="10">
    <mergeCell ref="I1:J1"/>
    <mergeCell ref="K1:L1"/>
    <mergeCell ref="M1:N1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технический!$A:$A</xm:f>
          </x14:formula1>
          <xm:sqref>E3:E17</xm:sqref>
        </x14:dataValidation>
        <x14:dataValidation type="list" allowBlank="1">
          <x14:formula1>
            <xm:f>технический!$B:$B</xm:f>
          </x14:formula1>
          <xm:sqref>F3:F17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tabSelected="1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12.6640625" defaultRowHeight="15" customHeight="1" x14ac:dyDescent="0.25"/>
  <cols>
    <col min="1" max="1" width="2.6640625" customWidth="1"/>
    <col min="2" max="2" width="33" customWidth="1"/>
    <col min="3" max="3" width="6.33203125" customWidth="1"/>
    <col min="4" max="4" width="13.6640625" customWidth="1"/>
    <col min="5" max="5" width="13.88671875" customWidth="1"/>
    <col min="6" max="13" width="5.6640625" customWidth="1"/>
  </cols>
  <sheetData>
    <row r="1" spans="1:13" ht="15.75" customHeight="1" x14ac:dyDescent="0.25">
      <c r="A1" s="323" t="s">
        <v>0</v>
      </c>
      <c r="B1" s="325" t="s">
        <v>1</v>
      </c>
      <c r="C1" s="334" t="s">
        <v>112</v>
      </c>
      <c r="D1" s="346" t="s">
        <v>131</v>
      </c>
      <c r="E1" s="346" t="s">
        <v>132</v>
      </c>
      <c r="F1" s="347">
        <v>1</v>
      </c>
      <c r="G1" s="342"/>
      <c r="H1" s="341">
        <v>2</v>
      </c>
      <c r="I1" s="342"/>
      <c r="J1" s="343">
        <v>3</v>
      </c>
      <c r="K1" s="342"/>
      <c r="L1" s="343">
        <v>4</v>
      </c>
      <c r="M1" s="342"/>
    </row>
    <row r="2" spans="1:13" ht="24" customHeight="1" x14ac:dyDescent="0.25">
      <c r="A2" s="322"/>
      <c r="B2" s="322"/>
      <c r="C2" s="322"/>
      <c r="D2" s="322"/>
      <c r="E2" s="322"/>
      <c r="F2" s="127" t="s">
        <v>133</v>
      </c>
      <c r="G2" s="128" t="s">
        <v>134</v>
      </c>
      <c r="H2" s="129" t="s">
        <v>133</v>
      </c>
      <c r="I2" s="128" t="s">
        <v>134</v>
      </c>
      <c r="J2" s="130" t="s">
        <v>133</v>
      </c>
      <c r="K2" s="131" t="s">
        <v>134</v>
      </c>
      <c r="L2" s="130" t="s">
        <v>133</v>
      </c>
      <c r="M2" s="132" t="s">
        <v>134</v>
      </c>
    </row>
    <row r="3" spans="1:13" ht="15.75" customHeight="1" x14ac:dyDescent="0.25">
      <c r="A3" s="320" t="s">
        <v>3</v>
      </c>
      <c r="B3" s="42" t="s">
        <v>4</v>
      </c>
      <c r="C3" s="153">
        <f t="shared" ref="C3:C104" si="0">(G3+I3+K3+M3)*2.5</f>
        <v>7.25</v>
      </c>
      <c r="D3" s="154" t="s">
        <v>147</v>
      </c>
      <c r="E3" s="154" t="s">
        <v>138</v>
      </c>
      <c r="F3" s="22">
        <v>1</v>
      </c>
      <c r="G3" s="155">
        <v>0.9</v>
      </c>
      <c r="H3" s="156">
        <v>78</v>
      </c>
      <c r="I3" s="155">
        <v>0.75</v>
      </c>
      <c r="J3" s="158">
        <v>90</v>
      </c>
      <c r="K3" s="159">
        <v>0.25</v>
      </c>
      <c r="L3" s="160">
        <v>49</v>
      </c>
      <c r="M3" s="161">
        <v>1</v>
      </c>
    </row>
    <row r="4" spans="1:13" ht="15.75" customHeight="1" x14ac:dyDescent="0.25">
      <c r="A4" s="321"/>
      <c r="B4" s="49" t="s">
        <v>5</v>
      </c>
      <c r="C4" s="135">
        <f t="shared" si="0"/>
        <v>0</v>
      </c>
      <c r="D4" s="136"/>
      <c r="E4" s="136"/>
      <c r="F4" s="25">
        <f ca="1">RANDBETWEEN(1,42)</f>
        <v>36</v>
      </c>
      <c r="G4" s="137"/>
      <c r="H4" s="138">
        <f ca="1">RANDBETWEEN(43,88)</f>
        <v>79</v>
      </c>
      <c r="I4" s="137"/>
      <c r="J4" s="138">
        <f ca="1">RANDBETWEEN(89,105)</f>
        <v>101</v>
      </c>
      <c r="K4" s="137"/>
      <c r="L4" s="138">
        <f ca="1">RANDBETWEEN(1,105)</f>
        <v>77</v>
      </c>
      <c r="M4" s="139"/>
    </row>
    <row r="5" spans="1:13" ht="15.75" customHeight="1" x14ac:dyDescent="0.25">
      <c r="A5" s="321"/>
      <c r="B5" s="49" t="s">
        <v>6</v>
      </c>
      <c r="C5" s="135">
        <f t="shared" si="0"/>
        <v>9.125</v>
      </c>
      <c r="D5" s="136" t="s">
        <v>147</v>
      </c>
      <c r="E5" s="136" t="s">
        <v>148</v>
      </c>
      <c r="F5" s="25">
        <v>4</v>
      </c>
      <c r="G5" s="137">
        <v>0.9</v>
      </c>
      <c r="H5" s="138">
        <v>82</v>
      </c>
      <c r="I5" s="137">
        <v>0.75</v>
      </c>
      <c r="J5" s="138">
        <v>102</v>
      </c>
      <c r="K5" s="137">
        <v>1</v>
      </c>
      <c r="L5" s="138">
        <v>95</v>
      </c>
      <c r="M5" s="139">
        <v>1</v>
      </c>
    </row>
    <row r="6" spans="1:13" ht="15.75" customHeight="1" x14ac:dyDescent="0.25">
      <c r="A6" s="321"/>
      <c r="B6" s="49" t="s">
        <v>7</v>
      </c>
      <c r="C6" s="135">
        <f t="shared" si="0"/>
        <v>7.875</v>
      </c>
      <c r="D6" s="136" t="s">
        <v>149</v>
      </c>
      <c r="E6" s="136" t="s">
        <v>148</v>
      </c>
      <c r="F6" s="25">
        <v>29</v>
      </c>
      <c r="G6" s="137">
        <v>0.25</v>
      </c>
      <c r="H6" s="138">
        <v>69</v>
      </c>
      <c r="I6" s="137">
        <v>0.9</v>
      </c>
      <c r="J6" s="138">
        <v>103</v>
      </c>
      <c r="K6" s="137">
        <v>1</v>
      </c>
      <c r="L6" s="138">
        <v>49</v>
      </c>
      <c r="M6" s="139">
        <v>1</v>
      </c>
    </row>
    <row r="7" spans="1:13" ht="15.75" customHeight="1" x14ac:dyDescent="0.25">
      <c r="A7" s="321"/>
      <c r="B7" s="49" t="s">
        <v>8</v>
      </c>
      <c r="C7" s="135">
        <f t="shared" si="0"/>
        <v>10</v>
      </c>
      <c r="D7" s="136" t="s">
        <v>146</v>
      </c>
      <c r="E7" s="136" t="s">
        <v>138</v>
      </c>
      <c r="F7" s="25">
        <v>41</v>
      </c>
      <c r="G7" s="137">
        <v>1</v>
      </c>
      <c r="H7" s="138">
        <v>58</v>
      </c>
      <c r="I7" s="137">
        <v>1</v>
      </c>
      <c r="J7" s="138">
        <v>99</v>
      </c>
      <c r="K7" s="137">
        <v>1</v>
      </c>
      <c r="L7" s="138">
        <v>69</v>
      </c>
      <c r="M7" s="139">
        <v>1</v>
      </c>
    </row>
    <row r="8" spans="1:13" ht="15.75" customHeight="1" x14ac:dyDescent="0.25">
      <c r="A8" s="321"/>
      <c r="B8" s="49" t="s">
        <v>9</v>
      </c>
      <c r="C8" s="135">
        <f t="shared" si="0"/>
        <v>9.125</v>
      </c>
      <c r="D8" s="136" t="s">
        <v>150</v>
      </c>
      <c r="E8" s="136" t="s">
        <v>148</v>
      </c>
      <c r="F8" s="25">
        <v>23</v>
      </c>
      <c r="G8" s="137">
        <v>0.75</v>
      </c>
      <c r="H8" s="138">
        <v>85</v>
      </c>
      <c r="I8" s="137">
        <v>0.9</v>
      </c>
      <c r="J8" s="138">
        <v>94</v>
      </c>
      <c r="K8" s="137">
        <v>1</v>
      </c>
      <c r="L8" s="138">
        <v>68</v>
      </c>
      <c r="M8" s="139">
        <v>1</v>
      </c>
    </row>
    <row r="9" spans="1:13" ht="15.75" customHeight="1" x14ac:dyDescent="0.25">
      <c r="A9" s="321"/>
      <c r="B9" s="49" t="s">
        <v>10</v>
      </c>
      <c r="C9" s="135">
        <f t="shared" si="0"/>
        <v>9.125</v>
      </c>
      <c r="D9" s="136" t="s">
        <v>147</v>
      </c>
      <c r="E9" s="136" t="s">
        <v>136</v>
      </c>
      <c r="F9" s="25">
        <v>27</v>
      </c>
      <c r="G9" s="137">
        <v>1</v>
      </c>
      <c r="H9" s="138">
        <v>87</v>
      </c>
      <c r="I9" s="137">
        <v>0.75</v>
      </c>
      <c r="J9" s="138">
        <v>94</v>
      </c>
      <c r="K9" s="137">
        <v>1</v>
      </c>
      <c r="L9" s="138">
        <v>68</v>
      </c>
      <c r="M9" s="139">
        <v>0.9</v>
      </c>
    </row>
    <row r="10" spans="1:13" ht="15.75" customHeight="1" x14ac:dyDescent="0.25">
      <c r="A10" s="321"/>
      <c r="B10" s="49" t="s">
        <v>11</v>
      </c>
      <c r="C10" s="135">
        <f t="shared" si="0"/>
        <v>8.5</v>
      </c>
      <c r="D10" s="136" t="s">
        <v>151</v>
      </c>
      <c r="E10" s="136" t="s">
        <v>148</v>
      </c>
      <c r="F10" s="25">
        <v>2</v>
      </c>
      <c r="G10" s="137">
        <v>1</v>
      </c>
      <c r="H10" s="138">
        <v>80</v>
      </c>
      <c r="I10" s="137">
        <v>0.5</v>
      </c>
      <c r="J10" s="138">
        <v>96</v>
      </c>
      <c r="K10" s="137">
        <v>1</v>
      </c>
      <c r="L10" s="138">
        <v>58</v>
      </c>
      <c r="M10" s="139">
        <v>0.9</v>
      </c>
    </row>
    <row r="11" spans="1:13" ht="15.75" customHeight="1" x14ac:dyDescent="0.25">
      <c r="A11" s="321"/>
      <c r="B11" s="49" t="s">
        <v>12</v>
      </c>
      <c r="C11" s="135">
        <f t="shared" si="0"/>
        <v>10</v>
      </c>
      <c r="D11" s="136" t="s">
        <v>149</v>
      </c>
      <c r="E11" s="136" t="s">
        <v>136</v>
      </c>
      <c r="F11" s="25">
        <v>25</v>
      </c>
      <c r="G11" s="137">
        <v>1</v>
      </c>
      <c r="H11" s="138">
        <v>75</v>
      </c>
      <c r="I11" s="137">
        <v>1</v>
      </c>
      <c r="J11" s="138">
        <v>92</v>
      </c>
      <c r="K11" s="137">
        <v>1</v>
      </c>
      <c r="L11" s="138">
        <v>70</v>
      </c>
      <c r="M11" s="139">
        <v>1</v>
      </c>
    </row>
    <row r="12" spans="1:13" ht="15.75" customHeight="1" x14ac:dyDescent="0.25">
      <c r="A12" s="321"/>
      <c r="B12" s="49" t="s">
        <v>13</v>
      </c>
      <c r="C12" s="135">
        <f t="shared" si="0"/>
        <v>7.5</v>
      </c>
      <c r="D12" s="136" t="s">
        <v>147</v>
      </c>
      <c r="E12" s="136" t="s">
        <v>136</v>
      </c>
      <c r="F12" s="25">
        <v>26</v>
      </c>
      <c r="G12" s="137">
        <v>0.25</v>
      </c>
      <c r="H12" s="138">
        <v>67</v>
      </c>
      <c r="I12" s="137">
        <v>0.75</v>
      </c>
      <c r="J12" s="138">
        <v>96</v>
      </c>
      <c r="K12" s="137">
        <v>1</v>
      </c>
      <c r="L12" s="138">
        <v>23</v>
      </c>
      <c r="M12" s="139">
        <v>1</v>
      </c>
    </row>
    <row r="13" spans="1:13" ht="15.75" customHeight="1" x14ac:dyDescent="0.25">
      <c r="A13" s="321"/>
      <c r="B13" s="49" t="s">
        <v>14</v>
      </c>
      <c r="C13" s="135">
        <f t="shared" si="0"/>
        <v>0</v>
      </c>
      <c r="D13" s="136"/>
      <c r="E13" s="136"/>
      <c r="F13" s="25">
        <f ca="1">RANDBETWEEN(1,42)</f>
        <v>33</v>
      </c>
      <c r="G13" s="137"/>
      <c r="H13" s="138">
        <f ca="1">RANDBETWEEN(43,88)</f>
        <v>88</v>
      </c>
      <c r="I13" s="137"/>
      <c r="J13" s="138">
        <f ca="1">RANDBETWEEN(89,105)</f>
        <v>97</v>
      </c>
      <c r="K13" s="137"/>
      <c r="L13" s="138">
        <f ca="1">RANDBETWEEN(1,105)</f>
        <v>66</v>
      </c>
      <c r="M13" s="139"/>
    </row>
    <row r="14" spans="1:13" ht="15.75" customHeight="1" x14ac:dyDescent="0.25">
      <c r="A14" s="321"/>
      <c r="B14" s="49" t="s">
        <v>15</v>
      </c>
      <c r="C14" s="135">
        <f t="shared" si="0"/>
        <v>7.875</v>
      </c>
      <c r="D14" s="136" t="s">
        <v>151</v>
      </c>
      <c r="E14" s="136" t="s">
        <v>138</v>
      </c>
      <c r="F14" s="25">
        <v>39</v>
      </c>
      <c r="G14" s="137">
        <v>0.9</v>
      </c>
      <c r="H14" s="138">
        <v>80</v>
      </c>
      <c r="I14" s="137">
        <v>0.75</v>
      </c>
      <c r="J14" s="138">
        <v>100</v>
      </c>
      <c r="K14" s="137">
        <v>0.75</v>
      </c>
      <c r="L14" s="138">
        <v>19</v>
      </c>
      <c r="M14" s="139">
        <v>0.75</v>
      </c>
    </row>
    <row r="15" spans="1:13" ht="15.75" customHeight="1" x14ac:dyDescent="0.25">
      <c r="A15" s="321"/>
      <c r="B15" s="49" t="s">
        <v>16</v>
      </c>
      <c r="C15" s="135">
        <f t="shared" si="0"/>
        <v>7.5</v>
      </c>
      <c r="D15" s="136" t="s">
        <v>152</v>
      </c>
      <c r="E15" s="136" t="s">
        <v>138</v>
      </c>
      <c r="F15" s="25">
        <v>31</v>
      </c>
      <c r="G15" s="137">
        <v>0.75</v>
      </c>
      <c r="H15" s="138">
        <v>72</v>
      </c>
      <c r="I15" s="137">
        <v>0.5</v>
      </c>
      <c r="J15" s="138">
        <v>101</v>
      </c>
      <c r="K15" s="137">
        <v>0.75</v>
      </c>
      <c r="L15" s="138">
        <v>20</v>
      </c>
      <c r="M15" s="139">
        <v>1</v>
      </c>
    </row>
    <row r="16" spans="1:13" ht="15.75" customHeight="1" x14ac:dyDescent="0.25">
      <c r="A16" s="321"/>
      <c r="B16" s="49" t="s">
        <v>17</v>
      </c>
      <c r="C16" s="135">
        <f t="shared" si="0"/>
        <v>9.75</v>
      </c>
      <c r="D16" s="136" t="s">
        <v>152</v>
      </c>
      <c r="E16" s="136" t="s">
        <v>136</v>
      </c>
      <c r="F16" s="25">
        <v>35</v>
      </c>
      <c r="G16" s="137">
        <v>1</v>
      </c>
      <c r="H16" s="138">
        <v>51</v>
      </c>
      <c r="I16" s="137">
        <v>0.9</v>
      </c>
      <c r="J16" s="138">
        <v>103</v>
      </c>
      <c r="K16" s="137">
        <v>1</v>
      </c>
      <c r="L16" s="138">
        <v>29</v>
      </c>
      <c r="M16" s="139">
        <v>1</v>
      </c>
    </row>
    <row r="17" spans="1:13" ht="15.75" customHeight="1" x14ac:dyDescent="0.25">
      <c r="A17" s="322"/>
      <c r="B17" s="75" t="s">
        <v>18</v>
      </c>
      <c r="C17" s="146">
        <f t="shared" si="0"/>
        <v>8.875</v>
      </c>
      <c r="D17" s="147" t="s">
        <v>153</v>
      </c>
      <c r="E17" s="147" t="s">
        <v>136</v>
      </c>
      <c r="F17" s="90">
        <v>7</v>
      </c>
      <c r="G17" s="148">
        <v>0.75</v>
      </c>
      <c r="H17" s="149">
        <v>53</v>
      </c>
      <c r="I17" s="148">
        <v>0.9</v>
      </c>
      <c r="J17" s="149">
        <v>102</v>
      </c>
      <c r="K17" s="148">
        <v>1</v>
      </c>
      <c r="L17" s="149">
        <v>9</v>
      </c>
      <c r="M17" s="150">
        <v>0.9</v>
      </c>
    </row>
    <row r="18" spans="1:13" ht="15.75" customHeight="1" x14ac:dyDescent="0.25">
      <c r="A18" s="13"/>
      <c r="B18" s="63" t="s">
        <v>19</v>
      </c>
      <c r="C18" s="162">
        <f t="shared" si="0"/>
        <v>9.375</v>
      </c>
      <c r="D18" s="163" t="s">
        <v>154</v>
      </c>
      <c r="E18" s="163" t="s">
        <v>148</v>
      </c>
      <c r="F18" s="164">
        <v>8</v>
      </c>
      <c r="G18" s="165">
        <v>1</v>
      </c>
      <c r="H18" s="166">
        <v>83</v>
      </c>
      <c r="I18" s="165">
        <v>0.75</v>
      </c>
      <c r="J18" s="166">
        <v>96</v>
      </c>
      <c r="K18" s="165">
        <v>1</v>
      </c>
      <c r="L18" s="166">
        <v>47</v>
      </c>
      <c r="M18" s="167">
        <v>1</v>
      </c>
    </row>
    <row r="19" spans="1:13" ht="15.75" customHeight="1" x14ac:dyDescent="0.25">
      <c r="A19" s="320" t="s">
        <v>20</v>
      </c>
      <c r="B19" s="42" t="s">
        <v>21</v>
      </c>
      <c r="C19" s="153">
        <f t="shared" si="0"/>
        <v>0.625</v>
      </c>
      <c r="D19" s="154" t="s">
        <v>151</v>
      </c>
      <c r="E19" s="154" t="s">
        <v>136</v>
      </c>
      <c r="F19" s="22">
        <v>12</v>
      </c>
      <c r="G19" s="155">
        <v>0.25</v>
      </c>
      <c r="H19" s="156">
        <v>88</v>
      </c>
      <c r="I19" s="155">
        <v>0</v>
      </c>
      <c r="J19" s="156">
        <v>93</v>
      </c>
      <c r="K19" s="155">
        <v>0</v>
      </c>
      <c r="L19" s="156">
        <v>98</v>
      </c>
      <c r="M19" s="157">
        <v>0</v>
      </c>
    </row>
    <row r="20" spans="1:13" ht="15.75" customHeight="1" x14ac:dyDescent="0.25">
      <c r="A20" s="321"/>
      <c r="B20" s="49" t="s">
        <v>22</v>
      </c>
      <c r="C20" s="135">
        <f t="shared" si="0"/>
        <v>10</v>
      </c>
      <c r="D20" s="136" t="s">
        <v>151</v>
      </c>
      <c r="E20" s="136" t="s">
        <v>141</v>
      </c>
      <c r="F20" s="25">
        <v>6</v>
      </c>
      <c r="G20" s="137">
        <v>1</v>
      </c>
      <c r="H20" s="138">
        <v>66</v>
      </c>
      <c r="I20" s="137">
        <v>1</v>
      </c>
      <c r="J20" s="138">
        <v>101</v>
      </c>
      <c r="K20" s="137">
        <v>1</v>
      </c>
      <c r="L20" s="138">
        <v>51</v>
      </c>
      <c r="M20" s="139">
        <v>1</v>
      </c>
    </row>
    <row r="21" spans="1:13" ht="15.75" customHeight="1" x14ac:dyDescent="0.25">
      <c r="A21" s="321"/>
      <c r="B21" s="49" t="s">
        <v>23</v>
      </c>
      <c r="C21" s="135">
        <f t="shared" si="0"/>
        <v>0</v>
      </c>
      <c r="D21" s="136"/>
      <c r="E21" s="136"/>
      <c r="F21" s="25">
        <f ca="1">RANDBETWEEN(1,42)</f>
        <v>3</v>
      </c>
      <c r="G21" s="137"/>
      <c r="H21" s="138">
        <f ca="1">RANDBETWEEN(43,88)</f>
        <v>85</v>
      </c>
      <c r="I21" s="137"/>
      <c r="J21" s="138">
        <f ca="1">RANDBETWEEN(89,105)</f>
        <v>97</v>
      </c>
      <c r="K21" s="137"/>
      <c r="L21" s="138">
        <f ca="1">RANDBETWEEN(1,105)</f>
        <v>94</v>
      </c>
      <c r="M21" s="139"/>
    </row>
    <row r="22" spans="1:13" ht="15.75" customHeight="1" x14ac:dyDescent="0.25">
      <c r="A22" s="321"/>
      <c r="B22" s="49" t="s">
        <v>24</v>
      </c>
      <c r="C22" s="135">
        <f t="shared" si="0"/>
        <v>8.125</v>
      </c>
      <c r="D22" s="136" t="s">
        <v>151</v>
      </c>
      <c r="E22" s="136" t="s">
        <v>136</v>
      </c>
      <c r="F22" s="25">
        <v>22</v>
      </c>
      <c r="G22" s="137">
        <v>1</v>
      </c>
      <c r="H22" s="138">
        <v>88</v>
      </c>
      <c r="I22" s="137">
        <v>0.75</v>
      </c>
      <c r="J22" s="138">
        <v>89</v>
      </c>
      <c r="K22" s="137">
        <v>1</v>
      </c>
      <c r="L22" s="138">
        <v>91</v>
      </c>
      <c r="M22" s="139">
        <v>0.5</v>
      </c>
    </row>
    <row r="23" spans="1:13" ht="15.75" customHeight="1" x14ac:dyDescent="0.25">
      <c r="A23" s="321"/>
      <c r="B23" s="49" t="s">
        <v>25</v>
      </c>
      <c r="C23" s="135">
        <f t="shared" si="0"/>
        <v>8.75</v>
      </c>
      <c r="D23" s="136" t="s">
        <v>139</v>
      </c>
      <c r="E23" s="136" t="s">
        <v>148</v>
      </c>
      <c r="F23" s="25">
        <v>6</v>
      </c>
      <c r="G23" s="137">
        <v>0.75</v>
      </c>
      <c r="H23" s="138">
        <v>54</v>
      </c>
      <c r="I23" s="137">
        <v>1</v>
      </c>
      <c r="J23" s="138">
        <v>92</v>
      </c>
      <c r="K23" s="137">
        <v>1</v>
      </c>
      <c r="L23" s="138">
        <v>9</v>
      </c>
      <c r="M23" s="139">
        <v>0.75</v>
      </c>
    </row>
    <row r="24" spans="1:13" ht="15.75" customHeight="1" x14ac:dyDescent="0.25">
      <c r="A24" s="321"/>
      <c r="B24" s="49" t="s">
        <v>116</v>
      </c>
      <c r="C24" s="135">
        <f t="shared" si="0"/>
        <v>7.5</v>
      </c>
      <c r="D24" s="136" t="s">
        <v>149</v>
      </c>
      <c r="E24" s="136" t="s">
        <v>138</v>
      </c>
      <c r="F24" s="25">
        <v>13</v>
      </c>
      <c r="G24" s="137">
        <v>1</v>
      </c>
      <c r="H24" s="138">
        <v>64</v>
      </c>
      <c r="I24" s="137">
        <v>0.75</v>
      </c>
      <c r="J24" s="138">
        <v>100</v>
      </c>
      <c r="K24" s="137">
        <v>1</v>
      </c>
      <c r="L24" s="138">
        <v>55</v>
      </c>
      <c r="M24" s="139">
        <v>0.25</v>
      </c>
    </row>
    <row r="25" spans="1:13" ht="15.75" customHeight="1" x14ac:dyDescent="0.25">
      <c r="A25" s="321"/>
      <c r="B25" s="49" t="s">
        <v>26</v>
      </c>
      <c r="C25" s="135">
        <f t="shared" si="0"/>
        <v>7.875</v>
      </c>
      <c r="D25" s="136" t="s">
        <v>152</v>
      </c>
      <c r="E25" s="136" t="s">
        <v>148</v>
      </c>
      <c r="F25" s="25">
        <v>34</v>
      </c>
      <c r="G25" s="137">
        <v>0.5</v>
      </c>
      <c r="H25" s="138">
        <v>45</v>
      </c>
      <c r="I25" s="137">
        <v>0.75</v>
      </c>
      <c r="J25" s="138">
        <v>90</v>
      </c>
      <c r="K25" s="137">
        <v>1</v>
      </c>
      <c r="L25" s="138">
        <v>13</v>
      </c>
      <c r="M25" s="139">
        <v>0.9</v>
      </c>
    </row>
    <row r="26" spans="1:13" ht="15.75" customHeight="1" x14ac:dyDescent="0.25">
      <c r="A26" s="321"/>
      <c r="B26" s="49" t="s">
        <v>27</v>
      </c>
      <c r="C26" s="135">
        <f t="shared" si="0"/>
        <v>0</v>
      </c>
      <c r="D26" s="136"/>
      <c r="E26" s="136"/>
      <c r="F26" s="25">
        <f ca="1">RANDBETWEEN(1,42)</f>
        <v>33</v>
      </c>
      <c r="G26" s="137"/>
      <c r="H26" s="138">
        <f ca="1">RANDBETWEEN(43,88)</f>
        <v>85</v>
      </c>
      <c r="I26" s="137"/>
      <c r="J26" s="138">
        <f ca="1">RANDBETWEEN(89,105)</f>
        <v>104</v>
      </c>
      <c r="K26" s="137"/>
      <c r="L26" s="138">
        <f ca="1">RANDBETWEEN(1,105)</f>
        <v>78</v>
      </c>
      <c r="M26" s="139"/>
    </row>
    <row r="27" spans="1:13" ht="15.75" customHeight="1" x14ac:dyDescent="0.25">
      <c r="A27" s="321"/>
      <c r="B27" s="49" t="s">
        <v>28</v>
      </c>
      <c r="C27" s="135">
        <f t="shared" si="0"/>
        <v>8.125</v>
      </c>
      <c r="D27" s="136" t="s">
        <v>146</v>
      </c>
      <c r="E27" s="136" t="s">
        <v>148</v>
      </c>
      <c r="F27" s="25">
        <v>29</v>
      </c>
      <c r="G27" s="137">
        <v>0.5</v>
      </c>
      <c r="H27" s="138">
        <v>69</v>
      </c>
      <c r="I27" s="137">
        <v>1</v>
      </c>
      <c r="J27" s="138">
        <v>90</v>
      </c>
      <c r="K27" s="137">
        <v>0.75</v>
      </c>
      <c r="L27" s="138">
        <v>77</v>
      </c>
      <c r="M27" s="139">
        <v>1</v>
      </c>
    </row>
    <row r="28" spans="1:13" ht="15.75" customHeight="1" x14ac:dyDescent="0.25">
      <c r="A28" s="321"/>
      <c r="B28" s="49" t="s">
        <v>29</v>
      </c>
      <c r="C28" s="135">
        <f t="shared" si="0"/>
        <v>5</v>
      </c>
      <c r="D28" s="136" t="s">
        <v>150</v>
      </c>
      <c r="E28" s="136" t="s">
        <v>136</v>
      </c>
      <c r="F28" s="25">
        <v>41</v>
      </c>
      <c r="G28" s="137">
        <v>1</v>
      </c>
      <c r="H28" s="138">
        <v>84</v>
      </c>
      <c r="I28" s="137">
        <v>0.5</v>
      </c>
      <c r="J28" s="138">
        <v>99</v>
      </c>
      <c r="K28" s="137">
        <v>0.25</v>
      </c>
      <c r="L28" s="138">
        <v>74</v>
      </c>
      <c r="M28" s="139">
        <v>0.25</v>
      </c>
    </row>
    <row r="29" spans="1:13" ht="15.75" customHeight="1" x14ac:dyDescent="0.25">
      <c r="A29" s="321"/>
      <c r="B29" s="49" t="s">
        <v>30</v>
      </c>
      <c r="C29" s="135">
        <f t="shared" si="0"/>
        <v>8.75</v>
      </c>
      <c r="D29" s="136" t="s">
        <v>145</v>
      </c>
      <c r="E29" s="136" t="s">
        <v>136</v>
      </c>
      <c r="F29" s="25">
        <v>22</v>
      </c>
      <c r="G29" s="137">
        <v>1</v>
      </c>
      <c r="H29" s="138">
        <v>86</v>
      </c>
      <c r="I29" s="137">
        <v>0.5</v>
      </c>
      <c r="J29" s="138">
        <v>95</v>
      </c>
      <c r="K29" s="137">
        <v>1</v>
      </c>
      <c r="L29" s="138">
        <v>52</v>
      </c>
      <c r="M29" s="139">
        <v>1</v>
      </c>
    </row>
    <row r="30" spans="1:13" ht="15.75" customHeight="1" x14ac:dyDescent="0.25">
      <c r="A30" s="321"/>
      <c r="B30" s="49" t="s">
        <v>31</v>
      </c>
      <c r="C30" s="135">
        <f t="shared" si="0"/>
        <v>9.375</v>
      </c>
      <c r="D30" s="136" t="s">
        <v>146</v>
      </c>
      <c r="E30" s="136" t="s">
        <v>136</v>
      </c>
      <c r="F30" s="25">
        <v>15</v>
      </c>
      <c r="G30" s="137">
        <v>1</v>
      </c>
      <c r="H30" s="138">
        <v>78</v>
      </c>
      <c r="I30" s="137">
        <v>1</v>
      </c>
      <c r="J30" s="138">
        <v>89</v>
      </c>
      <c r="K30" s="137">
        <v>0.75</v>
      </c>
      <c r="L30" s="138">
        <v>2</v>
      </c>
      <c r="M30" s="139">
        <v>1</v>
      </c>
    </row>
    <row r="31" spans="1:13" ht="15.75" customHeight="1" x14ac:dyDescent="0.25">
      <c r="A31" s="321"/>
      <c r="B31" s="49" t="s">
        <v>32</v>
      </c>
      <c r="C31" s="135">
        <f t="shared" si="0"/>
        <v>9.75</v>
      </c>
      <c r="D31" s="136" t="s">
        <v>146</v>
      </c>
      <c r="E31" s="136" t="s">
        <v>141</v>
      </c>
      <c r="F31" s="25">
        <v>33</v>
      </c>
      <c r="G31" s="137">
        <v>1</v>
      </c>
      <c r="H31" s="138">
        <v>62</v>
      </c>
      <c r="I31" s="137">
        <v>1</v>
      </c>
      <c r="J31" s="138">
        <v>89</v>
      </c>
      <c r="K31" s="137">
        <v>0.9</v>
      </c>
      <c r="L31" s="138">
        <v>31</v>
      </c>
      <c r="M31" s="139">
        <v>1</v>
      </c>
    </row>
    <row r="32" spans="1:13" ht="15.75" customHeight="1" x14ac:dyDescent="0.25">
      <c r="A32" s="322"/>
      <c r="B32" s="75" t="s">
        <v>33</v>
      </c>
      <c r="C32" s="146">
        <f t="shared" si="0"/>
        <v>0</v>
      </c>
      <c r="D32" s="147"/>
      <c r="E32" s="147"/>
      <c r="F32" s="90">
        <f t="shared" ref="F32:F33" ca="1" si="1">RANDBETWEEN(1,42)</f>
        <v>12</v>
      </c>
      <c r="G32" s="148"/>
      <c r="H32" s="149">
        <f t="shared" ref="H32:H33" ca="1" si="2">RANDBETWEEN(43,88)</f>
        <v>58</v>
      </c>
      <c r="I32" s="148"/>
      <c r="J32" s="149">
        <f t="shared" ref="J32:J33" ca="1" si="3">RANDBETWEEN(89,105)</f>
        <v>93</v>
      </c>
      <c r="K32" s="148"/>
      <c r="L32" s="149">
        <f t="shared" ref="L32:L33" ca="1" si="4">RANDBETWEEN(1,105)</f>
        <v>3</v>
      </c>
      <c r="M32" s="150"/>
    </row>
    <row r="33" spans="1:13" ht="15.75" customHeight="1" x14ac:dyDescent="0.25">
      <c r="A33" s="320" t="s">
        <v>34</v>
      </c>
      <c r="B33" s="42" t="s">
        <v>35</v>
      </c>
      <c r="C33" s="153">
        <f t="shared" si="0"/>
        <v>0</v>
      </c>
      <c r="D33" s="154"/>
      <c r="E33" s="154"/>
      <c r="F33" s="22">
        <f t="shared" ca="1" si="1"/>
        <v>39</v>
      </c>
      <c r="G33" s="155"/>
      <c r="H33" s="156">
        <f t="shared" ca="1" si="2"/>
        <v>47</v>
      </c>
      <c r="I33" s="155"/>
      <c r="J33" s="156">
        <f t="shared" ca="1" si="3"/>
        <v>102</v>
      </c>
      <c r="K33" s="155"/>
      <c r="L33" s="156">
        <f t="shared" ca="1" si="4"/>
        <v>44</v>
      </c>
      <c r="M33" s="157"/>
    </row>
    <row r="34" spans="1:13" ht="15.75" customHeight="1" x14ac:dyDescent="0.25">
      <c r="A34" s="321"/>
      <c r="B34" s="49" t="s">
        <v>36</v>
      </c>
      <c r="C34" s="135">
        <f t="shared" si="0"/>
        <v>9.375</v>
      </c>
      <c r="D34" s="136" t="s">
        <v>147</v>
      </c>
      <c r="E34" s="136" t="s">
        <v>141</v>
      </c>
      <c r="F34" s="25">
        <v>20</v>
      </c>
      <c r="G34" s="137">
        <v>1</v>
      </c>
      <c r="H34" s="138">
        <v>88</v>
      </c>
      <c r="I34" s="137">
        <v>0.75</v>
      </c>
      <c r="J34" s="138">
        <v>98</v>
      </c>
      <c r="K34" s="137">
        <v>1</v>
      </c>
      <c r="L34" s="138">
        <v>50</v>
      </c>
      <c r="M34" s="139">
        <v>1</v>
      </c>
    </row>
    <row r="35" spans="1:13" ht="15.75" customHeight="1" x14ac:dyDescent="0.25">
      <c r="A35" s="321"/>
      <c r="B35" s="49" t="s">
        <v>37</v>
      </c>
      <c r="C35" s="135">
        <f t="shared" si="0"/>
        <v>9.125</v>
      </c>
      <c r="D35" s="136" t="s">
        <v>142</v>
      </c>
      <c r="E35" s="136" t="s">
        <v>148</v>
      </c>
      <c r="F35" s="25">
        <v>26</v>
      </c>
      <c r="G35" s="137">
        <v>0.75</v>
      </c>
      <c r="H35" s="138">
        <v>75</v>
      </c>
      <c r="I35" s="137">
        <v>1</v>
      </c>
      <c r="J35" s="138">
        <v>93</v>
      </c>
      <c r="K35" s="137">
        <v>1</v>
      </c>
      <c r="L35" s="138">
        <v>60</v>
      </c>
      <c r="M35" s="139">
        <v>0.9</v>
      </c>
    </row>
    <row r="36" spans="1:13" ht="15.75" customHeight="1" x14ac:dyDescent="0.25">
      <c r="A36" s="321"/>
      <c r="B36" s="49" t="s">
        <v>38</v>
      </c>
      <c r="C36" s="135">
        <f t="shared" si="0"/>
        <v>5.25</v>
      </c>
      <c r="D36" s="136" t="s">
        <v>146</v>
      </c>
      <c r="E36" s="136" t="s">
        <v>148</v>
      </c>
      <c r="F36" s="25">
        <v>28</v>
      </c>
      <c r="G36" s="137">
        <v>0.5</v>
      </c>
      <c r="H36" s="138">
        <v>57</v>
      </c>
      <c r="I36" s="137">
        <v>0.75</v>
      </c>
      <c r="J36" s="138">
        <v>100</v>
      </c>
      <c r="K36" s="137">
        <v>0.1</v>
      </c>
      <c r="L36" s="138">
        <v>73</v>
      </c>
      <c r="M36" s="139">
        <v>0.75</v>
      </c>
    </row>
    <row r="37" spans="1:13" ht="15.75" customHeight="1" x14ac:dyDescent="0.25">
      <c r="A37" s="321"/>
      <c r="B37" s="49" t="s">
        <v>39</v>
      </c>
      <c r="C37" s="135">
        <f t="shared" si="0"/>
        <v>8.625</v>
      </c>
      <c r="D37" s="136" t="s">
        <v>149</v>
      </c>
      <c r="E37" s="136" t="s">
        <v>136</v>
      </c>
      <c r="F37" s="25">
        <v>21</v>
      </c>
      <c r="G37" s="137">
        <v>0.75</v>
      </c>
      <c r="H37" s="138">
        <v>56</v>
      </c>
      <c r="I37" s="137">
        <v>0.9</v>
      </c>
      <c r="J37" s="138">
        <v>100</v>
      </c>
      <c r="K37" s="137">
        <v>0.9</v>
      </c>
      <c r="L37" s="138">
        <v>29</v>
      </c>
      <c r="M37" s="139">
        <v>0.9</v>
      </c>
    </row>
    <row r="38" spans="1:13" ht="15.75" customHeight="1" x14ac:dyDescent="0.25">
      <c r="A38" s="321"/>
      <c r="B38" s="49" t="s">
        <v>40</v>
      </c>
      <c r="C38" s="135">
        <f t="shared" si="0"/>
        <v>0</v>
      </c>
      <c r="D38" s="136"/>
      <c r="E38" s="136"/>
      <c r="F38" s="25">
        <f ca="1">RANDBETWEEN(1,42)</f>
        <v>22</v>
      </c>
      <c r="G38" s="137"/>
      <c r="H38" s="138">
        <f ca="1">RANDBETWEEN(43,88)</f>
        <v>83</v>
      </c>
      <c r="I38" s="137"/>
      <c r="J38" s="138">
        <f ca="1">RANDBETWEEN(89,105)</f>
        <v>102</v>
      </c>
      <c r="K38" s="137"/>
      <c r="L38" s="138">
        <f ca="1">RANDBETWEEN(1,105)</f>
        <v>68</v>
      </c>
      <c r="M38" s="139"/>
    </row>
    <row r="39" spans="1:13" ht="15.75" customHeight="1" x14ac:dyDescent="0.25">
      <c r="A39" s="321"/>
      <c r="B39" s="49" t="s">
        <v>41</v>
      </c>
      <c r="C39" s="135">
        <f t="shared" si="0"/>
        <v>7.25</v>
      </c>
      <c r="D39" s="136" t="s">
        <v>135</v>
      </c>
      <c r="E39" s="136" t="s">
        <v>138</v>
      </c>
      <c r="F39" s="25">
        <v>13</v>
      </c>
      <c r="G39" s="137">
        <v>0.9</v>
      </c>
      <c r="H39" s="138">
        <v>45</v>
      </c>
      <c r="I39" s="137">
        <v>0.75</v>
      </c>
      <c r="J39" s="138">
        <v>91</v>
      </c>
      <c r="K39" s="137">
        <v>0.5</v>
      </c>
      <c r="L39" s="138">
        <v>68</v>
      </c>
      <c r="M39" s="139">
        <v>0.75</v>
      </c>
    </row>
    <row r="40" spans="1:13" ht="15.75" customHeight="1" x14ac:dyDescent="0.25">
      <c r="A40" s="321"/>
      <c r="B40" s="49" t="s">
        <v>42</v>
      </c>
      <c r="C40" s="135">
        <f t="shared" si="0"/>
        <v>0</v>
      </c>
      <c r="D40" s="136"/>
      <c r="E40" s="136"/>
      <c r="F40" s="25">
        <f ca="1">RANDBETWEEN(1,42)</f>
        <v>14</v>
      </c>
      <c r="G40" s="137"/>
      <c r="H40" s="138">
        <f ca="1">RANDBETWEEN(43,88)</f>
        <v>71</v>
      </c>
      <c r="I40" s="137"/>
      <c r="J40" s="138">
        <f ca="1">RANDBETWEEN(89,105)</f>
        <v>95</v>
      </c>
      <c r="K40" s="137"/>
      <c r="L40" s="138">
        <f ca="1">RANDBETWEEN(1,105)</f>
        <v>6</v>
      </c>
      <c r="M40" s="139"/>
    </row>
    <row r="41" spans="1:13" ht="15.75" customHeight="1" x14ac:dyDescent="0.25">
      <c r="A41" s="321"/>
      <c r="B41" s="49" t="s">
        <v>43</v>
      </c>
      <c r="C41" s="135">
        <f t="shared" si="0"/>
        <v>8.875</v>
      </c>
      <c r="D41" s="136" t="s">
        <v>149</v>
      </c>
      <c r="E41" s="136" t="s">
        <v>141</v>
      </c>
      <c r="F41" s="25">
        <v>16</v>
      </c>
      <c r="G41" s="137">
        <v>0.75</v>
      </c>
      <c r="H41" s="138">
        <v>79</v>
      </c>
      <c r="I41" s="137">
        <v>0.9</v>
      </c>
      <c r="J41" s="138">
        <v>100</v>
      </c>
      <c r="K41" s="137">
        <v>1</v>
      </c>
      <c r="L41" s="138">
        <v>49</v>
      </c>
      <c r="M41" s="139">
        <v>0.9</v>
      </c>
    </row>
    <row r="42" spans="1:13" ht="15.75" customHeight="1" x14ac:dyDescent="0.25">
      <c r="A42" s="321"/>
      <c r="B42" s="49" t="s">
        <v>44</v>
      </c>
      <c r="C42" s="135">
        <f t="shared" si="0"/>
        <v>0</v>
      </c>
      <c r="D42" s="136"/>
      <c r="E42" s="136"/>
      <c r="F42" s="25">
        <f ca="1">RANDBETWEEN(1,42)</f>
        <v>37</v>
      </c>
      <c r="G42" s="137"/>
      <c r="H42" s="138">
        <f ca="1">RANDBETWEEN(43,88)</f>
        <v>49</v>
      </c>
      <c r="I42" s="137"/>
      <c r="J42" s="138">
        <f ca="1">RANDBETWEEN(89,105)</f>
        <v>92</v>
      </c>
      <c r="K42" s="137"/>
      <c r="L42" s="138">
        <f ca="1">RANDBETWEEN(1,105)</f>
        <v>46</v>
      </c>
      <c r="M42" s="139"/>
    </row>
    <row r="43" spans="1:13" ht="15.75" customHeight="1" x14ac:dyDescent="0.25">
      <c r="A43" s="321"/>
      <c r="B43" s="49" t="s">
        <v>45</v>
      </c>
      <c r="C43" s="135">
        <f t="shared" si="0"/>
        <v>6</v>
      </c>
      <c r="D43" s="136" t="s">
        <v>135</v>
      </c>
      <c r="E43" s="136" t="s">
        <v>136</v>
      </c>
      <c r="F43" s="25">
        <v>30</v>
      </c>
      <c r="G43" s="137">
        <v>0</v>
      </c>
      <c r="H43" s="138">
        <v>76</v>
      </c>
      <c r="I43" s="137">
        <v>0.5</v>
      </c>
      <c r="J43" s="138">
        <v>93</v>
      </c>
      <c r="K43" s="137">
        <v>1</v>
      </c>
      <c r="L43" s="138">
        <v>86</v>
      </c>
      <c r="M43" s="139">
        <v>0.9</v>
      </c>
    </row>
    <row r="44" spans="1:13" ht="15.75" customHeight="1" x14ac:dyDescent="0.25">
      <c r="A44" s="321"/>
      <c r="B44" s="49" t="s">
        <v>46</v>
      </c>
      <c r="C44" s="135">
        <f t="shared" si="0"/>
        <v>9.75</v>
      </c>
      <c r="D44" s="136" t="s">
        <v>145</v>
      </c>
      <c r="E44" s="136" t="s">
        <v>136</v>
      </c>
      <c r="F44" s="25">
        <v>3</v>
      </c>
      <c r="G44" s="137">
        <v>1</v>
      </c>
      <c r="H44" s="138">
        <v>54</v>
      </c>
      <c r="I44" s="137">
        <v>1</v>
      </c>
      <c r="J44" s="138">
        <v>97</v>
      </c>
      <c r="K44" s="137">
        <v>1</v>
      </c>
      <c r="L44" s="138">
        <v>19</v>
      </c>
      <c r="M44" s="139">
        <v>0.9</v>
      </c>
    </row>
    <row r="45" spans="1:13" ht="15.75" customHeight="1" x14ac:dyDescent="0.25">
      <c r="A45" s="321"/>
      <c r="B45" s="49" t="s">
        <v>47</v>
      </c>
      <c r="C45" s="135">
        <f t="shared" si="0"/>
        <v>9.125</v>
      </c>
      <c r="D45" s="136" t="s">
        <v>137</v>
      </c>
      <c r="E45" s="136" t="s">
        <v>148</v>
      </c>
      <c r="F45" s="168">
        <v>22</v>
      </c>
      <c r="G45" s="141">
        <v>1</v>
      </c>
      <c r="H45" s="169">
        <v>79</v>
      </c>
      <c r="I45" s="141">
        <v>1</v>
      </c>
      <c r="J45" s="169">
        <v>95</v>
      </c>
      <c r="K45" s="141">
        <v>0.75</v>
      </c>
      <c r="L45" s="169">
        <v>6</v>
      </c>
      <c r="M45" s="143">
        <v>0.9</v>
      </c>
    </row>
    <row r="46" spans="1:13" ht="15.75" customHeight="1" x14ac:dyDescent="0.25">
      <c r="A46" s="321"/>
      <c r="B46" s="49" t="s">
        <v>48</v>
      </c>
      <c r="C46" s="135">
        <f t="shared" si="0"/>
        <v>9.75</v>
      </c>
      <c r="D46" s="136" t="s">
        <v>139</v>
      </c>
      <c r="E46" s="136" t="s">
        <v>141</v>
      </c>
      <c r="F46" s="25">
        <v>16</v>
      </c>
      <c r="G46" s="137">
        <v>0.9</v>
      </c>
      <c r="H46" s="138">
        <v>68</v>
      </c>
      <c r="I46" s="137">
        <v>1</v>
      </c>
      <c r="J46" s="138">
        <v>102</v>
      </c>
      <c r="K46" s="137">
        <v>1</v>
      </c>
      <c r="L46" s="138">
        <v>30</v>
      </c>
      <c r="M46" s="139">
        <v>1</v>
      </c>
    </row>
    <row r="47" spans="1:13" ht="15.75" customHeight="1" x14ac:dyDescent="0.25">
      <c r="A47" s="322"/>
      <c r="B47" s="75" t="s">
        <v>49</v>
      </c>
      <c r="C47" s="146">
        <f t="shared" si="0"/>
        <v>9.125</v>
      </c>
      <c r="D47" s="147" t="s">
        <v>135</v>
      </c>
      <c r="E47" s="147" t="s">
        <v>141</v>
      </c>
      <c r="F47" s="90">
        <v>9</v>
      </c>
      <c r="G47" s="148">
        <v>1</v>
      </c>
      <c r="H47" s="149">
        <v>80</v>
      </c>
      <c r="I47" s="148">
        <v>0.9</v>
      </c>
      <c r="J47" s="149">
        <v>99</v>
      </c>
      <c r="K47" s="148">
        <v>0.75</v>
      </c>
      <c r="L47" s="149">
        <v>3</v>
      </c>
      <c r="M47" s="150">
        <v>1</v>
      </c>
    </row>
    <row r="48" spans="1:13" ht="15.75" customHeight="1" x14ac:dyDescent="0.25">
      <c r="A48" s="320" t="s">
        <v>50</v>
      </c>
      <c r="B48" s="42" t="s">
        <v>51</v>
      </c>
      <c r="C48" s="153">
        <f t="shared" si="0"/>
        <v>9.375</v>
      </c>
      <c r="D48" s="154" t="s">
        <v>153</v>
      </c>
      <c r="E48" s="154" t="s">
        <v>141</v>
      </c>
      <c r="F48" s="22">
        <v>15</v>
      </c>
      <c r="G48" s="155">
        <v>1</v>
      </c>
      <c r="H48" s="156">
        <v>79</v>
      </c>
      <c r="I48" s="155">
        <v>1</v>
      </c>
      <c r="J48" s="156">
        <v>91</v>
      </c>
      <c r="K48" s="155">
        <v>0.75</v>
      </c>
      <c r="L48" s="156">
        <v>42</v>
      </c>
      <c r="M48" s="157">
        <v>1</v>
      </c>
    </row>
    <row r="49" spans="1:13" ht="15.75" customHeight="1" x14ac:dyDescent="0.25">
      <c r="A49" s="321"/>
      <c r="B49" s="49" t="s">
        <v>52</v>
      </c>
      <c r="C49" s="135">
        <f t="shared" si="0"/>
        <v>7.5</v>
      </c>
      <c r="D49" s="136" t="s">
        <v>142</v>
      </c>
      <c r="E49" s="136" t="s">
        <v>138</v>
      </c>
      <c r="F49" s="25">
        <v>7</v>
      </c>
      <c r="G49" s="137">
        <v>0.75</v>
      </c>
      <c r="H49" s="138">
        <v>52</v>
      </c>
      <c r="I49" s="137">
        <v>1</v>
      </c>
      <c r="J49" s="138">
        <v>94</v>
      </c>
      <c r="K49" s="137">
        <v>0.75</v>
      </c>
      <c r="L49" s="138">
        <v>88</v>
      </c>
      <c r="M49" s="139">
        <v>0.5</v>
      </c>
    </row>
    <row r="50" spans="1:13" ht="15.75" customHeight="1" x14ac:dyDescent="0.25">
      <c r="A50" s="321"/>
      <c r="B50" s="49" t="s">
        <v>53</v>
      </c>
      <c r="C50" s="135">
        <f t="shared" si="0"/>
        <v>0</v>
      </c>
      <c r="D50" s="136"/>
      <c r="E50" s="136"/>
      <c r="F50" s="25">
        <f t="shared" ref="F50:F51" ca="1" si="5">RANDBETWEEN(1,42)</f>
        <v>36</v>
      </c>
      <c r="G50" s="137"/>
      <c r="H50" s="138">
        <f t="shared" ref="H50:H51" ca="1" si="6">RANDBETWEEN(43,88)</f>
        <v>54</v>
      </c>
      <c r="I50" s="137"/>
      <c r="J50" s="138">
        <f t="shared" ref="J50:J51" ca="1" si="7">RANDBETWEEN(89,105)</f>
        <v>104</v>
      </c>
      <c r="K50" s="137"/>
      <c r="L50" s="138">
        <f t="shared" ref="L50:L51" ca="1" si="8">RANDBETWEEN(1,105)</f>
        <v>78</v>
      </c>
      <c r="M50" s="139"/>
    </row>
    <row r="51" spans="1:13" ht="15.75" customHeight="1" x14ac:dyDescent="0.25">
      <c r="A51" s="321"/>
      <c r="B51" s="105" t="s">
        <v>54</v>
      </c>
      <c r="C51" s="135">
        <f t="shared" si="0"/>
        <v>0</v>
      </c>
      <c r="D51" s="136"/>
      <c r="E51" s="136"/>
      <c r="F51" s="25">
        <f t="shared" ca="1" si="5"/>
        <v>17</v>
      </c>
      <c r="G51" s="137"/>
      <c r="H51" s="138">
        <f t="shared" ca="1" si="6"/>
        <v>50</v>
      </c>
      <c r="I51" s="137"/>
      <c r="J51" s="138">
        <f t="shared" ca="1" si="7"/>
        <v>98</v>
      </c>
      <c r="K51" s="137"/>
      <c r="L51" s="138">
        <f t="shared" ca="1" si="8"/>
        <v>4</v>
      </c>
      <c r="M51" s="139"/>
    </row>
    <row r="52" spans="1:13" ht="15.75" customHeight="1" x14ac:dyDescent="0.25">
      <c r="A52" s="321"/>
      <c r="B52" s="49" t="s">
        <v>55</v>
      </c>
      <c r="C52" s="135">
        <f t="shared" si="0"/>
        <v>10</v>
      </c>
      <c r="D52" s="136" t="s">
        <v>146</v>
      </c>
      <c r="E52" s="136" t="s">
        <v>136</v>
      </c>
      <c r="F52" s="25">
        <v>5</v>
      </c>
      <c r="G52" s="137">
        <v>1</v>
      </c>
      <c r="H52" s="138">
        <v>84</v>
      </c>
      <c r="I52" s="137">
        <v>1</v>
      </c>
      <c r="J52" s="138">
        <v>105</v>
      </c>
      <c r="K52" s="137">
        <v>1</v>
      </c>
      <c r="L52" s="138">
        <v>102</v>
      </c>
      <c r="M52" s="139">
        <v>1</v>
      </c>
    </row>
    <row r="53" spans="1:13" ht="15.75" customHeight="1" x14ac:dyDescent="0.25">
      <c r="A53" s="321"/>
      <c r="B53" s="49" t="s">
        <v>56</v>
      </c>
      <c r="C53" s="135">
        <f t="shared" si="0"/>
        <v>5.625</v>
      </c>
      <c r="D53" s="136" t="s">
        <v>154</v>
      </c>
      <c r="E53" s="136" t="s">
        <v>136</v>
      </c>
      <c r="F53" s="25">
        <v>24</v>
      </c>
      <c r="G53" s="137">
        <v>1</v>
      </c>
      <c r="H53" s="138">
        <v>78</v>
      </c>
      <c r="I53" s="137">
        <v>0.25</v>
      </c>
      <c r="J53" s="138">
        <v>104</v>
      </c>
      <c r="K53" s="137">
        <v>0.5</v>
      </c>
      <c r="L53" s="138">
        <v>42</v>
      </c>
      <c r="M53" s="139">
        <v>0.5</v>
      </c>
    </row>
    <row r="54" spans="1:13" ht="15.75" customHeight="1" x14ac:dyDescent="0.25">
      <c r="A54" s="321"/>
      <c r="B54" s="49" t="s">
        <v>57</v>
      </c>
      <c r="C54" s="135">
        <f t="shared" si="0"/>
        <v>8.125</v>
      </c>
      <c r="D54" s="136" t="s">
        <v>142</v>
      </c>
      <c r="E54" s="136" t="s">
        <v>136</v>
      </c>
      <c r="F54" s="25">
        <v>7</v>
      </c>
      <c r="G54" s="137">
        <v>0.75</v>
      </c>
      <c r="H54" s="138">
        <v>60</v>
      </c>
      <c r="I54" s="137">
        <v>0.75</v>
      </c>
      <c r="J54" s="138">
        <v>97</v>
      </c>
      <c r="K54" s="137">
        <v>0.75</v>
      </c>
      <c r="L54" s="138">
        <v>38</v>
      </c>
      <c r="M54" s="139">
        <v>1</v>
      </c>
    </row>
    <row r="55" spans="1:13" ht="15.75" customHeight="1" x14ac:dyDescent="0.25">
      <c r="A55" s="321"/>
      <c r="B55" s="49" t="s">
        <v>58</v>
      </c>
      <c r="C55" s="135">
        <f t="shared" si="0"/>
        <v>0</v>
      </c>
      <c r="D55" s="136"/>
      <c r="E55" s="136"/>
      <c r="F55" s="25">
        <f t="shared" ref="F55:F56" ca="1" si="9">RANDBETWEEN(1,42)</f>
        <v>25</v>
      </c>
      <c r="G55" s="137"/>
      <c r="H55" s="138">
        <f t="shared" ref="H55:H56" ca="1" si="10">RANDBETWEEN(43,88)</f>
        <v>61</v>
      </c>
      <c r="I55" s="137"/>
      <c r="J55" s="138">
        <f t="shared" ref="J55:J56" ca="1" si="11">RANDBETWEEN(89,105)</f>
        <v>98</v>
      </c>
      <c r="K55" s="137"/>
      <c r="L55" s="138">
        <f t="shared" ref="L55:L56" ca="1" si="12">RANDBETWEEN(1,105)</f>
        <v>58</v>
      </c>
      <c r="M55" s="139"/>
    </row>
    <row r="56" spans="1:13" ht="15.75" customHeight="1" x14ac:dyDescent="0.25">
      <c r="A56" s="321"/>
      <c r="B56" s="49" t="s">
        <v>59</v>
      </c>
      <c r="C56" s="135">
        <f t="shared" si="0"/>
        <v>0</v>
      </c>
      <c r="D56" s="136" t="s">
        <v>147</v>
      </c>
      <c r="E56" s="136"/>
      <c r="F56" s="25">
        <f t="shared" ca="1" si="9"/>
        <v>1</v>
      </c>
      <c r="G56" s="137"/>
      <c r="H56" s="138">
        <f t="shared" ca="1" si="10"/>
        <v>87</v>
      </c>
      <c r="I56" s="137"/>
      <c r="J56" s="138">
        <f t="shared" ca="1" si="11"/>
        <v>90</v>
      </c>
      <c r="K56" s="137"/>
      <c r="L56" s="138">
        <f t="shared" ca="1" si="12"/>
        <v>15</v>
      </c>
      <c r="M56" s="139"/>
    </row>
    <row r="57" spans="1:13" ht="15.75" customHeight="1" x14ac:dyDescent="0.25">
      <c r="A57" s="321"/>
      <c r="B57" s="49" t="s">
        <v>60</v>
      </c>
      <c r="C57" s="135">
        <f t="shared" si="0"/>
        <v>0.25</v>
      </c>
      <c r="D57" s="136" t="s">
        <v>142</v>
      </c>
      <c r="E57" s="136" t="s">
        <v>138</v>
      </c>
      <c r="F57" s="25">
        <v>24</v>
      </c>
      <c r="G57" s="137">
        <v>0.1</v>
      </c>
      <c r="H57" s="138">
        <v>65</v>
      </c>
      <c r="I57" s="137">
        <v>0</v>
      </c>
      <c r="J57" s="138">
        <v>97</v>
      </c>
      <c r="K57" s="137">
        <v>0</v>
      </c>
      <c r="L57" s="138">
        <v>59</v>
      </c>
      <c r="M57" s="139">
        <v>0</v>
      </c>
    </row>
    <row r="58" spans="1:13" ht="15.75" customHeight="1" x14ac:dyDescent="0.25">
      <c r="A58" s="322"/>
      <c r="B58" s="75" t="s">
        <v>61</v>
      </c>
      <c r="C58" s="146">
        <f t="shared" si="0"/>
        <v>7.5</v>
      </c>
      <c r="D58" s="147" t="s">
        <v>145</v>
      </c>
      <c r="E58" s="147" t="s">
        <v>141</v>
      </c>
      <c r="F58" s="90">
        <v>20</v>
      </c>
      <c r="G58" s="148">
        <v>0.75</v>
      </c>
      <c r="H58" s="149">
        <v>65</v>
      </c>
      <c r="I58" s="148">
        <v>1</v>
      </c>
      <c r="J58" s="149">
        <v>99</v>
      </c>
      <c r="K58" s="148">
        <v>0.75</v>
      </c>
      <c r="L58" s="149">
        <v>85</v>
      </c>
      <c r="M58" s="150">
        <v>0.5</v>
      </c>
    </row>
    <row r="59" spans="1:13" ht="15.75" customHeight="1" x14ac:dyDescent="0.25">
      <c r="A59" s="320" t="s">
        <v>62</v>
      </c>
      <c r="B59" s="42" t="s">
        <v>63</v>
      </c>
      <c r="C59" s="153">
        <f t="shared" si="0"/>
        <v>6.625</v>
      </c>
      <c r="D59" s="154" t="s">
        <v>153</v>
      </c>
      <c r="E59" s="154" t="s">
        <v>136</v>
      </c>
      <c r="F59" s="22">
        <v>18</v>
      </c>
      <c r="G59" s="155">
        <v>1</v>
      </c>
      <c r="H59" s="156">
        <v>80</v>
      </c>
      <c r="I59" s="155">
        <v>0.75</v>
      </c>
      <c r="J59" s="156">
        <v>99</v>
      </c>
      <c r="K59" s="155">
        <v>0.9</v>
      </c>
      <c r="L59" s="156">
        <v>85</v>
      </c>
      <c r="M59" s="157">
        <v>0</v>
      </c>
    </row>
    <row r="60" spans="1:13" ht="15.75" customHeight="1" x14ac:dyDescent="0.25">
      <c r="A60" s="321"/>
      <c r="B60" s="49" t="s">
        <v>64</v>
      </c>
      <c r="C60" s="135">
        <f t="shared" si="0"/>
        <v>7.875</v>
      </c>
      <c r="D60" s="136" t="s">
        <v>145</v>
      </c>
      <c r="E60" s="136" t="s">
        <v>138</v>
      </c>
      <c r="F60" s="25">
        <v>18</v>
      </c>
      <c r="G60" s="137">
        <v>1</v>
      </c>
      <c r="H60" s="138">
        <v>53</v>
      </c>
      <c r="I60" s="137">
        <v>0.9</v>
      </c>
      <c r="J60" s="138">
        <v>98</v>
      </c>
      <c r="K60" s="137">
        <v>0.75</v>
      </c>
      <c r="L60" s="138">
        <v>62</v>
      </c>
      <c r="M60" s="139">
        <v>0.5</v>
      </c>
    </row>
    <row r="61" spans="1:13" ht="15.75" customHeight="1" x14ac:dyDescent="0.25">
      <c r="A61" s="321"/>
      <c r="B61" s="49" t="s">
        <v>65</v>
      </c>
      <c r="C61" s="135">
        <f t="shared" si="0"/>
        <v>5</v>
      </c>
      <c r="D61" s="136" t="s">
        <v>145</v>
      </c>
      <c r="E61" s="136" t="s">
        <v>141</v>
      </c>
      <c r="F61" s="61">
        <v>25</v>
      </c>
      <c r="G61" s="137">
        <v>1</v>
      </c>
      <c r="H61" s="138">
        <v>56</v>
      </c>
      <c r="I61" s="137">
        <v>0.75</v>
      </c>
      <c r="J61" s="170">
        <v>104</v>
      </c>
      <c r="K61" s="137">
        <v>0.25</v>
      </c>
      <c r="L61" s="170">
        <v>75</v>
      </c>
      <c r="M61" s="139">
        <v>0</v>
      </c>
    </row>
    <row r="62" spans="1:13" ht="15.75" customHeight="1" x14ac:dyDescent="0.25">
      <c r="A62" s="321"/>
      <c r="B62" s="49" t="s">
        <v>66</v>
      </c>
      <c r="C62" s="135">
        <f t="shared" si="0"/>
        <v>9.125</v>
      </c>
      <c r="D62" s="136" t="s">
        <v>145</v>
      </c>
      <c r="E62" s="136" t="s">
        <v>148</v>
      </c>
      <c r="F62" s="25">
        <v>7</v>
      </c>
      <c r="G62" s="137">
        <v>1</v>
      </c>
      <c r="H62" s="138">
        <v>87</v>
      </c>
      <c r="I62" s="137">
        <v>0.9</v>
      </c>
      <c r="J62" s="138">
        <v>93</v>
      </c>
      <c r="K62" s="137">
        <v>0.75</v>
      </c>
      <c r="L62" s="138">
        <v>21</v>
      </c>
      <c r="M62" s="139">
        <v>1</v>
      </c>
    </row>
    <row r="63" spans="1:13" ht="15.75" customHeight="1" x14ac:dyDescent="0.25">
      <c r="A63" s="321"/>
      <c r="B63" s="49" t="s">
        <v>67</v>
      </c>
      <c r="C63" s="135">
        <f t="shared" si="0"/>
        <v>8.5</v>
      </c>
      <c r="D63" s="136" t="s">
        <v>147</v>
      </c>
      <c r="E63" s="136" t="s">
        <v>138</v>
      </c>
      <c r="F63" s="25">
        <v>39</v>
      </c>
      <c r="G63" s="137">
        <v>0.9</v>
      </c>
      <c r="H63" s="138">
        <v>59</v>
      </c>
      <c r="I63" s="137">
        <v>0.75</v>
      </c>
      <c r="J63" s="138">
        <v>105</v>
      </c>
      <c r="K63" s="137">
        <v>0.75</v>
      </c>
      <c r="L63" s="138">
        <v>79</v>
      </c>
      <c r="M63" s="139">
        <v>1</v>
      </c>
    </row>
    <row r="64" spans="1:13" ht="15.75" customHeight="1" x14ac:dyDescent="0.25">
      <c r="A64" s="321"/>
      <c r="B64" s="49" t="s">
        <v>68</v>
      </c>
      <c r="C64" s="135">
        <f t="shared" si="0"/>
        <v>7.875</v>
      </c>
      <c r="D64" s="136" t="s">
        <v>145</v>
      </c>
      <c r="E64" s="136" t="s">
        <v>148</v>
      </c>
      <c r="F64" s="25">
        <v>1</v>
      </c>
      <c r="G64" s="137">
        <v>1</v>
      </c>
      <c r="H64" s="138">
        <v>88</v>
      </c>
      <c r="I64" s="137">
        <v>0.25</v>
      </c>
      <c r="J64" s="138">
        <v>90</v>
      </c>
      <c r="K64" s="137">
        <v>0.9</v>
      </c>
      <c r="L64" s="138">
        <v>100</v>
      </c>
      <c r="M64" s="139">
        <v>1</v>
      </c>
    </row>
    <row r="65" spans="1:13" ht="15.75" customHeight="1" x14ac:dyDescent="0.25">
      <c r="A65" s="321"/>
      <c r="B65" s="49" t="s">
        <v>69</v>
      </c>
      <c r="C65" s="135">
        <f t="shared" si="0"/>
        <v>9.5</v>
      </c>
      <c r="D65" s="136" t="s">
        <v>153</v>
      </c>
      <c r="E65" s="136" t="s">
        <v>138</v>
      </c>
      <c r="F65" s="25">
        <v>39</v>
      </c>
      <c r="G65" s="137">
        <v>1</v>
      </c>
      <c r="H65" s="138">
        <v>85</v>
      </c>
      <c r="I65" s="137">
        <v>0.9</v>
      </c>
      <c r="J65" s="138">
        <v>97</v>
      </c>
      <c r="K65" s="137">
        <v>0.9</v>
      </c>
      <c r="L65" s="138">
        <v>19</v>
      </c>
      <c r="M65" s="139">
        <v>1</v>
      </c>
    </row>
    <row r="66" spans="1:13" ht="15.75" customHeight="1" x14ac:dyDescent="0.25">
      <c r="A66" s="321"/>
      <c r="B66" s="49" t="s">
        <v>70</v>
      </c>
      <c r="C66" s="135">
        <f t="shared" si="0"/>
        <v>5</v>
      </c>
      <c r="D66" s="136" t="s">
        <v>154</v>
      </c>
      <c r="E66" s="136" t="s">
        <v>138</v>
      </c>
      <c r="F66" s="25">
        <v>8</v>
      </c>
      <c r="G66" s="137">
        <v>0.5</v>
      </c>
      <c r="H66" s="138">
        <v>83</v>
      </c>
      <c r="I66" s="137">
        <v>0.75</v>
      </c>
      <c r="J66" s="138">
        <v>100</v>
      </c>
      <c r="K66" s="137">
        <v>0.25</v>
      </c>
      <c r="L66" s="138">
        <v>20</v>
      </c>
      <c r="M66" s="139">
        <v>0.5</v>
      </c>
    </row>
    <row r="67" spans="1:13" ht="15.75" customHeight="1" x14ac:dyDescent="0.25">
      <c r="A67" s="321"/>
      <c r="B67" s="49" t="s">
        <v>71</v>
      </c>
      <c r="C67" s="135">
        <f t="shared" si="0"/>
        <v>8.875</v>
      </c>
      <c r="D67" s="136" t="s">
        <v>154</v>
      </c>
      <c r="E67" s="136" t="s">
        <v>136</v>
      </c>
      <c r="F67" s="25">
        <v>39</v>
      </c>
      <c r="G67" s="137">
        <v>0.9</v>
      </c>
      <c r="H67" s="138">
        <v>87</v>
      </c>
      <c r="I67" s="137">
        <v>0.75</v>
      </c>
      <c r="J67" s="138">
        <v>99</v>
      </c>
      <c r="K67" s="137">
        <v>0.9</v>
      </c>
      <c r="L67" s="138">
        <v>45</v>
      </c>
      <c r="M67" s="139">
        <v>1</v>
      </c>
    </row>
    <row r="68" spans="1:13" ht="15.75" customHeight="1" x14ac:dyDescent="0.25">
      <c r="A68" s="321"/>
      <c r="B68" s="49" t="s">
        <v>72</v>
      </c>
      <c r="C68" s="135">
        <f t="shared" si="0"/>
        <v>9.75</v>
      </c>
      <c r="D68" s="136" t="s">
        <v>153</v>
      </c>
      <c r="E68" s="136" t="s">
        <v>148</v>
      </c>
      <c r="F68" s="25">
        <v>34</v>
      </c>
      <c r="G68" s="137">
        <v>1</v>
      </c>
      <c r="H68" s="138">
        <v>75</v>
      </c>
      <c r="I68" s="137">
        <v>1</v>
      </c>
      <c r="J68" s="138">
        <v>94</v>
      </c>
      <c r="K68" s="137">
        <v>0.9</v>
      </c>
      <c r="L68" s="138">
        <v>52</v>
      </c>
      <c r="M68" s="139">
        <v>1</v>
      </c>
    </row>
    <row r="69" spans="1:13" ht="15.75" customHeight="1" x14ac:dyDescent="0.25">
      <c r="A69" s="321"/>
      <c r="B69" s="49" t="s">
        <v>73</v>
      </c>
      <c r="C69" s="135">
        <f t="shared" si="0"/>
        <v>6.625</v>
      </c>
      <c r="D69" s="136" t="s">
        <v>135</v>
      </c>
      <c r="E69" s="136" t="s">
        <v>148</v>
      </c>
      <c r="F69" s="25">
        <v>34</v>
      </c>
      <c r="G69" s="137">
        <v>0.5</v>
      </c>
      <c r="H69" s="138">
        <v>84</v>
      </c>
      <c r="I69" s="137">
        <v>0.25</v>
      </c>
      <c r="J69" s="138">
        <v>100</v>
      </c>
      <c r="K69" s="137">
        <v>0.9</v>
      </c>
      <c r="L69" s="138">
        <v>96</v>
      </c>
      <c r="M69" s="139">
        <v>1</v>
      </c>
    </row>
    <row r="70" spans="1:13" ht="15.75" customHeight="1" x14ac:dyDescent="0.25">
      <c r="A70" s="321"/>
      <c r="B70" s="49" t="s">
        <v>74</v>
      </c>
      <c r="C70" s="135">
        <f t="shared" si="0"/>
        <v>6.875</v>
      </c>
      <c r="D70" s="136" t="s">
        <v>152</v>
      </c>
      <c r="E70" s="136" t="s">
        <v>138</v>
      </c>
      <c r="F70" s="25">
        <v>37</v>
      </c>
      <c r="G70" s="137">
        <v>0.75</v>
      </c>
      <c r="H70" s="138">
        <v>45</v>
      </c>
      <c r="I70" s="137">
        <v>0.75</v>
      </c>
      <c r="J70" s="138">
        <v>100</v>
      </c>
      <c r="K70" s="137">
        <v>0.75</v>
      </c>
      <c r="L70" s="138">
        <v>66</v>
      </c>
      <c r="M70" s="139">
        <v>0.5</v>
      </c>
    </row>
    <row r="71" spans="1:13" ht="15.75" customHeight="1" x14ac:dyDescent="0.25">
      <c r="A71" s="321"/>
      <c r="B71" s="49" t="s">
        <v>75</v>
      </c>
      <c r="C71" s="135">
        <f t="shared" si="0"/>
        <v>9.5</v>
      </c>
      <c r="D71" s="136" t="s">
        <v>154</v>
      </c>
      <c r="E71" s="136" t="s">
        <v>141</v>
      </c>
      <c r="F71" s="25">
        <v>29</v>
      </c>
      <c r="G71" s="137">
        <v>1</v>
      </c>
      <c r="H71" s="138">
        <v>51</v>
      </c>
      <c r="I71" s="137">
        <v>0.9</v>
      </c>
      <c r="J71" s="138">
        <v>105</v>
      </c>
      <c r="K71" s="137">
        <v>1</v>
      </c>
      <c r="L71" s="138">
        <v>94</v>
      </c>
      <c r="M71" s="139">
        <v>0.9</v>
      </c>
    </row>
    <row r="72" spans="1:13" ht="15.75" customHeight="1" x14ac:dyDescent="0.25">
      <c r="A72" s="321"/>
      <c r="B72" s="49" t="s">
        <v>76</v>
      </c>
      <c r="C72" s="135">
        <f t="shared" si="0"/>
        <v>9.375</v>
      </c>
      <c r="D72" s="136" t="s">
        <v>152</v>
      </c>
      <c r="E72" s="136" t="s">
        <v>136</v>
      </c>
      <c r="F72" s="25">
        <v>34</v>
      </c>
      <c r="G72" s="137">
        <v>1</v>
      </c>
      <c r="H72" s="138">
        <v>43</v>
      </c>
      <c r="I72" s="137">
        <v>1</v>
      </c>
      <c r="J72" s="138">
        <v>91</v>
      </c>
      <c r="K72" s="137">
        <v>1</v>
      </c>
      <c r="L72" s="138">
        <v>97</v>
      </c>
      <c r="M72" s="139">
        <v>0.75</v>
      </c>
    </row>
    <row r="73" spans="1:13" ht="15.75" customHeight="1" x14ac:dyDescent="0.25">
      <c r="A73" s="321"/>
      <c r="B73" s="49" t="s">
        <v>77</v>
      </c>
      <c r="C73" s="135">
        <f t="shared" si="0"/>
        <v>6.875</v>
      </c>
      <c r="D73" s="136" t="s">
        <v>147</v>
      </c>
      <c r="E73" s="136" t="s">
        <v>148</v>
      </c>
      <c r="F73" s="25">
        <v>6</v>
      </c>
      <c r="G73" s="137">
        <v>1</v>
      </c>
      <c r="H73" s="138">
        <v>52</v>
      </c>
      <c r="I73" s="137">
        <v>0.75</v>
      </c>
      <c r="J73" s="138">
        <v>95</v>
      </c>
      <c r="K73" s="137">
        <v>0.75</v>
      </c>
      <c r="L73" s="138">
        <v>76</v>
      </c>
      <c r="M73" s="139">
        <v>0.25</v>
      </c>
    </row>
    <row r="74" spans="1:13" ht="15.75" customHeight="1" x14ac:dyDescent="0.25">
      <c r="A74" s="322"/>
      <c r="B74" s="75" t="s">
        <v>78</v>
      </c>
      <c r="C74" s="146">
        <f t="shared" si="0"/>
        <v>8.75</v>
      </c>
      <c r="D74" s="147" t="s">
        <v>154</v>
      </c>
      <c r="E74" s="147" t="s">
        <v>148</v>
      </c>
      <c r="F74" s="90">
        <v>29</v>
      </c>
      <c r="G74" s="148">
        <v>1</v>
      </c>
      <c r="H74" s="149">
        <v>70</v>
      </c>
      <c r="I74" s="148">
        <v>0.75</v>
      </c>
      <c r="J74" s="149">
        <v>99</v>
      </c>
      <c r="K74" s="148">
        <v>0.75</v>
      </c>
      <c r="L74" s="149">
        <v>8</v>
      </c>
      <c r="M74" s="150">
        <v>1</v>
      </c>
    </row>
    <row r="75" spans="1:13" ht="15.75" customHeight="1" x14ac:dyDescent="0.25">
      <c r="A75" s="320" t="s">
        <v>79</v>
      </c>
      <c r="B75" s="42" t="s">
        <v>80</v>
      </c>
      <c r="C75" s="153">
        <f t="shared" si="0"/>
        <v>10</v>
      </c>
      <c r="D75" s="154" t="s">
        <v>149</v>
      </c>
      <c r="E75" s="154" t="s">
        <v>141</v>
      </c>
      <c r="F75" s="22">
        <v>15</v>
      </c>
      <c r="G75" s="155">
        <v>1</v>
      </c>
      <c r="H75" s="156">
        <v>73</v>
      </c>
      <c r="I75" s="155">
        <v>1</v>
      </c>
      <c r="J75" s="156">
        <v>89</v>
      </c>
      <c r="K75" s="155">
        <v>1</v>
      </c>
      <c r="L75" s="156">
        <v>72</v>
      </c>
      <c r="M75" s="157">
        <v>1</v>
      </c>
    </row>
    <row r="76" spans="1:13" ht="15.75" customHeight="1" x14ac:dyDescent="0.25">
      <c r="A76" s="321"/>
      <c r="B76" s="49" t="s">
        <v>81</v>
      </c>
      <c r="C76" s="135">
        <f t="shared" si="0"/>
        <v>8.125</v>
      </c>
      <c r="D76" s="136" t="s">
        <v>145</v>
      </c>
      <c r="E76" s="136" t="s">
        <v>138</v>
      </c>
      <c r="F76" s="25">
        <v>17</v>
      </c>
      <c r="G76" s="137">
        <v>1</v>
      </c>
      <c r="H76" s="138">
        <v>75</v>
      </c>
      <c r="I76" s="137">
        <v>0.5</v>
      </c>
      <c r="J76" s="138">
        <v>101</v>
      </c>
      <c r="K76" s="137">
        <v>0.75</v>
      </c>
      <c r="L76" s="138">
        <v>46</v>
      </c>
      <c r="M76" s="139">
        <v>1</v>
      </c>
    </row>
    <row r="77" spans="1:13" ht="15.75" customHeight="1" x14ac:dyDescent="0.25">
      <c r="A77" s="321"/>
      <c r="B77" s="49" t="s">
        <v>82</v>
      </c>
      <c r="C77" s="135">
        <f t="shared" si="0"/>
        <v>0</v>
      </c>
      <c r="D77" s="136"/>
      <c r="E77" s="136"/>
      <c r="F77" s="25">
        <f ca="1">RANDBETWEEN(1,42)</f>
        <v>16</v>
      </c>
      <c r="G77" s="137"/>
      <c r="H77" s="138">
        <f ca="1">RANDBETWEEN(43,88)</f>
        <v>58</v>
      </c>
      <c r="I77" s="137"/>
      <c r="J77" s="138">
        <f ca="1">RANDBETWEEN(89,105)</f>
        <v>97</v>
      </c>
      <c r="K77" s="137"/>
      <c r="L77" s="138">
        <f ca="1">RANDBETWEEN(1,105)</f>
        <v>78</v>
      </c>
      <c r="M77" s="139"/>
    </row>
    <row r="78" spans="1:13" ht="15.75" customHeight="1" x14ac:dyDescent="0.25">
      <c r="A78" s="321"/>
      <c r="B78" s="49" t="s">
        <v>83</v>
      </c>
      <c r="C78" s="135">
        <f t="shared" si="0"/>
        <v>3.125</v>
      </c>
      <c r="D78" s="136" t="s">
        <v>150</v>
      </c>
      <c r="E78" s="136" t="s">
        <v>141</v>
      </c>
      <c r="F78" s="25">
        <v>6</v>
      </c>
      <c r="G78" s="137">
        <v>0.75</v>
      </c>
      <c r="H78" s="138">
        <v>83</v>
      </c>
      <c r="I78" s="137">
        <v>0</v>
      </c>
      <c r="J78" s="138">
        <v>101</v>
      </c>
      <c r="K78" s="137">
        <v>0.5</v>
      </c>
      <c r="L78" s="138">
        <v>76</v>
      </c>
      <c r="M78" s="139">
        <v>0</v>
      </c>
    </row>
    <row r="79" spans="1:13" ht="15.75" customHeight="1" x14ac:dyDescent="0.25">
      <c r="A79" s="321"/>
      <c r="B79" s="49" t="s">
        <v>84</v>
      </c>
      <c r="C79" s="135">
        <f t="shared" si="0"/>
        <v>0</v>
      </c>
      <c r="D79" s="136"/>
      <c r="E79" s="136"/>
      <c r="F79" s="25">
        <f ca="1">RANDBETWEEN(1,42)</f>
        <v>15</v>
      </c>
      <c r="G79" s="137"/>
      <c r="H79" s="138">
        <f ca="1">RANDBETWEEN(43,88)</f>
        <v>83</v>
      </c>
      <c r="I79" s="137"/>
      <c r="J79" s="138">
        <f ca="1">RANDBETWEEN(89,105)</f>
        <v>98</v>
      </c>
      <c r="K79" s="137"/>
      <c r="L79" s="138">
        <f ca="1">RANDBETWEEN(1,105)</f>
        <v>20</v>
      </c>
      <c r="M79" s="139"/>
    </row>
    <row r="80" spans="1:13" ht="15.75" customHeight="1" x14ac:dyDescent="0.25">
      <c r="A80" s="321"/>
      <c r="B80" s="49" t="s">
        <v>85</v>
      </c>
      <c r="C80" s="135">
        <f t="shared" si="0"/>
        <v>3.125</v>
      </c>
      <c r="D80" s="136" t="s">
        <v>152</v>
      </c>
      <c r="E80" s="136" t="s">
        <v>141</v>
      </c>
      <c r="F80" s="25">
        <v>14</v>
      </c>
      <c r="G80" s="137">
        <v>0.75</v>
      </c>
      <c r="H80" s="138">
        <v>77</v>
      </c>
      <c r="I80" s="137">
        <v>0</v>
      </c>
      <c r="J80" s="138">
        <v>103</v>
      </c>
      <c r="K80" s="137">
        <v>0.5</v>
      </c>
      <c r="L80" s="138">
        <v>67</v>
      </c>
      <c r="M80" s="139">
        <v>0</v>
      </c>
    </row>
    <row r="81" spans="1:13" ht="15.75" customHeight="1" x14ac:dyDescent="0.25">
      <c r="A81" s="321"/>
      <c r="B81" s="49" t="s">
        <v>86</v>
      </c>
      <c r="C81" s="135">
        <f t="shared" si="0"/>
        <v>7.0000000000000009</v>
      </c>
      <c r="D81" s="136" t="s">
        <v>155</v>
      </c>
      <c r="E81" s="136" t="s">
        <v>136</v>
      </c>
      <c r="F81" s="25">
        <v>11</v>
      </c>
      <c r="G81" s="137">
        <v>0.9</v>
      </c>
      <c r="H81" s="138">
        <v>49</v>
      </c>
      <c r="I81" s="137">
        <v>0.9</v>
      </c>
      <c r="J81" s="138">
        <v>95</v>
      </c>
      <c r="K81" s="137">
        <v>0.9</v>
      </c>
      <c r="L81" s="138">
        <v>69</v>
      </c>
      <c r="M81" s="139">
        <v>0.1</v>
      </c>
    </row>
    <row r="82" spans="1:13" ht="15.75" customHeight="1" x14ac:dyDescent="0.25">
      <c r="A82" s="321"/>
      <c r="B82" s="49" t="s">
        <v>87</v>
      </c>
      <c r="C82" s="135">
        <f t="shared" si="0"/>
        <v>9.375</v>
      </c>
      <c r="D82" s="136" t="s">
        <v>135</v>
      </c>
      <c r="E82" s="136" t="s">
        <v>136</v>
      </c>
      <c r="F82" s="25">
        <v>28</v>
      </c>
      <c r="G82" s="137">
        <v>1</v>
      </c>
      <c r="H82" s="138">
        <v>77</v>
      </c>
      <c r="I82" s="137">
        <v>0.75</v>
      </c>
      <c r="J82" s="138">
        <v>105</v>
      </c>
      <c r="K82" s="137">
        <v>1</v>
      </c>
      <c r="L82" s="138">
        <v>8</v>
      </c>
      <c r="M82" s="139">
        <v>1</v>
      </c>
    </row>
    <row r="83" spans="1:13" ht="15.75" customHeight="1" x14ac:dyDescent="0.25">
      <c r="A83" s="321"/>
      <c r="B83" s="49" t="s">
        <v>88</v>
      </c>
      <c r="C83" s="135">
        <f t="shared" si="0"/>
        <v>8.125</v>
      </c>
      <c r="D83" s="136" t="s">
        <v>154</v>
      </c>
      <c r="E83" s="136" t="s">
        <v>138</v>
      </c>
      <c r="F83" s="25">
        <v>5</v>
      </c>
      <c r="G83" s="137">
        <v>1</v>
      </c>
      <c r="H83" s="138">
        <v>68</v>
      </c>
      <c r="I83" s="137">
        <v>0.75</v>
      </c>
      <c r="J83" s="138">
        <v>102</v>
      </c>
      <c r="K83" s="137">
        <v>0.5</v>
      </c>
      <c r="L83" s="138">
        <v>24</v>
      </c>
      <c r="M83" s="139">
        <v>1</v>
      </c>
    </row>
    <row r="84" spans="1:13" ht="15.75" customHeight="1" x14ac:dyDescent="0.25">
      <c r="A84" s="321"/>
      <c r="B84" s="49" t="s">
        <v>89</v>
      </c>
      <c r="C84" s="135">
        <f t="shared" si="0"/>
        <v>8.75</v>
      </c>
      <c r="D84" s="136" t="s">
        <v>135</v>
      </c>
      <c r="E84" s="136" t="s">
        <v>138</v>
      </c>
      <c r="F84" s="25">
        <v>39</v>
      </c>
      <c r="G84" s="137">
        <v>0.75</v>
      </c>
      <c r="H84" s="138">
        <v>83</v>
      </c>
      <c r="I84" s="137">
        <v>0.75</v>
      </c>
      <c r="J84" s="138">
        <v>96</v>
      </c>
      <c r="K84" s="137">
        <v>1</v>
      </c>
      <c r="L84" s="138">
        <v>28</v>
      </c>
      <c r="M84" s="139">
        <v>1</v>
      </c>
    </row>
    <row r="85" spans="1:13" ht="15.75" customHeight="1" x14ac:dyDescent="0.25">
      <c r="A85" s="321"/>
      <c r="B85" s="49" t="s">
        <v>90</v>
      </c>
      <c r="C85" s="135">
        <f t="shared" si="0"/>
        <v>6.375</v>
      </c>
      <c r="D85" s="136" t="s">
        <v>137</v>
      </c>
      <c r="E85" s="136" t="s">
        <v>136</v>
      </c>
      <c r="F85" s="25">
        <v>15</v>
      </c>
      <c r="G85" s="137">
        <v>0.9</v>
      </c>
      <c r="H85" s="138">
        <v>85</v>
      </c>
      <c r="I85" s="137">
        <v>0.25</v>
      </c>
      <c r="J85" s="138">
        <v>89</v>
      </c>
      <c r="K85" s="137">
        <v>0.9</v>
      </c>
      <c r="L85" s="138">
        <v>94</v>
      </c>
      <c r="M85" s="139">
        <v>0.5</v>
      </c>
    </row>
    <row r="86" spans="1:13" ht="15.75" customHeight="1" x14ac:dyDescent="0.25">
      <c r="A86" s="321"/>
      <c r="B86" s="49" t="s">
        <v>91</v>
      </c>
      <c r="C86" s="135">
        <f t="shared" si="0"/>
        <v>8.75</v>
      </c>
      <c r="D86" s="136" t="s">
        <v>142</v>
      </c>
      <c r="E86" s="136" t="s">
        <v>136</v>
      </c>
      <c r="F86" s="25">
        <v>34</v>
      </c>
      <c r="G86" s="137">
        <v>1</v>
      </c>
      <c r="H86" s="138">
        <v>87</v>
      </c>
      <c r="I86" s="137">
        <v>0.5</v>
      </c>
      <c r="J86" s="138">
        <v>91</v>
      </c>
      <c r="K86" s="137">
        <v>1</v>
      </c>
      <c r="L86" s="138">
        <v>51</v>
      </c>
      <c r="M86" s="139">
        <v>1</v>
      </c>
    </row>
    <row r="87" spans="1:13" ht="15.75" customHeight="1" x14ac:dyDescent="0.25">
      <c r="A87" s="321"/>
      <c r="B87" s="49" t="s">
        <v>92</v>
      </c>
      <c r="C87" s="135">
        <f t="shared" si="0"/>
        <v>7.5</v>
      </c>
      <c r="D87" s="136" t="s">
        <v>139</v>
      </c>
      <c r="E87" s="136" t="s">
        <v>136</v>
      </c>
      <c r="F87" s="25">
        <v>1</v>
      </c>
      <c r="G87" s="137">
        <v>1</v>
      </c>
      <c r="H87" s="138">
        <v>80</v>
      </c>
      <c r="I87" s="137">
        <v>0.25</v>
      </c>
      <c r="J87" s="138">
        <v>91</v>
      </c>
      <c r="K87" s="137">
        <v>1</v>
      </c>
      <c r="L87" s="138">
        <v>7</v>
      </c>
      <c r="M87" s="139">
        <v>0.75</v>
      </c>
    </row>
    <row r="88" spans="1:13" ht="15.75" customHeight="1" x14ac:dyDescent="0.25">
      <c r="A88" s="321"/>
      <c r="B88" s="49" t="s">
        <v>93</v>
      </c>
      <c r="C88" s="135">
        <f t="shared" si="0"/>
        <v>8.25</v>
      </c>
      <c r="D88" s="136" t="s">
        <v>142</v>
      </c>
      <c r="E88" s="136" t="s">
        <v>141</v>
      </c>
      <c r="F88" s="25">
        <v>14</v>
      </c>
      <c r="G88" s="137">
        <v>0.9</v>
      </c>
      <c r="H88" s="138">
        <v>45</v>
      </c>
      <c r="I88" s="137">
        <v>0.75</v>
      </c>
      <c r="J88" s="138">
        <v>100</v>
      </c>
      <c r="K88" s="137">
        <v>0.75</v>
      </c>
      <c r="L88" s="138">
        <v>65</v>
      </c>
      <c r="M88" s="139">
        <v>0.9</v>
      </c>
    </row>
    <row r="89" spans="1:13" ht="15.75" customHeight="1" x14ac:dyDescent="0.25">
      <c r="A89" s="321"/>
      <c r="B89" s="49" t="s">
        <v>94</v>
      </c>
      <c r="C89" s="135">
        <f t="shared" si="0"/>
        <v>6.625</v>
      </c>
      <c r="D89" s="136" t="s">
        <v>150</v>
      </c>
      <c r="E89" s="136" t="s">
        <v>138</v>
      </c>
      <c r="F89" s="25">
        <v>17</v>
      </c>
      <c r="G89" s="137">
        <v>1</v>
      </c>
      <c r="H89" s="138">
        <v>80</v>
      </c>
      <c r="I89" s="137">
        <v>0.9</v>
      </c>
      <c r="J89" s="138">
        <v>92</v>
      </c>
      <c r="K89" s="137">
        <v>0.25</v>
      </c>
      <c r="L89" s="138">
        <v>48</v>
      </c>
      <c r="M89" s="139">
        <v>0.5</v>
      </c>
    </row>
    <row r="90" spans="1:13" ht="15.75" customHeight="1" x14ac:dyDescent="0.25">
      <c r="A90" s="321"/>
      <c r="B90" s="49" t="s">
        <v>95</v>
      </c>
      <c r="C90" s="135">
        <f t="shared" si="0"/>
        <v>9.375</v>
      </c>
      <c r="D90" s="136" t="s">
        <v>135</v>
      </c>
      <c r="E90" s="136" t="s">
        <v>141</v>
      </c>
      <c r="F90" s="25">
        <v>38</v>
      </c>
      <c r="G90" s="137">
        <v>1</v>
      </c>
      <c r="H90" s="138">
        <v>81</v>
      </c>
      <c r="I90" s="137">
        <v>1</v>
      </c>
      <c r="J90" s="138">
        <v>102</v>
      </c>
      <c r="K90" s="137">
        <v>1</v>
      </c>
      <c r="L90" s="138">
        <v>68</v>
      </c>
      <c r="M90" s="139">
        <v>0.75</v>
      </c>
    </row>
    <row r="91" spans="1:13" ht="15.75" customHeight="1" x14ac:dyDescent="0.25">
      <c r="A91" s="321"/>
      <c r="B91" s="49" t="s">
        <v>96</v>
      </c>
      <c r="C91" s="135">
        <f t="shared" si="0"/>
        <v>9.75</v>
      </c>
      <c r="D91" s="136" t="s">
        <v>137</v>
      </c>
      <c r="E91" s="136" t="s">
        <v>138</v>
      </c>
      <c r="F91" s="25">
        <v>18</v>
      </c>
      <c r="G91" s="137">
        <v>1</v>
      </c>
      <c r="H91" s="138">
        <v>69</v>
      </c>
      <c r="I91" s="137">
        <v>0.9</v>
      </c>
      <c r="J91" s="138">
        <v>105</v>
      </c>
      <c r="K91" s="137">
        <v>1</v>
      </c>
      <c r="L91" s="138">
        <v>37</v>
      </c>
      <c r="M91" s="139">
        <v>1</v>
      </c>
    </row>
    <row r="92" spans="1:13" ht="15.75" customHeight="1" x14ac:dyDescent="0.25">
      <c r="A92" s="322"/>
      <c r="B92" s="75" t="s">
        <v>97</v>
      </c>
      <c r="C92" s="146">
        <f t="shared" si="0"/>
        <v>4</v>
      </c>
      <c r="D92" s="147" t="s">
        <v>139</v>
      </c>
      <c r="E92" s="147" t="s">
        <v>138</v>
      </c>
      <c r="F92" s="90">
        <v>39</v>
      </c>
      <c r="G92" s="148">
        <v>0.75</v>
      </c>
      <c r="H92" s="149">
        <v>80</v>
      </c>
      <c r="I92" s="148">
        <v>0.5</v>
      </c>
      <c r="J92" s="149">
        <v>93</v>
      </c>
      <c r="K92" s="148">
        <v>0.25</v>
      </c>
      <c r="L92" s="149">
        <v>41</v>
      </c>
      <c r="M92" s="150">
        <v>0.1</v>
      </c>
    </row>
    <row r="93" spans="1:13" ht="15.75" customHeight="1" x14ac:dyDescent="0.25">
      <c r="A93" s="320" t="s">
        <v>98</v>
      </c>
      <c r="B93" s="42" t="s">
        <v>99</v>
      </c>
      <c r="C93" s="153">
        <f t="shared" si="0"/>
        <v>8.75</v>
      </c>
      <c r="D93" s="154" t="s">
        <v>153</v>
      </c>
      <c r="E93" s="154" t="s">
        <v>138</v>
      </c>
      <c r="F93" s="22">
        <v>29</v>
      </c>
      <c r="G93" s="155">
        <v>1</v>
      </c>
      <c r="H93" s="156">
        <v>49</v>
      </c>
      <c r="I93" s="155">
        <v>1</v>
      </c>
      <c r="J93" s="156">
        <v>103</v>
      </c>
      <c r="K93" s="155">
        <v>0.75</v>
      </c>
      <c r="L93" s="156">
        <v>63</v>
      </c>
      <c r="M93" s="157">
        <v>0.75</v>
      </c>
    </row>
    <row r="94" spans="1:13" ht="15.75" customHeight="1" x14ac:dyDescent="0.25">
      <c r="A94" s="321"/>
      <c r="B94" s="49" t="s">
        <v>100</v>
      </c>
      <c r="C94" s="135">
        <f t="shared" si="0"/>
        <v>10</v>
      </c>
      <c r="D94" s="136" t="s">
        <v>155</v>
      </c>
      <c r="E94" s="136" t="s">
        <v>141</v>
      </c>
      <c r="F94" s="25">
        <v>35</v>
      </c>
      <c r="G94" s="137">
        <v>1</v>
      </c>
      <c r="H94" s="138">
        <v>73</v>
      </c>
      <c r="I94" s="137">
        <v>1</v>
      </c>
      <c r="J94" s="138">
        <v>105</v>
      </c>
      <c r="K94" s="137">
        <v>1</v>
      </c>
      <c r="L94" s="138">
        <v>92</v>
      </c>
      <c r="M94" s="139">
        <v>1</v>
      </c>
    </row>
    <row r="95" spans="1:13" ht="15.75" customHeight="1" x14ac:dyDescent="0.25">
      <c r="A95" s="321"/>
      <c r="B95" s="49" t="s">
        <v>101</v>
      </c>
      <c r="C95" s="135">
        <f t="shared" si="0"/>
        <v>9.375</v>
      </c>
      <c r="D95" s="136" t="s">
        <v>153</v>
      </c>
      <c r="E95" s="136" t="s">
        <v>148</v>
      </c>
      <c r="F95" s="25">
        <v>37</v>
      </c>
      <c r="G95" s="137">
        <v>0.75</v>
      </c>
      <c r="H95" s="138">
        <v>58</v>
      </c>
      <c r="I95" s="137">
        <v>1</v>
      </c>
      <c r="J95" s="138">
        <v>96</v>
      </c>
      <c r="K95" s="137">
        <v>1</v>
      </c>
      <c r="L95" s="138">
        <v>92</v>
      </c>
      <c r="M95" s="139">
        <v>1</v>
      </c>
    </row>
    <row r="96" spans="1:13" ht="15.75" customHeight="1" x14ac:dyDescent="0.25">
      <c r="A96" s="321"/>
      <c r="B96" s="49" t="s">
        <v>102</v>
      </c>
      <c r="C96" s="135">
        <f t="shared" si="0"/>
        <v>8.5</v>
      </c>
      <c r="D96" s="136" t="s">
        <v>149</v>
      </c>
      <c r="E96" s="136" t="s">
        <v>138</v>
      </c>
      <c r="F96" s="25">
        <v>38</v>
      </c>
      <c r="G96" s="137">
        <v>0.9</v>
      </c>
      <c r="H96" s="138">
        <v>79</v>
      </c>
      <c r="I96" s="137">
        <v>0.75</v>
      </c>
      <c r="J96" s="138">
        <v>96</v>
      </c>
      <c r="K96" s="137">
        <v>1</v>
      </c>
      <c r="L96" s="138">
        <v>85</v>
      </c>
      <c r="M96" s="139">
        <v>0.75</v>
      </c>
    </row>
    <row r="97" spans="1:13" ht="15.75" customHeight="1" x14ac:dyDescent="0.25">
      <c r="A97" s="321"/>
      <c r="B97" s="49" t="s">
        <v>103</v>
      </c>
      <c r="C97" s="135">
        <f t="shared" si="0"/>
        <v>6.625</v>
      </c>
      <c r="D97" s="136" t="s">
        <v>149</v>
      </c>
      <c r="E97" s="136" t="s">
        <v>148</v>
      </c>
      <c r="F97" s="25">
        <v>16</v>
      </c>
      <c r="G97" s="137">
        <v>0.5</v>
      </c>
      <c r="H97" s="138">
        <v>65</v>
      </c>
      <c r="I97" s="137">
        <v>0.25</v>
      </c>
      <c r="J97" s="138">
        <v>91</v>
      </c>
      <c r="K97" s="137">
        <v>0.9</v>
      </c>
      <c r="L97" s="138">
        <v>7</v>
      </c>
      <c r="M97" s="139">
        <v>1</v>
      </c>
    </row>
    <row r="98" spans="1:13" ht="15.75" customHeight="1" x14ac:dyDescent="0.25">
      <c r="A98" s="321"/>
      <c r="B98" s="49" t="s">
        <v>104</v>
      </c>
      <c r="C98" s="135">
        <f t="shared" si="0"/>
        <v>4.375</v>
      </c>
      <c r="D98" s="136" t="s">
        <v>155</v>
      </c>
      <c r="E98" s="136" t="s">
        <v>148</v>
      </c>
      <c r="F98" s="25">
        <v>36</v>
      </c>
      <c r="G98" s="137">
        <v>0.5</v>
      </c>
      <c r="H98" s="138">
        <v>67</v>
      </c>
      <c r="I98" s="137">
        <v>0.5</v>
      </c>
      <c r="J98" s="138">
        <v>102</v>
      </c>
      <c r="K98" s="137">
        <v>0.25</v>
      </c>
      <c r="L98" s="138">
        <v>92</v>
      </c>
      <c r="M98" s="139">
        <v>0.5</v>
      </c>
    </row>
    <row r="99" spans="1:13" ht="15.75" customHeight="1" x14ac:dyDescent="0.25">
      <c r="A99" s="321"/>
      <c r="B99" s="49" t="s">
        <v>105</v>
      </c>
      <c r="C99" s="135">
        <f t="shared" si="0"/>
        <v>2.5</v>
      </c>
      <c r="D99" s="136" t="s">
        <v>146</v>
      </c>
      <c r="E99" s="136" t="s">
        <v>138</v>
      </c>
      <c r="F99" s="25">
        <v>36</v>
      </c>
      <c r="G99" s="137">
        <v>0.75</v>
      </c>
      <c r="H99" s="138">
        <v>49</v>
      </c>
      <c r="I99" s="137">
        <v>0.25</v>
      </c>
      <c r="J99" s="138">
        <v>91</v>
      </c>
      <c r="K99" s="137">
        <v>0</v>
      </c>
      <c r="L99" s="138">
        <v>19</v>
      </c>
      <c r="M99" s="139">
        <v>0</v>
      </c>
    </row>
    <row r="100" spans="1:13" ht="15.75" customHeight="1" x14ac:dyDescent="0.25">
      <c r="A100" s="321"/>
      <c r="B100" s="49" t="s">
        <v>106</v>
      </c>
      <c r="C100" s="135">
        <f t="shared" si="0"/>
        <v>0</v>
      </c>
      <c r="D100" s="136"/>
      <c r="E100" s="136"/>
      <c r="F100" s="25">
        <f t="shared" ref="F100:F101" ca="1" si="13">RANDBETWEEN(1,42)</f>
        <v>41</v>
      </c>
      <c r="G100" s="137"/>
      <c r="H100" s="138">
        <f t="shared" ref="H100:H101" ca="1" si="14">RANDBETWEEN(43,88)</f>
        <v>83</v>
      </c>
      <c r="I100" s="137"/>
      <c r="J100" s="138">
        <f t="shared" ref="J100:J101" ca="1" si="15">RANDBETWEEN(89,105)</f>
        <v>91</v>
      </c>
      <c r="K100" s="137"/>
      <c r="L100" s="138">
        <f t="shared" ref="L100:L101" ca="1" si="16">RANDBETWEEN(1,105)</f>
        <v>102</v>
      </c>
      <c r="M100" s="139"/>
    </row>
    <row r="101" spans="1:13" ht="15.75" customHeight="1" x14ac:dyDescent="0.25">
      <c r="A101" s="321"/>
      <c r="B101" s="49" t="s">
        <v>107</v>
      </c>
      <c r="C101" s="135">
        <f t="shared" si="0"/>
        <v>0</v>
      </c>
      <c r="D101" s="136"/>
      <c r="E101" s="136"/>
      <c r="F101" s="25">
        <f t="shared" ca="1" si="13"/>
        <v>25</v>
      </c>
      <c r="G101" s="137"/>
      <c r="H101" s="138">
        <f t="shared" ca="1" si="14"/>
        <v>54</v>
      </c>
      <c r="I101" s="137"/>
      <c r="J101" s="138">
        <f t="shared" ca="1" si="15"/>
        <v>99</v>
      </c>
      <c r="K101" s="137"/>
      <c r="L101" s="138">
        <f t="shared" ca="1" si="16"/>
        <v>28</v>
      </c>
      <c r="M101" s="139"/>
    </row>
    <row r="102" spans="1:13" ht="15.75" customHeight="1" x14ac:dyDescent="0.25">
      <c r="A102" s="321"/>
      <c r="B102" s="49" t="s">
        <v>108</v>
      </c>
      <c r="C102" s="135">
        <f t="shared" si="0"/>
        <v>8.875</v>
      </c>
      <c r="D102" s="136" t="s">
        <v>142</v>
      </c>
      <c r="E102" s="136" t="s">
        <v>148</v>
      </c>
      <c r="F102" s="168">
        <v>19</v>
      </c>
      <c r="G102" s="141">
        <v>0.9</v>
      </c>
      <c r="H102" s="169">
        <v>52</v>
      </c>
      <c r="I102" s="141">
        <v>0.75</v>
      </c>
      <c r="J102" s="169">
        <v>102</v>
      </c>
      <c r="K102" s="141">
        <v>0.9</v>
      </c>
      <c r="L102" s="169">
        <v>96</v>
      </c>
      <c r="M102" s="143">
        <v>1</v>
      </c>
    </row>
    <row r="103" spans="1:13" ht="15.75" customHeight="1" x14ac:dyDescent="0.25">
      <c r="A103" s="321"/>
      <c r="B103" s="49" t="s">
        <v>109</v>
      </c>
      <c r="C103" s="135">
        <f t="shared" si="0"/>
        <v>10</v>
      </c>
      <c r="D103" s="136" t="s">
        <v>155</v>
      </c>
      <c r="E103" s="136" t="s">
        <v>138</v>
      </c>
      <c r="F103" s="25">
        <v>16</v>
      </c>
      <c r="G103" s="137">
        <v>1</v>
      </c>
      <c r="H103" s="138">
        <v>44</v>
      </c>
      <c r="I103" s="137">
        <v>1</v>
      </c>
      <c r="J103" s="138">
        <v>103</v>
      </c>
      <c r="K103" s="137">
        <v>1</v>
      </c>
      <c r="L103" s="138">
        <v>56</v>
      </c>
      <c r="M103" s="139">
        <v>1</v>
      </c>
    </row>
    <row r="104" spans="1:13" ht="15.75" customHeight="1" x14ac:dyDescent="0.25">
      <c r="A104" s="322"/>
      <c r="B104" s="75" t="s">
        <v>110</v>
      </c>
      <c r="C104" s="146">
        <f t="shared" si="0"/>
        <v>6.625</v>
      </c>
      <c r="D104" s="147" t="s">
        <v>151</v>
      </c>
      <c r="E104" s="147" t="s">
        <v>148</v>
      </c>
      <c r="F104" s="90">
        <v>6</v>
      </c>
      <c r="G104" s="148">
        <v>0.9</v>
      </c>
      <c r="H104" s="149">
        <v>60</v>
      </c>
      <c r="I104" s="148">
        <v>0.75</v>
      </c>
      <c r="J104" s="149">
        <v>96</v>
      </c>
      <c r="K104" s="148">
        <v>0.25</v>
      </c>
      <c r="L104" s="149">
        <v>102</v>
      </c>
      <c r="M104" s="150">
        <v>0.75</v>
      </c>
    </row>
  </sheetData>
  <mergeCells count="16">
    <mergeCell ref="A48:A58"/>
    <mergeCell ref="A59:A74"/>
    <mergeCell ref="A75:A92"/>
    <mergeCell ref="A93:A104"/>
    <mergeCell ref="A1:A2"/>
    <mergeCell ref="J1:K1"/>
    <mergeCell ref="L1:M1"/>
    <mergeCell ref="A3:A17"/>
    <mergeCell ref="A19:A32"/>
    <mergeCell ref="A33:A47"/>
    <mergeCell ref="B1:B2"/>
    <mergeCell ref="C1:C2"/>
    <mergeCell ref="D1:D2"/>
    <mergeCell ref="E1:E2"/>
    <mergeCell ref="F1:G1"/>
    <mergeCell ref="H1:I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технический!$A:$A</xm:f>
          </x14:formula1>
          <xm:sqref>D3:D104</xm:sqref>
        </x14:dataValidation>
        <x14:dataValidation type="list" allowBlank="1">
          <x14:formula1>
            <xm:f>технический!$B:$B</xm:f>
          </x14:formula1>
          <xm:sqref>E3:E104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2.6640625" customWidth="1"/>
    <col min="2" max="2" width="33" customWidth="1"/>
    <col min="3" max="3" width="6.33203125" customWidth="1"/>
    <col min="4" max="9" width="5.109375" customWidth="1"/>
    <col min="10" max="10" width="5.109375" hidden="1" customWidth="1"/>
    <col min="11" max="33" width="5.109375" customWidth="1"/>
  </cols>
  <sheetData>
    <row r="1" spans="1:33" ht="15.75" customHeight="1" x14ac:dyDescent="0.25">
      <c r="A1" s="323" t="s">
        <v>0</v>
      </c>
      <c r="B1" s="325" t="s">
        <v>1</v>
      </c>
      <c r="C1" s="348" t="s">
        <v>118</v>
      </c>
      <c r="D1" s="350" t="s">
        <v>156</v>
      </c>
      <c r="E1" s="347">
        <v>1</v>
      </c>
      <c r="F1" s="327"/>
      <c r="G1" s="327"/>
      <c r="H1" s="327"/>
      <c r="I1" s="327"/>
      <c r="J1" s="328"/>
      <c r="K1" s="347">
        <v>2</v>
      </c>
      <c r="L1" s="327"/>
      <c r="M1" s="327"/>
      <c r="N1" s="327"/>
      <c r="O1" s="328"/>
      <c r="P1" s="351">
        <v>3</v>
      </c>
      <c r="Q1" s="327"/>
      <c r="R1" s="327"/>
      <c r="S1" s="328"/>
      <c r="T1" s="347">
        <v>4</v>
      </c>
      <c r="U1" s="327"/>
      <c r="V1" s="327"/>
      <c r="W1" s="328"/>
      <c r="X1" s="347">
        <v>5</v>
      </c>
      <c r="Y1" s="327"/>
      <c r="Z1" s="327"/>
      <c r="AA1" s="327"/>
      <c r="AB1" s="328"/>
      <c r="AC1" s="347">
        <v>6</v>
      </c>
      <c r="AD1" s="327"/>
      <c r="AE1" s="327"/>
      <c r="AF1" s="327"/>
      <c r="AG1" s="328"/>
    </row>
    <row r="2" spans="1:33" ht="15.75" customHeight="1" x14ac:dyDescent="0.25">
      <c r="A2" s="322"/>
      <c r="B2" s="322"/>
      <c r="C2" s="349"/>
      <c r="D2" s="322"/>
      <c r="E2" s="171" t="s">
        <v>157</v>
      </c>
      <c r="F2" s="172" t="s">
        <v>158</v>
      </c>
      <c r="G2" s="173" t="s">
        <v>159</v>
      </c>
      <c r="H2" s="172" t="s">
        <v>160</v>
      </c>
      <c r="I2" s="174" t="s">
        <v>161</v>
      </c>
      <c r="J2" s="174" t="s">
        <v>161</v>
      </c>
      <c r="K2" s="171" t="s">
        <v>162</v>
      </c>
      <c r="L2" s="175" t="s">
        <v>163</v>
      </c>
      <c r="M2" s="173" t="s">
        <v>164</v>
      </c>
      <c r="N2" s="129" t="s">
        <v>165</v>
      </c>
      <c r="O2" s="174" t="s">
        <v>161</v>
      </c>
      <c r="P2" s="176" t="s">
        <v>166</v>
      </c>
      <c r="Q2" s="129" t="s">
        <v>167</v>
      </c>
      <c r="R2" s="129" t="s">
        <v>168</v>
      </c>
      <c r="S2" s="174" t="s">
        <v>161</v>
      </c>
      <c r="T2" s="177" t="s">
        <v>169</v>
      </c>
      <c r="U2" s="178" t="s">
        <v>170</v>
      </c>
      <c r="V2" s="178" t="s">
        <v>171</v>
      </c>
      <c r="W2" s="174" t="s">
        <v>161</v>
      </c>
      <c r="X2" s="179" t="s">
        <v>172</v>
      </c>
      <c r="Y2" s="129" t="s">
        <v>173</v>
      </c>
      <c r="Z2" s="129" t="s">
        <v>174</v>
      </c>
      <c r="AA2" s="180" t="s">
        <v>175</v>
      </c>
      <c r="AB2" s="174" t="s">
        <v>161</v>
      </c>
      <c r="AC2" s="127" t="s">
        <v>176</v>
      </c>
      <c r="AD2" s="129" t="s">
        <v>177</v>
      </c>
      <c r="AE2" s="129" t="s">
        <v>178</v>
      </c>
      <c r="AF2" s="180" t="s">
        <v>179</v>
      </c>
      <c r="AG2" s="174" t="s">
        <v>161</v>
      </c>
    </row>
    <row r="3" spans="1:33" ht="15.75" customHeight="1" x14ac:dyDescent="0.25">
      <c r="A3" s="320" t="s">
        <v>3</v>
      </c>
      <c r="B3" s="42" t="s">
        <v>4</v>
      </c>
      <c r="C3" s="181">
        <f t="shared" ref="C3:C104" si="0">I3+O3+S3+W3+AB3+AG3</f>
        <v>2.6166666666666667</v>
      </c>
      <c r="D3" s="182">
        <v>1</v>
      </c>
      <c r="E3" s="183">
        <v>1</v>
      </c>
      <c r="F3" s="183">
        <v>1</v>
      </c>
      <c r="G3" s="183">
        <v>0</v>
      </c>
      <c r="H3" s="183">
        <v>1</v>
      </c>
      <c r="I3" s="184">
        <f t="shared" ref="I3:I104" si="1">(E3+F3+G3+H3)*0.25</f>
        <v>0.75</v>
      </c>
      <c r="J3" s="185">
        <v>0.75</v>
      </c>
      <c r="K3" s="186">
        <v>1</v>
      </c>
      <c r="L3" s="183">
        <v>1</v>
      </c>
      <c r="M3" s="183">
        <v>0</v>
      </c>
      <c r="N3" s="183">
        <v>1</v>
      </c>
      <c r="O3" s="187">
        <f t="shared" ref="O3:O53" si="2">0.5*K3+0.5*L3+0.5*M3+0.5*N3</f>
        <v>1.5</v>
      </c>
      <c r="P3" s="188">
        <v>0.25</v>
      </c>
      <c r="Q3" s="189">
        <v>0</v>
      </c>
      <c r="R3" s="189">
        <v>0</v>
      </c>
      <c r="S3" s="187">
        <f t="shared" ref="S3:S104" si="3">(P3+Q3+R3)*2/3</f>
        <v>0.16666666666666666</v>
      </c>
      <c r="T3" s="186">
        <v>0.1</v>
      </c>
      <c r="U3" s="183">
        <v>0</v>
      </c>
      <c r="V3" s="183">
        <v>0</v>
      </c>
      <c r="W3" s="187">
        <f t="shared" ref="W3:W104" si="4">2*(T3+U3+V3)</f>
        <v>0.2</v>
      </c>
      <c r="X3" s="186">
        <v>0</v>
      </c>
      <c r="Y3" s="183">
        <v>0</v>
      </c>
      <c r="Z3" s="183">
        <v>0</v>
      </c>
      <c r="AA3" s="183">
        <v>0</v>
      </c>
      <c r="AB3" s="187">
        <f t="shared" ref="AB3:AB104" si="5">0.5*X3+0.5*Y3+0.5*Z3+0.5*AA3</f>
        <v>0</v>
      </c>
      <c r="AC3" s="186">
        <v>0</v>
      </c>
      <c r="AD3" s="183">
        <v>0</v>
      </c>
      <c r="AE3" s="183">
        <v>0</v>
      </c>
      <c r="AF3" s="183">
        <v>0</v>
      </c>
      <c r="AG3" s="187">
        <f t="shared" ref="AG3:AG104" si="6">0.5*AC3+0.5*AD3+0.5*AE3+0.5*AF3</f>
        <v>0</v>
      </c>
    </row>
    <row r="4" spans="1:33" ht="15.75" customHeight="1" x14ac:dyDescent="0.25">
      <c r="A4" s="321"/>
      <c r="B4" s="49" t="s">
        <v>5</v>
      </c>
      <c r="C4" s="190">
        <f t="shared" si="0"/>
        <v>4.5833333333333339</v>
      </c>
      <c r="D4" s="191">
        <v>1</v>
      </c>
      <c r="E4" s="192">
        <v>1</v>
      </c>
      <c r="F4" s="192">
        <v>1</v>
      </c>
      <c r="G4" s="192">
        <v>1</v>
      </c>
      <c r="H4" s="192">
        <v>1</v>
      </c>
      <c r="I4" s="193">
        <f t="shared" si="1"/>
        <v>1</v>
      </c>
      <c r="J4" s="194">
        <v>1</v>
      </c>
      <c r="K4" s="195">
        <v>1</v>
      </c>
      <c r="L4" s="192">
        <v>0</v>
      </c>
      <c r="M4" s="192">
        <v>0.5</v>
      </c>
      <c r="N4" s="192">
        <v>0.5</v>
      </c>
      <c r="O4" s="196">
        <f t="shared" si="2"/>
        <v>1</v>
      </c>
      <c r="P4" s="197">
        <v>1</v>
      </c>
      <c r="Q4" s="198">
        <v>0.25</v>
      </c>
      <c r="R4" s="198">
        <v>0</v>
      </c>
      <c r="S4" s="196">
        <f t="shared" si="3"/>
        <v>0.83333333333333337</v>
      </c>
      <c r="T4" s="195">
        <v>0</v>
      </c>
      <c r="U4" s="192">
        <v>0</v>
      </c>
      <c r="V4" s="192">
        <v>0</v>
      </c>
      <c r="W4" s="196">
        <f t="shared" si="4"/>
        <v>0</v>
      </c>
      <c r="X4" s="195">
        <v>1</v>
      </c>
      <c r="Y4" s="192">
        <v>1</v>
      </c>
      <c r="Z4" s="192">
        <v>1</v>
      </c>
      <c r="AA4" s="192">
        <v>0.5</v>
      </c>
      <c r="AB4" s="196">
        <f t="shared" si="5"/>
        <v>1.75</v>
      </c>
      <c r="AC4" s="195">
        <v>0</v>
      </c>
      <c r="AD4" s="192">
        <v>0</v>
      </c>
      <c r="AE4" s="192">
        <v>0</v>
      </c>
      <c r="AF4" s="192">
        <v>0</v>
      </c>
      <c r="AG4" s="196">
        <f t="shared" si="6"/>
        <v>0</v>
      </c>
    </row>
    <row r="5" spans="1:33" ht="15.75" customHeight="1" x14ac:dyDescent="0.25">
      <c r="A5" s="321"/>
      <c r="B5" s="49" t="s">
        <v>6</v>
      </c>
      <c r="C5" s="190">
        <f t="shared" si="0"/>
        <v>3.375</v>
      </c>
      <c r="D5" s="191">
        <v>3</v>
      </c>
      <c r="E5" s="192">
        <v>1</v>
      </c>
      <c r="F5" s="192">
        <v>1</v>
      </c>
      <c r="G5" s="192">
        <v>1</v>
      </c>
      <c r="H5" s="192">
        <v>0</v>
      </c>
      <c r="I5" s="193">
        <f t="shared" si="1"/>
        <v>0.75</v>
      </c>
      <c r="J5" s="194">
        <v>0.5</v>
      </c>
      <c r="K5" s="195">
        <v>1</v>
      </c>
      <c r="L5" s="192">
        <v>1</v>
      </c>
      <c r="M5" s="192">
        <v>0</v>
      </c>
      <c r="N5" s="192">
        <v>0</v>
      </c>
      <c r="O5" s="196">
        <f t="shared" si="2"/>
        <v>1</v>
      </c>
      <c r="P5" s="197">
        <v>0.75</v>
      </c>
      <c r="Q5" s="198">
        <v>0.75</v>
      </c>
      <c r="R5" s="198">
        <v>0</v>
      </c>
      <c r="S5" s="196">
        <f t="shared" si="3"/>
        <v>1</v>
      </c>
      <c r="T5" s="195">
        <v>0</v>
      </c>
      <c r="U5" s="192">
        <v>0</v>
      </c>
      <c r="V5" s="192">
        <v>0</v>
      </c>
      <c r="W5" s="196">
        <f t="shared" si="4"/>
        <v>0</v>
      </c>
      <c r="X5" s="195">
        <v>0.25</v>
      </c>
      <c r="Y5" s="192">
        <v>0</v>
      </c>
      <c r="Z5" s="192">
        <v>0.25</v>
      </c>
      <c r="AA5" s="192">
        <v>0</v>
      </c>
      <c r="AB5" s="196">
        <f t="shared" si="5"/>
        <v>0.25</v>
      </c>
      <c r="AC5" s="195">
        <v>0.25</v>
      </c>
      <c r="AD5" s="192">
        <v>0.5</v>
      </c>
      <c r="AE5" s="192">
        <v>0</v>
      </c>
      <c r="AF5" s="192">
        <v>0</v>
      </c>
      <c r="AG5" s="196">
        <f t="shared" si="6"/>
        <v>0.375</v>
      </c>
    </row>
    <row r="6" spans="1:33" ht="15.75" customHeight="1" x14ac:dyDescent="0.25">
      <c r="A6" s="321"/>
      <c r="B6" s="49" t="s">
        <v>7</v>
      </c>
      <c r="C6" s="190">
        <f t="shared" si="0"/>
        <v>5.3666666666666671</v>
      </c>
      <c r="D6" s="191">
        <v>4</v>
      </c>
      <c r="E6" s="192">
        <v>1</v>
      </c>
      <c r="F6" s="192">
        <v>1</v>
      </c>
      <c r="G6" s="192">
        <v>1</v>
      </c>
      <c r="H6" s="192">
        <v>1</v>
      </c>
      <c r="I6" s="193">
        <f t="shared" si="1"/>
        <v>1</v>
      </c>
      <c r="J6" s="194">
        <v>1</v>
      </c>
      <c r="K6" s="195">
        <v>1</v>
      </c>
      <c r="L6" s="192">
        <v>1</v>
      </c>
      <c r="M6" s="192">
        <v>1</v>
      </c>
      <c r="N6" s="192">
        <v>1</v>
      </c>
      <c r="O6" s="196">
        <f t="shared" si="2"/>
        <v>2</v>
      </c>
      <c r="P6" s="197">
        <v>1</v>
      </c>
      <c r="Q6" s="198">
        <v>0.75</v>
      </c>
      <c r="R6" s="198">
        <v>0</v>
      </c>
      <c r="S6" s="196">
        <f t="shared" si="3"/>
        <v>1.1666666666666667</v>
      </c>
      <c r="T6" s="195">
        <v>0.4</v>
      </c>
      <c r="U6" s="192">
        <v>0</v>
      </c>
      <c r="V6" s="192">
        <v>0.2</v>
      </c>
      <c r="W6" s="196">
        <f t="shared" si="4"/>
        <v>1.2000000000000002</v>
      </c>
      <c r="X6" s="195">
        <v>0</v>
      </c>
      <c r="Y6" s="192">
        <v>0</v>
      </c>
      <c r="Z6" s="192">
        <v>0</v>
      </c>
      <c r="AA6" s="192">
        <v>0</v>
      </c>
      <c r="AB6" s="196">
        <f t="shared" si="5"/>
        <v>0</v>
      </c>
      <c r="AC6" s="195">
        <v>0</v>
      </c>
      <c r="AD6" s="192">
        <v>0</v>
      </c>
      <c r="AE6" s="192">
        <v>0</v>
      </c>
      <c r="AF6" s="192">
        <v>0</v>
      </c>
      <c r="AG6" s="196">
        <f t="shared" si="6"/>
        <v>0</v>
      </c>
    </row>
    <row r="7" spans="1:33" ht="15.75" customHeight="1" x14ac:dyDescent="0.25">
      <c r="A7" s="321"/>
      <c r="B7" s="49" t="s">
        <v>8</v>
      </c>
      <c r="C7" s="190">
        <f t="shared" si="0"/>
        <v>7.2666666666666666</v>
      </c>
      <c r="D7" s="191">
        <v>2</v>
      </c>
      <c r="E7" s="192">
        <v>1</v>
      </c>
      <c r="F7" s="192">
        <v>1</v>
      </c>
      <c r="G7" s="192">
        <v>1</v>
      </c>
      <c r="H7" s="192">
        <v>1</v>
      </c>
      <c r="I7" s="193">
        <f t="shared" si="1"/>
        <v>1</v>
      </c>
      <c r="J7" s="194">
        <v>1</v>
      </c>
      <c r="K7" s="195">
        <v>1</v>
      </c>
      <c r="L7" s="192">
        <v>1</v>
      </c>
      <c r="M7" s="192">
        <v>1</v>
      </c>
      <c r="N7" s="192">
        <v>1</v>
      </c>
      <c r="O7" s="196">
        <f t="shared" si="2"/>
        <v>2</v>
      </c>
      <c r="P7" s="197">
        <v>1</v>
      </c>
      <c r="Q7" s="198">
        <v>0.9</v>
      </c>
      <c r="R7" s="198">
        <v>0</v>
      </c>
      <c r="S7" s="196">
        <f t="shared" si="3"/>
        <v>1.2666666666666666</v>
      </c>
      <c r="T7" s="195">
        <v>0.3</v>
      </c>
      <c r="U7" s="192">
        <v>0.1</v>
      </c>
      <c r="V7" s="192">
        <v>0.1</v>
      </c>
      <c r="W7" s="196">
        <f t="shared" si="4"/>
        <v>1</v>
      </c>
      <c r="X7" s="195">
        <v>0</v>
      </c>
      <c r="Y7" s="192">
        <v>0</v>
      </c>
      <c r="Z7" s="192">
        <v>0</v>
      </c>
      <c r="AA7" s="192">
        <v>0</v>
      </c>
      <c r="AB7" s="196">
        <f t="shared" si="5"/>
        <v>0</v>
      </c>
      <c r="AC7" s="195">
        <v>1</v>
      </c>
      <c r="AD7" s="192">
        <v>1</v>
      </c>
      <c r="AE7" s="192">
        <v>1</v>
      </c>
      <c r="AF7" s="192">
        <v>1</v>
      </c>
      <c r="AG7" s="196">
        <f t="shared" si="6"/>
        <v>2</v>
      </c>
    </row>
    <row r="8" spans="1:33" ht="15.75" customHeight="1" x14ac:dyDescent="0.25">
      <c r="A8" s="321"/>
      <c r="B8" s="49" t="s">
        <v>9</v>
      </c>
      <c r="C8" s="190">
        <f t="shared" si="0"/>
        <v>2.4083333333333332</v>
      </c>
      <c r="D8" s="191">
        <v>1</v>
      </c>
      <c r="E8" s="192">
        <v>1</v>
      </c>
      <c r="F8" s="192">
        <v>1</v>
      </c>
      <c r="G8" s="192">
        <v>0</v>
      </c>
      <c r="H8" s="192">
        <v>1</v>
      </c>
      <c r="I8" s="193">
        <f t="shared" si="1"/>
        <v>0.75</v>
      </c>
      <c r="J8" s="194">
        <v>0.5</v>
      </c>
      <c r="K8" s="195">
        <v>0</v>
      </c>
      <c r="L8" s="192">
        <v>1</v>
      </c>
      <c r="M8" s="192">
        <v>0</v>
      </c>
      <c r="N8" s="192">
        <v>0</v>
      </c>
      <c r="O8" s="196">
        <f t="shared" si="2"/>
        <v>0.5</v>
      </c>
      <c r="P8" s="197">
        <v>0.5</v>
      </c>
      <c r="Q8" s="198">
        <v>0</v>
      </c>
      <c r="R8" s="198">
        <v>0</v>
      </c>
      <c r="S8" s="196">
        <f t="shared" si="3"/>
        <v>0.33333333333333331</v>
      </c>
      <c r="T8" s="195">
        <v>0.1</v>
      </c>
      <c r="U8" s="192">
        <v>0</v>
      </c>
      <c r="V8" s="192">
        <v>0</v>
      </c>
      <c r="W8" s="196">
        <f t="shared" si="4"/>
        <v>0.2</v>
      </c>
      <c r="X8" s="195">
        <v>0.75</v>
      </c>
      <c r="Y8" s="192">
        <v>0</v>
      </c>
      <c r="Z8" s="192">
        <v>0.5</v>
      </c>
      <c r="AA8" s="192">
        <v>0</v>
      </c>
      <c r="AB8" s="196">
        <f t="shared" si="5"/>
        <v>0.625</v>
      </c>
      <c r="AC8" s="195">
        <v>0</v>
      </c>
      <c r="AD8" s="192">
        <v>0</v>
      </c>
      <c r="AE8" s="192">
        <v>0</v>
      </c>
      <c r="AF8" s="192">
        <v>0</v>
      </c>
      <c r="AG8" s="196">
        <f t="shared" si="6"/>
        <v>0</v>
      </c>
    </row>
    <row r="9" spans="1:33" ht="15.75" customHeight="1" x14ac:dyDescent="0.25">
      <c r="A9" s="321"/>
      <c r="B9" s="49" t="s">
        <v>10</v>
      </c>
      <c r="C9" s="190">
        <f t="shared" si="0"/>
        <v>4.583333333333333</v>
      </c>
      <c r="D9" s="191">
        <v>2</v>
      </c>
      <c r="E9" s="192">
        <v>1</v>
      </c>
      <c r="F9" s="192">
        <v>1</v>
      </c>
      <c r="G9" s="192">
        <v>1</v>
      </c>
      <c r="H9" s="192">
        <v>1</v>
      </c>
      <c r="I9" s="193">
        <f t="shared" si="1"/>
        <v>1</v>
      </c>
      <c r="J9" s="194">
        <v>1</v>
      </c>
      <c r="K9" s="195">
        <v>1</v>
      </c>
      <c r="L9" s="192">
        <v>1</v>
      </c>
      <c r="M9" s="192">
        <v>0</v>
      </c>
      <c r="N9" s="192">
        <v>1</v>
      </c>
      <c r="O9" s="196">
        <f t="shared" si="2"/>
        <v>1.5</v>
      </c>
      <c r="P9" s="197">
        <v>1</v>
      </c>
      <c r="Q9" s="198">
        <v>0.75</v>
      </c>
      <c r="R9" s="198">
        <v>1</v>
      </c>
      <c r="S9" s="196">
        <f t="shared" si="3"/>
        <v>1.8333333333333333</v>
      </c>
      <c r="T9" s="195">
        <v>0</v>
      </c>
      <c r="U9" s="192">
        <v>0</v>
      </c>
      <c r="V9" s="192">
        <v>0</v>
      </c>
      <c r="W9" s="196">
        <f t="shared" si="4"/>
        <v>0</v>
      </c>
      <c r="X9" s="195">
        <v>0.5</v>
      </c>
      <c r="Y9" s="192">
        <v>0</v>
      </c>
      <c r="Z9" s="192">
        <v>0</v>
      </c>
      <c r="AA9" s="192">
        <v>0</v>
      </c>
      <c r="AB9" s="196">
        <f t="shared" si="5"/>
        <v>0.25</v>
      </c>
      <c r="AC9" s="195">
        <v>0</v>
      </c>
      <c r="AD9" s="192">
        <v>0</v>
      </c>
      <c r="AE9" s="192">
        <v>0</v>
      </c>
      <c r="AF9" s="192">
        <v>0</v>
      </c>
      <c r="AG9" s="196">
        <f t="shared" si="6"/>
        <v>0</v>
      </c>
    </row>
    <row r="10" spans="1:33" ht="15.75" customHeight="1" x14ac:dyDescent="0.25">
      <c r="A10" s="321"/>
      <c r="B10" s="49" t="s">
        <v>11</v>
      </c>
      <c r="C10" s="190">
        <f t="shared" si="0"/>
        <v>4.083333333333333</v>
      </c>
      <c r="D10" s="191">
        <v>4</v>
      </c>
      <c r="E10" s="192">
        <v>1</v>
      </c>
      <c r="F10" s="192">
        <v>0</v>
      </c>
      <c r="G10" s="192">
        <v>0</v>
      </c>
      <c r="H10" s="192">
        <v>1</v>
      </c>
      <c r="I10" s="193">
        <f t="shared" si="1"/>
        <v>0.5</v>
      </c>
      <c r="J10" s="194">
        <v>0.25</v>
      </c>
      <c r="K10" s="195">
        <v>1</v>
      </c>
      <c r="L10" s="192">
        <v>1</v>
      </c>
      <c r="M10" s="192">
        <v>1</v>
      </c>
      <c r="N10" s="192">
        <v>1</v>
      </c>
      <c r="O10" s="196">
        <f t="shared" si="2"/>
        <v>2</v>
      </c>
      <c r="P10" s="197">
        <v>1</v>
      </c>
      <c r="Q10" s="198">
        <v>1</v>
      </c>
      <c r="R10" s="198">
        <v>0</v>
      </c>
      <c r="S10" s="196">
        <f t="shared" si="3"/>
        <v>1.3333333333333333</v>
      </c>
      <c r="T10" s="195">
        <v>0</v>
      </c>
      <c r="U10" s="192">
        <v>0</v>
      </c>
      <c r="V10" s="192">
        <v>0</v>
      </c>
      <c r="W10" s="196">
        <f t="shared" si="4"/>
        <v>0</v>
      </c>
      <c r="X10" s="195">
        <v>0</v>
      </c>
      <c r="Y10" s="192">
        <v>0</v>
      </c>
      <c r="Z10" s="192">
        <v>0</v>
      </c>
      <c r="AA10" s="192">
        <v>0</v>
      </c>
      <c r="AB10" s="196">
        <f t="shared" si="5"/>
        <v>0</v>
      </c>
      <c r="AC10" s="195">
        <v>0</v>
      </c>
      <c r="AD10" s="192">
        <v>0.5</v>
      </c>
      <c r="AE10" s="192">
        <v>0</v>
      </c>
      <c r="AF10" s="192">
        <v>0</v>
      </c>
      <c r="AG10" s="196">
        <f t="shared" si="6"/>
        <v>0.25</v>
      </c>
    </row>
    <row r="11" spans="1:33" ht="15.75" customHeight="1" x14ac:dyDescent="0.25">
      <c r="A11" s="321"/>
      <c r="B11" s="49" t="s">
        <v>12</v>
      </c>
      <c r="C11" s="190">
        <f t="shared" si="0"/>
        <v>6.4</v>
      </c>
      <c r="D11" s="191">
        <v>2</v>
      </c>
      <c r="E11" s="192">
        <v>1</v>
      </c>
      <c r="F11" s="192">
        <v>1</v>
      </c>
      <c r="G11" s="192">
        <v>1</v>
      </c>
      <c r="H11" s="192">
        <v>1</v>
      </c>
      <c r="I11" s="193">
        <f t="shared" si="1"/>
        <v>1</v>
      </c>
      <c r="J11" s="194">
        <v>1</v>
      </c>
      <c r="K11" s="195">
        <v>1</v>
      </c>
      <c r="L11" s="192">
        <v>1</v>
      </c>
      <c r="M11" s="192">
        <v>1</v>
      </c>
      <c r="N11" s="192">
        <v>1</v>
      </c>
      <c r="O11" s="196">
        <f t="shared" si="2"/>
        <v>2</v>
      </c>
      <c r="P11" s="197">
        <v>0.75</v>
      </c>
      <c r="Q11" s="198">
        <v>0.75</v>
      </c>
      <c r="R11" s="198">
        <v>0</v>
      </c>
      <c r="S11" s="196">
        <f t="shared" si="3"/>
        <v>1</v>
      </c>
      <c r="T11" s="195">
        <v>0.4</v>
      </c>
      <c r="U11" s="192">
        <v>0.15</v>
      </c>
      <c r="V11" s="192">
        <v>0.15</v>
      </c>
      <c r="W11" s="196">
        <f t="shared" si="4"/>
        <v>1.4000000000000001</v>
      </c>
      <c r="X11" s="195">
        <v>1</v>
      </c>
      <c r="Y11" s="192">
        <v>0.5</v>
      </c>
      <c r="Z11" s="192">
        <v>0.5</v>
      </c>
      <c r="AA11" s="192">
        <v>0</v>
      </c>
      <c r="AB11" s="196">
        <f t="shared" si="5"/>
        <v>1</v>
      </c>
      <c r="AC11" s="195">
        <v>0</v>
      </c>
      <c r="AD11" s="192">
        <v>0</v>
      </c>
      <c r="AE11" s="192">
        <v>0</v>
      </c>
      <c r="AF11" s="192">
        <v>0</v>
      </c>
      <c r="AG11" s="196">
        <f t="shared" si="6"/>
        <v>0</v>
      </c>
    </row>
    <row r="12" spans="1:33" ht="15.75" customHeight="1" x14ac:dyDescent="0.25">
      <c r="A12" s="321"/>
      <c r="B12" s="49" t="s">
        <v>13</v>
      </c>
      <c r="C12" s="190">
        <f t="shared" si="0"/>
        <v>0</v>
      </c>
      <c r="D12" s="199"/>
      <c r="E12" s="192"/>
      <c r="F12" s="192"/>
      <c r="G12" s="192"/>
      <c r="H12" s="192"/>
      <c r="I12" s="200">
        <f t="shared" si="1"/>
        <v>0</v>
      </c>
      <c r="J12" s="196"/>
      <c r="K12" s="195"/>
      <c r="L12" s="192"/>
      <c r="M12" s="192"/>
      <c r="N12" s="192"/>
      <c r="O12" s="196">
        <f t="shared" si="2"/>
        <v>0</v>
      </c>
      <c r="P12" s="201"/>
      <c r="Q12" s="202"/>
      <c r="R12" s="202"/>
      <c r="S12" s="196">
        <f t="shared" si="3"/>
        <v>0</v>
      </c>
      <c r="T12" s="195"/>
      <c r="U12" s="192"/>
      <c r="V12" s="192"/>
      <c r="W12" s="196">
        <f t="shared" si="4"/>
        <v>0</v>
      </c>
      <c r="X12" s="203"/>
      <c r="Y12" s="204"/>
      <c r="Z12" s="204"/>
      <c r="AA12" s="204"/>
      <c r="AB12" s="196">
        <f t="shared" si="5"/>
        <v>0</v>
      </c>
      <c r="AC12" s="203"/>
      <c r="AD12" s="204"/>
      <c r="AE12" s="204"/>
      <c r="AF12" s="204"/>
      <c r="AG12" s="196">
        <f t="shared" si="6"/>
        <v>0</v>
      </c>
    </row>
    <row r="13" spans="1:33" ht="15.75" customHeight="1" x14ac:dyDescent="0.25">
      <c r="A13" s="321"/>
      <c r="B13" s="49" t="s">
        <v>14</v>
      </c>
      <c r="C13" s="190">
        <f t="shared" si="0"/>
        <v>0</v>
      </c>
      <c r="D13" s="191">
        <v>2</v>
      </c>
      <c r="E13" s="192">
        <v>0</v>
      </c>
      <c r="F13" s="192">
        <v>0</v>
      </c>
      <c r="G13" s="192">
        <v>0</v>
      </c>
      <c r="H13" s="192">
        <v>0</v>
      </c>
      <c r="I13" s="193">
        <f t="shared" si="1"/>
        <v>0</v>
      </c>
      <c r="J13" s="194">
        <v>0</v>
      </c>
      <c r="K13" s="195">
        <v>0</v>
      </c>
      <c r="L13" s="192">
        <v>0</v>
      </c>
      <c r="M13" s="192">
        <v>0</v>
      </c>
      <c r="N13" s="192">
        <v>0</v>
      </c>
      <c r="O13" s="196">
        <f t="shared" si="2"/>
        <v>0</v>
      </c>
      <c r="P13" s="197">
        <v>0</v>
      </c>
      <c r="Q13" s="198">
        <v>0</v>
      </c>
      <c r="R13" s="198">
        <v>0</v>
      </c>
      <c r="S13" s="196">
        <f t="shared" si="3"/>
        <v>0</v>
      </c>
      <c r="T13" s="195">
        <v>0</v>
      </c>
      <c r="U13" s="192">
        <v>0</v>
      </c>
      <c r="V13" s="192">
        <v>0</v>
      </c>
      <c r="W13" s="196">
        <f t="shared" si="4"/>
        <v>0</v>
      </c>
      <c r="X13" s="195">
        <v>0</v>
      </c>
      <c r="Y13" s="192">
        <v>0</v>
      </c>
      <c r="Z13" s="192">
        <v>0</v>
      </c>
      <c r="AA13" s="192">
        <v>0</v>
      </c>
      <c r="AB13" s="196">
        <f t="shared" si="5"/>
        <v>0</v>
      </c>
      <c r="AC13" s="195">
        <v>0</v>
      </c>
      <c r="AD13" s="192">
        <v>0</v>
      </c>
      <c r="AE13" s="192">
        <v>0</v>
      </c>
      <c r="AF13" s="192">
        <v>0</v>
      </c>
      <c r="AG13" s="196">
        <f t="shared" si="6"/>
        <v>0</v>
      </c>
    </row>
    <row r="14" spans="1:33" ht="15.75" customHeight="1" x14ac:dyDescent="0.25">
      <c r="A14" s="321"/>
      <c r="B14" s="49" t="s">
        <v>15</v>
      </c>
      <c r="C14" s="190">
        <f t="shared" si="0"/>
        <v>3.5333333333333337</v>
      </c>
      <c r="D14" s="191">
        <v>2</v>
      </c>
      <c r="E14" s="192">
        <v>1</v>
      </c>
      <c r="F14" s="192">
        <v>1</v>
      </c>
      <c r="G14" s="192">
        <v>1</v>
      </c>
      <c r="H14" s="192">
        <v>1</v>
      </c>
      <c r="I14" s="193">
        <f t="shared" si="1"/>
        <v>1</v>
      </c>
      <c r="J14" s="194">
        <v>1</v>
      </c>
      <c r="K14" s="195">
        <v>1</v>
      </c>
      <c r="L14" s="192">
        <v>1</v>
      </c>
      <c r="M14" s="192">
        <v>1</v>
      </c>
      <c r="N14" s="192">
        <v>0</v>
      </c>
      <c r="O14" s="196">
        <f t="shared" si="2"/>
        <v>1.5</v>
      </c>
      <c r="P14" s="197">
        <v>0.75</v>
      </c>
      <c r="Q14" s="198">
        <v>0.5</v>
      </c>
      <c r="R14" s="198">
        <v>0</v>
      </c>
      <c r="S14" s="196">
        <f t="shared" si="3"/>
        <v>0.83333333333333337</v>
      </c>
      <c r="T14" s="195">
        <v>0</v>
      </c>
      <c r="U14" s="192">
        <v>0.05</v>
      </c>
      <c r="V14" s="192">
        <v>0.05</v>
      </c>
      <c r="W14" s="196">
        <f t="shared" si="4"/>
        <v>0.2</v>
      </c>
      <c r="X14" s="195">
        <v>0</v>
      </c>
      <c r="Y14" s="192">
        <v>0</v>
      </c>
      <c r="Z14" s="192">
        <v>0</v>
      </c>
      <c r="AA14" s="192">
        <v>0</v>
      </c>
      <c r="AB14" s="196">
        <f t="shared" si="5"/>
        <v>0</v>
      </c>
      <c r="AC14" s="195">
        <v>0</v>
      </c>
      <c r="AD14" s="192">
        <v>0</v>
      </c>
      <c r="AE14" s="192">
        <v>0</v>
      </c>
      <c r="AF14" s="192">
        <v>0</v>
      </c>
      <c r="AG14" s="196">
        <f t="shared" si="6"/>
        <v>0</v>
      </c>
    </row>
    <row r="15" spans="1:33" ht="15.75" customHeight="1" x14ac:dyDescent="0.25">
      <c r="A15" s="321"/>
      <c r="B15" s="49" t="s">
        <v>16</v>
      </c>
      <c r="C15" s="190">
        <f t="shared" si="0"/>
        <v>4.666666666666667</v>
      </c>
      <c r="D15" s="191">
        <v>1</v>
      </c>
      <c r="E15" s="192">
        <v>0</v>
      </c>
      <c r="F15" s="192">
        <v>1</v>
      </c>
      <c r="G15" s="192">
        <v>1</v>
      </c>
      <c r="H15" s="192">
        <v>1</v>
      </c>
      <c r="I15" s="193">
        <f t="shared" si="1"/>
        <v>0.75</v>
      </c>
      <c r="J15" s="194">
        <v>0.75</v>
      </c>
      <c r="K15" s="195">
        <v>1</v>
      </c>
      <c r="L15" s="192">
        <v>1</v>
      </c>
      <c r="M15" s="192">
        <v>1</v>
      </c>
      <c r="N15" s="192">
        <v>0</v>
      </c>
      <c r="O15" s="196">
        <f t="shared" si="2"/>
        <v>1.5</v>
      </c>
      <c r="P15" s="197">
        <v>1</v>
      </c>
      <c r="Q15" s="198">
        <v>0.75</v>
      </c>
      <c r="R15" s="198">
        <v>0</v>
      </c>
      <c r="S15" s="196">
        <f t="shared" si="3"/>
        <v>1.1666666666666667</v>
      </c>
      <c r="T15" s="195">
        <v>0.35</v>
      </c>
      <c r="U15" s="192">
        <v>0.15</v>
      </c>
      <c r="V15" s="192">
        <v>0</v>
      </c>
      <c r="W15" s="196">
        <f t="shared" si="4"/>
        <v>1</v>
      </c>
      <c r="X15" s="195">
        <v>0</v>
      </c>
      <c r="Y15" s="192">
        <v>0</v>
      </c>
      <c r="Z15" s="192">
        <v>0</v>
      </c>
      <c r="AA15" s="192">
        <v>0</v>
      </c>
      <c r="AB15" s="196">
        <f t="shared" si="5"/>
        <v>0</v>
      </c>
      <c r="AC15" s="195">
        <v>0</v>
      </c>
      <c r="AD15" s="192">
        <v>0.5</v>
      </c>
      <c r="AE15" s="192">
        <v>0</v>
      </c>
      <c r="AF15" s="192">
        <v>0</v>
      </c>
      <c r="AG15" s="196">
        <f t="shared" si="6"/>
        <v>0.25</v>
      </c>
    </row>
    <row r="16" spans="1:33" ht="15.75" customHeight="1" x14ac:dyDescent="0.25">
      <c r="A16" s="321"/>
      <c r="B16" s="49" t="s">
        <v>17</v>
      </c>
      <c r="C16" s="190">
        <f t="shared" si="0"/>
        <v>5.9249999999999998</v>
      </c>
      <c r="D16" s="191">
        <v>4</v>
      </c>
      <c r="E16" s="192">
        <v>1</v>
      </c>
      <c r="F16" s="192">
        <v>1</v>
      </c>
      <c r="G16" s="192">
        <v>1</v>
      </c>
      <c r="H16" s="192">
        <v>1</v>
      </c>
      <c r="I16" s="193">
        <f t="shared" si="1"/>
        <v>1</v>
      </c>
      <c r="J16" s="194">
        <v>1</v>
      </c>
      <c r="K16" s="195">
        <v>1</v>
      </c>
      <c r="L16" s="192">
        <v>1</v>
      </c>
      <c r="M16" s="192">
        <v>1</v>
      </c>
      <c r="N16" s="192">
        <v>0</v>
      </c>
      <c r="O16" s="196">
        <f t="shared" si="2"/>
        <v>1.5</v>
      </c>
      <c r="P16" s="197">
        <v>0.75</v>
      </c>
      <c r="Q16" s="198">
        <v>0.5</v>
      </c>
      <c r="R16" s="198">
        <v>0.1</v>
      </c>
      <c r="S16" s="196">
        <f t="shared" si="3"/>
        <v>0.9</v>
      </c>
      <c r="T16" s="195">
        <v>0.35</v>
      </c>
      <c r="U16" s="192">
        <v>0.3</v>
      </c>
      <c r="V16" s="192">
        <v>0.3</v>
      </c>
      <c r="W16" s="196">
        <f t="shared" si="4"/>
        <v>1.9</v>
      </c>
      <c r="X16" s="195">
        <v>0.75</v>
      </c>
      <c r="Y16" s="192">
        <v>0</v>
      </c>
      <c r="Z16" s="192">
        <v>0.5</v>
      </c>
      <c r="AA16" s="192">
        <v>0</v>
      </c>
      <c r="AB16" s="196">
        <f t="shared" si="5"/>
        <v>0.625</v>
      </c>
      <c r="AC16" s="195">
        <v>0</v>
      </c>
      <c r="AD16" s="192">
        <v>0</v>
      </c>
      <c r="AE16" s="192">
        <v>0</v>
      </c>
      <c r="AF16" s="192">
        <v>0</v>
      </c>
      <c r="AG16" s="196">
        <f t="shared" si="6"/>
        <v>0</v>
      </c>
    </row>
    <row r="17" spans="1:33" ht="15.75" customHeight="1" x14ac:dyDescent="0.25">
      <c r="A17" s="322"/>
      <c r="B17" s="75" t="s">
        <v>18</v>
      </c>
      <c r="C17" s="205">
        <f t="shared" si="0"/>
        <v>2.0166666666666666</v>
      </c>
      <c r="D17" s="206">
        <v>4</v>
      </c>
      <c r="E17" s="207">
        <v>1</v>
      </c>
      <c r="F17" s="207">
        <v>0</v>
      </c>
      <c r="G17" s="207">
        <v>0</v>
      </c>
      <c r="H17" s="207">
        <v>0</v>
      </c>
      <c r="I17" s="208">
        <f t="shared" si="1"/>
        <v>0.25</v>
      </c>
      <c r="J17" s="209">
        <v>0.25</v>
      </c>
      <c r="K17" s="210">
        <v>1</v>
      </c>
      <c r="L17" s="207">
        <v>0</v>
      </c>
      <c r="M17" s="207">
        <v>0</v>
      </c>
      <c r="N17" s="207">
        <v>0</v>
      </c>
      <c r="O17" s="211">
        <f t="shared" si="2"/>
        <v>0.5</v>
      </c>
      <c r="P17" s="212">
        <v>1</v>
      </c>
      <c r="Q17" s="213">
        <v>0.9</v>
      </c>
      <c r="R17" s="213">
        <v>0</v>
      </c>
      <c r="S17" s="211">
        <f t="shared" si="3"/>
        <v>1.2666666666666666</v>
      </c>
      <c r="T17" s="210">
        <v>0</v>
      </c>
      <c r="U17" s="207">
        <v>0</v>
      </c>
      <c r="V17" s="207">
        <v>0</v>
      </c>
      <c r="W17" s="209">
        <f t="shared" si="4"/>
        <v>0</v>
      </c>
      <c r="X17" s="210">
        <v>0</v>
      </c>
      <c r="Y17" s="207">
        <v>0</v>
      </c>
      <c r="Z17" s="207">
        <v>0</v>
      </c>
      <c r="AA17" s="207">
        <v>0</v>
      </c>
      <c r="AB17" s="209">
        <f t="shared" si="5"/>
        <v>0</v>
      </c>
      <c r="AC17" s="210">
        <v>0</v>
      </c>
      <c r="AD17" s="207">
        <v>0</v>
      </c>
      <c r="AE17" s="207">
        <v>0</v>
      </c>
      <c r="AF17" s="207">
        <v>0</v>
      </c>
      <c r="AG17" s="209">
        <f t="shared" si="6"/>
        <v>0</v>
      </c>
    </row>
    <row r="18" spans="1:33" ht="15.75" customHeight="1" x14ac:dyDescent="0.25">
      <c r="A18" s="13"/>
      <c r="B18" s="63" t="s">
        <v>19</v>
      </c>
      <c r="C18" s="214">
        <f t="shared" si="0"/>
        <v>6.1166666666666671</v>
      </c>
      <c r="D18" s="215">
        <v>2</v>
      </c>
      <c r="E18" s="216">
        <v>1</v>
      </c>
      <c r="F18" s="216">
        <v>0</v>
      </c>
      <c r="G18" s="216">
        <v>0.5</v>
      </c>
      <c r="H18" s="216">
        <v>1</v>
      </c>
      <c r="I18" s="217">
        <f t="shared" si="1"/>
        <v>0.625</v>
      </c>
      <c r="J18" s="218">
        <v>0.25</v>
      </c>
      <c r="K18" s="219">
        <v>1</v>
      </c>
      <c r="L18" s="216">
        <v>1</v>
      </c>
      <c r="M18" s="216">
        <v>0</v>
      </c>
      <c r="N18" s="216">
        <v>1</v>
      </c>
      <c r="O18" s="220">
        <f t="shared" si="2"/>
        <v>1.5</v>
      </c>
      <c r="P18" s="212">
        <v>0.75</v>
      </c>
      <c r="Q18" s="213">
        <v>0.9</v>
      </c>
      <c r="R18" s="213">
        <v>1</v>
      </c>
      <c r="S18" s="218">
        <f t="shared" si="3"/>
        <v>1.7666666666666666</v>
      </c>
      <c r="T18" s="219">
        <v>0.4</v>
      </c>
      <c r="U18" s="216">
        <v>0.15</v>
      </c>
      <c r="V18" s="216">
        <v>0</v>
      </c>
      <c r="W18" s="218">
        <f t="shared" si="4"/>
        <v>1.1000000000000001</v>
      </c>
      <c r="X18" s="219">
        <v>0</v>
      </c>
      <c r="Y18" s="216">
        <v>0</v>
      </c>
      <c r="Z18" s="216">
        <v>0</v>
      </c>
      <c r="AA18" s="216">
        <v>0</v>
      </c>
      <c r="AB18" s="218">
        <f t="shared" si="5"/>
        <v>0</v>
      </c>
      <c r="AC18" s="219">
        <v>0.75</v>
      </c>
      <c r="AD18" s="216">
        <v>1</v>
      </c>
      <c r="AE18" s="216">
        <v>0.5</v>
      </c>
      <c r="AF18" s="216">
        <v>0</v>
      </c>
      <c r="AG18" s="218">
        <f t="shared" si="6"/>
        <v>1.125</v>
      </c>
    </row>
    <row r="19" spans="1:33" ht="15.75" customHeight="1" x14ac:dyDescent="0.25">
      <c r="A19" s="320" t="s">
        <v>20</v>
      </c>
      <c r="B19" s="42" t="s">
        <v>21</v>
      </c>
      <c r="C19" s="221">
        <f t="shared" si="0"/>
        <v>0</v>
      </c>
      <c r="D19" s="182">
        <v>4</v>
      </c>
      <c r="E19" s="183">
        <v>0</v>
      </c>
      <c r="F19" s="183">
        <v>0</v>
      </c>
      <c r="G19" s="183">
        <v>0</v>
      </c>
      <c r="H19" s="183">
        <v>0</v>
      </c>
      <c r="I19" s="184">
        <f t="shared" si="1"/>
        <v>0</v>
      </c>
      <c r="J19" s="185">
        <v>0</v>
      </c>
      <c r="K19" s="186">
        <v>0</v>
      </c>
      <c r="L19" s="183">
        <v>0</v>
      </c>
      <c r="M19" s="183">
        <v>0</v>
      </c>
      <c r="N19" s="183">
        <v>0</v>
      </c>
      <c r="O19" s="187">
        <f t="shared" si="2"/>
        <v>0</v>
      </c>
      <c r="P19" s="197">
        <v>0</v>
      </c>
      <c r="Q19" s="198">
        <v>0</v>
      </c>
      <c r="R19" s="198">
        <v>0</v>
      </c>
      <c r="S19" s="185">
        <f t="shared" si="3"/>
        <v>0</v>
      </c>
      <c r="T19" s="186">
        <v>0</v>
      </c>
      <c r="U19" s="183">
        <v>0</v>
      </c>
      <c r="V19" s="183">
        <v>0</v>
      </c>
      <c r="W19" s="185">
        <f t="shared" si="4"/>
        <v>0</v>
      </c>
      <c r="X19" s="186">
        <v>0</v>
      </c>
      <c r="Y19" s="183">
        <v>0</v>
      </c>
      <c r="Z19" s="183">
        <v>0</v>
      </c>
      <c r="AA19" s="183">
        <v>0</v>
      </c>
      <c r="AB19" s="185">
        <f t="shared" si="5"/>
        <v>0</v>
      </c>
      <c r="AC19" s="186">
        <v>0</v>
      </c>
      <c r="AD19" s="183">
        <v>0</v>
      </c>
      <c r="AE19" s="183">
        <v>0</v>
      </c>
      <c r="AF19" s="183">
        <v>0</v>
      </c>
      <c r="AG19" s="185">
        <f t="shared" si="6"/>
        <v>0</v>
      </c>
    </row>
    <row r="20" spans="1:33" ht="15.75" customHeight="1" x14ac:dyDescent="0.25">
      <c r="A20" s="321"/>
      <c r="B20" s="49" t="s">
        <v>22</v>
      </c>
      <c r="C20" s="190">
        <f t="shared" si="0"/>
        <v>3.9166666666666665</v>
      </c>
      <c r="D20" s="191">
        <v>1</v>
      </c>
      <c r="E20" s="192">
        <v>1</v>
      </c>
      <c r="F20" s="192">
        <v>1</v>
      </c>
      <c r="G20" s="192">
        <v>1</v>
      </c>
      <c r="H20" s="192">
        <v>0</v>
      </c>
      <c r="I20" s="193">
        <f t="shared" si="1"/>
        <v>0.75</v>
      </c>
      <c r="J20" s="194">
        <v>0.5</v>
      </c>
      <c r="K20" s="195">
        <v>1</v>
      </c>
      <c r="L20" s="192">
        <v>1</v>
      </c>
      <c r="M20" s="192">
        <v>0</v>
      </c>
      <c r="N20" s="192">
        <v>1</v>
      </c>
      <c r="O20" s="196">
        <f t="shared" si="2"/>
        <v>1.5</v>
      </c>
      <c r="P20" s="197">
        <v>0.5</v>
      </c>
      <c r="Q20" s="198">
        <v>0.5</v>
      </c>
      <c r="R20" s="198">
        <v>0</v>
      </c>
      <c r="S20" s="196">
        <f t="shared" si="3"/>
        <v>0.66666666666666663</v>
      </c>
      <c r="T20" s="195">
        <v>0</v>
      </c>
      <c r="U20" s="192">
        <v>0</v>
      </c>
      <c r="V20" s="192">
        <v>0</v>
      </c>
      <c r="W20" s="196">
        <f t="shared" si="4"/>
        <v>0</v>
      </c>
      <c r="X20" s="195">
        <v>1</v>
      </c>
      <c r="Y20" s="192">
        <v>0</v>
      </c>
      <c r="Z20" s="192">
        <v>0</v>
      </c>
      <c r="AA20" s="192">
        <v>0</v>
      </c>
      <c r="AB20" s="196">
        <f t="shared" si="5"/>
        <v>0.5</v>
      </c>
      <c r="AC20" s="195">
        <v>0.25</v>
      </c>
      <c r="AD20" s="192">
        <v>0.75</v>
      </c>
      <c r="AE20" s="192">
        <v>0</v>
      </c>
      <c r="AF20" s="192">
        <v>0</v>
      </c>
      <c r="AG20" s="196">
        <f t="shared" si="6"/>
        <v>0.5</v>
      </c>
    </row>
    <row r="21" spans="1:33" ht="15.75" customHeight="1" x14ac:dyDescent="0.25">
      <c r="A21" s="321"/>
      <c r="B21" s="49" t="s">
        <v>23</v>
      </c>
      <c r="C21" s="222">
        <f t="shared" si="0"/>
        <v>2.75</v>
      </c>
      <c r="D21" s="191">
        <v>3</v>
      </c>
      <c r="E21" s="192">
        <v>1</v>
      </c>
      <c r="F21" s="192">
        <v>1</v>
      </c>
      <c r="G21" s="192">
        <v>1</v>
      </c>
      <c r="H21" s="192">
        <v>1</v>
      </c>
      <c r="I21" s="193">
        <f t="shared" si="1"/>
        <v>1</v>
      </c>
      <c r="J21" s="194">
        <v>1</v>
      </c>
      <c r="K21" s="195">
        <v>0</v>
      </c>
      <c r="L21" s="192">
        <v>1</v>
      </c>
      <c r="M21" s="192">
        <v>0.5</v>
      </c>
      <c r="N21" s="192">
        <v>0</v>
      </c>
      <c r="O21" s="196">
        <f t="shared" si="2"/>
        <v>0.75</v>
      </c>
      <c r="P21" s="197">
        <v>1</v>
      </c>
      <c r="Q21" s="198">
        <v>0.5</v>
      </c>
      <c r="R21" s="198">
        <v>0</v>
      </c>
      <c r="S21" s="194">
        <f t="shared" si="3"/>
        <v>1</v>
      </c>
      <c r="T21" s="195">
        <v>0</v>
      </c>
      <c r="U21" s="192">
        <v>0</v>
      </c>
      <c r="V21" s="192">
        <v>0</v>
      </c>
      <c r="W21" s="194">
        <f t="shared" si="4"/>
        <v>0</v>
      </c>
      <c r="X21" s="195">
        <v>0</v>
      </c>
      <c r="Y21" s="192">
        <v>0</v>
      </c>
      <c r="Z21" s="192">
        <v>0</v>
      </c>
      <c r="AA21" s="192">
        <v>0</v>
      </c>
      <c r="AB21" s="194">
        <f t="shared" si="5"/>
        <v>0</v>
      </c>
      <c r="AC21" s="195">
        <v>0</v>
      </c>
      <c r="AD21" s="192">
        <v>0</v>
      </c>
      <c r="AE21" s="192">
        <v>0</v>
      </c>
      <c r="AF21" s="192">
        <v>0</v>
      </c>
      <c r="AG21" s="194">
        <f t="shared" si="6"/>
        <v>0</v>
      </c>
    </row>
    <row r="22" spans="1:33" ht="15.75" customHeight="1" x14ac:dyDescent="0.25">
      <c r="A22" s="321"/>
      <c r="B22" s="49" t="s">
        <v>24</v>
      </c>
      <c r="C22" s="222">
        <f t="shared" si="0"/>
        <v>3</v>
      </c>
      <c r="D22" s="191">
        <v>1</v>
      </c>
      <c r="E22" s="192">
        <v>1</v>
      </c>
      <c r="F22" s="192">
        <v>1</v>
      </c>
      <c r="G22" s="192">
        <v>1</v>
      </c>
      <c r="H22" s="192">
        <v>1</v>
      </c>
      <c r="I22" s="193">
        <f t="shared" si="1"/>
        <v>1</v>
      </c>
      <c r="J22" s="194">
        <v>1</v>
      </c>
      <c r="K22" s="195">
        <v>1</v>
      </c>
      <c r="L22" s="192">
        <v>1</v>
      </c>
      <c r="M22" s="192">
        <v>1</v>
      </c>
      <c r="N22" s="192">
        <v>0</v>
      </c>
      <c r="O22" s="196">
        <f t="shared" si="2"/>
        <v>1.5</v>
      </c>
      <c r="P22" s="197">
        <v>0.5</v>
      </c>
      <c r="Q22" s="198">
        <v>0.25</v>
      </c>
      <c r="R22" s="198">
        <v>0</v>
      </c>
      <c r="S22" s="194">
        <f t="shared" si="3"/>
        <v>0.5</v>
      </c>
      <c r="T22" s="195">
        <v>0</v>
      </c>
      <c r="U22" s="192">
        <v>0</v>
      </c>
      <c r="V22" s="192">
        <v>0</v>
      </c>
      <c r="W22" s="194">
        <f t="shared" si="4"/>
        <v>0</v>
      </c>
      <c r="X22" s="195">
        <v>0</v>
      </c>
      <c r="Y22" s="192">
        <v>0</v>
      </c>
      <c r="Z22" s="192">
        <v>0</v>
      </c>
      <c r="AA22" s="192">
        <v>0</v>
      </c>
      <c r="AB22" s="194">
        <f t="shared" si="5"/>
        <v>0</v>
      </c>
      <c r="AC22" s="195">
        <v>0</v>
      </c>
      <c r="AD22" s="192">
        <v>0</v>
      </c>
      <c r="AE22" s="192">
        <v>0</v>
      </c>
      <c r="AF22" s="192">
        <v>0</v>
      </c>
      <c r="AG22" s="194">
        <f t="shared" si="6"/>
        <v>0</v>
      </c>
    </row>
    <row r="23" spans="1:33" ht="15.75" customHeight="1" x14ac:dyDescent="0.25">
      <c r="A23" s="321"/>
      <c r="B23" s="49" t="s">
        <v>25</v>
      </c>
      <c r="C23" s="190">
        <f t="shared" si="0"/>
        <v>3.4750000000000001</v>
      </c>
      <c r="D23" s="191">
        <v>2</v>
      </c>
      <c r="E23" s="192">
        <v>1</v>
      </c>
      <c r="F23" s="192">
        <v>0.5</v>
      </c>
      <c r="G23" s="192">
        <v>0</v>
      </c>
      <c r="H23" s="192">
        <v>0</v>
      </c>
      <c r="I23" s="193">
        <f t="shared" si="1"/>
        <v>0.375</v>
      </c>
      <c r="J23" s="194">
        <v>0.25</v>
      </c>
      <c r="K23" s="195">
        <v>0</v>
      </c>
      <c r="L23" s="192">
        <v>1</v>
      </c>
      <c r="M23" s="192">
        <v>1</v>
      </c>
      <c r="N23" s="192">
        <v>1</v>
      </c>
      <c r="O23" s="196">
        <f t="shared" si="2"/>
        <v>1.5</v>
      </c>
      <c r="P23" s="197">
        <v>0.75</v>
      </c>
      <c r="Q23" s="198">
        <v>0.75</v>
      </c>
      <c r="R23" s="198">
        <v>0</v>
      </c>
      <c r="S23" s="196">
        <f t="shared" si="3"/>
        <v>1</v>
      </c>
      <c r="T23" s="195">
        <v>0.05</v>
      </c>
      <c r="U23" s="192">
        <v>0</v>
      </c>
      <c r="V23" s="192">
        <v>0</v>
      </c>
      <c r="W23" s="196">
        <f t="shared" si="4"/>
        <v>0.1</v>
      </c>
      <c r="X23" s="195">
        <v>0.5</v>
      </c>
      <c r="Y23" s="192">
        <v>0</v>
      </c>
      <c r="Z23" s="192">
        <v>0</v>
      </c>
      <c r="AA23" s="192">
        <v>0</v>
      </c>
      <c r="AB23" s="196">
        <f t="shared" si="5"/>
        <v>0.25</v>
      </c>
      <c r="AC23" s="195">
        <v>0.25</v>
      </c>
      <c r="AD23" s="192">
        <v>0.25</v>
      </c>
      <c r="AE23" s="192">
        <v>0</v>
      </c>
      <c r="AF23" s="192">
        <v>0</v>
      </c>
      <c r="AG23" s="196">
        <f t="shared" si="6"/>
        <v>0.25</v>
      </c>
    </row>
    <row r="24" spans="1:33" ht="15.75" customHeight="1" x14ac:dyDescent="0.25">
      <c r="A24" s="321"/>
      <c r="B24" s="49" t="s">
        <v>116</v>
      </c>
      <c r="C24" s="222">
        <f t="shared" si="0"/>
        <v>3.2666666666666671</v>
      </c>
      <c r="D24" s="191">
        <v>1</v>
      </c>
      <c r="E24" s="192">
        <v>1</v>
      </c>
      <c r="F24" s="192">
        <v>0</v>
      </c>
      <c r="G24" s="192">
        <v>0</v>
      </c>
      <c r="H24" s="192">
        <v>1</v>
      </c>
      <c r="I24" s="193">
        <f t="shared" si="1"/>
        <v>0.5</v>
      </c>
      <c r="J24" s="194">
        <v>0.25</v>
      </c>
      <c r="K24" s="195">
        <v>1</v>
      </c>
      <c r="L24" s="192">
        <v>1</v>
      </c>
      <c r="M24" s="192">
        <v>0</v>
      </c>
      <c r="N24" s="192">
        <v>0</v>
      </c>
      <c r="O24" s="196">
        <f t="shared" si="2"/>
        <v>1</v>
      </c>
      <c r="P24" s="197">
        <v>1</v>
      </c>
      <c r="Q24" s="198">
        <v>0.75</v>
      </c>
      <c r="R24" s="198">
        <v>0</v>
      </c>
      <c r="S24" s="194">
        <f t="shared" si="3"/>
        <v>1.1666666666666667</v>
      </c>
      <c r="T24" s="195">
        <v>0.05</v>
      </c>
      <c r="U24" s="192">
        <v>0</v>
      </c>
      <c r="V24" s="192">
        <v>0</v>
      </c>
      <c r="W24" s="194">
        <f t="shared" si="4"/>
        <v>0.1</v>
      </c>
      <c r="X24" s="195">
        <v>0</v>
      </c>
      <c r="Y24" s="192">
        <v>0</v>
      </c>
      <c r="Z24" s="192">
        <v>0</v>
      </c>
      <c r="AA24" s="192">
        <v>0</v>
      </c>
      <c r="AB24" s="194">
        <f t="shared" si="5"/>
        <v>0</v>
      </c>
      <c r="AC24" s="195">
        <v>0.5</v>
      </c>
      <c r="AD24" s="192">
        <v>0.5</v>
      </c>
      <c r="AE24" s="192">
        <v>0</v>
      </c>
      <c r="AF24" s="192">
        <v>0</v>
      </c>
      <c r="AG24" s="194">
        <f t="shared" si="6"/>
        <v>0.5</v>
      </c>
    </row>
    <row r="25" spans="1:33" ht="15.75" customHeight="1" x14ac:dyDescent="0.25">
      <c r="A25" s="321"/>
      <c r="B25" s="49" t="s">
        <v>26</v>
      </c>
      <c r="C25" s="222">
        <f t="shared" si="0"/>
        <v>2.3499999999999996</v>
      </c>
      <c r="D25" s="191">
        <v>4</v>
      </c>
      <c r="E25" s="192">
        <v>1</v>
      </c>
      <c r="F25" s="192">
        <v>1</v>
      </c>
      <c r="G25" s="192">
        <v>0.5</v>
      </c>
      <c r="H25" s="192">
        <v>0.5</v>
      </c>
      <c r="I25" s="193">
        <f t="shared" si="1"/>
        <v>0.75</v>
      </c>
      <c r="J25" s="194">
        <v>0.5</v>
      </c>
      <c r="K25" s="195">
        <v>0</v>
      </c>
      <c r="L25" s="192">
        <v>0</v>
      </c>
      <c r="M25" s="192">
        <v>0</v>
      </c>
      <c r="N25" s="192">
        <v>0</v>
      </c>
      <c r="O25" s="196">
        <f t="shared" si="2"/>
        <v>0</v>
      </c>
      <c r="P25" s="197">
        <v>0.9</v>
      </c>
      <c r="Q25" s="198">
        <v>0.75</v>
      </c>
      <c r="R25" s="198">
        <v>0</v>
      </c>
      <c r="S25" s="194">
        <f t="shared" si="3"/>
        <v>1.0999999999999999</v>
      </c>
      <c r="T25" s="195">
        <v>0</v>
      </c>
      <c r="U25" s="192">
        <v>0</v>
      </c>
      <c r="V25" s="192">
        <v>0</v>
      </c>
      <c r="W25" s="194">
        <f t="shared" si="4"/>
        <v>0</v>
      </c>
      <c r="X25" s="195">
        <v>0</v>
      </c>
      <c r="Y25" s="192">
        <v>0</v>
      </c>
      <c r="Z25" s="192">
        <v>0</v>
      </c>
      <c r="AA25" s="192">
        <v>0</v>
      </c>
      <c r="AB25" s="194">
        <f t="shared" si="5"/>
        <v>0</v>
      </c>
      <c r="AC25" s="195">
        <v>0</v>
      </c>
      <c r="AD25" s="192">
        <v>1</v>
      </c>
      <c r="AE25" s="192">
        <v>0</v>
      </c>
      <c r="AF25" s="192">
        <v>0</v>
      </c>
      <c r="AG25" s="194">
        <f t="shared" si="6"/>
        <v>0.5</v>
      </c>
    </row>
    <row r="26" spans="1:33" ht="15.75" customHeight="1" x14ac:dyDescent="0.25">
      <c r="A26" s="321"/>
      <c r="B26" s="49" t="s">
        <v>27</v>
      </c>
      <c r="C26" s="222">
        <f t="shared" si="0"/>
        <v>2.3083333333333336</v>
      </c>
      <c r="D26" s="191">
        <v>2</v>
      </c>
      <c r="E26" s="192">
        <v>1</v>
      </c>
      <c r="F26" s="192">
        <v>1</v>
      </c>
      <c r="G26" s="192">
        <v>1</v>
      </c>
      <c r="H26" s="192">
        <v>0</v>
      </c>
      <c r="I26" s="193">
        <f t="shared" si="1"/>
        <v>0.75</v>
      </c>
      <c r="J26" s="194">
        <v>0.5</v>
      </c>
      <c r="K26" s="195">
        <v>1</v>
      </c>
      <c r="L26" s="192">
        <v>1</v>
      </c>
      <c r="M26" s="192">
        <v>0</v>
      </c>
      <c r="N26" s="192">
        <v>0</v>
      </c>
      <c r="O26" s="196">
        <f t="shared" si="2"/>
        <v>1</v>
      </c>
      <c r="P26" s="197">
        <v>0.25</v>
      </c>
      <c r="Q26" s="198">
        <v>0.25</v>
      </c>
      <c r="R26" s="198">
        <v>0</v>
      </c>
      <c r="S26" s="194">
        <f t="shared" si="3"/>
        <v>0.33333333333333331</v>
      </c>
      <c r="T26" s="195">
        <v>0.05</v>
      </c>
      <c r="U26" s="192">
        <v>0</v>
      </c>
      <c r="V26" s="192">
        <v>0</v>
      </c>
      <c r="W26" s="194">
        <f t="shared" si="4"/>
        <v>0.1</v>
      </c>
      <c r="X26" s="195">
        <v>0</v>
      </c>
      <c r="Y26" s="192">
        <v>0</v>
      </c>
      <c r="Z26" s="192">
        <v>0</v>
      </c>
      <c r="AA26" s="192">
        <v>0</v>
      </c>
      <c r="AB26" s="194">
        <f t="shared" si="5"/>
        <v>0</v>
      </c>
      <c r="AC26" s="195">
        <v>0</v>
      </c>
      <c r="AD26" s="192">
        <v>0.25</v>
      </c>
      <c r="AE26" s="192">
        <v>0</v>
      </c>
      <c r="AF26" s="192">
        <v>0</v>
      </c>
      <c r="AG26" s="194">
        <f t="shared" si="6"/>
        <v>0.125</v>
      </c>
    </row>
    <row r="27" spans="1:33" ht="15.75" customHeight="1" x14ac:dyDescent="0.25">
      <c r="A27" s="321"/>
      <c r="B27" s="49" t="s">
        <v>28</v>
      </c>
      <c r="C27" s="222">
        <f t="shared" si="0"/>
        <v>4.5500000000000007</v>
      </c>
      <c r="D27" s="191">
        <v>3</v>
      </c>
      <c r="E27" s="192">
        <v>0</v>
      </c>
      <c r="F27" s="192">
        <v>1</v>
      </c>
      <c r="G27" s="192">
        <v>1</v>
      </c>
      <c r="H27" s="192">
        <v>1</v>
      </c>
      <c r="I27" s="193">
        <f t="shared" si="1"/>
        <v>0.75</v>
      </c>
      <c r="J27" s="194">
        <v>0.75</v>
      </c>
      <c r="K27" s="195">
        <v>1</v>
      </c>
      <c r="L27" s="192">
        <v>1</v>
      </c>
      <c r="M27" s="192">
        <v>1</v>
      </c>
      <c r="N27" s="192">
        <v>0</v>
      </c>
      <c r="O27" s="196">
        <f t="shared" si="2"/>
        <v>1.5</v>
      </c>
      <c r="P27" s="197">
        <v>1</v>
      </c>
      <c r="Q27" s="198">
        <v>0.5</v>
      </c>
      <c r="R27" s="198">
        <v>0</v>
      </c>
      <c r="S27" s="194">
        <f t="shared" si="3"/>
        <v>1</v>
      </c>
      <c r="T27" s="195">
        <v>0.4</v>
      </c>
      <c r="U27" s="192">
        <v>0.2</v>
      </c>
      <c r="V27" s="192">
        <v>0.05</v>
      </c>
      <c r="W27" s="194">
        <f t="shared" si="4"/>
        <v>1.3000000000000003</v>
      </c>
      <c r="X27" s="195">
        <v>0</v>
      </c>
      <c r="Y27" s="192">
        <v>0</v>
      </c>
      <c r="Z27" s="192">
        <v>0</v>
      </c>
      <c r="AA27" s="192">
        <v>0</v>
      </c>
      <c r="AB27" s="194">
        <f t="shared" si="5"/>
        <v>0</v>
      </c>
      <c r="AC27" s="195">
        <v>0</v>
      </c>
      <c r="AD27" s="192">
        <v>0</v>
      </c>
      <c r="AE27" s="192">
        <v>0</v>
      </c>
      <c r="AF27" s="192">
        <v>0</v>
      </c>
      <c r="AG27" s="194">
        <f t="shared" si="6"/>
        <v>0</v>
      </c>
    </row>
    <row r="28" spans="1:33" ht="15.75" customHeight="1" x14ac:dyDescent="0.25">
      <c r="A28" s="321"/>
      <c r="B28" s="49" t="s">
        <v>29</v>
      </c>
      <c r="C28" s="222">
        <f t="shared" si="0"/>
        <v>2.1333333333333333</v>
      </c>
      <c r="D28" s="191">
        <v>3</v>
      </c>
      <c r="E28" s="192">
        <v>1</v>
      </c>
      <c r="F28" s="192">
        <v>1</v>
      </c>
      <c r="G28" s="192">
        <v>1</v>
      </c>
      <c r="H28" s="192">
        <v>1</v>
      </c>
      <c r="I28" s="193">
        <f t="shared" si="1"/>
        <v>1</v>
      </c>
      <c r="J28" s="194">
        <v>1</v>
      </c>
      <c r="K28" s="195">
        <v>0</v>
      </c>
      <c r="L28" s="192">
        <v>0</v>
      </c>
      <c r="M28" s="192">
        <v>0</v>
      </c>
      <c r="N28" s="192">
        <v>0</v>
      </c>
      <c r="O28" s="196">
        <f t="shared" si="2"/>
        <v>0</v>
      </c>
      <c r="P28" s="197">
        <v>0.75</v>
      </c>
      <c r="Q28" s="198">
        <v>0</v>
      </c>
      <c r="R28" s="198">
        <v>0.5</v>
      </c>
      <c r="S28" s="194">
        <f t="shared" si="3"/>
        <v>0.83333333333333337</v>
      </c>
      <c r="T28" s="195">
        <v>0.15</v>
      </c>
      <c r="U28" s="192">
        <v>0</v>
      </c>
      <c r="V28" s="192">
        <v>0</v>
      </c>
      <c r="W28" s="194">
        <f t="shared" si="4"/>
        <v>0.3</v>
      </c>
      <c r="X28" s="195">
        <v>0</v>
      </c>
      <c r="Y28" s="192">
        <v>0</v>
      </c>
      <c r="Z28" s="192">
        <v>0</v>
      </c>
      <c r="AA28" s="192">
        <v>0</v>
      </c>
      <c r="AB28" s="194">
        <f t="shared" si="5"/>
        <v>0</v>
      </c>
      <c r="AC28" s="195">
        <v>0</v>
      </c>
      <c r="AD28" s="192">
        <v>0</v>
      </c>
      <c r="AE28" s="192">
        <v>0</v>
      </c>
      <c r="AF28" s="192">
        <v>0</v>
      </c>
      <c r="AG28" s="194">
        <f t="shared" si="6"/>
        <v>0</v>
      </c>
    </row>
    <row r="29" spans="1:33" ht="15.75" customHeight="1" x14ac:dyDescent="0.25">
      <c r="A29" s="321"/>
      <c r="B29" s="49" t="s">
        <v>30</v>
      </c>
      <c r="C29" s="222">
        <f t="shared" si="0"/>
        <v>6.1333333333333337</v>
      </c>
      <c r="D29" s="191">
        <v>3</v>
      </c>
      <c r="E29" s="192">
        <v>1</v>
      </c>
      <c r="F29" s="192">
        <v>1</v>
      </c>
      <c r="G29" s="192">
        <v>1</v>
      </c>
      <c r="H29" s="192">
        <v>1</v>
      </c>
      <c r="I29" s="193">
        <f t="shared" si="1"/>
        <v>1</v>
      </c>
      <c r="J29" s="194">
        <v>1</v>
      </c>
      <c r="K29" s="195">
        <v>1</v>
      </c>
      <c r="L29" s="192">
        <v>1</v>
      </c>
      <c r="M29" s="192">
        <v>1</v>
      </c>
      <c r="N29" s="192">
        <v>1</v>
      </c>
      <c r="O29" s="196">
        <f t="shared" si="2"/>
        <v>2</v>
      </c>
      <c r="P29" s="197">
        <v>1</v>
      </c>
      <c r="Q29" s="198">
        <v>0.9</v>
      </c>
      <c r="R29" s="198">
        <v>1</v>
      </c>
      <c r="S29" s="194">
        <f t="shared" si="3"/>
        <v>1.9333333333333333</v>
      </c>
      <c r="T29" s="195">
        <v>0.4</v>
      </c>
      <c r="U29" s="192">
        <v>0.1</v>
      </c>
      <c r="V29" s="192">
        <v>0.1</v>
      </c>
      <c r="W29" s="194">
        <f t="shared" si="4"/>
        <v>1.2</v>
      </c>
      <c r="X29" s="195">
        <v>0</v>
      </c>
      <c r="Y29" s="192">
        <v>0</v>
      </c>
      <c r="Z29" s="192">
        <v>0</v>
      </c>
      <c r="AA29" s="192">
        <v>0</v>
      </c>
      <c r="AB29" s="194">
        <f t="shared" si="5"/>
        <v>0</v>
      </c>
      <c r="AC29" s="195">
        <v>0</v>
      </c>
      <c r="AD29" s="192">
        <v>0</v>
      </c>
      <c r="AE29" s="192">
        <v>0</v>
      </c>
      <c r="AF29" s="192">
        <v>0</v>
      </c>
      <c r="AG29" s="194">
        <f t="shared" si="6"/>
        <v>0</v>
      </c>
    </row>
    <row r="30" spans="1:33" ht="15.75" customHeight="1" x14ac:dyDescent="0.25">
      <c r="A30" s="321"/>
      <c r="B30" s="49" t="s">
        <v>31</v>
      </c>
      <c r="C30" s="222">
        <f t="shared" si="0"/>
        <v>1.3083333333333333</v>
      </c>
      <c r="D30" s="191">
        <v>2</v>
      </c>
      <c r="E30" s="192">
        <v>1</v>
      </c>
      <c r="F30" s="192">
        <v>1</v>
      </c>
      <c r="G30" s="192">
        <v>0.5</v>
      </c>
      <c r="H30" s="192">
        <v>1</v>
      </c>
      <c r="I30" s="193">
        <f t="shared" si="1"/>
        <v>0.875</v>
      </c>
      <c r="J30" s="194">
        <v>0.5</v>
      </c>
      <c r="K30" s="195">
        <v>0</v>
      </c>
      <c r="L30" s="192">
        <v>0</v>
      </c>
      <c r="M30" s="192">
        <v>0</v>
      </c>
      <c r="N30" s="192">
        <v>0</v>
      </c>
      <c r="O30" s="196">
        <f t="shared" si="2"/>
        <v>0</v>
      </c>
      <c r="P30" s="197">
        <v>0.25</v>
      </c>
      <c r="Q30" s="198">
        <v>0.25</v>
      </c>
      <c r="R30" s="198">
        <v>0</v>
      </c>
      <c r="S30" s="194">
        <f t="shared" si="3"/>
        <v>0.33333333333333331</v>
      </c>
      <c r="T30" s="195">
        <v>0.05</v>
      </c>
      <c r="U30" s="192">
        <v>0</v>
      </c>
      <c r="V30" s="192">
        <v>0</v>
      </c>
      <c r="W30" s="194">
        <f t="shared" si="4"/>
        <v>0.1</v>
      </c>
      <c r="X30" s="195">
        <v>0</v>
      </c>
      <c r="Y30" s="192">
        <v>0</v>
      </c>
      <c r="Z30" s="192">
        <v>0</v>
      </c>
      <c r="AA30" s="192">
        <v>0</v>
      </c>
      <c r="AB30" s="194">
        <f t="shared" si="5"/>
        <v>0</v>
      </c>
      <c r="AC30" s="195">
        <v>0</v>
      </c>
      <c r="AD30" s="192">
        <v>0</v>
      </c>
      <c r="AE30" s="192">
        <v>0</v>
      </c>
      <c r="AF30" s="192">
        <v>0</v>
      </c>
      <c r="AG30" s="194">
        <f t="shared" si="6"/>
        <v>0</v>
      </c>
    </row>
    <row r="31" spans="1:33" ht="15.75" customHeight="1" x14ac:dyDescent="0.25">
      <c r="A31" s="321"/>
      <c r="B31" s="49" t="s">
        <v>32</v>
      </c>
      <c r="C31" s="222">
        <f t="shared" si="0"/>
        <v>5.5500000000000007</v>
      </c>
      <c r="D31" s="191">
        <v>2</v>
      </c>
      <c r="E31" s="192">
        <v>1</v>
      </c>
      <c r="F31" s="192">
        <v>1</v>
      </c>
      <c r="G31" s="192">
        <v>1</v>
      </c>
      <c r="H31" s="192">
        <v>0</v>
      </c>
      <c r="I31" s="193">
        <f t="shared" si="1"/>
        <v>0.75</v>
      </c>
      <c r="J31" s="194">
        <v>0.5</v>
      </c>
      <c r="K31" s="195">
        <v>1</v>
      </c>
      <c r="L31" s="192">
        <v>1</v>
      </c>
      <c r="M31" s="192">
        <v>1</v>
      </c>
      <c r="N31" s="192">
        <v>0</v>
      </c>
      <c r="O31" s="196">
        <f t="shared" si="2"/>
        <v>1.5</v>
      </c>
      <c r="P31" s="197">
        <v>0.9</v>
      </c>
      <c r="Q31" s="198">
        <v>0.9</v>
      </c>
      <c r="R31" s="198">
        <v>0</v>
      </c>
      <c r="S31" s="194">
        <f t="shared" si="3"/>
        <v>1.2</v>
      </c>
      <c r="T31" s="195">
        <v>0.05</v>
      </c>
      <c r="U31" s="192">
        <v>0</v>
      </c>
      <c r="V31" s="192">
        <v>0</v>
      </c>
      <c r="W31" s="194">
        <f t="shared" si="4"/>
        <v>0.1</v>
      </c>
      <c r="X31" s="195">
        <v>0.5</v>
      </c>
      <c r="Y31" s="192">
        <v>0</v>
      </c>
      <c r="Z31" s="192">
        <v>0</v>
      </c>
      <c r="AA31" s="192">
        <v>0</v>
      </c>
      <c r="AB31" s="194">
        <f t="shared" si="5"/>
        <v>0.25</v>
      </c>
      <c r="AC31" s="195">
        <v>1</v>
      </c>
      <c r="AD31" s="192">
        <v>1</v>
      </c>
      <c r="AE31" s="192">
        <v>1</v>
      </c>
      <c r="AF31" s="192">
        <v>0.5</v>
      </c>
      <c r="AG31" s="194">
        <f t="shared" si="6"/>
        <v>1.75</v>
      </c>
    </row>
    <row r="32" spans="1:33" ht="15.75" customHeight="1" x14ac:dyDescent="0.25">
      <c r="A32" s="322"/>
      <c r="B32" s="75" t="s">
        <v>33</v>
      </c>
      <c r="C32" s="205">
        <f t="shared" si="0"/>
        <v>0</v>
      </c>
      <c r="D32" s="206"/>
      <c r="E32" s="207"/>
      <c r="F32" s="207"/>
      <c r="G32" s="207"/>
      <c r="H32" s="207"/>
      <c r="I32" s="208">
        <f t="shared" si="1"/>
        <v>0</v>
      </c>
      <c r="J32" s="209"/>
      <c r="K32" s="210"/>
      <c r="L32" s="207"/>
      <c r="M32" s="207"/>
      <c r="N32" s="207"/>
      <c r="O32" s="211">
        <f t="shared" si="2"/>
        <v>0</v>
      </c>
      <c r="P32" s="223"/>
      <c r="Q32" s="224"/>
      <c r="R32" s="224"/>
      <c r="S32" s="209">
        <f t="shared" si="3"/>
        <v>0</v>
      </c>
      <c r="T32" s="210"/>
      <c r="U32" s="207"/>
      <c r="V32" s="207"/>
      <c r="W32" s="209">
        <f t="shared" si="4"/>
        <v>0</v>
      </c>
      <c r="X32" s="210"/>
      <c r="Y32" s="207"/>
      <c r="Z32" s="207"/>
      <c r="AA32" s="207"/>
      <c r="AB32" s="209">
        <f t="shared" si="5"/>
        <v>0</v>
      </c>
      <c r="AC32" s="210"/>
      <c r="AD32" s="207"/>
      <c r="AE32" s="207"/>
      <c r="AF32" s="207"/>
      <c r="AG32" s="209">
        <f t="shared" si="6"/>
        <v>0</v>
      </c>
    </row>
    <row r="33" spans="1:33" ht="15.75" customHeight="1" x14ac:dyDescent="0.25">
      <c r="A33" s="320" t="s">
        <v>34</v>
      </c>
      <c r="B33" s="42" t="s">
        <v>35</v>
      </c>
      <c r="C33" s="221">
        <f t="shared" si="0"/>
        <v>3.1</v>
      </c>
      <c r="D33" s="182">
        <v>2</v>
      </c>
      <c r="E33" s="183">
        <v>1</v>
      </c>
      <c r="F33" s="183">
        <v>1</v>
      </c>
      <c r="G33" s="183">
        <v>1</v>
      </c>
      <c r="H33" s="183">
        <v>1</v>
      </c>
      <c r="I33" s="184">
        <f t="shared" si="1"/>
        <v>1</v>
      </c>
      <c r="J33" s="185">
        <v>1</v>
      </c>
      <c r="K33" s="186">
        <v>1</v>
      </c>
      <c r="L33" s="183">
        <v>1</v>
      </c>
      <c r="M33" s="183">
        <v>1</v>
      </c>
      <c r="N33" s="183">
        <v>0</v>
      </c>
      <c r="O33" s="187">
        <f t="shared" si="2"/>
        <v>1.5</v>
      </c>
      <c r="P33" s="197">
        <v>0.9</v>
      </c>
      <c r="Q33" s="198">
        <v>0</v>
      </c>
      <c r="R33" s="198">
        <v>0</v>
      </c>
      <c r="S33" s="185">
        <f t="shared" si="3"/>
        <v>0.6</v>
      </c>
      <c r="T33" s="186">
        <v>0</v>
      </c>
      <c r="U33" s="183">
        <v>0</v>
      </c>
      <c r="V33" s="183">
        <v>0</v>
      </c>
      <c r="W33" s="185">
        <f t="shared" si="4"/>
        <v>0</v>
      </c>
      <c r="X33" s="186">
        <v>0</v>
      </c>
      <c r="Y33" s="183">
        <v>0</v>
      </c>
      <c r="Z33" s="183">
        <v>0</v>
      </c>
      <c r="AA33" s="183">
        <v>0</v>
      </c>
      <c r="AB33" s="185">
        <f t="shared" si="5"/>
        <v>0</v>
      </c>
      <c r="AC33" s="186">
        <v>0</v>
      </c>
      <c r="AD33" s="183">
        <v>0</v>
      </c>
      <c r="AE33" s="183">
        <v>0</v>
      </c>
      <c r="AF33" s="183">
        <v>0</v>
      </c>
      <c r="AG33" s="185">
        <f t="shared" si="6"/>
        <v>0</v>
      </c>
    </row>
    <row r="34" spans="1:33" ht="15.75" customHeight="1" x14ac:dyDescent="0.25">
      <c r="A34" s="321"/>
      <c r="B34" s="49" t="s">
        <v>36</v>
      </c>
      <c r="C34" s="222">
        <f t="shared" si="0"/>
        <v>4.1083333333333325</v>
      </c>
      <c r="D34" s="191">
        <v>1</v>
      </c>
      <c r="E34" s="192">
        <v>1</v>
      </c>
      <c r="F34" s="192">
        <v>0</v>
      </c>
      <c r="G34" s="192">
        <v>0</v>
      </c>
      <c r="H34" s="192">
        <v>0</v>
      </c>
      <c r="I34" s="193">
        <f t="shared" si="1"/>
        <v>0.25</v>
      </c>
      <c r="J34" s="194">
        <v>0.25</v>
      </c>
      <c r="K34" s="195">
        <v>0</v>
      </c>
      <c r="L34" s="192">
        <v>1</v>
      </c>
      <c r="M34" s="192">
        <v>0</v>
      </c>
      <c r="N34" s="192">
        <v>0</v>
      </c>
      <c r="O34" s="196">
        <f t="shared" si="2"/>
        <v>0.5</v>
      </c>
      <c r="P34" s="197">
        <v>1</v>
      </c>
      <c r="Q34" s="198">
        <v>0.75</v>
      </c>
      <c r="R34" s="198">
        <v>1</v>
      </c>
      <c r="S34" s="194">
        <f t="shared" si="3"/>
        <v>1.8333333333333333</v>
      </c>
      <c r="T34" s="195">
        <v>0.4</v>
      </c>
      <c r="U34" s="192">
        <v>0.3</v>
      </c>
      <c r="V34" s="192">
        <v>0</v>
      </c>
      <c r="W34" s="194">
        <f t="shared" si="4"/>
        <v>1.4</v>
      </c>
      <c r="X34" s="195">
        <v>0.25</v>
      </c>
      <c r="Y34" s="192">
        <v>0</v>
      </c>
      <c r="Z34" s="192">
        <v>0</v>
      </c>
      <c r="AA34" s="192">
        <v>0</v>
      </c>
      <c r="AB34" s="194">
        <f t="shared" si="5"/>
        <v>0.125</v>
      </c>
      <c r="AC34" s="195">
        <v>0</v>
      </c>
      <c r="AD34" s="192">
        <v>0</v>
      </c>
      <c r="AE34" s="192">
        <v>0</v>
      </c>
      <c r="AF34" s="192">
        <v>0</v>
      </c>
      <c r="AG34" s="194">
        <f t="shared" si="6"/>
        <v>0</v>
      </c>
    </row>
    <row r="35" spans="1:33" ht="15.75" customHeight="1" x14ac:dyDescent="0.25">
      <c r="A35" s="321"/>
      <c r="B35" s="49" t="s">
        <v>37</v>
      </c>
      <c r="C35" s="222">
        <f t="shared" si="0"/>
        <v>3.7666666666666671</v>
      </c>
      <c r="D35" s="191">
        <v>4</v>
      </c>
      <c r="E35" s="192">
        <v>1</v>
      </c>
      <c r="F35" s="192">
        <v>1</v>
      </c>
      <c r="G35" s="192">
        <v>1</v>
      </c>
      <c r="H35" s="192">
        <v>1</v>
      </c>
      <c r="I35" s="193">
        <f t="shared" si="1"/>
        <v>1</v>
      </c>
      <c r="J35" s="194">
        <v>1</v>
      </c>
      <c r="K35" s="195">
        <v>0</v>
      </c>
      <c r="L35" s="192">
        <v>1</v>
      </c>
      <c r="M35" s="192">
        <v>0</v>
      </c>
      <c r="N35" s="192">
        <v>0</v>
      </c>
      <c r="O35" s="196">
        <f t="shared" si="2"/>
        <v>0.5</v>
      </c>
      <c r="P35" s="197">
        <v>1</v>
      </c>
      <c r="Q35" s="198">
        <v>0.75</v>
      </c>
      <c r="R35" s="198">
        <v>0.75</v>
      </c>
      <c r="S35" s="194">
        <f t="shared" si="3"/>
        <v>1.6666666666666667</v>
      </c>
      <c r="T35" s="195">
        <v>0.3</v>
      </c>
      <c r="U35" s="192">
        <v>0</v>
      </c>
      <c r="V35" s="192">
        <v>0</v>
      </c>
      <c r="W35" s="194">
        <f t="shared" si="4"/>
        <v>0.6</v>
      </c>
      <c r="X35" s="195">
        <v>0</v>
      </c>
      <c r="Y35" s="192">
        <v>0</v>
      </c>
      <c r="Z35" s="192">
        <v>0</v>
      </c>
      <c r="AA35" s="192">
        <v>0</v>
      </c>
      <c r="AB35" s="194">
        <f t="shared" si="5"/>
        <v>0</v>
      </c>
      <c r="AC35" s="195">
        <v>0</v>
      </c>
      <c r="AD35" s="192">
        <v>0</v>
      </c>
      <c r="AE35" s="192">
        <v>0</v>
      </c>
      <c r="AF35" s="192">
        <v>0</v>
      </c>
      <c r="AG35" s="194">
        <f t="shared" si="6"/>
        <v>0</v>
      </c>
    </row>
    <row r="36" spans="1:33" ht="15.75" customHeight="1" x14ac:dyDescent="0.25">
      <c r="A36" s="321"/>
      <c r="B36" s="49" t="s">
        <v>38</v>
      </c>
      <c r="C36" s="222">
        <f t="shared" si="0"/>
        <v>1.8333333333333333</v>
      </c>
      <c r="D36" s="191">
        <v>2</v>
      </c>
      <c r="E36" s="192">
        <v>1</v>
      </c>
      <c r="F36" s="192">
        <v>1</v>
      </c>
      <c r="G36" s="192">
        <v>0</v>
      </c>
      <c r="H36" s="192">
        <v>0</v>
      </c>
      <c r="I36" s="193">
        <f t="shared" si="1"/>
        <v>0.5</v>
      </c>
      <c r="J36" s="194">
        <v>0</v>
      </c>
      <c r="K36" s="195">
        <v>1</v>
      </c>
      <c r="L36" s="192">
        <v>1</v>
      </c>
      <c r="M36" s="192">
        <v>0</v>
      </c>
      <c r="N36" s="192">
        <v>0</v>
      </c>
      <c r="O36" s="196">
        <f t="shared" si="2"/>
        <v>1</v>
      </c>
      <c r="P36" s="197">
        <v>0.5</v>
      </c>
      <c r="Q36" s="198">
        <v>0</v>
      </c>
      <c r="R36" s="198">
        <v>0</v>
      </c>
      <c r="S36" s="194">
        <f t="shared" si="3"/>
        <v>0.33333333333333331</v>
      </c>
      <c r="T36" s="195">
        <v>0</v>
      </c>
      <c r="U36" s="192">
        <v>0</v>
      </c>
      <c r="V36" s="192">
        <v>0</v>
      </c>
      <c r="W36" s="194">
        <f t="shared" si="4"/>
        <v>0</v>
      </c>
      <c r="X36" s="195">
        <v>0</v>
      </c>
      <c r="Y36" s="192">
        <v>0</v>
      </c>
      <c r="Z36" s="192">
        <v>0</v>
      </c>
      <c r="AA36" s="192">
        <v>0</v>
      </c>
      <c r="AB36" s="194">
        <f t="shared" si="5"/>
        <v>0</v>
      </c>
      <c r="AC36" s="195">
        <v>0</v>
      </c>
      <c r="AD36" s="192">
        <v>0</v>
      </c>
      <c r="AE36" s="192">
        <v>0</v>
      </c>
      <c r="AF36" s="192">
        <v>0</v>
      </c>
      <c r="AG36" s="194">
        <f t="shared" si="6"/>
        <v>0</v>
      </c>
    </row>
    <row r="37" spans="1:33" ht="15.75" customHeight="1" x14ac:dyDescent="0.25">
      <c r="A37" s="321"/>
      <c r="B37" s="49" t="s">
        <v>39</v>
      </c>
      <c r="C37" s="222">
        <f t="shared" si="0"/>
        <v>3.5333333333333337</v>
      </c>
      <c r="D37" s="191">
        <v>2</v>
      </c>
      <c r="E37" s="192">
        <v>1</v>
      </c>
      <c r="F37" s="192">
        <v>1</v>
      </c>
      <c r="G37" s="192">
        <v>1</v>
      </c>
      <c r="H37" s="192">
        <v>1</v>
      </c>
      <c r="I37" s="193">
        <f t="shared" si="1"/>
        <v>1</v>
      </c>
      <c r="J37" s="194">
        <v>1</v>
      </c>
      <c r="K37" s="195">
        <v>1</v>
      </c>
      <c r="L37" s="192">
        <v>0</v>
      </c>
      <c r="M37" s="192">
        <v>0</v>
      </c>
      <c r="N37" s="192">
        <v>1</v>
      </c>
      <c r="O37" s="196">
        <f t="shared" si="2"/>
        <v>1</v>
      </c>
      <c r="P37" s="197">
        <v>0.75</v>
      </c>
      <c r="Q37" s="198">
        <v>0.5</v>
      </c>
      <c r="R37" s="198">
        <v>0.9</v>
      </c>
      <c r="S37" s="194">
        <f t="shared" si="3"/>
        <v>1.4333333333333333</v>
      </c>
      <c r="T37" s="195">
        <v>0.05</v>
      </c>
      <c r="U37" s="192">
        <v>0</v>
      </c>
      <c r="V37" s="192">
        <v>0</v>
      </c>
      <c r="W37" s="194">
        <f t="shared" si="4"/>
        <v>0.1</v>
      </c>
      <c r="X37" s="195">
        <v>0</v>
      </c>
      <c r="Y37" s="192">
        <v>0</v>
      </c>
      <c r="Z37" s="192">
        <v>0</v>
      </c>
      <c r="AA37" s="192">
        <v>0</v>
      </c>
      <c r="AB37" s="194">
        <f t="shared" si="5"/>
        <v>0</v>
      </c>
      <c r="AC37" s="195">
        <v>0</v>
      </c>
      <c r="AD37" s="192">
        <v>0</v>
      </c>
      <c r="AE37" s="192">
        <v>0</v>
      </c>
      <c r="AF37" s="192">
        <v>0</v>
      </c>
      <c r="AG37" s="194">
        <f t="shared" si="6"/>
        <v>0</v>
      </c>
    </row>
    <row r="38" spans="1:33" ht="15.75" customHeight="1" x14ac:dyDescent="0.25">
      <c r="A38" s="321"/>
      <c r="B38" s="49" t="s">
        <v>40</v>
      </c>
      <c r="C38" s="222">
        <f t="shared" si="0"/>
        <v>1</v>
      </c>
      <c r="D38" s="191">
        <v>3</v>
      </c>
      <c r="E38" s="192">
        <v>1</v>
      </c>
      <c r="F38" s="192">
        <v>0</v>
      </c>
      <c r="G38" s="192">
        <v>0</v>
      </c>
      <c r="H38" s="192">
        <v>0</v>
      </c>
      <c r="I38" s="193">
        <f t="shared" si="1"/>
        <v>0.25</v>
      </c>
      <c r="J38" s="194">
        <v>0.25</v>
      </c>
      <c r="K38" s="195">
        <v>1</v>
      </c>
      <c r="L38" s="192">
        <v>0.5</v>
      </c>
      <c r="M38" s="192">
        <v>0</v>
      </c>
      <c r="N38" s="192">
        <v>0</v>
      </c>
      <c r="O38" s="196">
        <f t="shared" si="2"/>
        <v>0.75</v>
      </c>
      <c r="P38" s="197">
        <v>0</v>
      </c>
      <c r="Q38" s="198">
        <v>0</v>
      </c>
      <c r="R38" s="198">
        <v>0</v>
      </c>
      <c r="S38" s="194">
        <f t="shared" si="3"/>
        <v>0</v>
      </c>
      <c r="T38" s="195">
        <v>0</v>
      </c>
      <c r="U38" s="192">
        <v>0</v>
      </c>
      <c r="V38" s="192">
        <v>0</v>
      </c>
      <c r="W38" s="194">
        <f t="shared" si="4"/>
        <v>0</v>
      </c>
      <c r="X38" s="195">
        <v>0</v>
      </c>
      <c r="Y38" s="192">
        <v>0</v>
      </c>
      <c r="Z38" s="192">
        <v>0</v>
      </c>
      <c r="AA38" s="192">
        <v>0</v>
      </c>
      <c r="AB38" s="194">
        <f t="shared" si="5"/>
        <v>0</v>
      </c>
      <c r="AC38" s="195">
        <v>0</v>
      </c>
      <c r="AD38" s="192">
        <v>0</v>
      </c>
      <c r="AE38" s="192">
        <v>0</v>
      </c>
      <c r="AF38" s="192">
        <v>0</v>
      </c>
      <c r="AG38" s="194">
        <f t="shared" si="6"/>
        <v>0</v>
      </c>
    </row>
    <row r="39" spans="1:33" ht="15.75" customHeight="1" x14ac:dyDescent="0.25">
      <c r="A39" s="321"/>
      <c r="B39" s="49" t="s">
        <v>41</v>
      </c>
      <c r="C39" s="222">
        <f t="shared" si="0"/>
        <v>3.5</v>
      </c>
      <c r="D39" s="191">
        <v>4</v>
      </c>
      <c r="E39" s="192">
        <v>1</v>
      </c>
      <c r="F39" s="192">
        <v>1</v>
      </c>
      <c r="G39" s="192">
        <v>1</v>
      </c>
      <c r="H39" s="192">
        <v>1</v>
      </c>
      <c r="I39" s="193">
        <f t="shared" si="1"/>
        <v>1</v>
      </c>
      <c r="J39" s="194">
        <v>1</v>
      </c>
      <c r="K39" s="195">
        <v>1</v>
      </c>
      <c r="L39" s="192">
        <v>0</v>
      </c>
      <c r="M39" s="192">
        <v>1</v>
      </c>
      <c r="N39" s="192">
        <v>1</v>
      </c>
      <c r="O39" s="196">
        <f t="shared" si="2"/>
        <v>1.5</v>
      </c>
      <c r="P39" s="197">
        <v>1</v>
      </c>
      <c r="Q39" s="198">
        <v>0.5</v>
      </c>
      <c r="R39" s="198">
        <v>0</v>
      </c>
      <c r="S39" s="194">
        <f t="shared" si="3"/>
        <v>1</v>
      </c>
      <c r="T39" s="195">
        <v>0</v>
      </c>
      <c r="U39" s="192">
        <v>0</v>
      </c>
      <c r="V39" s="192">
        <v>0</v>
      </c>
      <c r="W39" s="194">
        <f t="shared" si="4"/>
        <v>0</v>
      </c>
      <c r="X39" s="195">
        <v>0</v>
      </c>
      <c r="Y39" s="192">
        <v>0</v>
      </c>
      <c r="Z39" s="192">
        <v>0</v>
      </c>
      <c r="AA39" s="192">
        <v>0</v>
      </c>
      <c r="AB39" s="194">
        <f t="shared" si="5"/>
        <v>0</v>
      </c>
      <c r="AC39" s="195">
        <v>0</v>
      </c>
      <c r="AD39" s="192">
        <v>0</v>
      </c>
      <c r="AE39" s="192">
        <v>0</v>
      </c>
      <c r="AF39" s="192">
        <v>0</v>
      </c>
      <c r="AG39" s="194">
        <f t="shared" si="6"/>
        <v>0</v>
      </c>
    </row>
    <row r="40" spans="1:33" ht="15.75" customHeight="1" x14ac:dyDescent="0.25">
      <c r="A40" s="321"/>
      <c r="B40" s="49" t="s">
        <v>42</v>
      </c>
      <c r="C40" s="222">
        <f t="shared" si="0"/>
        <v>1.1000000000000001</v>
      </c>
      <c r="D40" s="191">
        <v>2</v>
      </c>
      <c r="E40" s="192">
        <v>1</v>
      </c>
      <c r="F40" s="192">
        <v>1</v>
      </c>
      <c r="G40" s="192">
        <v>0</v>
      </c>
      <c r="H40" s="192">
        <v>0</v>
      </c>
      <c r="I40" s="193">
        <f t="shared" si="1"/>
        <v>0.5</v>
      </c>
      <c r="J40" s="194">
        <v>0.5</v>
      </c>
      <c r="K40" s="195">
        <v>0</v>
      </c>
      <c r="L40" s="192">
        <v>0</v>
      </c>
      <c r="M40" s="192">
        <v>0</v>
      </c>
      <c r="N40" s="192">
        <v>0</v>
      </c>
      <c r="O40" s="196">
        <f t="shared" si="2"/>
        <v>0</v>
      </c>
      <c r="P40" s="197">
        <v>0.5</v>
      </c>
      <c r="Q40" s="198">
        <v>0</v>
      </c>
      <c r="R40" s="198">
        <v>0.25</v>
      </c>
      <c r="S40" s="194">
        <f t="shared" si="3"/>
        <v>0.5</v>
      </c>
      <c r="T40" s="195">
        <v>0.05</v>
      </c>
      <c r="U40" s="192">
        <v>0</v>
      </c>
      <c r="V40" s="192">
        <v>0</v>
      </c>
      <c r="W40" s="194">
        <f t="shared" si="4"/>
        <v>0.1</v>
      </c>
      <c r="X40" s="195">
        <v>0</v>
      </c>
      <c r="Y40" s="192">
        <v>0</v>
      </c>
      <c r="Z40" s="192">
        <v>0</v>
      </c>
      <c r="AA40" s="192">
        <v>0</v>
      </c>
      <c r="AB40" s="194">
        <f t="shared" si="5"/>
        <v>0</v>
      </c>
      <c r="AC40" s="195">
        <v>0</v>
      </c>
      <c r="AD40" s="192">
        <v>0</v>
      </c>
      <c r="AE40" s="192">
        <v>0</v>
      </c>
      <c r="AF40" s="192">
        <v>0</v>
      </c>
      <c r="AG40" s="194">
        <f t="shared" si="6"/>
        <v>0</v>
      </c>
    </row>
    <row r="41" spans="1:33" ht="15.75" customHeight="1" x14ac:dyDescent="0.25">
      <c r="A41" s="321"/>
      <c r="B41" s="49" t="s">
        <v>43</v>
      </c>
      <c r="C41" s="222">
        <f t="shared" si="0"/>
        <v>2.95</v>
      </c>
      <c r="D41" s="191">
        <v>1</v>
      </c>
      <c r="E41" s="192">
        <v>1</v>
      </c>
      <c r="F41" s="192">
        <v>1</v>
      </c>
      <c r="G41" s="192">
        <v>0.5</v>
      </c>
      <c r="H41" s="192">
        <v>0</v>
      </c>
      <c r="I41" s="193">
        <f t="shared" si="1"/>
        <v>0.625</v>
      </c>
      <c r="J41" s="194">
        <v>0</v>
      </c>
      <c r="K41" s="195">
        <v>0</v>
      </c>
      <c r="L41" s="192">
        <v>1</v>
      </c>
      <c r="M41" s="192">
        <v>0.5</v>
      </c>
      <c r="N41" s="192">
        <v>0</v>
      </c>
      <c r="O41" s="196">
        <f t="shared" si="2"/>
        <v>0.75</v>
      </c>
      <c r="P41" s="197">
        <v>1</v>
      </c>
      <c r="Q41" s="198">
        <v>0</v>
      </c>
      <c r="R41" s="198">
        <v>0.5</v>
      </c>
      <c r="S41" s="194">
        <f t="shared" si="3"/>
        <v>1</v>
      </c>
      <c r="T41" s="195">
        <v>0.1</v>
      </c>
      <c r="U41" s="192">
        <v>0</v>
      </c>
      <c r="V41" s="192">
        <v>0</v>
      </c>
      <c r="W41" s="194">
        <f t="shared" si="4"/>
        <v>0.2</v>
      </c>
      <c r="X41" s="195">
        <v>0.25</v>
      </c>
      <c r="Y41" s="192">
        <v>0</v>
      </c>
      <c r="Z41" s="192">
        <v>0</v>
      </c>
      <c r="AA41" s="192">
        <v>0</v>
      </c>
      <c r="AB41" s="194">
        <f t="shared" si="5"/>
        <v>0.125</v>
      </c>
      <c r="AC41" s="195">
        <v>0</v>
      </c>
      <c r="AD41" s="192">
        <v>0.5</v>
      </c>
      <c r="AE41" s="192">
        <v>0</v>
      </c>
      <c r="AF41" s="192">
        <v>0</v>
      </c>
      <c r="AG41" s="194">
        <f t="shared" si="6"/>
        <v>0.25</v>
      </c>
    </row>
    <row r="42" spans="1:33" ht="15.75" customHeight="1" x14ac:dyDescent="0.25">
      <c r="A42" s="321"/>
      <c r="B42" s="49" t="s">
        <v>44</v>
      </c>
      <c r="C42" s="222">
        <f t="shared" si="0"/>
        <v>0</v>
      </c>
      <c r="D42" s="191"/>
      <c r="E42" s="192"/>
      <c r="F42" s="192"/>
      <c r="G42" s="192"/>
      <c r="H42" s="192"/>
      <c r="I42" s="193">
        <f t="shared" si="1"/>
        <v>0</v>
      </c>
      <c r="J42" s="194"/>
      <c r="K42" s="195"/>
      <c r="L42" s="192"/>
      <c r="M42" s="192"/>
      <c r="N42" s="192"/>
      <c r="O42" s="196">
        <f t="shared" si="2"/>
        <v>0</v>
      </c>
      <c r="P42" s="201"/>
      <c r="Q42" s="202"/>
      <c r="R42" s="202"/>
      <c r="S42" s="194">
        <f t="shared" si="3"/>
        <v>0</v>
      </c>
      <c r="T42" s="195"/>
      <c r="U42" s="192"/>
      <c r="V42" s="192"/>
      <c r="W42" s="194">
        <f t="shared" si="4"/>
        <v>0</v>
      </c>
      <c r="X42" s="195"/>
      <c r="Y42" s="192"/>
      <c r="Z42" s="192"/>
      <c r="AA42" s="192"/>
      <c r="AB42" s="194">
        <f t="shared" si="5"/>
        <v>0</v>
      </c>
      <c r="AC42" s="195"/>
      <c r="AD42" s="192"/>
      <c r="AE42" s="192"/>
      <c r="AF42" s="192"/>
      <c r="AG42" s="194">
        <f t="shared" si="6"/>
        <v>0</v>
      </c>
    </row>
    <row r="43" spans="1:33" ht="15.75" customHeight="1" x14ac:dyDescent="0.25">
      <c r="A43" s="321"/>
      <c r="B43" s="49" t="s">
        <v>45</v>
      </c>
      <c r="C43" s="222">
        <f t="shared" si="0"/>
        <v>3.9166666666666665</v>
      </c>
      <c r="D43" s="191">
        <v>3</v>
      </c>
      <c r="E43" s="192">
        <v>1</v>
      </c>
      <c r="F43" s="192">
        <v>0</v>
      </c>
      <c r="G43" s="192">
        <v>0</v>
      </c>
      <c r="H43" s="192">
        <v>0</v>
      </c>
      <c r="I43" s="193">
        <f t="shared" si="1"/>
        <v>0.25</v>
      </c>
      <c r="J43" s="194">
        <v>0.25</v>
      </c>
      <c r="K43" s="195">
        <v>1</v>
      </c>
      <c r="L43" s="192">
        <v>1</v>
      </c>
      <c r="M43" s="192">
        <v>0</v>
      </c>
      <c r="N43" s="192">
        <v>1</v>
      </c>
      <c r="O43" s="196">
        <f t="shared" si="2"/>
        <v>1.5</v>
      </c>
      <c r="P43" s="197">
        <v>0.75</v>
      </c>
      <c r="Q43" s="198">
        <v>0.9</v>
      </c>
      <c r="R43" s="198">
        <v>1</v>
      </c>
      <c r="S43" s="194">
        <f t="shared" si="3"/>
        <v>1.7666666666666666</v>
      </c>
      <c r="T43" s="195">
        <v>0.2</v>
      </c>
      <c r="U43" s="192">
        <v>0</v>
      </c>
      <c r="V43" s="192">
        <v>0</v>
      </c>
      <c r="W43" s="194">
        <f t="shared" si="4"/>
        <v>0.4</v>
      </c>
      <c r="X43" s="195">
        <v>0</v>
      </c>
      <c r="Y43" s="192">
        <v>0</v>
      </c>
      <c r="Z43" s="192">
        <v>0</v>
      </c>
      <c r="AA43" s="192">
        <v>0</v>
      </c>
      <c r="AB43" s="194">
        <f t="shared" si="5"/>
        <v>0</v>
      </c>
      <c r="AC43" s="195">
        <v>0</v>
      </c>
      <c r="AD43" s="192">
        <v>0</v>
      </c>
      <c r="AE43" s="192">
        <v>0</v>
      </c>
      <c r="AF43" s="192">
        <v>0</v>
      </c>
      <c r="AG43" s="194">
        <f t="shared" si="6"/>
        <v>0</v>
      </c>
    </row>
    <row r="44" spans="1:33" ht="15.75" customHeight="1" x14ac:dyDescent="0.25">
      <c r="A44" s="321"/>
      <c r="B44" s="49" t="s">
        <v>46</v>
      </c>
      <c r="C44" s="222">
        <f t="shared" si="0"/>
        <v>4.3166666666666664</v>
      </c>
      <c r="D44" s="191">
        <v>4</v>
      </c>
      <c r="E44" s="192">
        <v>1</v>
      </c>
      <c r="F44" s="192">
        <v>0</v>
      </c>
      <c r="G44" s="192">
        <v>0</v>
      </c>
      <c r="H44" s="192">
        <v>1</v>
      </c>
      <c r="I44" s="193">
        <f t="shared" si="1"/>
        <v>0.5</v>
      </c>
      <c r="J44" s="194">
        <v>0.25</v>
      </c>
      <c r="K44" s="195">
        <v>0</v>
      </c>
      <c r="L44" s="192">
        <v>1</v>
      </c>
      <c r="M44" s="192">
        <v>1</v>
      </c>
      <c r="N44" s="192">
        <v>1</v>
      </c>
      <c r="O44" s="196">
        <f t="shared" si="2"/>
        <v>1.5</v>
      </c>
      <c r="P44" s="197">
        <v>1</v>
      </c>
      <c r="Q44" s="198">
        <v>0.9</v>
      </c>
      <c r="R44" s="198">
        <v>0</v>
      </c>
      <c r="S44" s="194">
        <f t="shared" si="3"/>
        <v>1.2666666666666666</v>
      </c>
      <c r="T44" s="195">
        <v>0.3</v>
      </c>
      <c r="U44" s="192">
        <v>0.1</v>
      </c>
      <c r="V44" s="192">
        <v>0</v>
      </c>
      <c r="W44" s="194">
        <f t="shared" si="4"/>
        <v>0.8</v>
      </c>
      <c r="X44" s="195">
        <v>0</v>
      </c>
      <c r="Y44" s="192">
        <v>0</v>
      </c>
      <c r="Z44" s="192">
        <v>0</v>
      </c>
      <c r="AA44" s="192">
        <v>0</v>
      </c>
      <c r="AB44" s="194">
        <f t="shared" si="5"/>
        <v>0</v>
      </c>
      <c r="AC44" s="195">
        <v>0.25</v>
      </c>
      <c r="AD44" s="192">
        <v>0.25</v>
      </c>
      <c r="AE44" s="192">
        <v>0</v>
      </c>
      <c r="AF44" s="192">
        <v>0</v>
      </c>
      <c r="AG44" s="194">
        <f t="shared" si="6"/>
        <v>0.25</v>
      </c>
    </row>
    <row r="45" spans="1:33" ht="15.75" customHeight="1" x14ac:dyDescent="0.25">
      <c r="A45" s="321"/>
      <c r="B45" s="49" t="s">
        <v>47</v>
      </c>
      <c r="C45" s="222">
        <f t="shared" si="0"/>
        <v>2.9333333333333336</v>
      </c>
      <c r="D45" s="191">
        <v>4</v>
      </c>
      <c r="E45" s="192">
        <v>0</v>
      </c>
      <c r="F45" s="192">
        <v>0</v>
      </c>
      <c r="G45" s="192">
        <v>0</v>
      </c>
      <c r="H45" s="192">
        <v>0</v>
      </c>
      <c r="I45" s="193">
        <f t="shared" si="1"/>
        <v>0</v>
      </c>
      <c r="J45" s="194">
        <v>0</v>
      </c>
      <c r="K45" s="195">
        <v>0</v>
      </c>
      <c r="L45" s="192">
        <v>1</v>
      </c>
      <c r="M45" s="192">
        <v>1</v>
      </c>
      <c r="N45" s="192">
        <v>0</v>
      </c>
      <c r="O45" s="196">
        <f t="shared" si="2"/>
        <v>1</v>
      </c>
      <c r="P45" s="197">
        <v>1</v>
      </c>
      <c r="Q45" s="198">
        <v>0.9</v>
      </c>
      <c r="R45" s="198">
        <v>1</v>
      </c>
      <c r="S45" s="194">
        <f t="shared" si="3"/>
        <v>1.9333333333333333</v>
      </c>
      <c r="T45" s="195">
        <v>0</v>
      </c>
      <c r="U45" s="192">
        <v>0</v>
      </c>
      <c r="V45" s="192">
        <v>0</v>
      </c>
      <c r="W45" s="194">
        <f t="shared" si="4"/>
        <v>0</v>
      </c>
      <c r="X45" s="195">
        <v>0</v>
      </c>
      <c r="Y45" s="192">
        <v>0</v>
      </c>
      <c r="Z45" s="192">
        <v>0</v>
      </c>
      <c r="AA45" s="192">
        <v>0</v>
      </c>
      <c r="AB45" s="194">
        <f t="shared" si="5"/>
        <v>0</v>
      </c>
      <c r="AC45" s="195">
        <v>0</v>
      </c>
      <c r="AD45" s="192">
        <v>0</v>
      </c>
      <c r="AE45" s="192">
        <v>0</v>
      </c>
      <c r="AF45" s="192">
        <v>0</v>
      </c>
      <c r="AG45" s="194">
        <f t="shared" si="6"/>
        <v>0</v>
      </c>
    </row>
    <row r="46" spans="1:33" ht="15.75" customHeight="1" x14ac:dyDescent="0.25">
      <c r="A46" s="321"/>
      <c r="B46" s="49" t="s">
        <v>48</v>
      </c>
      <c r="C46" s="222">
        <f t="shared" si="0"/>
        <v>3.4333333333333331</v>
      </c>
      <c r="D46" s="191">
        <v>3</v>
      </c>
      <c r="E46" s="192">
        <v>0</v>
      </c>
      <c r="F46" s="192">
        <v>0</v>
      </c>
      <c r="G46" s="192">
        <v>0</v>
      </c>
      <c r="H46" s="192">
        <v>0</v>
      </c>
      <c r="I46" s="193">
        <f t="shared" si="1"/>
        <v>0</v>
      </c>
      <c r="J46" s="194">
        <v>0</v>
      </c>
      <c r="K46" s="195">
        <v>1</v>
      </c>
      <c r="L46" s="192">
        <v>1</v>
      </c>
      <c r="M46" s="192">
        <v>1</v>
      </c>
      <c r="N46" s="192">
        <v>0</v>
      </c>
      <c r="O46" s="196">
        <f t="shared" si="2"/>
        <v>1.5</v>
      </c>
      <c r="P46" s="197">
        <v>1</v>
      </c>
      <c r="Q46" s="198">
        <v>1</v>
      </c>
      <c r="R46" s="198">
        <v>0</v>
      </c>
      <c r="S46" s="194">
        <f t="shared" si="3"/>
        <v>1.3333333333333333</v>
      </c>
      <c r="T46" s="195">
        <v>0.3</v>
      </c>
      <c r="U46" s="192">
        <v>0</v>
      </c>
      <c r="V46" s="192">
        <v>0</v>
      </c>
      <c r="W46" s="194">
        <f t="shared" si="4"/>
        <v>0.6</v>
      </c>
      <c r="X46" s="195">
        <v>0</v>
      </c>
      <c r="Y46" s="192">
        <v>0</v>
      </c>
      <c r="Z46" s="192">
        <v>0</v>
      </c>
      <c r="AA46" s="192">
        <v>0</v>
      </c>
      <c r="AB46" s="194">
        <f t="shared" si="5"/>
        <v>0</v>
      </c>
      <c r="AC46" s="195">
        <v>0</v>
      </c>
      <c r="AD46" s="192">
        <v>0</v>
      </c>
      <c r="AE46" s="192">
        <v>0</v>
      </c>
      <c r="AF46" s="192">
        <v>0</v>
      </c>
      <c r="AG46" s="194">
        <f t="shared" si="6"/>
        <v>0</v>
      </c>
    </row>
    <row r="47" spans="1:33" ht="15.75" customHeight="1" x14ac:dyDescent="0.25">
      <c r="A47" s="322"/>
      <c r="B47" s="75" t="s">
        <v>49</v>
      </c>
      <c r="C47" s="205">
        <f t="shared" si="0"/>
        <v>5.9916666666666663</v>
      </c>
      <c r="D47" s="206">
        <v>1</v>
      </c>
      <c r="E47" s="207">
        <v>1</v>
      </c>
      <c r="F47" s="207">
        <v>0</v>
      </c>
      <c r="G47" s="207">
        <v>0.5</v>
      </c>
      <c r="H47" s="207">
        <v>1</v>
      </c>
      <c r="I47" s="208">
        <f t="shared" si="1"/>
        <v>0.625</v>
      </c>
      <c r="J47" s="209">
        <v>0.25</v>
      </c>
      <c r="K47" s="210">
        <v>1</v>
      </c>
      <c r="L47" s="207">
        <v>1</v>
      </c>
      <c r="M47" s="207">
        <v>1</v>
      </c>
      <c r="N47" s="207">
        <v>1</v>
      </c>
      <c r="O47" s="211">
        <f t="shared" si="2"/>
        <v>2</v>
      </c>
      <c r="P47" s="212">
        <v>1</v>
      </c>
      <c r="Q47" s="213">
        <v>0.9</v>
      </c>
      <c r="R47" s="213">
        <v>0</v>
      </c>
      <c r="S47" s="209">
        <f t="shared" si="3"/>
        <v>1.2666666666666666</v>
      </c>
      <c r="T47" s="210">
        <v>0.4</v>
      </c>
      <c r="U47" s="207">
        <v>0.3</v>
      </c>
      <c r="V47" s="207">
        <v>0.1</v>
      </c>
      <c r="W47" s="209">
        <f t="shared" si="4"/>
        <v>1.5999999999999999</v>
      </c>
      <c r="X47" s="210">
        <v>0</v>
      </c>
      <c r="Y47" s="207">
        <v>0</v>
      </c>
      <c r="Z47" s="207">
        <v>0</v>
      </c>
      <c r="AA47" s="207">
        <v>0</v>
      </c>
      <c r="AB47" s="209">
        <f t="shared" si="5"/>
        <v>0</v>
      </c>
      <c r="AC47" s="210">
        <v>0.5</v>
      </c>
      <c r="AD47" s="207">
        <v>0.5</v>
      </c>
      <c r="AE47" s="207">
        <v>0</v>
      </c>
      <c r="AF47" s="207">
        <v>0</v>
      </c>
      <c r="AG47" s="209">
        <f t="shared" si="6"/>
        <v>0.5</v>
      </c>
    </row>
    <row r="48" spans="1:33" ht="15.75" customHeight="1" x14ac:dyDescent="0.25">
      <c r="A48" s="320" t="s">
        <v>50</v>
      </c>
      <c r="B48" s="42" t="s">
        <v>51</v>
      </c>
      <c r="C48" s="221">
        <f t="shared" si="0"/>
        <v>3.0583333333333336</v>
      </c>
      <c r="D48" s="182">
        <v>1</v>
      </c>
      <c r="E48" s="183">
        <v>1</v>
      </c>
      <c r="F48" s="183">
        <v>0</v>
      </c>
      <c r="G48" s="183">
        <v>0.5</v>
      </c>
      <c r="H48" s="183">
        <v>1</v>
      </c>
      <c r="I48" s="184">
        <f t="shared" si="1"/>
        <v>0.625</v>
      </c>
      <c r="J48" s="185">
        <v>0.25</v>
      </c>
      <c r="K48" s="186">
        <v>1</v>
      </c>
      <c r="L48" s="183">
        <v>1</v>
      </c>
      <c r="M48" s="183">
        <v>0</v>
      </c>
      <c r="N48" s="183">
        <v>0</v>
      </c>
      <c r="O48" s="187">
        <f t="shared" si="2"/>
        <v>1</v>
      </c>
      <c r="P48" s="197">
        <v>1</v>
      </c>
      <c r="Q48" s="198">
        <v>0.25</v>
      </c>
      <c r="R48" s="198">
        <v>0</v>
      </c>
      <c r="S48" s="185">
        <f t="shared" si="3"/>
        <v>0.83333333333333337</v>
      </c>
      <c r="T48" s="186">
        <v>0.05</v>
      </c>
      <c r="U48" s="183">
        <v>0</v>
      </c>
      <c r="V48" s="183">
        <v>0</v>
      </c>
      <c r="W48" s="185">
        <f t="shared" si="4"/>
        <v>0.1</v>
      </c>
      <c r="X48" s="186">
        <v>0.75</v>
      </c>
      <c r="Y48" s="183">
        <v>0</v>
      </c>
      <c r="Z48" s="183">
        <v>0.25</v>
      </c>
      <c r="AA48" s="183">
        <v>0</v>
      </c>
      <c r="AB48" s="185">
        <f t="shared" si="5"/>
        <v>0.5</v>
      </c>
      <c r="AC48" s="186">
        <v>0</v>
      </c>
      <c r="AD48" s="183">
        <v>0</v>
      </c>
      <c r="AE48" s="183">
        <v>0</v>
      </c>
      <c r="AF48" s="183">
        <v>0</v>
      </c>
      <c r="AG48" s="185">
        <f t="shared" si="6"/>
        <v>0</v>
      </c>
    </row>
    <row r="49" spans="1:33" ht="15.75" customHeight="1" x14ac:dyDescent="0.25">
      <c r="A49" s="321"/>
      <c r="B49" s="49" t="s">
        <v>52</v>
      </c>
      <c r="C49" s="222">
        <f t="shared" si="0"/>
        <v>3.0750000000000002</v>
      </c>
      <c r="D49" s="191">
        <v>2</v>
      </c>
      <c r="E49" s="192">
        <v>1</v>
      </c>
      <c r="F49" s="192">
        <v>1</v>
      </c>
      <c r="G49" s="192">
        <v>1</v>
      </c>
      <c r="H49" s="192">
        <v>1</v>
      </c>
      <c r="I49" s="193">
        <f t="shared" si="1"/>
        <v>1</v>
      </c>
      <c r="J49" s="194">
        <v>1</v>
      </c>
      <c r="K49" s="195">
        <v>0</v>
      </c>
      <c r="L49" s="192">
        <v>0</v>
      </c>
      <c r="M49" s="192">
        <v>0</v>
      </c>
      <c r="N49" s="192">
        <v>0</v>
      </c>
      <c r="O49" s="196">
        <f t="shared" si="2"/>
        <v>0</v>
      </c>
      <c r="P49" s="197">
        <v>0.75</v>
      </c>
      <c r="Q49" s="198">
        <v>0</v>
      </c>
      <c r="R49" s="198">
        <v>0</v>
      </c>
      <c r="S49" s="194">
        <f t="shared" si="3"/>
        <v>0.5</v>
      </c>
      <c r="T49" s="195">
        <v>0.1</v>
      </c>
      <c r="U49" s="192">
        <v>0</v>
      </c>
      <c r="V49" s="192">
        <v>0</v>
      </c>
      <c r="W49" s="194">
        <f t="shared" si="4"/>
        <v>0.2</v>
      </c>
      <c r="X49" s="195">
        <v>0</v>
      </c>
      <c r="Y49" s="192">
        <v>0</v>
      </c>
      <c r="Z49" s="192">
        <v>0</v>
      </c>
      <c r="AA49" s="192">
        <v>0</v>
      </c>
      <c r="AB49" s="194">
        <f t="shared" si="5"/>
        <v>0</v>
      </c>
      <c r="AC49" s="195">
        <v>1</v>
      </c>
      <c r="AD49" s="192">
        <v>0.75</v>
      </c>
      <c r="AE49" s="192">
        <v>1</v>
      </c>
      <c r="AF49" s="192">
        <v>0</v>
      </c>
      <c r="AG49" s="194">
        <f t="shared" si="6"/>
        <v>1.375</v>
      </c>
    </row>
    <row r="50" spans="1:33" ht="15.75" customHeight="1" x14ac:dyDescent="0.25">
      <c r="A50" s="321"/>
      <c r="B50" s="49" t="s">
        <v>53</v>
      </c>
      <c r="C50" s="190">
        <f t="shared" si="0"/>
        <v>0</v>
      </c>
      <c r="D50" s="199"/>
      <c r="E50" s="192"/>
      <c r="F50" s="192"/>
      <c r="G50" s="192"/>
      <c r="H50" s="192"/>
      <c r="I50" s="200">
        <f t="shared" si="1"/>
        <v>0</v>
      </c>
      <c r="J50" s="196"/>
      <c r="K50" s="195"/>
      <c r="L50" s="192"/>
      <c r="M50" s="192"/>
      <c r="N50" s="192"/>
      <c r="O50" s="196">
        <f t="shared" si="2"/>
        <v>0</v>
      </c>
      <c r="P50" s="201"/>
      <c r="Q50" s="202"/>
      <c r="R50" s="202"/>
      <c r="S50" s="196">
        <f t="shared" si="3"/>
        <v>0</v>
      </c>
      <c r="T50" s="203"/>
      <c r="U50" s="204"/>
      <c r="V50" s="204"/>
      <c r="W50" s="196">
        <f t="shared" si="4"/>
        <v>0</v>
      </c>
      <c r="X50" s="203"/>
      <c r="Y50" s="204"/>
      <c r="Z50" s="204"/>
      <c r="AA50" s="204"/>
      <c r="AB50" s="196">
        <f t="shared" si="5"/>
        <v>0</v>
      </c>
      <c r="AC50" s="203"/>
      <c r="AD50" s="204"/>
      <c r="AE50" s="204"/>
      <c r="AF50" s="204"/>
      <c r="AG50" s="196">
        <f t="shared" si="6"/>
        <v>0</v>
      </c>
    </row>
    <row r="51" spans="1:33" ht="15.75" customHeight="1" x14ac:dyDescent="0.25">
      <c r="A51" s="321"/>
      <c r="B51" s="49" t="s">
        <v>54</v>
      </c>
      <c r="C51" s="190">
        <f t="shared" si="0"/>
        <v>0</v>
      </c>
      <c r="D51" s="191"/>
      <c r="E51" s="192"/>
      <c r="F51" s="192"/>
      <c r="G51" s="192"/>
      <c r="H51" s="192"/>
      <c r="I51" s="193">
        <f t="shared" si="1"/>
        <v>0</v>
      </c>
      <c r="J51" s="194"/>
      <c r="K51" s="195"/>
      <c r="L51" s="192"/>
      <c r="M51" s="192"/>
      <c r="N51" s="192"/>
      <c r="O51" s="196">
        <f t="shared" si="2"/>
        <v>0</v>
      </c>
      <c r="P51" s="197"/>
      <c r="Q51" s="198"/>
      <c r="R51" s="198"/>
      <c r="S51" s="196">
        <f t="shared" si="3"/>
        <v>0</v>
      </c>
      <c r="T51" s="195"/>
      <c r="U51" s="192"/>
      <c r="V51" s="192"/>
      <c r="W51" s="196">
        <f t="shared" si="4"/>
        <v>0</v>
      </c>
      <c r="X51" s="195"/>
      <c r="Y51" s="192"/>
      <c r="Z51" s="192"/>
      <c r="AA51" s="192"/>
      <c r="AB51" s="196">
        <f t="shared" si="5"/>
        <v>0</v>
      </c>
      <c r="AC51" s="195"/>
      <c r="AD51" s="192"/>
      <c r="AE51" s="192"/>
      <c r="AF51" s="192"/>
      <c r="AG51" s="196">
        <f t="shared" si="6"/>
        <v>0</v>
      </c>
    </row>
    <row r="52" spans="1:33" ht="15.75" customHeight="1" x14ac:dyDescent="0.25">
      <c r="A52" s="321"/>
      <c r="B52" s="49" t="s">
        <v>55</v>
      </c>
      <c r="C52" s="190">
        <f t="shared" si="0"/>
        <v>2.2166666666666668</v>
      </c>
      <c r="D52" s="191">
        <v>4</v>
      </c>
      <c r="E52" s="192">
        <v>1</v>
      </c>
      <c r="F52" s="192">
        <v>0</v>
      </c>
      <c r="G52" s="192">
        <v>0</v>
      </c>
      <c r="H52" s="192">
        <v>0</v>
      </c>
      <c r="I52" s="193">
        <f t="shared" si="1"/>
        <v>0.25</v>
      </c>
      <c r="J52" s="194">
        <v>0.25</v>
      </c>
      <c r="K52" s="195">
        <v>0</v>
      </c>
      <c r="L52" s="192">
        <v>0</v>
      </c>
      <c r="M52" s="192">
        <v>0</v>
      </c>
      <c r="N52" s="192">
        <v>0</v>
      </c>
      <c r="O52" s="196">
        <f t="shared" si="2"/>
        <v>0</v>
      </c>
      <c r="P52" s="197">
        <v>1</v>
      </c>
      <c r="Q52" s="198">
        <v>0.9</v>
      </c>
      <c r="R52" s="198">
        <v>0.75</v>
      </c>
      <c r="S52" s="196">
        <f t="shared" si="3"/>
        <v>1.7666666666666666</v>
      </c>
      <c r="T52" s="195">
        <v>0.1</v>
      </c>
      <c r="U52" s="192">
        <v>0</v>
      </c>
      <c r="V52" s="192">
        <v>0</v>
      </c>
      <c r="W52" s="196">
        <f t="shared" si="4"/>
        <v>0.2</v>
      </c>
      <c r="X52" s="195">
        <v>0</v>
      </c>
      <c r="Y52" s="192">
        <v>0</v>
      </c>
      <c r="Z52" s="192">
        <v>0</v>
      </c>
      <c r="AA52" s="192">
        <v>0</v>
      </c>
      <c r="AB52" s="196">
        <f t="shared" si="5"/>
        <v>0</v>
      </c>
      <c r="AC52" s="195">
        <v>0</v>
      </c>
      <c r="AD52" s="192">
        <v>0</v>
      </c>
      <c r="AE52" s="192">
        <v>0</v>
      </c>
      <c r="AF52" s="192">
        <v>0</v>
      </c>
      <c r="AG52" s="196">
        <f t="shared" si="6"/>
        <v>0</v>
      </c>
    </row>
    <row r="53" spans="1:33" ht="15.75" customHeight="1" x14ac:dyDescent="0.25">
      <c r="A53" s="321"/>
      <c r="B53" s="49" t="s">
        <v>56</v>
      </c>
      <c r="C53" s="190">
        <f t="shared" si="0"/>
        <v>1.25</v>
      </c>
      <c r="D53" s="191">
        <v>4</v>
      </c>
      <c r="E53" s="192">
        <v>1</v>
      </c>
      <c r="F53" s="192">
        <v>0</v>
      </c>
      <c r="G53" s="192">
        <v>0</v>
      </c>
      <c r="H53" s="192">
        <v>0</v>
      </c>
      <c r="I53" s="193">
        <f t="shared" si="1"/>
        <v>0.25</v>
      </c>
      <c r="J53" s="194">
        <v>0</v>
      </c>
      <c r="K53" s="195">
        <v>0</v>
      </c>
      <c r="L53" s="192">
        <v>0</v>
      </c>
      <c r="M53" s="192">
        <v>0</v>
      </c>
      <c r="N53" s="192">
        <v>0</v>
      </c>
      <c r="O53" s="196">
        <f t="shared" si="2"/>
        <v>0</v>
      </c>
      <c r="P53" s="197">
        <v>1</v>
      </c>
      <c r="Q53" s="198">
        <v>0.5</v>
      </c>
      <c r="R53" s="198">
        <v>0</v>
      </c>
      <c r="S53" s="196">
        <f t="shared" si="3"/>
        <v>1</v>
      </c>
      <c r="T53" s="195">
        <v>0</v>
      </c>
      <c r="U53" s="192">
        <v>0</v>
      </c>
      <c r="V53" s="192">
        <v>0</v>
      </c>
      <c r="W53" s="196">
        <f t="shared" si="4"/>
        <v>0</v>
      </c>
      <c r="X53" s="195">
        <v>0</v>
      </c>
      <c r="Y53" s="192">
        <v>0</v>
      </c>
      <c r="Z53" s="192">
        <v>0</v>
      </c>
      <c r="AA53" s="192">
        <v>0</v>
      </c>
      <c r="AB53" s="196">
        <f t="shared" si="5"/>
        <v>0</v>
      </c>
      <c r="AC53" s="195">
        <v>0</v>
      </c>
      <c r="AD53" s="192">
        <v>0</v>
      </c>
      <c r="AE53" s="192">
        <v>0</v>
      </c>
      <c r="AF53" s="192">
        <v>0</v>
      </c>
      <c r="AG53" s="196">
        <f t="shared" si="6"/>
        <v>0</v>
      </c>
    </row>
    <row r="54" spans="1:33" ht="15.75" customHeight="1" x14ac:dyDescent="0.25">
      <c r="A54" s="321"/>
      <c r="B54" s="49" t="s">
        <v>57</v>
      </c>
      <c r="C54" s="190">
        <f t="shared" si="0"/>
        <v>2.083333333333333</v>
      </c>
      <c r="D54" s="191">
        <v>5</v>
      </c>
      <c r="E54" s="192">
        <v>0</v>
      </c>
      <c r="F54" s="192">
        <v>0</v>
      </c>
      <c r="G54" s="192">
        <v>0</v>
      </c>
      <c r="H54" s="192">
        <v>0</v>
      </c>
      <c r="I54" s="200">
        <f t="shared" si="1"/>
        <v>0</v>
      </c>
      <c r="J54" s="196"/>
      <c r="K54" s="195" t="s">
        <v>180</v>
      </c>
      <c r="L54" s="192" t="s">
        <v>180</v>
      </c>
      <c r="M54" s="192" t="s">
        <v>180</v>
      </c>
      <c r="N54" s="192" t="s">
        <v>180</v>
      </c>
      <c r="O54" s="194">
        <v>0.75</v>
      </c>
      <c r="P54" s="225">
        <v>1</v>
      </c>
      <c r="Q54" s="226">
        <v>1</v>
      </c>
      <c r="R54" s="226">
        <v>0</v>
      </c>
      <c r="S54" s="196">
        <f t="shared" si="3"/>
        <v>1.3333333333333333</v>
      </c>
      <c r="T54" s="195">
        <v>0</v>
      </c>
      <c r="U54" s="192">
        <v>0</v>
      </c>
      <c r="V54" s="192">
        <v>0</v>
      </c>
      <c r="W54" s="196">
        <f t="shared" si="4"/>
        <v>0</v>
      </c>
      <c r="X54" s="195">
        <v>0</v>
      </c>
      <c r="Y54" s="192">
        <v>0</v>
      </c>
      <c r="Z54" s="192">
        <v>0</v>
      </c>
      <c r="AA54" s="192">
        <v>0</v>
      </c>
      <c r="AB54" s="196">
        <f t="shared" si="5"/>
        <v>0</v>
      </c>
      <c r="AC54" s="195">
        <v>0</v>
      </c>
      <c r="AD54" s="192">
        <v>0</v>
      </c>
      <c r="AE54" s="192">
        <v>0</v>
      </c>
      <c r="AF54" s="192">
        <v>0</v>
      </c>
      <c r="AG54" s="196">
        <f t="shared" si="6"/>
        <v>0</v>
      </c>
    </row>
    <row r="55" spans="1:33" ht="15.75" customHeight="1" x14ac:dyDescent="0.25">
      <c r="A55" s="321"/>
      <c r="B55" s="49" t="s">
        <v>58</v>
      </c>
      <c r="C55" s="222">
        <f t="shared" si="0"/>
        <v>0</v>
      </c>
      <c r="D55" s="191"/>
      <c r="E55" s="192"/>
      <c r="F55" s="192"/>
      <c r="G55" s="192"/>
      <c r="H55" s="192"/>
      <c r="I55" s="193">
        <f t="shared" si="1"/>
        <v>0</v>
      </c>
      <c r="J55" s="194"/>
      <c r="K55" s="195"/>
      <c r="L55" s="192"/>
      <c r="M55" s="192"/>
      <c r="N55" s="192"/>
      <c r="O55" s="196">
        <f t="shared" ref="O55:O104" si="7">0.5*K55+0.5*L55+0.5*M55+0.5*N55</f>
        <v>0</v>
      </c>
      <c r="P55" s="201"/>
      <c r="Q55" s="202"/>
      <c r="R55" s="202"/>
      <c r="S55" s="194">
        <f t="shared" si="3"/>
        <v>0</v>
      </c>
      <c r="T55" s="195"/>
      <c r="U55" s="192"/>
      <c r="V55" s="192"/>
      <c r="W55" s="194">
        <f t="shared" si="4"/>
        <v>0</v>
      </c>
      <c r="X55" s="195"/>
      <c r="Y55" s="192"/>
      <c r="Z55" s="192"/>
      <c r="AA55" s="192"/>
      <c r="AB55" s="194">
        <f t="shared" si="5"/>
        <v>0</v>
      </c>
      <c r="AC55" s="195"/>
      <c r="AD55" s="192"/>
      <c r="AE55" s="192"/>
      <c r="AF55" s="192"/>
      <c r="AG55" s="194">
        <f t="shared" si="6"/>
        <v>0</v>
      </c>
    </row>
    <row r="56" spans="1:33" ht="15.75" customHeight="1" x14ac:dyDescent="0.25">
      <c r="A56" s="321"/>
      <c r="B56" s="49" t="s">
        <v>59</v>
      </c>
      <c r="C56" s="190">
        <f t="shared" si="0"/>
        <v>1.6666666666666667</v>
      </c>
      <c r="D56" s="191">
        <v>4</v>
      </c>
      <c r="E56" s="192">
        <v>0</v>
      </c>
      <c r="F56" s="192">
        <v>0</v>
      </c>
      <c r="G56" s="192">
        <v>0</v>
      </c>
      <c r="H56" s="192">
        <v>0</v>
      </c>
      <c r="I56" s="193">
        <f t="shared" si="1"/>
        <v>0</v>
      </c>
      <c r="J56" s="194">
        <v>0</v>
      </c>
      <c r="K56" s="195">
        <v>0</v>
      </c>
      <c r="L56" s="192">
        <v>1</v>
      </c>
      <c r="M56" s="192">
        <v>0</v>
      </c>
      <c r="N56" s="192">
        <v>0</v>
      </c>
      <c r="O56" s="196">
        <f t="shared" si="7"/>
        <v>0.5</v>
      </c>
      <c r="P56" s="197">
        <v>1</v>
      </c>
      <c r="Q56" s="198">
        <v>0.75</v>
      </c>
      <c r="R56" s="198">
        <v>0</v>
      </c>
      <c r="S56" s="196">
        <f t="shared" si="3"/>
        <v>1.1666666666666667</v>
      </c>
      <c r="T56" s="195">
        <v>0</v>
      </c>
      <c r="U56" s="192">
        <v>0</v>
      </c>
      <c r="V56" s="192">
        <v>0</v>
      </c>
      <c r="W56" s="196">
        <f t="shared" si="4"/>
        <v>0</v>
      </c>
      <c r="X56" s="195">
        <v>0</v>
      </c>
      <c r="Y56" s="192">
        <v>0</v>
      </c>
      <c r="Z56" s="192">
        <v>0</v>
      </c>
      <c r="AA56" s="192">
        <v>0</v>
      </c>
      <c r="AB56" s="196">
        <f t="shared" si="5"/>
        <v>0</v>
      </c>
      <c r="AC56" s="195">
        <v>0</v>
      </c>
      <c r="AD56" s="192">
        <v>0</v>
      </c>
      <c r="AE56" s="192">
        <v>0</v>
      </c>
      <c r="AF56" s="192">
        <v>0</v>
      </c>
      <c r="AG56" s="196">
        <f t="shared" si="6"/>
        <v>0</v>
      </c>
    </row>
    <row r="57" spans="1:33" ht="15.75" customHeight="1" x14ac:dyDescent="0.25">
      <c r="A57" s="321"/>
      <c r="B57" s="49" t="s">
        <v>60</v>
      </c>
      <c r="C57" s="222">
        <f t="shared" si="0"/>
        <v>0</v>
      </c>
      <c r="D57" s="191"/>
      <c r="E57" s="192"/>
      <c r="F57" s="192"/>
      <c r="G57" s="192"/>
      <c r="H57" s="192"/>
      <c r="I57" s="193">
        <f t="shared" si="1"/>
        <v>0</v>
      </c>
      <c r="J57" s="194"/>
      <c r="K57" s="195"/>
      <c r="L57" s="192"/>
      <c r="M57" s="192"/>
      <c r="N57" s="192"/>
      <c r="O57" s="196">
        <f t="shared" si="7"/>
        <v>0</v>
      </c>
      <c r="P57" s="201"/>
      <c r="Q57" s="202"/>
      <c r="R57" s="202"/>
      <c r="S57" s="194">
        <f t="shared" si="3"/>
        <v>0</v>
      </c>
      <c r="T57" s="195"/>
      <c r="U57" s="192"/>
      <c r="V57" s="192"/>
      <c r="W57" s="194">
        <f t="shared" si="4"/>
        <v>0</v>
      </c>
      <c r="X57" s="195"/>
      <c r="Y57" s="192"/>
      <c r="Z57" s="192"/>
      <c r="AA57" s="192"/>
      <c r="AB57" s="194">
        <f t="shared" si="5"/>
        <v>0</v>
      </c>
      <c r="AC57" s="195"/>
      <c r="AD57" s="192"/>
      <c r="AE57" s="192"/>
      <c r="AF57" s="192"/>
      <c r="AG57" s="194">
        <f t="shared" si="6"/>
        <v>0</v>
      </c>
    </row>
    <row r="58" spans="1:33" ht="15.75" customHeight="1" x14ac:dyDescent="0.25">
      <c r="A58" s="322"/>
      <c r="B58" s="75" t="s">
        <v>61</v>
      </c>
      <c r="C58" s="227">
        <f t="shared" si="0"/>
        <v>4.8416666666666668</v>
      </c>
      <c r="D58" s="206">
        <v>3</v>
      </c>
      <c r="E58" s="207">
        <v>1</v>
      </c>
      <c r="F58" s="207">
        <v>1</v>
      </c>
      <c r="G58" s="207">
        <v>1</v>
      </c>
      <c r="H58" s="207">
        <v>1</v>
      </c>
      <c r="I58" s="208">
        <f t="shared" si="1"/>
        <v>1</v>
      </c>
      <c r="J58" s="209">
        <v>1</v>
      </c>
      <c r="K58" s="210">
        <v>1</v>
      </c>
      <c r="L58" s="207">
        <v>0</v>
      </c>
      <c r="M58" s="207">
        <v>0</v>
      </c>
      <c r="N58" s="207">
        <v>0</v>
      </c>
      <c r="O58" s="211">
        <f t="shared" si="7"/>
        <v>0.5</v>
      </c>
      <c r="P58" s="212">
        <v>1</v>
      </c>
      <c r="Q58" s="213">
        <v>0.75</v>
      </c>
      <c r="R58" s="213">
        <v>0</v>
      </c>
      <c r="S58" s="211">
        <f t="shared" si="3"/>
        <v>1.1666666666666667</v>
      </c>
      <c r="T58" s="210">
        <v>0.3</v>
      </c>
      <c r="U58" s="207">
        <v>0.05</v>
      </c>
      <c r="V58" s="207">
        <v>0.05</v>
      </c>
      <c r="W58" s="211">
        <f t="shared" si="4"/>
        <v>0.79999999999999993</v>
      </c>
      <c r="X58" s="210">
        <v>0</v>
      </c>
      <c r="Y58" s="207">
        <v>0</v>
      </c>
      <c r="Z58" s="207">
        <v>0</v>
      </c>
      <c r="AA58" s="207">
        <v>0</v>
      </c>
      <c r="AB58" s="211">
        <f t="shared" si="5"/>
        <v>0</v>
      </c>
      <c r="AC58" s="210">
        <v>0.75</v>
      </c>
      <c r="AD58" s="207">
        <v>1</v>
      </c>
      <c r="AE58" s="207">
        <v>1</v>
      </c>
      <c r="AF58" s="207">
        <v>0</v>
      </c>
      <c r="AG58" s="211">
        <f t="shared" si="6"/>
        <v>1.375</v>
      </c>
    </row>
    <row r="59" spans="1:33" ht="15.75" customHeight="1" x14ac:dyDescent="0.25">
      <c r="A59" s="320" t="s">
        <v>62</v>
      </c>
      <c r="B59" s="42" t="s">
        <v>63</v>
      </c>
      <c r="C59" s="181">
        <f t="shared" si="0"/>
        <v>6.0666666666666664</v>
      </c>
      <c r="D59" s="182">
        <v>3</v>
      </c>
      <c r="E59" s="183">
        <v>0</v>
      </c>
      <c r="F59" s="183">
        <v>1</v>
      </c>
      <c r="G59" s="183">
        <v>1</v>
      </c>
      <c r="H59" s="183">
        <v>0</v>
      </c>
      <c r="I59" s="184">
        <f t="shared" si="1"/>
        <v>0.5</v>
      </c>
      <c r="J59" s="185">
        <v>0.25</v>
      </c>
      <c r="K59" s="186">
        <v>0</v>
      </c>
      <c r="L59" s="183">
        <v>1</v>
      </c>
      <c r="M59" s="183">
        <v>1</v>
      </c>
      <c r="N59" s="183">
        <v>0</v>
      </c>
      <c r="O59" s="187">
        <f t="shared" si="7"/>
        <v>1</v>
      </c>
      <c r="P59" s="197">
        <v>1</v>
      </c>
      <c r="Q59" s="198">
        <v>0.75</v>
      </c>
      <c r="R59" s="198">
        <v>0.9</v>
      </c>
      <c r="S59" s="187">
        <f t="shared" si="3"/>
        <v>1.7666666666666666</v>
      </c>
      <c r="T59" s="186">
        <v>0.4</v>
      </c>
      <c r="U59" s="183">
        <v>0</v>
      </c>
      <c r="V59" s="183">
        <v>0</v>
      </c>
      <c r="W59" s="187">
        <f t="shared" si="4"/>
        <v>0.8</v>
      </c>
      <c r="X59" s="186">
        <v>0</v>
      </c>
      <c r="Y59" s="183">
        <v>0</v>
      </c>
      <c r="Z59" s="183">
        <v>0</v>
      </c>
      <c r="AA59" s="183">
        <v>0</v>
      </c>
      <c r="AB59" s="187">
        <f t="shared" si="5"/>
        <v>0</v>
      </c>
      <c r="AC59" s="186">
        <v>1</v>
      </c>
      <c r="AD59" s="183">
        <v>1</v>
      </c>
      <c r="AE59" s="183">
        <v>1</v>
      </c>
      <c r="AF59" s="183">
        <v>1</v>
      </c>
      <c r="AG59" s="187">
        <f t="shared" si="6"/>
        <v>2</v>
      </c>
    </row>
    <row r="60" spans="1:33" ht="15.75" customHeight="1" x14ac:dyDescent="0.25">
      <c r="A60" s="321"/>
      <c r="B60" s="49" t="s">
        <v>64</v>
      </c>
      <c r="C60" s="190">
        <f t="shared" si="0"/>
        <v>2.75</v>
      </c>
      <c r="D60" s="191">
        <v>2</v>
      </c>
      <c r="E60" s="192">
        <v>1</v>
      </c>
      <c r="F60" s="192">
        <v>1</v>
      </c>
      <c r="G60" s="192">
        <v>1</v>
      </c>
      <c r="H60" s="192">
        <v>1</v>
      </c>
      <c r="I60" s="193">
        <f t="shared" si="1"/>
        <v>1</v>
      </c>
      <c r="J60" s="194">
        <v>1</v>
      </c>
      <c r="K60" s="195">
        <v>0</v>
      </c>
      <c r="L60" s="192">
        <v>0</v>
      </c>
      <c r="M60" s="192">
        <v>0</v>
      </c>
      <c r="N60" s="192">
        <v>0</v>
      </c>
      <c r="O60" s="196">
        <f t="shared" si="7"/>
        <v>0</v>
      </c>
      <c r="P60" s="197">
        <v>0.5</v>
      </c>
      <c r="Q60" s="198">
        <v>0.25</v>
      </c>
      <c r="R60" s="198">
        <v>0</v>
      </c>
      <c r="S60" s="196">
        <f t="shared" si="3"/>
        <v>0.5</v>
      </c>
      <c r="T60" s="195">
        <v>0</v>
      </c>
      <c r="U60" s="192">
        <v>0</v>
      </c>
      <c r="V60" s="192">
        <v>0</v>
      </c>
      <c r="W60" s="196">
        <f t="shared" si="4"/>
        <v>0</v>
      </c>
      <c r="X60" s="195">
        <v>0</v>
      </c>
      <c r="Y60" s="192">
        <v>0</v>
      </c>
      <c r="Z60" s="192">
        <v>0</v>
      </c>
      <c r="AA60" s="192">
        <v>0</v>
      </c>
      <c r="AB60" s="196">
        <f t="shared" si="5"/>
        <v>0</v>
      </c>
      <c r="AC60" s="195">
        <v>0.75</v>
      </c>
      <c r="AD60" s="192">
        <v>0.75</v>
      </c>
      <c r="AE60" s="192">
        <v>1</v>
      </c>
      <c r="AF60" s="192">
        <v>0</v>
      </c>
      <c r="AG60" s="196">
        <f t="shared" si="6"/>
        <v>1.25</v>
      </c>
    </row>
    <row r="61" spans="1:33" ht="15.75" customHeight="1" x14ac:dyDescent="0.25">
      <c r="A61" s="321"/>
      <c r="B61" s="49" t="s">
        <v>65</v>
      </c>
      <c r="C61" s="190">
        <f t="shared" si="0"/>
        <v>2.8666666666666667</v>
      </c>
      <c r="D61" s="191">
        <v>2</v>
      </c>
      <c r="E61" s="192">
        <v>1</v>
      </c>
      <c r="F61" s="192">
        <v>1</v>
      </c>
      <c r="G61" s="192">
        <v>1</v>
      </c>
      <c r="H61" s="192">
        <v>1</v>
      </c>
      <c r="I61" s="193">
        <f t="shared" si="1"/>
        <v>1</v>
      </c>
      <c r="J61" s="194">
        <v>1</v>
      </c>
      <c r="K61" s="195">
        <v>1</v>
      </c>
      <c r="L61" s="192">
        <v>1</v>
      </c>
      <c r="M61" s="192">
        <v>1</v>
      </c>
      <c r="N61" s="192">
        <v>0</v>
      </c>
      <c r="O61" s="196">
        <f t="shared" si="7"/>
        <v>1.5</v>
      </c>
      <c r="P61" s="197">
        <v>0.25</v>
      </c>
      <c r="Q61" s="198">
        <v>0</v>
      </c>
      <c r="R61" s="198">
        <v>0</v>
      </c>
      <c r="S61" s="196">
        <f t="shared" si="3"/>
        <v>0.16666666666666666</v>
      </c>
      <c r="T61" s="195">
        <v>0.1</v>
      </c>
      <c r="U61" s="192">
        <v>0</v>
      </c>
      <c r="V61" s="192">
        <v>0</v>
      </c>
      <c r="W61" s="196">
        <f t="shared" si="4"/>
        <v>0.2</v>
      </c>
      <c r="X61" s="195">
        <v>0</v>
      </c>
      <c r="Y61" s="192">
        <v>0</v>
      </c>
      <c r="Z61" s="192">
        <v>0</v>
      </c>
      <c r="AA61" s="192">
        <v>0</v>
      </c>
      <c r="AB61" s="196">
        <f t="shared" si="5"/>
        <v>0</v>
      </c>
      <c r="AC61" s="195">
        <v>0</v>
      </c>
      <c r="AD61" s="192">
        <v>0</v>
      </c>
      <c r="AE61" s="192">
        <v>0</v>
      </c>
      <c r="AF61" s="192">
        <v>0</v>
      </c>
      <c r="AG61" s="196">
        <f t="shared" si="6"/>
        <v>0</v>
      </c>
    </row>
    <row r="62" spans="1:33" ht="15.75" customHeight="1" x14ac:dyDescent="0.25">
      <c r="A62" s="321"/>
      <c r="B62" s="49" t="s">
        <v>66</v>
      </c>
      <c r="C62" s="190">
        <f t="shared" si="0"/>
        <v>8.125</v>
      </c>
      <c r="D62" s="191">
        <v>1</v>
      </c>
      <c r="E62" s="192">
        <v>1</v>
      </c>
      <c r="F62" s="192">
        <v>1</v>
      </c>
      <c r="G62" s="192">
        <v>1</v>
      </c>
      <c r="H62" s="192">
        <v>1</v>
      </c>
      <c r="I62" s="193">
        <f t="shared" si="1"/>
        <v>1</v>
      </c>
      <c r="J62" s="194">
        <v>1</v>
      </c>
      <c r="K62" s="195">
        <v>1</v>
      </c>
      <c r="L62" s="192">
        <v>1</v>
      </c>
      <c r="M62" s="192">
        <v>1</v>
      </c>
      <c r="N62" s="192">
        <v>1</v>
      </c>
      <c r="O62" s="196">
        <f t="shared" si="7"/>
        <v>2</v>
      </c>
      <c r="P62" s="197">
        <v>1</v>
      </c>
      <c r="Q62" s="198">
        <v>1</v>
      </c>
      <c r="R62" s="198">
        <v>1</v>
      </c>
      <c r="S62" s="196">
        <f t="shared" si="3"/>
        <v>2</v>
      </c>
      <c r="T62" s="195">
        <v>0.4</v>
      </c>
      <c r="U62" s="192">
        <v>0.3</v>
      </c>
      <c r="V62" s="192">
        <v>0.3</v>
      </c>
      <c r="W62" s="196">
        <f t="shared" si="4"/>
        <v>2</v>
      </c>
      <c r="X62" s="195">
        <v>0.5</v>
      </c>
      <c r="Y62" s="192">
        <v>0</v>
      </c>
      <c r="Z62" s="192">
        <v>0.5</v>
      </c>
      <c r="AA62" s="192">
        <v>0</v>
      </c>
      <c r="AB62" s="196">
        <f t="shared" si="5"/>
        <v>0.5</v>
      </c>
      <c r="AC62" s="195">
        <v>0.5</v>
      </c>
      <c r="AD62" s="192">
        <v>0.75</v>
      </c>
      <c r="AE62" s="192">
        <v>0</v>
      </c>
      <c r="AF62" s="192">
        <v>0</v>
      </c>
      <c r="AG62" s="196">
        <f t="shared" si="6"/>
        <v>0.625</v>
      </c>
    </row>
    <row r="63" spans="1:33" ht="15.75" customHeight="1" x14ac:dyDescent="0.25">
      <c r="A63" s="321"/>
      <c r="B63" s="49" t="s">
        <v>67</v>
      </c>
      <c r="C63" s="190">
        <f t="shared" si="0"/>
        <v>2.5333333333333337</v>
      </c>
      <c r="D63" s="191">
        <v>1</v>
      </c>
      <c r="E63" s="192">
        <v>1</v>
      </c>
      <c r="F63" s="192">
        <v>1</v>
      </c>
      <c r="G63" s="192">
        <v>1</v>
      </c>
      <c r="H63" s="192">
        <v>1</v>
      </c>
      <c r="I63" s="193">
        <f t="shared" si="1"/>
        <v>1</v>
      </c>
      <c r="J63" s="194">
        <v>1</v>
      </c>
      <c r="K63" s="195">
        <v>1</v>
      </c>
      <c r="L63" s="192">
        <v>1</v>
      </c>
      <c r="M63" s="192">
        <v>0</v>
      </c>
      <c r="N63" s="192">
        <v>0</v>
      </c>
      <c r="O63" s="196">
        <f t="shared" si="7"/>
        <v>1</v>
      </c>
      <c r="P63" s="197">
        <v>0.5</v>
      </c>
      <c r="Q63" s="198">
        <v>0</v>
      </c>
      <c r="R63" s="198">
        <v>0</v>
      </c>
      <c r="S63" s="196">
        <f t="shared" si="3"/>
        <v>0.33333333333333331</v>
      </c>
      <c r="T63" s="195">
        <v>0.05</v>
      </c>
      <c r="U63" s="192">
        <v>0</v>
      </c>
      <c r="V63" s="192">
        <v>0.05</v>
      </c>
      <c r="W63" s="196">
        <f t="shared" si="4"/>
        <v>0.2</v>
      </c>
      <c r="X63" s="195">
        <v>0</v>
      </c>
      <c r="Y63" s="192">
        <v>0</v>
      </c>
      <c r="Z63" s="192">
        <v>0</v>
      </c>
      <c r="AA63" s="192">
        <v>0</v>
      </c>
      <c r="AB63" s="196">
        <f t="shared" si="5"/>
        <v>0</v>
      </c>
      <c r="AC63" s="195">
        <v>0</v>
      </c>
      <c r="AD63" s="192">
        <v>0</v>
      </c>
      <c r="AE63" s="192">
        <v>0</v>
      </c>
      <c r="AF63" s="192">
        <v>0</v>
      </c>
      <c r="AG63" s="196">
        <f t="shared" si="6"/>
        <v>0</v>
      </c>
    </row>
    <row r="64" spans="1:33" ht="15.75" customHeight="1" x14ac:dyDescent="0.25">
      <c r="A64" s="321"/>
      <c r="B64" s="49" t="s">
        <v>68</v>
      </c>
      <c r="C64" s="190">
        <f t="shared" si="0"/>
        <v>4.9416666666666664</v>
      </c>
      <c r="D64" s="191">
        <v>1</v>
      </c>
      <c r="E64" s="192">
        <v>0</v>
      </c>
      <c r="F64" s="192">
        <v>1</v>
      </c>
      <c r="G64" s="192">
        <v>0</v>
      </c>
      <c r="H64" s="192">
        <v>1</v>
      </c>
      <c r="I64" s="193">
        <f t="shared" si="1"/>
        <v>0.5</v>
      </c>
      <c r="J64" s="194">
        <v>0</v>
      </c>
      <c r="K64" s="195">
        <v>1</v>
      </c>
      <c r="L64" s="192">
        <v>1</v>
      </c>
      <c r="M64" s="192">
        <v>1</v>
      </c>
      <c r="N64" s="192">
        <v>0</v>
      </c>
      <c r="O64" s="196">
        <f t="shared" si="7"/>
        <v>1.5</v>
      </c>
      <c r="P64" s="197">
        <v>1</v>
      </c>
      <c r="Q64" s="198">
        <v>0.9</v>
      </c>
      <c r="R64" s="198">
        <v>0.75</v>
      </c>
      <c r="S64" s="196">
        <f t="shared" si="3"/>
        <v>1.7666666666666666</v>
      </c>
      <c r="T64" s="195">
        <v>0.4</v>
      </c>
      <c r="U64" s="192">
        <v>0</v>
      </c>
      <c r="V64" s="192">
        <v>0</v>
      </c>
      <c r="W64" s="196">
        <f t="shared" si="4"/>
        <v>0.8</v>
      </c>
      <c r="X64" s="195">
        <v>0.25</v>
      </c>
      <c r="Y64" s="192">
        <v>0</v>
      </c>
      <c r="Z64" s="192">
        <v>0</v>
      </c>
      <c r="AA64" s="192">
        <v>0</v>
      </c>
      <c r="AB64" s="196">
        <f t="shared" si="5"/>
        <v>0.125</v>
      </c>
      <c r="AC64" s="195">
        <v>0.5</v>
      </c>
      <c r="AD64" s="192">
        <v>0</v>
      </c>
      <c r="AE64" s="192">
        <v>0</v>
      </c>
      <c r="AF64" s="192">
        <v>0</v>
      </c>
      <c r="AG64" s="196">
        <f t="shared" si="6"/>
        <v>0.25</v>
      </c>
    </row>
    <row r="65" spans="1:33" ht="15.75" customHeight="1" x14ac:dyDescent="0.25">
      <c r="A65" s="321"/>
      <c r="B65" s="49" t="s">
        <v>69</v>
      </c>
      <c r="C65" s="190">
        <f t="shared" si="0"/>
        <v>2.4833333333333334</v>
      </c>
      <c r="D65" s="191">
        <v>4</v>
      </c>
      <c r="E65" s="192">
        <v>1</v>
      </c>
      <c r="F65" s="192">
        <v>1</v>
      </c>
      <c r="G65" s="192">
        <v>1</v>
      </c>
      <c r="H65" s="192">
        <v>0</v>
      </c>
      <c r="I65" s="193">
        <f t="shared" si="1"/>
        <v>0.75</v>
      </c>
      <c r="J65" s="194">
        <v>0.75</v>
      </c>
      <c r="K65" s="195">
        <v>0</v>
      </c>
      <c r="L65" s="192">
        <v>0</v>
      </c>
      <c r="M65" s="192">
        <v>0</v>
      </c>
      <c r="N65" s="192">
        <v>0</v>
      </c>
      <c r="O65" s="196">
        <f t="shared" si="7"/>
        <v>0</v>
      </c>
      <c r="P65" s="197">
        <v>0.5</v>
      </c>
      <c r="Q65" s="198">
        <v>0.9</v>
      </c>
      <c r="R65" s="198">
        <v>0</v>
      </c>
      <c r="S65" s="196">
        <f t="shared" si="3"/>
        <v>0.93333333333333324</v>
      </c>
      <c r="T65" s="195">
        <v>0.3</v>
      </c>
      <c r="U65" s="192">
        <v>0</v>
      </c>
      <c r="V65" s="192">
        <v>0.1</v>
      </c>
      <c r="W65" s="196">
        <f t="shared" si="4"/>
        <v>0.8</v>
      </c>
      <c r="X65" s="195">
        <v>0</v>
      </c>
      <c r="Y65" s="192">
        <v>0</v>
      </c>
      <c r="Z65" s="192">
        <v>0</v>
      </c>
      <c r="AA65" s="192">
        <v>0</v>
      </c>
      <c r="AB65" s="196">
        <f t="shared" si="5"/>
        <v>0</v>
      </c>
      <c r="AC65" s="195">
        <v>0</v>
      </c>
      <c r="AD65" s="192">
        <v>0</v>
      </c>
      <c r="AE65" s="192">
        <v>0</v>
      </c>
      <c r="AF65" s="192">
        <v>0</v>
      </c>
      <c r="AG65" s="196">
        <f t="shared" si="6"/>
        <v>0</v>
      </c>
    </row>
    <row r="66" spans="1:33" ht="15.75" customHeight="1" x14ac:dyDescent="0.25">
      <c r="A66" s="321"/>
      <c r="B66" s="49" t="s">
        <v>70</v>
      </c>
      <c r="C66" s="190">
        <f t="shared" si="0"/>
        <v>3.2</v>
      </c>
      <c r="D66" s="191">
        <v>2</v>
      </c>
      <c r="E66" s="192">
        <v>1</v>
      </c>
      <c r="F66" s="192">
        <v>1</v>
      </c>
      <c r="G66" s="192">
        <v>1</v>
      </c>
      <c r="H66" s="192">
        <v>1</v>
      </c>
      <c r="I66" s="193">
        <f t="shared" si="1"/>
        <v>1</v>
      </c>
      <c r="J66" s="194">
        <v>1</v>
      </c>
      <c r="K66" s="195">
        <v>1</v>
      </c>
      <c r="L66" s="192">
        <v>1</v>
      </c>
      <c r="M66" s="192">
        <v>1</v>
      </c>
      <c r="N66" s="192">
        <v>0</v>
      </c>
      <c r="O66" s="196">
        <f t="shared" si="7"/>
        <v>1.5</v>
      </c>
      <c r="P66" s="197">
        <v>0.5</v>
      </c>
      <c r="Q66" s="198">
        <v>0.25</v>
      </c>
      <c r="R66" s="198">
        <v>0</v>
      </c>
      <c r="S66" s="196">
        <f t="shared" si="3"/>
        <v>0.5</v>
      </c>
      <c r="T66" s="195">
        <v>0.1</v>
      </c>
      <c r="U66" s="192">
        <v>0</v>
      </c>
      <c r="V66" s="192">
        <v>0</v>
      </c>
      <c r="W66" s="196">
        <f t="shared" si="4"/>
        <v>0.2</v>
      </c>
      <c r="X66" s="195">
        <v>0</v>
      </c>
      <c r="Y66" s="192">
        <v>0</v>
      </c>
      <c r="Z66" s="192">
        <v>0</v>
      </c>
      <c r="AA66" s="192">
        <v>0</v>
      </c>
      <c r="AB66" s="196">
        <f t="shared" si="5"/>
        <v>0</v>
      </c>
      <c r="AC66" s="195">
        <v>0</v>
      </c>
      <c r="AD66" s="192">
        <v>0</v>
      </c>
      <c r="AE66" s="192">
        <v>0</v>
      </c>
      <c r="AF66" s="192">
        <v>0</v>
      </c>
      <c r="AG66" s="196">
        <f t="shared" si="6"/>
        <v>0</v>
      </c>
    </row>
    <row r="67" spans="1:33" ht="15.75" customHeight="1" x14ac:dyDescent="0.25">
      <c r="A67" s="321"/>
      <c r="B67" s="49" t="s">
        <v>71</v>
      </c>
      <c r="C67" s="190">
        <f t="shared" si="0"/>
        <v>3.4750000000000001</v>
      </c>
      <c r="D67" s="191">
        <v>1</v>
      </c>
      <c r="E67" s="192">
        <v>0</v>
      </c>
      <c r="F67" s="192">
        <v>1</v>
      </c>
      <c r="G67" s="192">
        <v>1</v>
      </c>
      <c r="H67" s="192">
        <v>1</v>
      </c>
      <c r="I67" s="193">
        <f t="shared" si="1"/>
        <v>0.75</v>
      </c>
      <c r="J67" s="194">
        <v>0.75</v>
      </c>
      <c r="K67" s="195">
        <v>1</v>
      </c>
      <c r="L67" s="192">
        <v>0</v>
      </c>
      <c r="M67" s="192">
        <v>0</v>
      </c>
      <c r="N67" s="192">
        <v>1</v>
      </c>
      <c r="O67" s="196">
        <f t="shared" si="7"/>
        <v>1</v>
      </c>
      <c r="P67" s="197">
        <v>0.25</v>
      </c>
      <c r="Q67" s="198">
        <v>0.5</v>
      </c>
      <c r="R67" s="198">
        <v>0</v>
      </c>
      <c r="S67" s="196">
        <f t="shared" si="3"/>
        <v>0.5</v>
      </c>
      <c r="T67" s="195">
        <v>0.05</v>
      </c>
      <c r="U67" s="192">
        <v>0</v>
      </c>
      <c r="V67" s="192">
        <v>0</v>
      </c>
      <c r="W67" s="196">
        <f t="shared" si="4"/>
        <v>0.1</v>
      </c>
      <c r="X67" s="195">
        <v>0.5</v>
      </c>
      <c r="Y67" s="192">
        <v>0</v>
      </c>
      <c r="Z67" s="192">
        <v>0</v>
      </c>
      <c r="AA67" s="192">
        <v>0</v>
      </c>
      <c r="AB67" s="196">
        <f t="shared" si="5"/>
        <v>0.25</v>
      </c>
      <c r="AC67" s="195">
        <v>0.25</v>
      </c>
      <c r="AD67" s="192">
        <v>0.5</v>
      </c>
      <c r="AE67" s="192">
        <v>1</v>
      </c>
      <c r="AF67" s="192">
        <v>0</v>
      </c>
      <c r="AG67" s="196">
        <f t="shared" si="6"/>
        <v>0.875</v>
      </c>
    </row>
    <row r="68" spans="1:33" ht="15.75" customHeight="1" x14ac:dyDescent="0.25">
      <c r="A68" s="321"/>
      <c r="B68" s="49" t="s">
        <v>72</v>
      </c>
      <c r="C68" s="190">
        <f t="shared" si="0"/>
        <v>4.9666666666666668</v>
      </c>
      <c r="D68" s="191">
        <v>2</v>
      </c>
      <c r="E68" s="192">
        <v>1</v>
      </c>
      <c r="F68" s="192">
        <v>1</v>
      </c>
      <c r="G68" s="192">
        <v>1</v>
      </c>
      <c r="H68" s="192">
        <v>1</v>
      </c>
      <c r="I68" s="193">
        <f t="shared" si="1"/>
        <v>1</v>
      </c>
      <c r="J68" s="194">
        <v>1</v>
      </c>
      <c r="K68" s="195">
        <v>0</v>
      </c>
      <c r="L68" s="192">
        <v>1</v>
      </c>
      <c r="M68" s="192">
        <v>1</v>
      </c>
      <c r="N68" s="192">
        <v>1</v>
      </c>
      <c r="O68" s="196">
        <f t="shared" si="7"/>
        <v>1.5</v>
      </c>
      <c r="P68" s="197">
        <v>1</v>
      </c>
      <c r="Q68" s="198">
        <v>0.9</v>
      </c>
      <c r="R68" s="198">
        <v>0</v>
      </c>
      <c r="S68" s="196">
        <f t="shared" si="3"/>
        <v>1.2666666666666666</v>
      </c>
      <c r="T68" s="195">
        <v>0.1</v>
      </c>
      <c r="U68" s="192">
        <v>0</v>
      </c>
      <c r="V68" s="192">
        <v>0</v>
      </c>
      <c r="W68" s="196">
        <f t="shared" si="4"/>
        <v>0.2</v>
      </c>
      <c r="X68" s="195">
        <v>0</v>
      </c>
      <c r="Y68" s="192">
        <v>0</v>
      </c>
      <c r="Z68" s="192">
        <v>0</v>
      </c>
      <c r="AA68" s="192">
        <v>0</v>
      </c>
      <c r="AB68" s="196">
        <f t="shared" si="5"/>
        <v>0</v>
      </c>
      <c r="AC68" s="195">
        <v>1</v>
      </c>
      <c r="AD68" s="192">
        <v>0.5</v>
      </c>
      <c r="AE68" s="192">
        <v>0</v>
      </c>
      <c r="AF68" s="192">
        <v>0.5</v>
      </c>
      <c r="AG68" s="196">
        <f t="shared" si="6"/>
        <v>1</v>
      </c>
    </row>
    <row r="69" spans="1:33" ht="15.75" customHeight="1" x14ac:dyDescent="0.25">
      <c r="A69" s="321"/>
      <c r="B69" s="49" t="s">
        <v>73</v>
      </c>
      <c r="C69" s="190">
        <f t="shared" si="0"/>
        <v>1.8</v>
      </c>
      <c r="D69" s="191">
        <v>3</v>
      </c>
      <c r="E69" s="192">
        <v>1</v>
      </c>
      <c r="F69" s="192">
        <v>0</v>
      </c>
      <c r="G69" s="192">
        <v>0</v>
      </c>
      <c r="H69" s="192">
        <v>1</v>
      </c>
      <c r="I69" s="193">
        <f t="shared" si="1"/>
        <v>0.5</v>
      </c>
      <c r="J69" s="194">
        <v>0.25</v>
      </c>
      <c r="K69" s="195">
        <v>1</v>
      </c>
      <c r="L69" s="192">
        <v>0</v>
      </c>
      <c r="M69" s="192">
        <v>0</v>
      </c>
      <c r="N69" s="192">
        <v>0</v>
      </c>
      <c r="O69" s="196">
        <f t="shared" si="7"/>
        <v>0.5</v>
      </c>
      <c r="P69" s="197">
        <v>0</v>
      </c>
      <c r="Q69" s="198">
        <v>0</v>
      </c>
      <c r="R69" s="198">
        <v>0</v>
      </c>
      <c r="S69" s="196">
        <f t="shared" si="3"/>
        <v>0</v>
      </c>
      <c r="T69" s="195">
        <v>0.3</v>
      </c>
      <c r="U69" s="192">
        <v>0.1</v>
      </c>
      <c r="V69" s="192">
        <v>0</v>
      </c>
      <c r="W69" s="196">
        <f t="shared" si="4"/>
        <v>0.8</v>
      </c>
      <c r="X69" s="195">
        <v>0</v>
      </c>
      <c r="Y69" s="192">
        <v>0</v>
      </c>
      <c r="Z69" s="192">
        <v>0</v>
      </c>
      <c r="AA69" s="192">
        <v>0</v>
      </c>
      <c r="AB69" s="196">
        <f t="shared" si="5"/>
        <v>0</v>
      </c>
      <c r="AC69" s="195">
        <v>0</v>
      </c>
      <c r="AD69" s="192">
        <v>0</v>
      </c>
      <c r="AE69" s="192">
        <v>0</v>
      </c>
      <c r="AF69" s="192">
        <v>0</v>
      </c>
      <c r="AG69" s="196">
        <f t="shared" si="6"/>
        <v>0</v>
      </c>
    </row>
    <row r="70" spans="1:33" ht="15.75" customHeight="1" x14ac:dyDescent="0.25">
      <c r="A70" s="321"/>
      <c r="B70" s="49" t="s">
        <v>74</v>
      </c>
      <c r="C70" s="190">
        <f t="shared" si="0"/>
        <v>1.5</v>
      </c>
      <c r="D70" s="191">
        <v>4</v>
      </c>
      <c r="E70" s="192">
        <v>1</v>
      </c>
      <c r="F70" s="192">
        <v>1</v>
      </c>
      <c r="G70" s="192">
        <v>1</v>
      </c>
      <c r="H70" s="192">
        <v>1</v>
      </c>
      <c r="I70" s="193">
        <f t="shared" si="1"/>
        <v>1</v>
      </c>
      <c r="J70" s="194">
        <v>1</v>
      </c>
      <c r="K70" s="195">
        <v>1</v>
      </c>
      <c r="L70" s="192">
        <v>0</v>
      </c>
      <c r="M70" s="192">
        <v>0</v>
      </c>
      <c r="N70" s="192">
        <v>0</v>
      </c>
      <c r="O70" s="196">
        <f t="shared" si="7"/>
        <v>0.5</v>
      </c>
      <c r="P70" s="197">
        <v>0</v>
      </c>
      <c r="Q70" s="198">
        <v>0</v>
      </c>
      <c r="R70" s="198">
        <v>0</v>
      </c>
      <c r="S70" s="196">
        <f t="shared" si="3"/>
        <v>0</v>
      </c>
      <c r="T70" s="195">
        <v>0</v>
      </c>
      <c r="U70" s="192">
        <v>0</v>
      </c>
      <c r="V70" s="192">
        <v>0</v>
      </c>
      <c r="W70" s="196">
        <f t="shared" si="4"/>
        <v>0</v>
      </c>
      <c r="X70" s="195">
        <v>0</v>
      </c>
      <c r="Y70" s="192">
        <v>0</v>
      </c>
      <c r="Z70" s="192">
        <v>0</v>
      </c>
      <c r="AA70" s="192">
        <v>0</v>
      </c>
      <c r="AB70" s="196">
        <f t="shared" si="5"/>
        <v>0</v>
      </c>
      <c r="AC70" s="195">
        <v>0</v>
      </c>
      <c r="AD70" s="192">
        <v>0</v>
      </c>
      <c r="AE70" s="192">
        <v>0</v>
      </c>
      <c r="AF70" s="192">
        <v>0</v>
      </c>
      <c r="AG70" s="196">
        <f t="shared" si="6"/>
        <v>0</v>
      </c>
    </row>
    <row r="71" spans="1:33" ht="15.75" customHeight="1" x14ac:dyDescent="0.25">
      <c r="A71" s="321"/>
      <c r="B71" s="49" t="s">
        <v>75</v>
      </c>
      <c r="C71" s="190">
        <f t="shared" si="0"/>
        <v>5.9249999999999998</v>
      </c>
      <c r="D71" s="191">
        <v>1</v>
      </c>
      <c r="E71" s="192">
        <v>1</v>
      </c>
      <c r="F71" s="192">
        <v>1</v>
      </c>
      <c r="G71" s="192">
        <v>1</v>
      </c>
      <c r="H71" s="192">
        <v>1</v>
      </c>
      <c r="I71" s="193">
        <f t="shared" si="1"/>
        <v>1</v>
      </c>
      <c r="J71" s="194">
        <v>1</v>
      </c>
      <c r="K71" s="195">
        <v>1</v>
      </c>
      <c r="L71" s="192">
        <v>1</v>
      </c>
      <c r="M71" s="192">
        <v>1</v>
      </c>
      <c r="N71" s="192">
        <v>0</v>
      </c>
      <c r="O71" s="196">
        <f t="shared" si="7"/>
        <v>1.5</v>
      </c>
      <c r="P71" s="197">
        <v>0.75</v>
      </c>
      <c r="Q71" s="198">
        <v>0.9</v>
      </c>
      <c r="R71" s="198">
        <v>0</v>
      </c>
      <c r="S71" s="196">
        <f t="shared" si="3"/>
        <v>1.0999999999999999</v>
      </c>
      <c r="T71" s="195">
        <v>0.4</v>
      </c>
      <c r="U71" s="192">
        <v>0.1</v>
      </c>
      <c r="V71" s="192">
        <v>0.1</v>
      </c>
      <c r="W71" s="196">
        <f t="shared" si="4"/>
        <v>1.2</v>
      </c>
      <c r="X71" s="195">
        <v>1</v>
      </c>
      <c r="Y71" s="192">
        <v>0</v>
      </c>
      <c r="Z71" s="192">
        <v>0.25</v>
      </c>
      <c r="AA71" s="192">
        <v>0</v>
      </c>
      <c r="AB71" s="196">
        <f t="shared" si="5"/>
        <v>0.625</v>
      </c>
      <c r="AC71" s="195">
        <v>0</v>
      </c>
      <c r="AD71" s="192">
        <v>1</v>
      </c>
      <c r="AE71" s="192">
        <v>0</v>
      </c>
      <c r="AF71" s="192">
        <v>0</v>
      </c>
      <c r="AG71" s="196">
        <f t="shared" si="6"/>
        <v>0.5</v>
      </c>
    </row>
    <row r="72" spans="1:33" ht="15.75" customHeight="1" x14ac:dyDescent="0.25">
      <c r="A72" s="321"/>
      <c r="B72" s="49" t="s">
        <v>76</v>
      </c>
      <c r="C72" s="190">
        <f t="shared" si="0"/>
        <v>6.083333333333333</v>
      </c>
      <c r="D72" s="191">
        <v>4</v>
      </c>
      <c r="E72" s="192">
        <v>1</v>
      </c>
      <c r="F72" s="192">
        <v>0</v>
      </c>
      <c r="G72" s="192">
        <v>0</v>
      </c>
      <c r="H72" s="192">
        <v>1</v>
      </c>
      <c r="I72" s="193">
        <f t="shared" si="1"/>
        <v>0.5</v>
      </c>
      <c r="J72" s="194">
        <v>0.25</v>
      </c>
      <c r="K72" s="195">
        <v>1</v>
      </c>
      <c r="L72" s="192">
        <v>1</v>
      </c>
      <c r="M72" s="192">
        <v>1</v>
      </c>
      <c r="N72" s="192">
        <v>1</v>
      </c>
      <c r="O72" s="196">
        <f t="shared" si="7"/>
        <v>2</v>
      </c>
      <c r="P72" s="197">
        <v>1</v>
      </c>
      <c r="Q72" s="198">
        <v>0.75</v>
      </c>
      <c r="R72" s="198">
        <v>0.25</v>
      </c>
      <c r="S72" s="196">
        <f t="shared" si="3"/>
        <v>1.3333333333333333</v>
      </c>
      <c r="T72" s="195">
        <v>0.4</v>
      </c>
      <c r="U72" s="192">
        <v>0</v>
      </c>
      <c r="V72" s="192">
        <v>0.1</v>
      </c>
      <c r="W72" s="196">
        <f t="shared" si="4"/>
        <v>1</v>
      </c>
      <c r="X72" s="195">
        <v>0.75</v>
      </c>
      <c r="Y72" s="192">
        <v>0.5</v>
      </c>
      <c r="Z72" s="192">
        <v>0</v>
      </c>
      <c r="AA72" s="192">
        <v>0.5</v>
      </c>
      <c r="AB72" s="196">
        <f t="shared" si="5"/>
        <v>0.875</v>
      </c>
      <c r="AC72" s="195">
        <v>0.25</v>
      </c>
      <c r="AD72" s="192">
        <v>0.5</v>
      </c>
      <c r="AE72" s="192">
        <v>0</v>
      </c>
      <c r="AF72" s="192">
        <v>0</v>
      </c>
      <c r="AG72" s="196">
        <f t="shared" si="6"/>
        <v>0.375</v>
      </c>
    </row>
    <row r="73" spans="1:33" ht="15.75" customHeight="1" x14ac:dyDescent="0.25">
      <c r="A73" s="321"/>
      <c r="B73" s="49" t="s">
        <v>77</v>
      </c>
      <c r="C73" s="190">
        <f t="shared" si="0"/>
        <v>2.666666666666667</v>
      </c>
      <c r="D73" s="191">
        <v>1</v>
      </c>
      <c r="E73" s="192">
        <v>1</v>
      </c>
      <c r="F73" s="192">
        <v>1</v>
      </c>
      <c r="G73" s="192">
        <v>1</v>
      </c>
      <c r="H73" s="192">
        <v>1</v>
      </c>
      <c r="I73" s="193">
        <f t="shared" si="1"/>
        <v>1</v>
      </c>
      <c r="J73" s="194">
        <v>1</v>
      </c>
      <c r="K73" s="195">
        <v>1</v>
      </c>
      <c r="L73" s="192">
        <v>0</v>
      </c>
      <c r="M73" s="192">
        <v>0</v>
      </c>
      <c r="N73" s="192">
        <v>0</v>
      </c>
      <c r="O73" s="196">
        <f t="shared" si="7"/>
        <v>0.5</v>
      </c>
      <c r="P73" s="197">
        <v>1</v>
      </c>
      <c r="Q73" s="198">
        <v>0.75</v>
      </c>
      <c r="R73" s="198">
        <v>0</v>
      </c>
      <c r="S73" s="196">
        <f t="shared" si="3"/>
        <v>1.1666666666666667</v>
      </c>
      <c r="T73" s="195">
        <v>0</v>
      </c>
      <c r="U73" s="192">
        <v>0</v>
      </c>
      <c r="V73" s="192">
        <v>0</v>
      </c>
      <c r="W73" s="196">
        <f t="shared" si="4"/>
        <v>0</v>
      </c>
      <c r="X73" s="195">
        <v>0</v>
      </c>
      <c r="Y73" s="192">
        <v>0</v>
      </c>
      <c r="Z73" s="192">
        <v>0</v>
      </c>
      <c r="AA73" s="192">
        <v>0</v>
      </c>
      <c r="AB73" s="196">
        <f t="shared" si="5"/>
        <v>0</v>
      </c>
      <c r="AC73" s="195">
        <v>0</v>
      </c>
      <c r="AD73" s="192">
        <v>0</v>
      </c>
      <c r="AE73" s="192">
        <v>0</v>
      </c>
      <c r="AF73" s="192">
        <v>0</v>
      </c>
      <c r="AG73" s="196">
        <f t="shared" si="6"/>
        <v>0</v>
      </c>
    </row>
    <row r="74" spans="1:33" ht="15.75" customHeight="1" x14ac:dyDescent="0.25">
      <c r="A74" s="322"/>
      <c r="B74" s="75" t="s">
        <v>78</v>
      </c>
      <c r="C74" s="227">
        <f t="shared" si="0"/>
        <v>3.55</v>
      </c>
      <c r="D74" s="206">
        <v>4</v>
      </c>
      <c r="E74" s="207">
        <v>1</v>
      </c>
      <c r="F74" s="207">
        <v>1</v>
      </c>
      <c r="G74" s="207">
        <v>1</v>
      </c>
      <c r="H74" s="207">
        <v>1</v>
      </c>
      <c r="I74" s="208">
        <f t="shared" si="1"/>
        <v>1</v>
      </c>
      <c r="J74" s="209">
        <v>1</v>
      </c>
      <c r="K74" s="210">
        <v>1</v>
      </c>
      <c r="L74" s="207">
        <v>1</v>
      </c>
      <c r="M74" s="207">
        <v>0</v>
      </c>
      <c r="N74" s="207">
        <v>0</v>
      </c>
      <c r="O74" s="211">
        <f t="shared" si="7"/>
        <v>1</v>
      </c>
      <c r="P74" s="212">
        <v>0.5</v>
      </c>
      <c r="Q74" s="213">
        <v>0.25</v>
      </c>
      <c r="R74" s="213">
        <v>0</v>
      </c>
      <c r="S74" s="211">
        <f t="shared" si="3"/>
        <v>0.5</v>
      </c>
      <c r="T74" s="210">
        <v>0.4</v>
      </c>
      <c r="U74" s="207">
        <v>0</v>
      </c>
      <c r="V74" s="207">
        <v>0</v>
      </c>
      <c r="W74" s="211">
        <f t="shared" si="4"/>
        <v>0.8</v>
      </c>
      <c r="X74" s="210">
        <v>0</v>
      </c>
      <c r="Y74" s="207">
        <v>0</v>
      </c>
      <c r="Z74" s="207">
        <v>0</v>
      </c>
      <c r="AA74" s="207">
        <v>0</v>
      </c>
      <c r="AB74" s="211">
        <f t="shared" si="5"/>
        <v>0</v>
      </c>
      <c r="AC74" s="210">
        <v>0</v>
      </c>
      <c r="AD74" s="207">
        <v>0.5</v>
      </c>
      <c r="AE74" s="207">
        <v>0</v>
      </c>
      <c r="AF74" s="207">
        <v>0</v>
      </c>
      <c r="AG74" s="211">
        <f t="shared" si="6"/>
        <v>0.25</v>
      </c>
    </row>
    <row r="75" spans="1:33" ht="15.75" customHeight="1" x14ac:dyDescent="0.25">
      <c r="A75" s="320" t="s">
        <v>79</v>
      </c>
      <c r="B75" s="42" t="s">
        <v>80</v>
      </c>
      <c r="C75" s="181">
        <f t="shared" si="0"/>
        <v>5.3250000000000002</v>
      </c>
      <c r="D75" s="182">
        <v>1</v>
      </c>
      <c r="E75" s="183">
        <v>1</v>
      </c>
      <c r="F75" s="183">
        <v>1</v>
      </c>
      <c r="G75" s="183">
        <v>1</v>
      </c>
      <c r="H75" s="183">
        <v>1</v>
      </c>
      <c r="I75" s="184">
        <f t="shared" si="1"/>
        <v>1</v>
      </c>
      <c r="J75" s="185">
        <v>1</v>
      </c>
      <c r="K75" s="186">
        <v>1</v>
      </c>
      <c r="L75" s="183">
        <v>1</v>
      </c>
      <c r="M75" s="183">
        <v>1</v>
      </c>
      <c r="N75" s="183">
        <v>0</v>
      </c>
      <c r="O75" s="187">
        <f t="shared" si="7"/>
        <v>1.5</v>
      </c>
      <c r="P75" s="197">
        <v>0.9</v>
      </c>
      <c r="Q75" s="198">
        <v>0.9</v>
      </c>
      <c r="R75" s="198">
        <v>0</v>
      </c>
      <c r="S75" s="187">
        <f t="shared" si="3"/>
        <v>1.2</v>
      </c>
      <c r="T75" s="186">
        <v>0</v>
      </c>
      <c r="U75" s="183">
        <v>0</v>
      </c>
      <c r="V75" s="183">
        <v>0</v>
      </c>
      <c r="W75" s="187">
        <f t="shared" si="4"/>
        <v>0</v>
      </c>
      <c r="X75" s="186">
        <v>0.25</v>
      </c>
      <c r="Y75" s="183">
        <v>0</v>
      </c>
      <c r="Z75" s="183">
        <v>0</v>
      </c>
      <c r="AA75" s="183">
        <v>0</v>
      </c>
      <c r="AB75" s="187">
        <f t="shared" si="5"/>
        <v>0.125</v>
      </c>
      <c r="AC75" s="186">
        <v>1</v>
      </c>
      <c r="AD75" s="183">
        <v>1</v>
      </c>
      <c r="AE75" s="183">
        <v>1</v>
      </c>
      <c r="AF75" s="183">
        <v>0</v>
      </c>
      <c r="AG75" s="187">
        <f t="shared" si="6"/>
        <v>1.5</v>
      </c>
    </row>
    <row r="76" spans="1:33" ht="15.75" customHeight="1" x14ac:dyDescent="0.25">
      <c r="A76" s="321"/>
      <c r="B76" s="49" t="s">
        <v>81</v>
      </c>
      <c r="C76" s="190">
        <f t="shared" si="0"/>
        <v>7.125</v>
      </c>
      <c r="D76" s="191">
        <v>2</v>
      </c>
      <c r="E76" s="192">
        <v>1</v>
      </c>
      <c r="F76" s="192">
        <v>1</v>
      </c>
      <c r="G76" s="192">
        <v>1</v>
      </c>
      <c r="H76" s="192">
        <v>1</v>
      </c>
      <c r="I76" s="193">
        <f t="shared" si="1"/>
        <v>1</v>
      </c>
      <c r="J76" s="194">
        <v>1</v>
      </c>
      <c r="K76" s="195">
        <v>1</v>
      </c>
      <c r="L76" s="192">
        <v>1</v>
      </c>
      <c r="M76" s="192">
        <v>1</v>
      </c>
      <c r="N76" s="192">
        <v>1</v>
      </c>
      <c r="O76" s="196">
        <f t="shared" si="7"/>
        <v>2</v>
      </c>
      <c r="P76" s="197">
        <v>0.75</v>
      </c>
      <c r="Q76" s="198">
        <v>0.9</v>
      </c>
      <c r="R76" s="198">
        <v>0</v>
      </c>
      <c r="S76" s="196">
        <f t="shared" si="3"/>
        <v>1.0999999999999999</v>
      </c>
      <c r="T76" s="195">
        <v>0.3</v>
      </c>
      <c r="U76" s="192">
        <v>0.15</v>
      </c>
      <c r="V76" s="192">
        <v>0</v>
      </c>
      <c r="W76" s="196">
        <f t="shared" si="4"/>
        <v>0.89999999999999991</v>
      </c>
      <c r="X76" s="195">
        <v>0.25</v>
      </c>
      <c r="Y76" s="192">
        <v>0</v>
      </c>
      <c r="Z76" s="192">
        <v>0</v>
      </c>
      <c r="AA76" s="192">
        <v>0</v>
      </c>
      <c r="AB76" s="196">
        <f t="shared" si="5"/>
        <v>0.125</v>
      </c>
      <c r="AC76" s="195">
        <v>1</v>
      </c>
      <c r="AD76" s="192">
        <v>1</v>
      </c>
      <c r="AE76" s="192">
        <v>1</v>
      </c>
      <c r="AF76" s="192">
        <v>1</v>
      </c>
      <c r="AG76" s="196">
        <f t="shared" si="6"/>
        <v>2</v>
      </c>
    </row>
    <row r="77" spans="1:33" ht="15.75" customHeight="1" x14ac:dyDescent="0.25">
      <c r="A77" s="321"/>
      <c r="B77" s="49" t="s">
        <v>82</v>
      </c>
      <c r="C77" s="190">
        <f t="shared" si="0"/>
        <v>0</v>
      </c>
      <c r="D77" s="199"/>
      <c r="E77" s="192"/>
      <c r="F77" s="192"/>
      <c r="G77" s="192"/>
      <c r="H77" s="192"/>
      <c r="I77" s="200">
        <f t="shared" si="1"/>
        <v>0</v>
      </c>
      <c r="J77" s="196"/>
      <c r="K77" s="195"/>
      <c r="L77" s="192"/>
      <c r="M77" s="192"/>
      <c r="N77" s="192"/>
      <c r="O77" s="196">
        <f t="shared" si="7"/>
        <v>0</v>
      </c>
      <c r="P77" s="201"/>
      <c r="Q77" s="202"/>
      <c r="R77" s="202"/>
      <c r="S77" s="196">
        <f t="shared" si="3"/>
        <v>0</v>
      </c>
      <c r="T77" s="203"/>
      <c r="U77" s="204"/>
      <c r="V77" s="204"/>
      <c r="W77" s="196">
        <f t="shared" si="4"/>
        <v>0</v>
      </c>
      <c r="X77" s="203"/>
      <c r="Y77" s="204"/>
      <c r="Z77" s="204"/>
      <c r="AA77" s="204"/>
      <c r="AB77" s="196">
        <f t="shared" si="5"/>
        <v>0</v>
      </c>
      <c r="AC77" s="203"/>
      <c r="AD77" s="204"/>
      <c r="AE77" s="204"/>
      <c r="AF77" s="204"/>
      <c r="AG77" s="196">
        <f t="shared" si="6"/>
        <v>0</v>
      </c>
    </row>
    <row r="78" spans="1:33" ht="15.75" customHeight="1" x14ac:dyDescent="0.25">
      <c r="A78" s="321"/>
      <c r="B78" s="49" t="s">
        <v>83</v>
      </c>
      <c r="C78" s="190">
        <f t="shared" si="0"/>
        <v>0.91666666666666663</v>
      </c>
      <c r="D78" s="191">
        <v>3</v>
      </c>
      <c r="E78" s="192">
        <v>1</v>
      </c>
      <c r="F78" s="192">
        <v>0</v>
      </c>
      <c r="G78" s="192">
        <v>0</v>
      </c>
      <c r="H78" s="192">
        <v>0</v>
      </c>
      <c r="I78" s="193">
        <f t="shared" si="1"/>
        <v>0.25</v>
      </c>
      <c r="J78" s="194">
        <v>0.25</v>
      </c>
      <c r="K78" s="195">
        <v>0</v>
      </c>
      <c r="L78" s="192">
        <v>0</v>
      </c>
      <c r="M78" s="192">
        <v>0</v>
      </c>
      <c r="N78" s="192">
        <v>0</v>
      </c>
      <c r="O78" s="196">
        <f t="shared" si="7"/>
        <v>0</v>
      </c>
      <c r="P78" s="197">
        <v>0.75</v>
      </c>
      <c r="Q78" s="198">
        <v>0.25</v>
      </c>
      <c r="R78" s="198">
        <v>0</v>
      </c>
      <c r="S78" s="196">
        <f t="shared" si="3"/>
        <v>0.66666666666666663</v>
      </c>
      <c r="T78" s="195">
        <v>0</v>
      </c>
      <c r="U78" s="192">
        <v>0</v>
      </c>
      <c r="V78" s="192">
        <v>0</v>
      </c>
      <c r="W78" s="196">
        <f t="shared" si="4"/>
        <v>0</v>
      </c>
      <c r="X78" s="195">
        <v>0</v>
      </c>
      <c r="Y78" s="192">
        <v>0</v>
      </c>
      <c r="Z78" s="192">
        <v>0</v>
      </c>
      <c r="AA78" s="192">
        <v>0</v>
      </c>
      <c r="AB78" s="196">
        <f t="shared" si="5"/>
        <v>0</v>
      </c>
      <c r="AC78" s="195">
        <v>0</v>
      </c>
      <c r="AD78" s="192">
        <v>0</v>
      </c>
      <c r="AE78" s="192">
        <v>0</v>
      </c>
      <c r="AF78" s="192">
        <v>0</v>
      </c>
      <c r="AG78" s="196">
        <f t="shared" si="6"/>
        <v>0</v>
      </c>
    </row>
    <row r="79" spans="1:33" ht="15.75" customHeight="1" x14ac:dyDescent="0.25">
      <c r="A79" s="321"/>
      <c r="B79" s="49" t="s">
        <v>84</v>
      </c>
      <c r="C79" s="190">
        <f t="shared" si="0"/>
        <v>0</v>
      </c>
      <c r="D79" s="199"/>
      <c r="E79" s="192"/>
      <c r="F79" s="192"/>
      <c r="G79" s="192"/>
      <c r="H79" s="192"/>
      <c r="I79" s="200">
        <f t="shared" si="1"/>
        <v>0</v>
      </c>
      <c r="J79" s="196"/>
      <c r="K79" s="195"/>
      <c r="L79" s="192"/>
      <c r="M79" s="192"/>
      <c r="N79" s="192"/>
      <c r="O79" s="196">
        <f t="shared" si="7"/>
        <v>0</v>
      </c>
      <c r="P79" s="201"/>
      <c r="Q79" s="202"/>
      <c r="R79" s="202"/>
      <c r="S79" s="196">
        <f t="shared" si="3"/>
        <v>0</v>
      </c>
      <c r="T79" s="203"/>
      <c r="U79" s="204"/>
      <c r="V79" s="204"/>
      <c r="W79" s="196">
        <f t="shared" si="4"/>
        <v>0</v>
      </c>
      <c r="X79" s="203"/>
      <c r="Y79" s="204"/>
      <c r="Z79" s="204"/>
      <c r="AA79" s="204"/>
      <c r="AB79" s="196">
        <f t="shared" si="5"/>
        <v>0</v>
      </c>
      <c r="AC79" s="203"/>
      <c r="AD79" s="204"/>
      <c r="AE79" s="204"/>
      <c r="AF79" s="204"/>
      <c r="AG79" s="196">
        <f t="shared" si="6"/>
        <v>0</v>
      </c>
    </row>
    <row r="80" spans="1:33" ht="15.75" customHeight="1" x14ac:dyDescent="0.25">
      <c r="A80" s="321"/>
      <c r="B80" s="49" t="s">
        <v>85</v>
      </c>
      <c r="C80" s="190">
        <f t="shared" si="0"/>
        <v>2.125</v>
      </c>
      <c r="D80" s="191">
        <v>3</v>
      </c>
      <c r="E80" s="192">
        <v>0</v>
      </c>
      <c r="F80" s="192">
        <v>0.5</v>
      </c>
      <c r="G80" s="192">
        <v>0</v>
      </c>
      <c r="H80" s="192">
        <v>0</v>
      </c>
      <c r="I80" s="193">
        <f t="shared" si="1"/>
        <v>0.125</v>
      </c>
      <c r="J80" s="194">
        <v>0</v>
      </c>
      <c r="K80" s="195">
        <v>1</v>
      </c>
      <c r="L80" s="192">
        <v>1</v>
      </c>
      <c r="M80" s="192">
        <v>0</v>
      </c>
      <c r="N80" s="192">
        <v>0</v>
      </c>
      <c r="O80" s="196">
        <f t="shared" si="7"/>
        <v>1</v>
      </c>
      <c r="P80" s="197">
        <v>0.25</v>
      </c>
      <c r="Q80" s="198">
        <v>0.5</v>
      </c>
      <c r="R80" s="198">
        <v>0</v>
      </c>
      <c r="S80" s="196">
        <f t="shared" si="3"/>
        <v>0.5</v>
      </c>
      <c r="T80" s="195">
        <v>0</v>
      </c>
      <c r="U80" s="192">
        <v>0</v>
      </c>
      <c r="V80" s="192">
        <v>0</v>
      </c>
      <c r="W80" s="196">
        <f t="shared" si="4"/>
        <v>0</v>
      </c>
      <c r="X80" s="195">
        <v>0</v>
      </c>
      <c r="Y80" s="192">
        <v>0</v>
      </c>
      <c r="Z80" s="192">
        <v>0</v>
      </c>
      <c r="AA80" s="192">
        <v>0</v>
      </c>
      <c r="AB80" s="196">
        <f t="shared" si="5"/>
        <v>0</v>
      </c>
      <c r="AC80" s="195">
        <v>1</v>
      </c>
      <c r="AD80" s="192">
        <v>0</v>
      </c>
      <c r="AE80" s="192">
        <v>0</v>
      </c>
      <c r="AF80" s="192">
        <v>0</v>
      </c>
      <c r="AG80" s="196">
        <f t="shared" si="6"/>
        <v>0.5</v>
      </c>
    </row>
    <row r="81" spans="1:33" ht="15.75" customHeight="1" x14ac:dyDescent="0.25">
      <c r="A81" s="321"/>
      <c r="B81" s="49" t="s">
        <v>86</v>
      </c>
      <c r="C81" s="190">
        <f t="shared" si="0"/>
        <v>4.8499999999999996</v>
      </c>
      <c r="D81" s="191">
        <v>3</v>
      </c>
      <c r="E81" s="192">
        <v>0</v>
      </c>
      <c r="F81" s="192">
        <v>1</v>
      </c>
      <c r="G81" s="192">
        <v>1</v>
      </c>
      <c r="H81" s="192">
        <v>1</v>
      </c>
      <c r="I81" s="193">
        <f t="shared" si="1"/>
        <v>0.75</v>
      </c>
      <c r="J81" s="194">
        <v>0.75</v>
      </c>
      <c r="K81" s="195">
        <v>1</v>
      </c>
      <c r="L81" s="192">
        <v>1</v>
      </c>
      <c r="M81" s="192">
        <v>1</v>
      </c>
      <c r="N81" s="192">
        <v>0</v>
      </c>
      <c r="O81" s="196">
        <f t="shared" si="7"/>
        <v>1.5</v>
      </c>
      <c r="P81" s="197">
        <v>1</v>
      </c>
      <c r="Q81" s="198">
        <v>1</v>
      </c>
      <c r="R81" s="198">
        <v>1</v>
      </c>
      <c r="S81" s="196">
        <f t="shared" si="3"/>
        <v>2</v>
      </c>
      <c r="T81" s="195">
        <v>0.3</v>
      </c>
      <c r="U81" s="192">
        <v>0</v>
      </c>
      <c r="V81" s="192">
        <v>0</v>
      </c>
      <c r="W81" s="196">
        <f t="shared" si="4"/>
        <v>0.6</v>
      </c>
      <c r="X81" s="195">
        <v>0</v>
      </c>
      <c r="Y81" s="192">
        <v>0</v>
      </c>
      <c r="Z81" s="192">
        <v>0</v>
      </c>
      <c r="AA81" s="192">
        <v>0</v>
      </c>
      <c r="AB81" s="196">
        <f t="shared" si="5"/>
        <v>0</v>
      </c>
      <c r="AC81" s="195">
        <v>0</v>
      </c>
      <c r="AD81" s="192">
        <v>0</v>
      </c>
      <c r="AE81" s="192">
        <v>0</v>
      </c>
      <c r="AF81" s="192">
        <v>0</v>
      </c>
      <c r="AG81" s="196">
        <f t="shared" si="6"/>
        <v>0</v>
      </c>
    </row>
    <row r="82" spans="1:33" ht="15.75" customHeight="1" x14ac:dyDescent="0.25">
      <c r="A82" s="321"/>
      <c r="B82" s="49" t="s">
        <v>87</v>
      </c>
      <c r="C82" s="190">
        <f t="shared" si="0"/>
        <v>3.0750000000000002</v>
      </c>
      <c r="D82" s="191">
        <v>3</v>
      </c>
      <c r="E82" s="192">
        <v>0</v>
      </c>
      <c r="F82" s="192">
        <v>0</v>
      </c>
      <c r="G82" s="192">
        <v>0.5</v>
      </c>
      <c r="H82" s="192">
        <v>1</v>
      </c>
      <c r="I82" s="193">
        <f t="shared" si="1"/>
        <v>0.375</v>
      </c>
      <c r="J82" s="194">
        <v>0</v>
      </c>
      <c r="K82" s="195">
        <v>1</v>
      </c>
      <c r="L82" s="192">
        <v>0</v>
      </c>
      <c r="M82" s="192">
        <v>0</v>
      </c>
      <c r="N82" s="192">
        <v>0</v>
      </c>
      <c r="O82" s="196">
        <f t="shared" si="7"/>
        <v>0.5</v>
      </c>
      <c r="P82" s="197">
        <v>1</v>
      </c>
      <c r="Q82" s="198">
        <v>1</v>
      </c>
      <c r="R82" s="198">
        <v>1</v>
      </c>
      <c r="S82" s="196">
        <f t="shared" si="3"/>
        <v>2</v>
      </c>
      <c r="T82" s="195">
        <v>0.1</v>
      </c>
      <c r="U82" s="192">
        <v>0</v>
      </c>
      <c r="V82" s="192">
        <v>0</v>
      </c>
      <c r="W82" s="196">
        <f t="shared" si="4"/>
        <v>0.2</v>
      </c>
      <c r="X82" s="195">
        <v>0</v>
      </c>
      <c r="Y82" s="192">
        <v>0</v>
      </c>
      <c r="Z82" s="192">
        <v>0</v>
      </c>
      <c r="AA82" s="192">
        <v>0</v>
      </c>
      <c r="AB82" s="196">
        <f t="shared" si="5"/>
        <v>0</v>
      </c>
      <c r="AC82" s="195">
        <v>0</v>
      </c>
      <c r="AD82" s="192">
        <v>0</v>
      </c>
      <c r="AE82" s="192">
        <v>0</v>
      </c>
      <c r="AF82" s="192">
        <v>0</v>
      </c>
      <c r="AG82" s="196">
        <f t="shared" si="6"/>
        <v>0</v>
      </c>
    </row>
    <row r="83" spans="1:33" ht="15.75" customHeight="1" x14ac:dyDescent="0.25">
      <c r="A83" s="321"/>
      <c r="B83" s="49" t="s">
        <v>88</v>
      </c>
      <c r="C83" s="190">
        <f t="shared" si="0"/>
        <v>1.1666666666666665</v>
      </c>
      <c r="D83" s="191">
        <v>4</v>
      </c>
      <c r="E83" s="192">
        <v>0</v>
      </c>
      <c r="F83" s="192">
        <v>0</v>
      </c>
      <c r="G83" s="192">
        <v>0</v>
      </c>
      <c r="H83" s="192">
        <v>0</v>
      </c>
      <c r="I83" s="193">
        <f t="shared" si="1"/>
        <v>0</v>
      </c>
      <c r="J83" s="194">
        <v>0</v>
      </c>
      <c r="K83" s="195">
        <v>1</v>
      </c>
      <c r="L83" s="192">
        <v>0</v>
      </c>
      <c r="M83" s="192">
        <v>0</v>
      </c>
      <c r="N83" s="192">
        <v>0</v>
      </c>
      <c r="O83" s="196">
        <f t="shared" si="7"/>
        <v>0.5</v>
      </c>
      <c r="P83" s="197">
        <v>0.5</v>
      </c>
      <c r="Q83" s="198">
        <v>0.5</v>
      </c>
      <c r="R83" s="198">
        <v>0</v>
      </c>
      <c r="S83" s="196">
        <f t="shared" si="3"/>
        <v>0.66666666666666663</v>
      </c>
      <c r="T83" s="195">
        <v>0</v>
      </c>
      <c r="U83" s="192">
        <v>0</v>
      </c>
      <c r="V83" s="192">
        <v>0</v>
      </c>
      <c r="W83" s="196">
        <f t="shared" si="4"/>
        <v>0</v>
      </c>
      <c r="X83" s="195">
        <v>0</v>
      </c>
      <c r="Y83" s="192">
        <v>0</v>
      </c>
      <c r="Z83" s="192">
        <v>0</v>
      </c>
      <c r="AA83" s="192">
        <v>0</v>
      </c>
      <c r="AB83" s="196">
        <f t="shared" si="5"/>
        <v>0</v>
      </c>
      <c r="AC83" s="195">
        <v>0</v>
      </c>
      <c r="AD83" s="192">
        <v>0</v>
      </c>
      <c r="AE83" s="192">
        <v>0</v>
      </c>
      <c r="AF83" s="192">
        <v>0</v>
      </c>
      <c r="AG83" s="196">
        <f t="shared" si="6"/>
        <v>0</v>
      </c>
    </row>
    <row r="84" spans="1:33" ht="15.75" customHeight="1" x14ac:dyDescent="0.25">
      <c r="A84" s="321"/>
      <c r="B84" s="49" t="s">
        <v>89</v>
      </c>
      <c r="C84" s="190">
        <f t="shared" si="0"/>
        <v>3.6666666666666665</v>
      </c>
      <c r="D84" s="191">
        <v>3</v>
      </c>
      <c r="E84" s="192">
        <v>1</v>
      </c>
      <c r="F84" s="192">
        <v>1</v>
      </c>
      <c r="G84" s="192">
        <v>1</v>
      </c>
      <c r="H84" s="192">
        <v>1</v>
      </c>
      <c r="I84" s="193">
        <f t="shared" si="1"/>
        <v>1</v>
      </c>
      <c r="J84" s="194">
        <v>1</v>
      </c>
      <c r="K84" s="195">
        <v>0</v>
      </c>
      <c r="L84" s="192">
        <v>1</v>
      </c>
      <c r="M84" s="192">
        <v>0</v>
      </c>
      <c r="N84" s="192">
        <v>1</v>
      </c>
      <c r="O84" s="196">
        <f t="shared" si="7"/>
        <v>1</v>
      </c>
      <c r="P84" s="197">
        <v>0.5</v>
      </c>
      <c r="Q84" s="198">
        <v>0.5</v>
      </c>
      <c r="R84" s="198">
        <v>0</v>
      </c>
      <c r="S84" s="196">
        <f t="shared" si="3"/>
        <v>0.66666666666666663</v>
      </c>
      <c r="T84" s="195">
        <v>0.5</v>
      </c>
      <c r="U84" s="192">
        <v>0</v>
      </c>
      <c r="V84" s="192">
        <v>0</v>
      </c>
      <c r="W84" s="196">
        <f t="shared" si="4"/>
        <v>1</v>
      </c>
      <c r="X84" s="195">
        <v>0</v>
      </c>
      <c r="Y84" s="192">
        <v>0</v>
      </c>
      <c r="Z84" s="192">
        <v>0</v>
      </c>
      <c r="AA84" s="192">
        <v>0</v>
      </c>
      <c r="AB84" s="196">
        <f t="shared" si="5"/>
        <v>0</v>
      </c>
      <c r="AC84" s="195">
        <v>0</v>
      </c>
      <c r="AD84" s="192">
        <v>0</v>
      </c>
      <c r="AE84" s="192">
        <v>0</v>
      </c>
      <c r="AF84" s="192">
        <v>0</v>
      </c>
      <c r="AG84" s="196">
        <f t="shared" si="6"/>
        <v>0</v>
      </c>
    </row>
    <row r="85" spans="1:33" ht="15.75" customHeight="1" x14ac:dyDescent="0.25">
      <c r="A85" s="321"/>
      <c r="B85" s="49" t="s">
        <v>90</v>
      </c>
      <c r="C85" s="190">
        <f t="shared" si="0"/>
        <v>2.0333333333333337</v>
      </c>
      <c r="D85" s="191">
        <v>1</v>
      </c>
      <c r="E85" s="192">
        <v>1</v>
      </c>
      <c r="F85" s="192">
        <v>1</v>
      </c>
      <c r="G85" s="192">
        <v>1</v>
      </c>
      <c r="H85" s="192">
        <v>1</v>
      </c>
      <c r="I85" s="193">
        <f t="shared" si="1"/>
        <v>1</v>
      </c>
      <c r="J85" s="194">
        <v>1</v>
      </c>
      <c r="K85" s="195">
        <v>0</v>
      </c>
      <c r="L85" s="192">
        <v>0</v>
      </c>
      <c r="M85" s="192">
        <v>0</v>
      </c>
      <c r="N85" s="192">
        <v>0</v>
      </c>
      <c r="O85" s="196">
        <f t="shared" si="7"/>
        <v>0</v>
      </c>
      <c r="P85" s="197">
        <v>0.75</v>
      </c>
      <c r="Q85" s="198">
        <v>0.5</v>
      </c>
      <c r="R85" s="198">
        <v>0</v>
      </c>
      <c r="S85" s="196">
        <f t="shared" si="3"/>
        <v>0.83333333333333337</v>
      </c>
      <c r="T85" s="195">
        <v>0.1</v>
      </c>
      <c r="U85" s="192">
        <v>0</v>
      </c>
      <c r="V85" s="192">
        <v>0</v>
      </c>
      <c r="W85" s="196">
        <f t="shared" si="4"/>
        <v>0.2</v>
      </c>
      <c r="X85" s="195">
        <v>0</v>
      </c>
      <c r="Y85" s="192">
        <v>0</v>
      </c>
      <c r="Z85" s="192">
        <v>0</v>
      </c>
      <c r="AA85" s="192">
        <v>0</v>
      </c>
      <c r="AB85" s="196">
        <f t="shared" si="5"/>
        <v>0</v>
      </c>
      <c r="AC85" s="195">
        <v>0</v>
      </c>
      <c r="AD85" s="192">
        <v>0</v>
      </c>
      <c r="AE85" s="192">
        <v>0</v>
      </c>
      <c r="AF85" s="192">
        <v>0</v>
      </c>
      <c r="AG85" s="196">
        <f t="shared" si="6"/>
        <v>0</v>
      </c>
    </row>
    <row r="86" spans="1:33" ht="15.75" customHeight="1" x14ac:dyDescent="0.25">
      <c r="A86" s="321"/>
      <c r="B86" s="49" t="s">
        <v>91</v>
      </c>
      <c r="C86" s="190">
        <f t="shared" si="0"/>
        <v>1.5166666666666666</v>
      </c>
      <c r="D86" s="191">
        <v>2</v>
      </c>
      <c r="E86" s="192">
        <v>1</v>
      </c>
      <c r="F86" s="192">
        <v>1</v>
      </c>
      <c r="G86" s="192">
        <v>0</v>
      </c>
      <c r="H86" s="192">
        <v>1</v>
      </c>
      <c r="I86" s="193">
        <f t="shared" si="1"/>
        <v>0.75</v>
      </c>
      <c r="J86" s="194">
        <v>0.25</v>
      </c>
      <c r="K86" s="195">
        <v>0</v>
      </c>
      <c r="L86" s="192">
        <v>0</v>
      </c>
      <c r="M86" s="192">
        <v>0</v>
      </c>
      <c r="N86" s="192">
        <v>0</v>
      </c>
      <c r="O86" s="196">
        <f t="shared" si="7"/>
        <v>0</v>
      </c>
      <c r="P86" s="197">
        <v>0.5</v>
      </c>
      <c r="Q86" s="198">
        <v>0.5</v>
      </c>
      <c r="R86" s="198">
        <v>0</v>
      </c>
      <c r="S86" s="196">
        <f t="shared" si="3"/>
        <v>0.66666666666666663</v>
      </c>
      <c r="T86" s="195">
        <v>0.05</v>
      </c>
      <c r="U86" s="192">
        <v>0</v>
      </c>
      <c r="V86" s="192">
        <v>0</v>
      </c>
      <c r="W86" s="196">
        <f t="shared" si="4"/>
        <v>0.1</v>
      </c>
      <c r="X86" s="195">
        <v>0</v>
      </c>
      <c r="Y86" s="192">
        <v>0</v>
      </c>
      <c r="Z86" s="192">
        <v>0</v>
      </c>
      <c r="AA86" s="192">
        <v>0</v>
      </c>
      <c r="AB86" s="196">
        <f t="shared" si="5"/>
        <v>0</v>
      </c>
      <c r="AC86" s="195">
        <v>0</v>
      </c>
      <c r="AD86" s="192">
        <v>0</v>
      </c>
      <c r="AE86" s="192">
        <v>0</v>
      </c>
      <c r="AF86" s="192">
        <v>0</v>
      </c>
      <c r="AG86" s="196">
        <f t="shared" si="6"/>
        <v>0</v>
      </c>
    </row>
    <row r="87" spans="1:33" ht="15.75" customHeight="1" x14ac:dyDescent="0.25">
      <c r="A87" s="321"/>
      <c r="B87" s="49" t="s">
        <v>92</v>
      </c>
      <c r="C87" s="190">
        <f t="shared" si="0"/>
        <v>1.2083333333333335</v>
      </c>
      <c r="D87" s="191">
        <v>4</v>
      </c>
      <c r="E87" s="192">
        <v>0.5</v>
      </c>
      <c r="F87" s="192">
        <v>1</v>
      </c>
      <c r="G87" s="192">
        <v>0</v>
      </c>
      <c r="H87" s="192">
        <v>0</v>
      </c>
      <c r="I87" s="193">
        <f t="shared" si="1"/>
        <v>0.375</v>
      </c>
      <c r="J87" s="194">
        <v>0.25</v>
      </c>
      <c r="K87" s="195">
        <v>0</v>
      </c>
      <c r="L87" s="192">
        <v>0</v>
      </c>
      <c r="M87" s="192">
        <v>0</v>
      </c>
      <c r="N87" s="192">
        <v>0</v>
      </c>
      <c r="O87" s="196">
        <f t="shared" si="7"/>
        <v>0</v>
      </c>
      <c r="P87" s="197">
        <v>0.75</v>
      </c>
      <c r="Q87" s="198">
        <v>0.5</v>
      </c>
      <c r="R87" s="198">
        <v>0</v>
      </c>
      <c r="S87" s="196">
        <f t="shared" si="3"/>
        <v>0.83333333333333337</v>
      </c>
      <c r="T87" s="195">
        <v>0</v>
      </c>
      <c r="U87" s="192">
        <v>0</v>
      </c>
      <c r="V87" s="192">
        <v>0</v>
      </c>
      <c r="W87" s="196">
        <f t="shared" si="4"/>
        <v>0</v>
      </c>
      <c r="X87" s="195">
        <v>0</v>
      </c>
      <c r="Y87" s="192">
        <v>0</v>
      </c>
      <c r="Z87" s="192">
        <v>0</v>
      </c>
      <c r="AA87" s="192">
        <v>0</v>
      </c>
      <c r="AB87" s="196">
        <f t="shared" si="5"/>
        <v>0</v>
      </c>
      <c r="AC87" s="195">
        <v>0</v>
      </c>
      <c r="AD87" s="192">
        <v>0</v>
      </c>
      <c r="AE87" s="192">
        <v>0</v>
      </c>
      <c r="AF87" s="192">
        <v>0</v>
      </c>
      <c r="AG87" s="196">
        <f t="shared" si="6"/>
        <v>0</v>
      </c>
    </row>
    <row r="88" spans="1:33" ht="15.75" customHeight="1" x14ac:dyDescent="0.25">
      <c r="A88" s="321"/>
      <c r="B88" s="49" t="s">
        <v>93</v>
      </c>
      <c r="C88" s="190">
        <f t="shared" si="0"/>
        <v>4.0999999999999996</v>
      </c>
      <c r="D88" s="191">
        <v>2</v>
      </c>
      <c r="E88" s="192">
        <v>1</v>
      </c>
      <c r="F88" s="192">
        <v>1</v>
      </c>
      <c r="G88" s="192">
        <v>1</v>
      </c>
      <c r="H88" s="192">
        <v>1</v>
      </c>
      <c r="I88" s="193">
        <f t="shared" si="1"/>
        <v>1</v>
      </c>
      <c r="J88" s="194">
        <v>1</v>
      </c>
      <c r="K88" s="195">
        <v>1</v>
      </c>
      <c r="L88" s="192">
        <v>1</v>
      </c>
      <c r="M88" s="192">
        <v>0</v>
      </c>
      <c r="N88" s="192">
        <v>0</v>
      </c>
      <c r="O88" s="196">
        <f t="shared" si="7"/>
        <v>1</v>
      </c>
      <c r="P88" s="197">
        <v>0.75</v>
      </c>
      <c r="Q88" s="198">
        <v>0.5</v>
      </c>
      <c r="R88" s="198">
        <v>1</v>
      </c>
      <c r="S88" s="196">
        <f t="shared" si="3"/>
        <v>1.5</v>
      </c>
      <c r="T88" s="195">
        <v>0</v>
      </c>
      <c r="U88" s="192">
        <v>0.05</v>
      </c>
      <c r="V88" s="192">
        <v>0</v>
      </c>
      <c r="W88" s="196">
        <f t="shared" si="4"/>
        <v>0.1</v>
      </c>
      <c r="X88" s="195">
        <v>0</v>
      </c>
      <c r="Y88" s="192">
        <v>0</v>
      </c>
      <c r="Z88" s="192">
        <v>0</v>
      </c>
      <c r="AA88" s="192">
        <v>0</v>
      </c>
      <c r="AB88" s="196">
        <f t="shared" si="5"/>
        <v>0</v>
      </c>
      <c r="AC88" s="195">
        <v>0</v>
      </c>
      <c r="AD88" s="192">
        <v>0.5</v>
      </c>
      <c r="AE88" s="192">
        <v>0.5</v>
      </c>
      <c r="AF88" s="192">
        <v>0</v>
      </c>
      <c r="AG88" s="196">
        <f t="shared" si="6"/>
        <v>0.5</v>
      </c>
    </row>
    <row r="89" spans="1:33" ht="15.75" customHeight="1" x14ac:dyDescent="0.25">
      <c r="A89" s="321"/>
      <c r="B89" s="49" t="s">
        <v>94</v>
      </c>
      <c r="C89" s="190">
        <f t="shared" si="0"/>
        <v>2.7</v>
      </c>
      <c r="D89" s="191">
        <v>1</v>
      </c>
      <c r="E89" s="192">
        <v>1</v>
      </c>
      <c r="F89" s="192">
        <v>0</v>
      </c>
      <c r="G89" s="192">
        <v>0</v>
      </c>
      <c r="H89" s="192">
        <v>0</v>
      </c>
      <c r="I89" s="193">
        <f t="shared" si="1"/>
        <v>0.25</v>
      </c>
      <c r="J89" s="194">
        <v>0.25</v>
      </c>
      <c r="K89" s="195">
        <v>1</v>
      </c>
      <c r="L89" s="192">
        <v>0</v>
      </c>
      <c r="M89" s="192">
        <v>0</v>
      </c>
      <c r="N89" s="192">
        <v>0</v>
      </c>
      <c r="O89" s="196">
        <f t="shared" si="7"/>
        <v>0.5</v>
      </c>
      <c r="P89" s="197">
        <v>0.75</v>
      </c>
      <c r="Q89" s="198">
        <v>0.75</v>
      </c>
      <c r="R89" s="198">
        <v>0</v>
      </c>
      <c r="S89" s="196">
        <f t="shared" si="3"/>
        <v>1</v>
      </c>
      <c r="T89" s="195">
        <v>0.1</v>
      </c>
      <c r="U89" s="192">
        <v>0</v>
      </c>
      <c r="V89" s="192">
        <v>0</v>
      </c>
      <c r="W89" s="196">
        <f t="shared" si="4"/>
        <v>0.2</v>
      </c>
      <c r="X89" s="195">
        <v>0</v>
      </c>
      <c r="Y89" s="192">
        <v>0</v>
      </c>
      <c r="Z89" s="192">
        <v>0</v>
      </c>
      <c r="AA89" s="192">
        <v>0</v>
      </c>
      <c r="AB89" s="196">
        <f t="shared" si="5"/>
        <v>0</v>
      </c>
      <c r="AC89" s="195">
        <v>1</v>
      </c>
      <c r="AD89" s="192">
        <v>0.5</v>
      </c>
      <c r="AE89" s="192">
        <v>0</v>
      </c>
      <c r="AF89" s="192">
        <v>0</v>
      </c>
      <c r="AG89" s="196">
        <f t="shared" si="6"/>
        <v>0.75</v>
      </c>
    </row>
    <row r="90" spans="1:33" ht="15.75" customHeight="1" x14ac:dyDescent="0.25">
      <c r="A90" s="321"/>
      <c r="B90" s="49" t="s">
        <v>95</v>
      </c>
      <c r="C90" s="190">
        <f t="shared" si="0"/>
        <v>2.166666666666667</v>
      </c>
      <c r="D90" s="191">
        <v>4</v>
      </c>
      <c r="E90" s="192">
        <v>1</v>
      </c>
      <c r="F90" s="192">
        <v>1</v>
      </c>
      <c r="G90" s="192">
        <v>1</v>
      </c>
      <c r="H90" s="192">
        <v>1</v>
      </c>
      <c r="I90" s="193">
        <f t="shared" si="1"/>
        <v>1</v>
      </c>
      <c r="J90" s="194">
        <v>1</v>
      </c>
      <c r="K90" s="195">
        <v>0</v>
      </c>
      <c r="L90" s="192">
        <v>0</v>
      </c>
      <c r="M90" s="192">
        <v>0</v>
      </c>
      <c r="N90" s="192">
        <v>0</v>
      </c>
      <c r="O90" s="196">
        <f t="shared" si="7"/>
        <v>0</v>
      </c>
      <c r="P90" s="197">
        <v>1</v>
      </c>
      <c r="Q90" s="198">
        <v>0.75</v>
      </c>
      <c r="R90" s="198">
        <v>0</v>
      </c>
      <c r="S90" s="196">
        <f t="shared" si="3"/>
        <v>1.1666666666666667</v>
      </c>
      <c r="T90" s="195">
        <v>0</v>
      </c>
      <c r="U90" s="192">
        <v>0</v>
      </c>
      <c r="V90" s="192">
        <v>0</v>
      </c>
      <c r="W90" s="196">
        <f t="shared" si="4"/>
        <v>0</v>
      </c>
      <c r="X90" s="195">
        <v>0</v>
      </c>
      <c r="Y90" s="192">
        <v>0</v>
      </c>
      <c r="Z90" s="192">
        <v>0</v>
      </c>
      <c r="AA90" s="192">
        <v>0</v>
      </c>
      <c r="AB90" s="196">
        <f t="shared" si="5"/>
        <v>0</v>
      </c>
      <c r="AC90" s="195">
        <v>0</v>
      </c>
      <c r="AD90" s="192">
        <v>0</v>
      </c>
      <c r="AE90" s="192">
        <v>0</v>
      </c>
      <c r="AF90" s="192">
        <v>0</v>
      </c>
      <c r="AG90" s="196">
        <f t="shared" si="6"/>
        <v>0</v>
      </c>
    </row>
    <row r="91" spans="1:33" ht="15.75" customHeight="1" x14ac:dyDescent="0.25">
      <c r="A91" s="321"/>
      <c r="B91" s="49" t="s">
        <v>96</v>
      </c>
      <c r="C91" s="190">
        <f t="shared" si="0"/>
        <v>4.0333333333333332</v>
      </c>
      <c r="D91" s="191">
        <v>2</v>
      </c>
      <c r="E91" s="192">
        <v>1</v>
      </c>
      <c r="F91" s="192">
        <v>1</v>
      </c>
      <c r="G91" s="192">
        <v>1</v>
      </c>
      <c r="H91" s="192">
        <v>1</v>
      </c>
      <c r="I91" s="193">
        <f t="shared" si="1"/>
        <v>1</v>
      </c>
      <c r="J91" s="194">
        <v>1</v>
      </c>
      <c r="K91" s="195">
        <v>1</v>
      </c>
      <c r="L91" s="192">
        <v>1</v>
      </c>
      <c r="M91" s="192">
        <v>0</v>
      </c>
      <c r="N91" s="192">
        <v>1</v>
      </c>
      <c r="O91" s="196">
        <f t="shared" si="7"/>
        <v>1.5</v>
      </c>
      <c r="P91" s="197">
        <v>0.5</v>
      </c>
      <c r="Q91" s="198">
        <v>0.9</v>
      </c>
      <c r="R91" s="198">
        <v>0.9</v>
      </c>
      <c r="S91" s="196">
        <f t="shared" si="3"/>
        <v>1.5333333333333332</v>
      </c>
      <c r="T91" s="195">
        <v>0</v>
      </c>
      <c r="U91" s="192">
        <v>0</v>
      </c>
      <c r="V91" s="192">
        <v>0</v>
      </c>
      <c r="W91" s="196">
        <f t="shared" si="4"/>
        <v>0</v>
      </c>
      <c r="X91" s="195">
        <v>0</v>
      </c>
      <c r="Y91" s="192">
        <v>0</v>
      </c>
      <c r="Z91" s="192">
        <v>0</v>
      </c>
      <c r="AA91" s="192">
        <v>0</v>
      </c>
      <c r="AB91" s="196">
        <f t="shared" si="5"/>
        <v>0</v>
      </c>
      <c r="AC91" s="195">
        <v>0</v>
      </c>
      <c r="AD91" s="192">
        <v>0</v>
      </c>
      <c r="AE91" s="192">
        <v>0</v>
      </c>
      <c r="AF91" s="192">
        <v>0</v>
      </c>
      <c r="AG91" s="196">
        <f t="shared" si="6"/>
        <v>0</v>
      </c>
    </row>
    <row r="92" spans="1:33" ht="15.75" customHeight="1" x14ac:dyDescent="0.25">
      <c r="A92" s="322"/>
      <c r="B92" s="75" t="s">
        <v>97</v>
      </c>
      <c r="C92" s="227">
        <f t="shared" si="0"/>
        <v>3.4166666666666665</v>
      </c>
      <c r="D92" s="206">
        <v>3</v>
      </c>
      <c r="E92" s="207">
        <v>0</v>
      </c>
      <c r="F92" s="207">
        <v>1</v>
      </c>
      <c r="G92" s="207">
        <v>1</v>
      </c>
      <c r="H92" s="207">
        <v>0</v>
      </c>
      <c r="I92" s="208">
        <f t="shared" si="1"/>
        <v>0.5</v>
      </c>
      <c r="J92" s="209">
        <v>0.5</v>
      </c>
      <c r="K92" s="210">
        <v>1</v>
      </c>
      <c r="L92" s="207">
        <v>1</v>
      </c>
      <c r="M92" s="207">
        <v>0</v>
      </c>
      <c r="N92" s="207">
        <v>0</v>
      </c>
      <c r="O92" s="211">
        <f t="shared" si="7"/>
        <v>1</v>
      </c>
      <c r="P92" s="212">
        <v>0.5</v>
      </c>
      <c r="Q92" s="213">
        <v>0.5</v>
      </c>
      <c r="R92" s="213">
        <v>0</v>
      </c>
      <c r="S92" s="211">
        <f t="shared" si="3"/>
        <v>0.66666666666666663</v>
      </c>
      <c r="T92" s="210">
        <v>0</v>
      </c>
      <c r="U92" s="207">
        <v>0</v>
      </c>
      <c r="V92" s="207">
        <v>0</v>
      </c>
      <c r="W92" s="211">
        <f t="shared" si="4"/>
        <v>0</v>
      </c>
      <c r="X92" s="210">
        <v>0</v>
      </c>
      <c r="Y92" s="207">
        <v>0</v>
      </c>
      <c r="Z92" s="207">
        <v>0</v>
      </c>
      <c r="AA92" s="207">
        <v>0</v>
      </c>
      <c r="AB92" s="211">
        <f t="shared" si="5"/>
        <v>0</v>
      </c>
      <c r="AC92" s="210">
        <v>1</v>
      </c>
      <c r="AD92" s="207">
        <v>0.5</v>
      </c>
      <c r="AE92" s="207">
        <v>1</v>
      </c>
      <c r="AF92" s="207">
        <v>0</v>
      </c>
      <c r="AG92" s="211">
        <f t="shared" si="6"/>
        <v>1.25</v>
      </c>
    </row>
    <row r="93" spans="1:33" ht="15.75" customHeight="1" x14ac:dyDescent="0.25">
      <c r="A93" s="320" t="s">
        <v>98</v>
      </c>
      <c r="B93" s="42" t="s">
        <v>99</v>
      </c>
      <c r="C93" s="181">
        <f t="shared" si="0"/>
        <v>3.3250000000000002</v>
      </c>
      <c r="D93" s="182">
        <v>3</v>
      </c>
      <c r="E93" s="183">
        <v>1</v>
      </c>
      <c r="F93" s="183">
        <v>0</v>
      </c>
      <c r="G93" s="183">
        <v>0.5</v>
      </c>
      <c r="H93" s="183">
        <v>0</v>
      </c>
      <c r="I93" s="184">
        <f t="shared" si="1"/>
        <v>0.375</v>
      </c>
      <c r="J93" s="185">
        <v>0.25</v>
      </c>
      <c r="K93" s="186">
        <v>1</v>
      </c>
      <c r="L93" s="183">
        <v>1</v>
      </c>
      <c r="M93" s="183">
        <v>1</v>
      </c>
      <c r="N93" s="183">
        <v>0</v>
      </c>
      <c r="O93" s="187">
        <f t="shared" si="7"/>
        <v>1.5</v>
      </c>
      <c r="P93" s="197">
        <v>0.5</v>
      </c>
      <c r="Q93" s="198">
        <v>0.5</v>
      </c>
      <c r="R93" s="198">
        <v>0.5</v>
      </c>
      <c r="S93" s="187">
        <f t="shared" si="3"/>
        <v>1</v>
      </c>
      <c r="T93" s="186">
        <v>0.1</v>
      </c>
      <c r="U93" s="183">
        <v>0</v>
      </c>
      <c r="V93" s="183">
        <v>0</v>
      </c>
      <c r="W93" s="187">
        <f t="shared" si="4"/>
        <v>0.2</v>
      </c>
      <c r="X93" s="186">
        <v>0</v>
      </c>
      <c r="Y93" s="183">
        <v>0</v>
      </c>
      <c r="Z93" s="183">
        <v>0</v>
      </c>
      <c r="AA93" s="183">
        <v>0</v>
      </c>
      <c r="AB93" s="187">
        <f t="shared" si="5"/>
        <v>0</v>
      </c>
      <c r="AC93" s="186">
        <v>0.25</v>
      </c>
      <c r="AD93" s="183">
        <v>0.25</v>
      </c>
      <c r="AE93" s="183">
        <v>0</v>
      </c>
      <c r="AF93" s="183">
        <v>0</v>
      </c>
      <c r="AG93" s="187">
        <f t="shared" si="6"/>
        <v>0.25</v>
      </c>
    </row>
    <row r="94" spans="1:33" ht="15.75" customHeight="1" x14ac:dyDescent="0.25">
      <c r="A94" s="321"/>
      <c r="B94" s="49" t="s">
        <v>100</v>
      </c>
      <c r="C94" s="190">
        <f t="shared" si="0"/>
        <v>2.15</v>
      </c>
      <c r="D94" s="191">
        <v>2</v>
      </c>
      <c r="E94" s="192">
        <v>1</v>
      </c>
      <c r="F94" s="192">
        <v>0</v>
      </c>
      <c r="G94" s="192">
        <v>0</v>
      </c>
      <c r="H94" s="192">
        <v>0</v>
      </c>
      <c r="I94" s="193">
        <f t="shared" si="1"/>
        <v>0.25</v>
      </c>
      <c r="J94" s="194">
        <v>0.25</v>
      </c>
      <c r="K94" s="195">
        <v>0</v>
      </c>
      <c r="L94" s="192">
        <v>0</v>
      </c>
      <c r="M94" s="192">
        <v>0</v>
      </c>
      <c r="N94" s="192">
        <v>0</v>
      </c>
      <c r="O94" s="196">
        <f t="shared" si="7"/>
        <v>0</v>
      </c>
      <c r="P94" s="197">
        <v>0.9</v>
      </c>
      <c r="Q94" s="198">
        <v>0.25</v>
      </c>
      <c r="R94" s="198">
        <v>0.5</v>
      </c>
      <c r="S94" s="196">
        <f t="shared" si="3"/>
        <v>1.0999999999999999</v>
      </c>
      <c r="T94" s="195">
        <v>0.3</v>
      </c>
      <c r="U94" s="192">
        <v>0.1</v>
      </c>
      <c r="V94" s="192">
        <v>0</v>
      </c>
      <c r="W94" s="196">
        <f t="shared" si="4"/>
        <v>0.8</v>
      </c>
      <c r="X94" s="195">
        <v>0</v>
      </c>
      <c r="Y94" s="192">
        <v>0</v>
      </c>
      <c r="Z94" s="192">
        <v>0</v>
      </c>
      <c r="AA94" s="192">
        <v>0</v>
      </c>
      <c r="AB94" s="196">
        <f t="shared" si="5"/>
        <v>0</v>
      </c>
      <c r="AC94" s="195">
        <v>0</v>
      </c>
      <c r="AD94" s="192">
        <v>0</v>
      </c>
      <c r="AE94" s="192">
        <v>0</v>
      </c>
      <c r="AF94" s="192">
        <v>0</v>
      </c>
      <c r="AG94" s="196">
        <f t="shared" si="6"/>
        <v>0</v>
      </c>
    </row>
    <row r="95" spans="1:33" ht="15.75" customHeight="1" x14ac:dyDescent="0.25">
      <c r="A95" s="321"/>
      <c r="B95" s="49" t="s">
        <v>101</v>
      </c>
      <c r="C95" s="190">
        <f t="shared" si="0"/>
        <v>4.8333333333333339</v>
      </c>
      <c r="D95" s="191">
        <v>3</v>
      </c>
      <c r="E95" s="192">
        <v>1</v>
      </c>
      <c r="F95" s="192">
        <v>1</v>
      </c>
      <c r="G95" s="192">
        <v>1</v>
      </c>
      <c r="H95" s="192">
        <v>1</v>
      </c>
      <c r="I95" s="193">
        <f t="shared" si="1"/>
        <v>1</v>
      </c>
      <c r="J95" s="194">
        <v>1</v>
      </c>
      <c r="K95" s="195">
        <v>1</v>
      </c>
      <c r="L95" s="192">
        <v>1</v>
      </c>
      <c r="M95" s="192">
        <v>1</v>
      </c>
      <c r="N95" s="192">
        <v>0</v>
      </c>
      <c r="O95" s="196">
        <f t="shared" si="7"/>
        <v>1.5</v>
      </c>
      <c r="P95" s="197">
        <v>0.5</v>
      </c>
      <c r="Q95" s="198">
        <v>0.75</v>
      </c>
      <c r="R95" s="198">
        <v>0</v>
      </c>
      <c r="S95" s="196">
        <f t="shared" si="3"/>
        <v>0.83333333333333337</v>
      </c>
      <c r="T95" s="195">
        <v>0</v>
      </c>
      <c r="U95" s="192">
        <v>0</v>
      </c>
      <c r="V95" s="192">
        <v>0</v>
      </c>
      <c r="W95" s="196">
        <f t="shared" si="4"/>
        <v>0</v>
      </c>
      <c r="X95" s="195">
        <v>0</v>
      </c>
      <c r="Y95" s="192">
        <v>0</v>
      </c>
      <c r="Z95" s="192">
        <v>0</v>
      </c>
      <c r="AA95" s="192">
        <v>0</v>
      </c>
      <c r="AB95" s="196">
        <f t="shared" si="5"/>
        <v>0</v>
      </c>
      <c r="AC95" s="195">
        <v>1</v>
      </c>
      <c r="AD95" s="192">
        <v>1</v>
      </c>
      <c r="AE95" s="192">
        <v>0.5</v>
      </c>
      <c r="AF95" s="192">
        <v>0.5</v>
      </c>
      <c r="AG95" s="196">
        <f t="shared" si="6"/>
        <v>1.5</v>
      </c>
    </row>
    <row r="96" spans="1:33" ht="15.75" customHeight="1" x14ac:dyDescent="0.25">
      <c r="A96" s="321"/>
      <c r="B96" s="49" t="s">
        <v>102</v>
      </c>
      <c r="C96" s="222">
        <f t="shared" si="0"/>
        <v>3.6</v>
      </c>
      <c r="D96" s="191">
        <v>3</v>
      </c>
      <c r="E96" s="192">
        <v>1</v>
      </c>
      <c r="F96" s="192">
        <v>1</v>
      </c>
      <c r="G96" s="192">
        <v>1</v>
      </c>
      <c r="H96" s="192">
        <v>1</v>
      </c>
      <c r="I96" s="193">
        <f t="shared" si="1"/>
        <v>1</v>
      </c>
      <c r="J96" s="194">
        <v>1</v>
      </c>
      <c r="K96" s="195">
        <v>0</v>
      </c>
      <c r="L96" s="192">
        <v>1</v>
      </c>
      <c r="M96" s="192">
        <v>1</v>
      </c>
      <c r="N96" s="192">
        <v>1</v>
      </c>
      <c r="O96" s="196">
        <f t="shared" si="7"/>
        <v>1.5</v>
      </c>
      <c r="P96" s="197">
        <v>0.5</v>
      </c>
      <c r="Q96" s="198">
        <v>0.5</v>
      </c>
      <c r="R96" s="198">
        <v>0.5</v>
      </c>
      <c r="S96" s="194">
        <f t="shared" si="3"/>
        <v>1</v>
      </c>
      <c r="T96" s="195">
        <v>0.05</v>
      </c>
      <c r="U96" s="192">
        <v>0</v>
      </c>
      <c r="V96" s="192">
        <v>0</v>
      </c>
      <c r="W96" s="194">
        <f t="shared" si="4"/>
        <v>0.1</v>
      </c>
      <c r="X96" s="195">
        <v>0</v>
      </c>
      <c r="Y96" s="192">
        <v>0</v>
      </c>
      <c r="Z96" s="192">
        <v>0</v>
      </c>
      <c r="AA96" s="192">
        <v>0</v>
      </c>
      <c r="AB96" s="194">
        <f t="shared" si="5"/>
        <v>0</v>
      </c>
      <c r="AC96" s="195">
        <v>0</v>
      </c>
      <c r="AD96" s="192">
        <v>0</v>
      </c>
      <c r="AE96" s="192">
        <v>0</v>
      </c>
      <c r="AF96" s="192">
        <v>0</v>
      </c>
      <c r="AG96" s="194">
        <f t="shared" si="6"/>
        <v>0</v>
      </c>
    </row>
    <row r="97" spans="1:33" ht="15.75" customHeight="1" x14ac:dyDescent="0.25">
      <c r="A97" s="321"/>
      <c r="B97" s="49" t="s">
        <v>103</v>
      </c>
      <c r="C97" s="190">
        <f t="shared" si="0"/>
        <v>0.75</v>
      </c>
      <c r="D97" s="191">
        <v>2</v>
      </c>
      <c r="E97" s="192">
        <v>1</v>
      </c>
      <c r="F97" s="192">
        <v>1</v>
      </c>
      <c r="G97" s="192">
        <v>1</v>
      </c>
      <c r="H97" s="192">
        <v>0</v>
      </c>
      <c r="I97" s="193">
        <f t="shared" si="1"/>
        <v>0.75</v>
      </c>
      <c r="J97" s="194">
        <v>0.5</v>
      </c>
      <c r="K97" s="195">
        <v>0</v>
      </c>
      <c r="L97" s="192">
        <v>0</v>
      </c>
      <c r="M97" s="192">
        <v>0</v>
      </c>
      <c r="N97" s="192">
        <v>0</v>
      </c>
      <c r="O97" s="196">
        <f t="shared" si="7"/>
        <v>0</v>
      </c>
      <c r="P97" s="197">
        <v>0</v>
      </c>
      <c r="Q97" s="198">
        <v>0</v>
      </c>
      <c r="R97" s="198">
        <v>0</v>
      </c>
      <c r="S97" s="196">
        <f t="shared" si="3"/>
        <v>0</v>
      </c>
      <c r="T97" s="195">
        <v>0</v>
      </c>
      <c r="U97" s="192">
        <v>0</v>
      </c>
      <c r="V97" s="192">
        <v>0</v>
      </c>
      <c r="W97" s="196">
        <f t="shared" si="4"/>
        <v>0</v>
      </c>
      <c r="X97" s="195">
        <v>0</v>
      </c>
      <c r="Y97" s="192">
        <v>0</v>
      </c>
      <c r="Z97" s="192">
        <v>0</v>
      </c>
      <c r="AA97" s="192">
        <v>0</v>
      </c>
      <c r="AB97" s="196">
        <f t="shared" si="5"/>
        <v>0</v>
      </c>
      <c r="AC97" s="195">
        <v>0</v>
      </c>
      <c r="AD97" s="192">
        <v>0</v>
      </c>
      <c r="AE97" s="192">
        <v>0</v>
      </c>
      <c r="AF97" s="192">
        <v>0</v>
      </c>
      <c r="AG97" s="196">
        <f t="shared" si="6"/>
        <v>0</v>
      </c>
    </row>
    <row r="98" spans="1:33" ht="15.75" customHeight="1" x14ac:dyDescent="0.25">
      <c r="A98" s="321"/>
      <c r="B98" s="49" t="s">
        <v>104</v>
      </c>
      <c r="C98" s="190">
        <f t="shared" si="0"/>
        <v>5.125</v>
      </c>
      <c r="D98" s="191">
        <v>1</v>
      </c>
      <c r="E98" s="192">
        <v>1</v>
      </c>
      <c r="F98" s="192">
        <v>1</v>
      </c>
      <c r="G98" s="192">
        <v>1</v>
      </c>
      <c r="H98" s="192">
        <v>1</v>
      </c>
      <c r="I98" s="193">
        <f t="shared" si="1"/>
        <v>1</v>
      </c>
      <c r="J98" s="194">
        <v>1</v>
      </c>
      <c r="K98" s="195">
        <v>1</v>
      </c>
      <c r="L98" s="192">
        <v>1</v>
      </c>
      <c r="M98" s="192">
        <v>1</v>
      </c>
      <c r="N98" s="192">
        <v>1</v>
      </c>
      <c r="O98" s="196">
        <f t="shared" si="7"/>
        <v>2</v>
      </c>
      <c r="P98" s="197">
        <v>0.75</v>
      </c>
      <c r="Q98" s="198">
        <v>0.9</v>
      </c>
      <c r="R98" s="198">
        <v>0</v>
      </c>
      <c r="S98" s="196">
        <f t="shared" si="3"/>
        <v>1.0999999999999999</v>
      </c>
      <c r="T98" s="195">
        <v>0.2</v>
      </c>
      <c r="U98" s="192">
        <v>0</v>
      </c>
      <c r="V98" s="192">
        <v>0</v>
      </c>
      <c r="W98" s="196">
        <f t="shared" si="4"/>
        <v>0.4</v>
      </c>
      <c r="X98" s="195">
        <v>0</v>
      </c>
      <c r="Y98" s="192">
        <v>0</v>
      </c>
      <c r="Z98" s="192">
        <v>0</v>
      </c>
      <c r="AA98" s="192">
        <v>0</v>
      </c>
      <c r="AB98" s="196">
        <f t="shared" si="5"/>
        <v>0</v>
      </c>
      <c r="AC98" s="195">
        <v>1</v>
      </c>
      <c r="AD98" s="192">
        <v>0.25</v>
      </c>
      <c r="AE98" s="192">
        <v>0</v>
      </c>
      <c r="AF98" s="192">
        <v>0</v>
      </c>
      <c r="AG98" s="196">
        <f t="shared" si="6"/>
        <v>0.625</v>
      </c>
    </row>
    <row r="99" spans="1:33" ht="15.75" customHeight="1" x14ac:dyDescent="0.25">
      <c r="A99" s="321"/>
      <c r="B99" s="49" t="s">
        <v>105</v>
      </c>
      <c r="C99" s="190">
        <f t="shared" si="0"/>
        <v>0</v>
      </c>
      <c r="D99" s="199"/>
      <c r="E99" s="192"/>
      <c r="F99" s="192"/>
      <c r="G99" s="192"/>
      <c r="H99" s="192"/>
      <c r="I99" s="200">
        <f t="shared" si="1"/>
        <v>0</v>
      </c>
      <c r="J99" s="196"/>
      <c r="K99" s="195"/>
      <c r="L99" s="192"/>
      <c r="M99" s="192"/>
      <c r="N99" s="192"/>
      <c r="O99" s="196">
        <f t="shared" si="7"/>
        <v>0</v>
      </c>
      <c r="P99" s="201"/>
      <c r="Q99" s="202"/>
      <c r="R99" s="202"/>
      <c r="S99" s="196">
        <f t="shared" si="3"/>
        <v>0</v>
      </c>
      <c r="T99" s="203"/>
      <c r="U99" s="204"/>
      <c r="V99" s="204"/>
      <c r="W99" s="196">
        <f t="shared" si="4"/>
        <v>0</v>
      </c>
      <c r="X99" s="203"/>
      <c r="Y99" s="204"/>
      <c r="Z99" s="204"/>
      <c r="AA99" s="204"/>
      <c r="AB99" s="196">
        <f t="shared" si="5"/>
        <v>0</v>
      </c>
      <c r="AC99" s="203"/>
      <c r="AD99" s="204"/>
      <c r="AE99" s="204"/>
      <c r="AF99" s="204"/>
      <c r="AG99" s="196">
        <f t="shared" si="6"/>
        <v>0</v>
      </c>
    </row>
    <row r="100" spans="1:33" ht="15.75" customHeight="1" x14ac:dyDescent="0.25">
      <c r="A100" s="321"/>
      <c r="B100" s="49" t="s">
        <v>106</v>
      </c>
      <c r="C100" s="190">
        <f t="shared" si="0"/>
        <v>0.5</v>
      </c>
      <c r="D100" s="191">
        <v>4</v>
      </c>
      <c r="E100" s="192">
        <v>1</v>
      </c>
      <c r="F100" s="192">
        <v>0</v>
      </c>
      <c r="G100" s="192">
        <v>0</v>
      </c>
      <c r="H100" s="192">
        <v>1</v>
      </c>
      <c r="I100" s="193">
        <f t="shared" si="1"/>
        <v>0.5</v>
      </c>
      <c r="J100" s="194">
        <v>0.25</v>
      </c>
      <c r="K100" s="195">
        <v>0</v>
      </c>
      <c r="L100" s="192">
        <v>0</v>
      </c>
      <c r="M100" s="192">
        <v>0</v>
      </c>
      <c r="N100" s="192">
        <v>0</v>
      </c>
      <c r="O100" s="196">
        <f t="shared" si="7"/>
        <v>0</v>
      </c>
      <c r="P100" s="197">
        <v>0</v>
      </c>
      <c r="Q100" s="198">
        <v>0</v>
      </c>
      <c r="R100" s="198">
        <v>0</v>
      </c>
      <c r="S100" s="196">
        <f t="shared" si="3"/>
        <v>0</v>
      </c>
      <c r="T100" s="195">
        <v>0</v>
      </c>
      <c r="U100" s="192">
        <v>0</v>
      </c>
      <c r="V100" s="192">
        <v>0</v>
      </c>
      <c r="W100" s="196">
        <f t="shared" si="4"/>
        <v>0</v>
      </c>
      <c r="X100" s="195">
        <v>0</v>
      </c>
      <c r="Y100" s="192">
        <v>0</v>
      </c>
      <c r="Z100" s="192">
        <v>0</v>
      </c>
      <c r="AA100" s="192">
        <v>0</v>
      </c>
      <c r="AB100" s="196">
        <f t="shared" si="5"/>
        <v>0</v>
      </c>
      <c r="AC100" s="195">
        <v>0</v>
      </c>
      <c r="AD100" s="192">
        <v>0</v>
      </c>
      <c r="AE100" s="192">
        <v>0</v>
      </c>
      <c r="AF100" s="192">
        <v>0</v>
      </c>
      <c r="AG100" s="196">
        <f t="shared" si="6"/>
        <v>0</v>
      </c>
    </row>
    <row r="101" spans="1:33" ht="15.75" customHeight="1" x14ac:dyDescent="0.25">
      <c r="A101" s="321"/>
      <c r="B101" s="49" t="s">
        <v>107</v>
      </c>
      <c r="C101" s="190">
        <f t="shared" si="0"/>
        <v>0</v>
      </c>
      <c r="D101" s="199"/>
      <c r="E101" s="192"/>
      <c r="F101" s="192"/>
      <c r="G101" s="192"/>
      <c r="H101" s="192"/>
      <c r="I101" s="200">
        <f t="shared" si="1"/>
        <v>0</v>
      </c>
      <c r="J101" s="196"/>
      <c r="K101" s="195"/>
      <c r="L101" s="192"/>
      <c r="M101" s="192"/>
      <c r="N101" s="192"/>
      <c r="O101" s="196">
        <f t="shared" si="7"/>
        <v>0</v>
      </c>
      <c r="P101" s="201"/>
      <c r="Q101" s="202"/>
      <c r="R101" s="202"/>
      <c r="S101" s="196">
        <f t="shared" si="3"/>
        <v>0</v>
      </c>
      <c r="T101" s="203"/>
      <c r="U101" s="204"/>
      <c r="V101" s="204"/>
      <c r="W101" s="196">
        <f t="shared" si="4"/>
        <v>0</v>
      </c>
      <c r="X101" s="203"/>
      <c r="Y101" s="204"/>
      <c r="Z101" s="204"/>
      <c r="AA101" s="204"/>
      <c r="AB101" s="196">
        <f t="shared" si="5"/>
        <v>0</v>
      </c>
      <c r="AC101" s="203"/>
      <c r="AD101" s="204"/>
      <c r="AE101" s="204"/>
      <c r="AF101" s="204"/>
      <c r="AG101" s="196">
        <f t="shared" si="6"/>
        <v>0</v>
      </c>
    </row>
    <row r="102" spans="1:33" ht="15.75" customHeight="1" x14ac:dyDescent="0.25">
      <c r="A102" s="321"/>
      <c r="B102" s="49" t="s">
        <v>108</v>
      </c>
      <c r="C102" s="190">
        <f t="shared" si="0"/>
        <v>4.2666666666666666</v>
      </c>
      <c r="D102" s="191">
        <v>1</v>
      </c>
      <c r="E102" s="192">
        <v>0.5</v>
      </c>
      <c r="F102" s="192">
        <v>0</v>
      </c>
      <c r="G102" s="192">
        <v>0</v>
      </c>
      <c r="H102" s="192">
        <v>0</v>
      </c>
      <c r="I102" s="193">
        <f t="shared" si="1"/>
        <v>0.125</v>
      </c>
      <c r="J102" s="194">
        <v>0</v>
      </c>
      <c r="K102" s="195">
        <v>1</v>
      </c>
      <c r="L102" s="192">
        <v>1</v>
      </c>
      <c r="M102" s="192">
        <v>1</v>
      </c>
      <c r="N102" s="192">
        <v>1</v>
      </c>
      <c r="O102" s="196">
        <f t="shared" si="7"/>
        <v>2</v>
      </c>
      <c r="P102" s="197">
        <v>1</v>
      </c>
      <c r="Q102" s="198">
        <v>0</v>
      </c>
      <c r="R102" s="198">
        <v>0</v>
      </c>
      <c r="S102" s="196">
        <f t="shared" si="3"/>
        <v>0.66666666666666663</v>
      </c>
      <c r="T102" s="195">
        <v>0.3</v>
      </c>
      <c r="U102" s="192">
        <v>0</v>
      </c>
      <c r="V102" s="192">
        <v>0</v>
      </c>
      <c r="W102" s="196">
        <f t="shared" si="4"/>
        <v>0.6</v>
      </c>
      <c r="X102" s="195">
        <v>0.25</v>
      </c>
      <c r="Y102" s="192">
        <v>0</v>
      </c>
      <c r="Z102" s="192">
        <v>0</v>
      </c>
      <c r="AA102" s="192">
        <v>0</v>
      </c>
      <c r="AB102" s="196">
        <f t="shared" si="5"/>
        <v>0.125</v>
      </c>
      <c r="AC102" s="195">
        <v>0.5</v>
      </c>
      <c r="AD102" s="192">
        <v>0</v>
      </c>
      <c r="AE102" s="192">
        <v>1</v>
      </c>
      <c r="AF102" s="192">
        <v>0</v>
      </c>
      <c r="AG102" s="196">
        <f t="shared" si="6"/>
        <v>0.75</v>
      </c>
    </row>
    <row r="103" spans="1:33" ht="15.75" customHeight="1" x14ac:dyDescent="0.25">
      <c r="A103" s="321"/>
      <c r="B103" s="49" t="s">
        <v>109</v>
      </c>
      <c r="C103" s="190">
        <f t="shared" si="0"/>
        <v>3.3250000000000002</v>
      </c>
      <c r="D103" s="191">
        <v>4</v>
      </c>
      <c r="E103" s="192">
        <v>1</v>
      </c>
      <c r="F103" s="192">
        <v>1</v>
      </c>
      <c r="G103" s="192">
        <v>0.5</v>
      </c>
      <c r="H103" s="192">
        <v>1</v>
      </c>
      <c r="I103" s="193">
        <f t="shared" si="1"/>
        <v>0.875</v>
      </c>
      <c r="J103" s="194">
        <v>0.5</v>
      </c>
      <c r="K103" s="195">
        <v>0</v>
      </c>
      <c r="L103" s="192">
        <v>0</v>
      </c>
      <c r="M103" s="192">
        <v>0</v>
      </c>
      <c r="N103" s="192">
        <v>0</v>
      </c>
      <c r="O103" s="196">
        <f t="shared" si="7"/>
        <v>0</v>
      </c>
      <c r="P103" s="197">
        <v>0.5</v>
      </c>
      <c r="Q103" s="198">
        <v>0.25</v>
      </c>
      <c r="R103" s="198">
        <v>0</v>
      </c>
      <c r="S103" s="196">
        <f t="shared" si="3"/>
        <v>0.5</v>
      </c>
      <c r="T103" s="195">
        <v>0.4</v>
      </c>
      <c r="U103" s="192">
        <v>0.2</v>
      </c>
      <c r="V103" s="192">
        <v>0</v>
      </c>
      <c r="W103" s="196">
        <f t="shared" si="4"/>
        <v>1.2000000000000002</v>
      </c>
      <c r="X103" s="195">
        <v>0</v>
      </c>
      <c r="Y103" s="192">
        <v>0</v>
      </c>
      <c r="Z103" s="192">
        <v>0</v>
      </c>
      <c r="AA103" s="192">
        <v>0</v>
      </c>
      <c r="AB103" s="196">
        <f t="shared" si="5"/>
        <v>0</v>
      </c>
      <c r="AC103" s="195">
        <v>1</v>
      </c>
      <c r="AD103" s="192">
        <v>0.5</v>
      </c>
      <c r="AE103" s="192">
        <v>0</v>
      </c>
      <c r="AF103" s="192">
        <v>0</v>
      </c>
      <c r="AG103" s="196">
        <f t="shared" si="6"/>
        <v>0.75</v>
      </c>
    </row>
    <row r="104" spans="1:33" ht="15.75" customHeight="1" x14ac:dyDescent="0.25">
      <c r="A104" s="322"/>
      <c r="B104" s="75" t="s">
        <v>110</v>
      </c>
      <c r="C104" s="227">
        <f t="shared" si="0"/>
        <v>1.5166666666666668</v>
      </c>
      <c r="D104" s="206">
        <v>2</v>
      </c>
      <c r="E104" s="207">
        <v>1</v>
      </c>
      <c r="F104" s="207">
        <v>0</v>
      </c>
      <c r="G104" s="207">
        <v>0</v>
      </c>
      <c r="H104" s="207">
        <v>0</v>
      </c>
      <c r="I104" s="208">
        <f t="shared" si="1"/>
        <v>0.25</v>
      </c>
      <c r="J104" s="209">
        <v>0.25</v>
      </c>
      <c r="K104" s="210">
        <v>1</v>
      </c>
      <c r="L104" s="207">
        <v>1</v>
      </c>
      <c r="M104" s="207">
        <v>0</v>
      </c>
      <c r="N104" s="207">
        <v>0</v>
      </c>
      <c r="O104" s="211">
        <f t="shared" si="7"/>
        <v>1</v>
      </c>
      <c r="P104" s="212">
        <v>0.25</v>
      </c>
      <c r="Q104" s="213">
        <v>0</v>
      </c>
      <c r="R104" s="213">
        <v>0</v>
      </c>
      <c r="S104" s="211">
        <f t="shared" si="3"/>
        <v>0.16666666666666666</v>
      </c>
      <c r="T104" s="210">
        <v>0</v>
      </c>
      <c r="U104" s="207">
        <v>0.05</v>
      </c>
      <c r="V104" s="207">
        <v>0</v>
      </c>
      <c r="W104" s="211">
        <f t="shared" si="4"/>
        <v>0.1</v>
      </c>
      <c r="X104" s="210">
        <v>0</v>
      </c>
      <c r="Y104" s="207">
        <v>0</v>
      </c>
      <c r="Z104" s="207">
        <v>0</v>
      </c>
      <c r="AA104" s="207">
        <v>0</v>
      </c>
      <c r="AB104" s="211">
        <f t="shared" si="5"/>
        <v>0</v>
      </c>
      <c r="AC104" s="210">
        <v>0</v>
      </c>
      <c r="AD104" s="207">
        <v>0</v>
      </c>
      <c r="AE104" s="207">
        <v>0</v>
      </c>
      <c r="AF104" s="207">
        <v>0</v>
      </c>
      <c r="AG104" s="211">
        <f t="shared" si="6"/>
        <v>0</v>
      </c>
    </row>
  </sheetData>
  <mergeCells count="17">
    <mergeCell ref="A33:A47"/>
    <mergeCell ref="A48:A58"/>
    <mergeCell ref="A59:A74"/>
    <mergeCell ref="A75:A92"/>
    <mergeCell ref="A93:A104"/>
    <mergeCell ref="T1:W1"/>
    <mergeCell ref="X1:AB1"/>
    <mergeCell ref="AC1:AG1"/>
    <mergeCell ref="A3:A17"/>
    <mergeCell ref="A19:A32"/>
    <mergeCell ref="A1:A2"/>
    <mergeCell ref="B1:B2"/>
    <mergeCell ref="C1:C2"/>
    <mergeCell ref="D1:D2"/>
    <mergeCell ref="E1:J1"/>
    <mergeCell ref="K1:O1"/>
    <mergeCell ref="P1:S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2.6640625" customWidth="1"/>
    <col min="2" max="2" width="33" customWidth="1"/>
    <col min="3" max="39" width="5.109375" customWidth="1"/>
  </cols>
  <sheetData>
    <row r="1" spans="1:39" ht="15.75" customHeight="1" x14ac:dyDescent="0.25">
      <c r="A1" s="323" t="s">
        <v>0</v>
      </c>
      <c r="B1" s="325" t="s">
        <v>1</v>
      </c>
      <c r="C1" s="329" t="s">
        <v>111</v>
      </c>
      <c r="D1" s="330" t="s">
        <v>112</v>
      </c>
      <c r="E1" s="328"/>
      <c r="F1" s="331" t="s">
        <v>113</v>
      </c>
      <c r="G1" s="328"/>
      <c r="H1" s="332" t="s">
        <v>114</v>
      </c>
      <c r="I1" s="328"/>
      <c r="J1" s="333" t="s">
        <v>115</v>
      </c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8"/>
    </row>
    <row r="2" spans="1:39" ht="15.75" customHeight="1" x14ac:dyDescent="0.25">
      <c r="A2" s="324"/>
      <c r="B2" s="324"/>
      <c r="C2" s="324"/>
      <c r="D2" s="33">
        <v>1</v>
      </c>
      <c r="E2" s="34">
        <v>2</v>
      </c>
      <c r="F2" s="35">
        <v>1</v>
      </c>
      <c r="G2" s="36">
        <v>2</v>
      </c>
      <c r="H2" s="37">
        <v>1</v>
      </c>
      <c r="I2" s="38">
        <v>2</v>
      </c>
      <c r="J2" s="39">
        <v>1</v>
      </c>
      <c r="K2" s="40">
        <f t="shared" ref="K2:AM2" si="0">J2+1</f>
        <v>2</v>
      </c>
      <c r="L2" s="40">
        <f t="shared" si="0"/>
        <v>3</v>
      </c>
      <c r="M2" s="40">
        <f t="shared" si="0"/>
        <v>4</v>
      </c>
      <c r="N2" s="40">
        <f t="shared" si="0"/>
        <v>5</v>
      </c>
      <c r="O2" s="40">
        <f t="shared" si="0"/>
        <v>6</v>
      </c>
      <c r="P2" s="40">
        <f t="shared" si="0"/>
        <v>7</v>
      </c>
      <c r="Q2" s="40">
        <f t="shared" si="0"/>
        <v>8</v>
      </c>
      <c r="R2" s="40">
        <f t="shared" si="0"/>
        <v>9</v>
      </c>
      <c r="S2" s="40">
        <f t="shared" si="0"/>
        <v>10</v>
      </c>
      <c r="T2" s="40">
        <f t="shared" si="0"/>
        <v>11</v>
      </c>
      <c r="U2" s="40">
        <f t="shared" si="0"/>
        <v>12</v>
      </c>
      <c r="V2" s="40">
        <f t="shared" si="0"/>
        <v>13</v>
      </c>
      <c r="W2" s="40">
        <f t="shared" si="0"/>
        <v>14</v>
      </c>
      <c r="X2" s="40">
        <f t="shared" si="0"/>
        <v>15</v>
      </c>
      <c r="Y2" s="40">
        <f t="shared" si="0"/>
        <v>16</v>
      </c>
      <c r="Z2" s="40">
        <f t="shared" si="0"/>
        <v>17</v>
      </c>
      <c r="AA2" s="40">
        <f t="shared" si="0"/>
        <v>18</v>
      </c>
      <c r="AB2" s="40">
        <f t="shared" si="0"/>
        <v>19</v>
      </c>
      <c r="AC2" s="40">
        <f t="shared" si="0"/>
        <v>20</v>
      </c>
      <c r="AD2" s="40">
        <f t="shared" si="0"/>
        <v>21</v>
      </c>
      <c r="AE2" s="40">
        <f t="shared" si="0"/>
        <v>22</v>
      </c>
      <c r="AF2" s="40">
        <f t="shared" si="0"/>
        <v>23</v>
      </c>
      <c r="AG2" s="40">
        <f t="shared" si="0"/>
        <v>24</v>
      </c>
      <c r="AH2" s="40">
        <f t="shared" si="0"/>
        <v>25</v>
      </c>
      <c r="AI2" s="40">
        <f t="shared" si="0"/>
        <v>26</v>
      </c>
      <c r="AJ2" s="40">
        <f t="shared" si="0"/>
        <v>27</v>
      </c>
      <c r="AK2" s="40">
        <f t="shared" si="0"/>
        <v>28</v>
      </c>
      <c r="AL2" s="40">
        <f t="shared" si="0"/>
        <v>29</v>
      </c>
      <c r="AM2" s="41">
        <f t="shared" si="0"/>
        <v>30</v>
      </c>
    </row>
    <row r="3" spans="1:39" ht="15.75" customHeight="1" x14ac:dyDescent="0.25">
      <c r="A3" s="320" t="s">
        <v>3</v>
      </c>
      <c r="B3" s="42" t="s">
        <v>4</v>
      </c>
      <c r="C3" s="228" t="s">
        <v>181</v>
      </c>
      <c r="D3" s="43" t="e">
        <f t="shared" ref="D3:E3" ca="1" si="1">F3*H3</f>
        <v>#NAME?</v>
      </c>
      <c r="E3" s="44" t="e">
        <f t="shared" ca="1" si="1"/>
        <v>#NAME?</v>
      </c>
      <c r="F3" s="45">
        <v>9</v>
      </c>
      <c r="G3" s="46">
        <v>9</v>
      </c>
      <c r="H3" s="47" t="e">
        <f t="shared" ref="H3:H32" ca="1" si="2">IFS(LEFT(C3,1)="b",SUM(J3:Y3)/16,LEFT(C3,1)="c",SUM(J3:Q3)/8)</f>
        <v>#NAME?</v>
      </c>
      <c r="I3" s="48" t="e">
        <f t="shared" ref="I3:I32" ca="1" si="3">IFS(LEFT(C3,1)="b",SUM(Z3:AM3)/14,LEFT(C3,1)="c",SUM(R3:X3)/7)</f>
        <v>#NAME?</v>
      </c>
      <c r="J3" s="22">
        <v>0.75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 t="s">
        <v>180</v>
      </c>
      <c r="R3" s="23">
        <v>1</v>
      </c>
      <c r="S3" s="23">
        <v>0.75</v>
      </c>
      <c r="T3" s="23">
        <v>1</v>
      </c>
      <c r="U3" s="23">
        <v>1</v>
      </c>
      <c r="V3" s="23">
        <v>0.9</v>
      </c>
      <c r="W3" s="23">
        <v>0.9</v>
      </c>
      <c r="X3" s="23" t="s">
        <v>180</v>
      </c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30"/>
    </row>
    <row r="4" spans="1:39" ht="15.75" customHeight="1" x14ac:dyDescent="0.25">
      <c r="A4" s="321"/>
      <c r="B4" s="49" t="s">
        <v>5</v>
      </c>
      <c r="C4" s="231" t="s">
        <v>182</v>
      </c>
      <c r="D4" s="50" t="e">
        <f t="shared" ref="D4:E4" ca="1" si="4">F4*H4</f>
        <v>#NAME?</v>
      </c>
      <c r="E4" s="51" t="e">
        <f t="shared" ca="1" si="4"/>
        <v>#NAME?</v>
      </c>
      <c r="F4" s="52">
        <v>9</v>
      </c>
      <c r="G4" s="53">
        <v>10</v>
      </c>
      <c r="H4" s="54" t="e">
        <f t="shared" ca="1" si="2"/>
        <v>#NAME?</v>
      </c>
      <c r="I4" s="55" t="e">
        <f t="shared" ca="1" si="3"/>
        <v>#NAME?</v>
      </c>
      <c r="J4" s="25">
        <v>1</v>
      </c>
      <c r="K4" s="26">
        <v>1</v>
      </c>
      <c r="L4" s="26">
        <v>1</v>
      </c>
      <c r="M4" s="26">
        <v>1</v>
      </c>
      <c r="N4" s="26">
        <v>1</v>
      </c>
      <c r="O4" s="26">
        <v>1</v>
      </c>
      <c r="P4" s="26">
        <v>1</v>
      </c>
      <c r="Q4" s="26" t="s">
        <v>180</v>
      </c>
      <c r="R4" s="26">
        <v>1</v>
      </c>
      <c r="S4" s="26">
        <v>0.75</v>
      </c>
      <c r="T4" s="26">
        <v>0.5</v>
      </c>
      <c r="U4" s="26">
        <v>1</v>
      </c>
      <c r="V4" s="26">
        <v>0.9</v>
      </c>
      <c r="W4" s="26">
        <v>1</v>
      </c>
      <c r="X4" s="26">
        <v>1</v>
      </c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3"/>
    </row>
    <row r="5" spans="1:39" ht="15.75" customHeight="1" x14ac:dyDescent="0.25">
      <c r="A5" s="321"/>
      <c r="B5" s="49" t="s">
        <v>6</v>
      </c>
      <c r="C5" s="231" t="s">
        <v>183</v>
      </c>
      <c r="D5" s="50" t="e">
        <f t="shared" ref="D5:E5" ca="1" si="5">F5*H5</f>
        <v>#NAME?</v>
      </c>
      <c r="E5" s="51" t="e">
        <f t="shared" ca="1" si="5"/>
        <v>#NAME?</v>
      </c>
      <c r="F5" s="52">
        <v>10</v>
      </c>
      <c r="G5" s="53">
        <v>10</v>
      </c>
      <c r="H5" s="54" t="e">
        <f t="shared" ca="1" si="2"/>
        <v>#NAME?</v>
      </c>
      <c r="I5" s="55" t="e">
        <f t="shared" ca="1" si="3"/>
        <v>#NAME?</v>
      </c>
      <c r="J5" s="25">
        <v>1</v>
      </c>
      <c r="K5" s="26">
        <v>1</v>
      </c>
      <c r="L5" s="26">
        <v>1</v>
      </c>
      <c r="M5" s="26">
        <v>1</v>
      </c>
      <c r="N5" s="26">
        <v>1</v>
      </c>
      <c r="O5" s="26">
        <v>0.75</v>
      </c>
      <c r="P5" s="26">
        <v>1</v>
      </c>
      <c r="Q5" s="26" t="s">
        <v>180</v>
      </c>
      <c r="R5" s="26">
        <v>1</v>
      </c>
      <c r="S5" s="26">
        <v>0.9</v>
      </c>
      <c r="T5" s="26">
        <v>1</v>
      </c>
      <c r="U5" s="26">
        <v>1</v>
      </c>
      <c r="V5" s="26">
        <v>1</v>
      </c>
      <c r="W5" s="26">
        <v>1</v>
      </c>
      <c r="X5" s="26">
        <v>0.25</v>
      </c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3"/>
    </row>
    <row r="6" spans="1:39" ht="15.75" customHeight="1" x14ac:dyDescent="0.25">
      <c r="A6" s="321"/>
      <c r="B6" s="49" t="s">
        <v>7</v>
      </c>
      <c r="C6" s="231" t="s">
        <v>184</v>
      </c>
      <c r="D6" s="50" t="e">
        <f t="shared" ref="D6:E6" ca="1" si="6">F6*H6</f>
        <v>#NAME?</v>
      </c>
      <c r="E6" s="51" t="e">
        <f t="shared" ca="1" si="6"/>
        <v>#NAME?</v>
      </c>
      <c r="F6" s="52">
        <v>7</v>
      </c>
      <c r="G6" s="53">
        <v>6</v>
      </c>
      <c r="H6" s="54" t="e">
        <f t="shared" ca="1" si="2"/>
        <v>#NAME?</v>
      </c>
      <c r="I6" s="55" t="e">
        <f t="shared" ca="1" si="3"/>
        <v>#NAME?</v>
      </c>
      <c r="J6" s="25" t="s">
        <v>180</v>
      </c>
      <c r="K6" s="26" t="s">
        <v>180</v>
      </c>
      <c r="L6" s="26">
        <v>0.25</v>
      </c>
      <c r="M6" s="26">
        <v>0.75</v>
      </c>
      <c r="N6" s="26">
        <v>0.75</v>
      </c>
      <c r="O6" s="26">
        <v>1</v>
      </c>
      <c r="P6" s="26">
        <v>0.5</v>
      </c>
      <c r="Q6" s="26">
        <v>0.5</v>
      </c>
      <c r="R6" s="26">
        <v>1</v>
      </c>
      <c r="S6" s="26">
        <v>0.5</v>
      </c>
      <c r="T6" s="26">
        <v>0.5</v>
      </c>
      <c r="U6" s="26">
        <v>0.9</v>
      </c>
      <c r="V6" s="26">
        <v>0.75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6">
        <v>1</v>
      </c>
      <c r="AE6" s="26">
        <v>1</v>
      </c>
      <c r="AF6" s="26" t="s">
        <v>180</v>
      </c>
      <c r="AG6" s="26">
        <v>0.5</v>
      </c>
      <c r="AH6" s="26" t="s">
        <v>180</v>
      </c>
      <c r="AI6" s="26" t="s">
        <v>180</v>
      </c>
      <c r="AJ6" s="26">
        <v>1</v>
      </c>
      <c r="AK6" s="26">
        <v>1</v>
      </c>
      <c r="AL6" s="26" t="s">
        <v>180</v>
      </c>
      <c r="AM6" s="27" t="s">
        <v>180</v>
      </c>
    </row>
    <row r="7" spans="1:39" ht="15.75" customHeight="1" x14ac:dyDescent="0.25">
      <c r="A7" s="321"/>
      <c r="B7" s="49" t="s">
        <v>8</v>
      </c>
      <c r="C7" s="231" t="s">
        <v>185</v>
      </c>
      <c r="D7" s="50" t="e">
        <f t="shared" ref="D7:E7" ca="1" si="7">F7*H7</f>
        <v>#NAME?</v>
      </c>
      <c r="E7" s="51" t="e">
        <f t="shared" ca="1" si="7"/>
        <v>#NAME?</v>
      </c>
      <c r="F7" s="52">
        <v>7</v>
      </c>
      <c r="G7" s="53">
        <v>6</v>
      </c>
      <c r="H7" s="54" t="e">
        <f t="shared" ca="1" si="2"/>
        <v>#NAME?</v>
      </c>
      <c r="I7" s="55" t="e">
        <f t="shared" ca="1" si="3"/>
        <v>#NAME?</v>
      </c>
      <c r="J7" s="56">
        <v>1</v>
      </c>
      <c r="K7" s="56">
        <v>1</v>
      </c>
      <c r="L7" s="56">
        <v>0.5</v>
      </c>
      <c r="M7" s="56">
        <v>1</v>
      </c>
      <c r="N7" s="56">
        <v>1</v>
      </c>
      <c r="O7" s="56">
        <v>1</v>
      </c>
      <c r="P7" s="56">
        <v>0.75</v>
      </c>
      <c r="Q7" s="56">
        <v>1</v>
      </c>
      <c r="R7" s="56">
        <v>1</v>
      </c>
      <c r="S7" s="56">
        <v>1</v>
      </c>
      <c r="T7" s="56">
        <v>0.75</v>
      </c>
      <c r="U7" s="56">
        <v>0.9</v>
      </c>
      <c r="V7" s="56">
        <v>0.9</v>
      </c>
      <c r="W7" s="56">
        <v>0.9</v>
      </c>
      <c r="X7" s="56">
        <v>1</v>
      </c>
      <c r="Y7" s="56">
        <v>0.9</v>
      </c>
      <c r="Z7" s="26">
        <v>1</v>
      </c>
      <c r="AA7" s="26">
        <v>1</v>
      </c>
      <c r="AB7" s="26">
        <v>1</v>
      </c>
      <c r="AC7" s="26">
        <v>1</v>
      </c>
      <c r="AD7" s="26">
        <v>1</v>
      </c>
      <c r="AE7" s="26">
        <v>1</v>
      </c>
      <c r="AF7" s="26">
        <v>1</v>
      </c>
      <c r="AG7" s="26">
        <v>0.5</v>
      </c>
      <c r="AH7" s="26">
        <v>1</v>
      </c>
      <c r="AI7" s="26">
        <v>1</v>
      </c>
      <c r="AJ7" s="26">
        <v>0.75</v>
      </c>
      <c r="AK7" s="26">
        <v>0.75</v>
      </c>
      <c r="AL7" s="26">
        <v>1</v>
      </c>
      <c r="AM7" s="27">
        <v>1</v>
      </c>
    </row>
    <row r="8" spans="1:39" ht="15.75" customHeight="1" x14ac:dyDescent="0.25">
      <c r="A8" s="321"/>
      <c r="B8" s="49" t="s">
        <v>9</v>
      </c>
      <c r="C8" s="231" t="s">
        <v>186</v>
      </c>
      <c r="D8" s="57" t="e">
        <f t="shared" ref="D8:E8" ca="1" si="8">F8*H8</f>
        <v>#NAME?</v>
      </c>
      <c r="E8" s="58" t="e">
        <f t="shared" ca="1" si="8"/>
        <v>#NAME?</v>
      </c>
      <c r="F8" s="52">
        <v>9</v>
      </c>
      <c r="G8" s="53">
        <v>9</v>
      </c>
      <c r="H8" s="59" t="e">
        <f t="shared" ca="1" si="2"/>
        <v>#NAME?</v>
      </c>
      <c r="I8" s="60" t="e">
        <f t="shared" ca="1" si="3"/>
        <v>#NAME?</v>
      </c>
      <c r="J8" s="25">
        <v>0.5</v>
      </c>
      <c r="K8" s="26">
        <v>1</v>
      </c>
      <c r="L8" s="26">
        <v>0.75</v>
      </c>
      <c r="M8" s="26">
        <v>1</v>
      </c>
      <c r="N8" s="26">
        <v>1</v>
      </c>
      <c r="O8" s="26">
        <v>0.75</v>
      </c>
      <c r="P8" s="26" t="s">
        <v>180</v>
      </c>
      <c r="Q8" s="26" t="s">
        <v>180</v>
      </c>
      <c r="R8" s="26">
        <v>1</v>
      </c>
      <c r="S8" s="26">
        <v>1</v>
      </c>
      <c r="T8" s="26">
        <v>1</v>
      </c>
      <c r="U8" s="26">
        <v>1</v>
      </c>
      <c r="V8" s="26">
        <v>1</v>
      </c>
      <c r="W8" s="26">
        <v>1</v>
      </c>
      <c r="X8" s="26" t="s">
        <v>180</v>
      </c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4"/>
      <c r="AK8" s="234"/>
      <c r="AL8" s="234"/>
      <c r="AM8" s="235"/>
    </row>
    <row r="9" spans="1:39" ht="15.75" customHeight="1" x14ac:dyDescent="0.25">
      <c r="A9" s="321"/>
      <c r="B9" s="49" t="s">
        <v>10</v>
      </c>
      <c r="C9" s="231" t="s">
        <v>187</v>
      </c>
      <c r="D9" s="50" t="e">
        <f t="shared" ref="D9:E9" ca="1" si="9">F9*H9</f>
        <v>#NAME?</v>
      </c>
      <c r="E9" s="51" t="e">
        <f t="shared" ca="1" si="9"/>
        <v>#NAME?</v>
      </c>
      <c r="F9" s="52">
        <v>9</v>
      </c>
      <c r="G9" s="53">
        <v>10</v>
      </c>
      <c r="H9" s="54" t="e">
        <f t="shared" ca="1" si="2"/>
        <v>#NAME?</v>
      </c>
      <c r="I9" s="55" t="e">
        <f t="shared" ca="1" si="3"/>
        <v>#NAME?</v>
      </c>
      <c r="J9" s="25">
        <v>1</v>
      </c>
      <c r="K9" s="26">
        <v>0.9</v>
      </c>
      <c r="L9" s="26">
        <v>1</v>
      </c>
      <c r="M9" s="26">
        <v>1</v>
      </c>
      <c r="N9" s="26">
        <v>1</v>
      </c>
      <c r="O9" s="26">
        <v>1</v>
      </c>
      <c r="P9" s="26">
        <v>1</v>
      </c>
      <c r="Q9" s="26" t="s">
        <v>180</v>
      </c>
      <c r="R9" s="26">
        <v>1</v>
      </c>
      <c r="S9" s="26">
        <v>0.9</v>
      </c>
      <c r="T9" s="26">
        <v>1</v>
      </c>
      <c r="U9" s="26">
        <v>1</v>
      </c>
      <c r="V9" s="26">
        <v>1</v>
      </c>
      <c r="W9" s="26">
        <v>1</v>
      </c>
      <c r="X9" s="26">
        <v>1</v>
      </c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3"/>
    </row>
    <row r="10" spans="1:39" ht="15.75" customHeight="1" x14ac:dyDescent="0.25">
      <c r="A10" s="321"/>
      <c r="B10" s="49" t="s">
        <v>11</v>
      </c>
      <c r="C10" s="231" t="s">
        <v>188</v>
      </c>
      <c r="D10" s="50" t="e">
        <f t="shared" ref="D10:E10" ca="1" si="10">F10*H10</f>
        <v>#NAME?</v>
      </c>
      <c r="E10" s="51" t="e">
        <f t="shared" ca="1" si="10"/>
        <v>#NAME?</v>
      </c>
      <c r="F10" s="52">
        <v>10</v>
      </c>
      <c r="G10" s="53">
        <v>9</v>
      </c>
      <c r="H10" s="54" t="e">
        <f t="shared" ca="1" si="2"/>
        <v>#NAME?</v>
      </c>
      <c r="I10" s="55" t="e">
        <f t="shared" ca="1" si="3"/>
        <v>#NAME?</v>
      </c>
      <c r="J10" s="25">
        <v>0.9</v>
      </c>
      <c r="K10" s="26">
        <v>1</v>
      </c>
      <c r="L10" s="26">
        <v>1</v>
      </c>
      <c r="M10" s="26">
        <v>1</v>
      </c>
      <c r="N10" s="26">
        <v>1</v>
      </c>
      <c r="O10" s="26" t="s">
        <v>180</v>
      </c>
      <c r="P10" s="26">
        <v>1</v>
      </c>
      <c r="Q10" s="26" t="s">
        <v>180</v>
      </c>
      <c r="R10" s="26">
        <v>1</v>
      </c>
      <c r="S10" s="26">
        <v>0.75</v>
      </c>
      <c r="T10" s="26">
        <v>1</v>
      </c>
      <c r="U10" s="26">
        <v>1</v>
      </c>
      <c r="V10" s="26" t="s">
        <v>180</v>
      </c>
      <c r="W10" s="26">
        <v>1</v>
      </c>
      <c r="X10" s="26">
        <v>1</v>
      </c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3"/>
    </row>
    <row r="11" spans="1:39" ht="15.75" customHeight="1" x14ac:dyDescent="0.25">
      <c r="A11" s="321"/>
      <c r="B11" s="49" t="s">
        <v>12</v>
      </c>
      <c r="C11" s="231" t="s">
        <v>189</v>
      </c>
      <c r="D11" s="50" t="e">
        <f t="shared" ref="D11:E11" ca="1" si="11">F11*H11</f>
        <v>#NAME?</v>
      </c>
      <c r="E11" s="51" t="e">
        <f t="shared" ca="1" si="11"/>
        <v>#NAME?</v>
      </c>
      <c r="F11" s="52">
        <v>10</v>
      </c>
      <c r="G11" s="53">
        <v>10</v>
      </c>
      <c r="H11" s="54" t="e">
        <f t="shared" ca="1" si="2"/>
        <v>#NAME?</v>
      </c>
      <c r="I11" s="55" t="e">
        <f t="shared" ca="1" si="3"/>
        <v>#NAME?</v>
      </c>
      <c r="J11" s="25">
        <v>1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6">
        <v>1</v>
      </c>
      <c r="Q11" s="26">
        <v>0.25</v>
      </c>
      <c r="R11" s="26">
        <v>1</v>
      </c>
      <c r="S11" s="26">
        <v>0.75</v>
      </c>
      <c r="T11" s="26">
        <v>1</v>
      </c>
      <c r="U11" s="26">
        <v>0.9</v>
      </c>
      <c r="V11" s="26" t="s">
        <v>180</v>
      </c>
      <c r="W11" s="26">
        <v>1</v>
      </c>
      <c r="X11" s="26">
        <v>1</v>
      </c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3"/>
    </row>
    <row r="12" spans="1:39" ht="15.75" customHeight="1" x14ac:dyDescent="0.25">
      <c r="A12" s="321"/>
      <c r="B12" s="49" t="s">
        <v>13</v>
      </c>
      <c r="C12" s="231" t="s">
        <v>190</v>
      </c>
      <c r="D12" s="50" t="e">
        <f t="shared" ref="D12:E12" ca="1" si="12">F12*H12</f>
        <v>#NAME?</v>
      </c>
      <c r="E12" s="51" t="e">
        <f t="shared" ca="1" si="12"/>
        <v>#NAME?</v>
      </c>
      <c r="F12" s="52">
        <v>7</v>
      </c>
      <c r="G12" s="53"/>
      <c r="H12" s="54" t="e">
        <f t="shared" ca="1" si="2"/>
        <v>#NAME?</v>
      </c>
      <c r="I12" s="55" t="e">
        <f t="shared" ca="1" si="3"/>
        <v>#NAME?</v>
      </c>
      <c r="J12" s="25">
        <v>0.25</v>
      </c>
      <c r="K12" s="26">
        <v>1</v>
      </c>
      <c r="L12" s="26">
        <v>0.25</v>
      </c>
      <c r="M12" s="26">
        <v>0.75</v>
      </c>
      <c r="N12" s="26">
        <v>0.9</v>
      </c>
      <c r="O12" s="26">
        <v>0.9</v>
      </c>
      <c r="P12" s="26">
        <v>0.5</v>
      </c>
      <c r="Q12" s="26">
        <v>0.1</v>
      </c>
      <c r="R12" s="26">
        <v>1</v>
      </c>
      <c r="S12" s="26">
        <v>0.5</v>
      </c>
      <c r="T12" s="26">
        <v>0</v>
      </c>
      <c r="U12" s="26">
        <v>0.9</v>
      </c>
      <c r="V12" s="26">
        <v>0.25</v>
      </c>
      <c r="W12" s="26">
        <v>0.5</v>
      </c>
      <c r="X12" s="26" t="s">
        <v>180</v>
      </c>
      <c r="Y12" s="26" t="s">
        <v>180</v>
      </c>
      <c r="Z12" s="26" t="s">
        <v>180</v>
      </c>
      <c r="AA12" s="26" t="s">
        <v>180</v>
      </c>
      <c r="AB12" s="26" t="s">
        <v>180</v>
      </c>
      <c r="AC12" s="26" t="s">
        <v>180</v>
      </c>
      <c r="AD12" s="26" t="s">
        <v>180</v>
      </c>
      <c r="AE12" s="26" t="s">
        <v>180</v>
      </c>
      <c r="AF12" s="26" t="s">
        <v>180</v>
      </c>
      <c r="AG12" s="26" t="s">
        <v>180</v>
      </c>
      <c r="AH12" s="26" t="s">
        <v>180</v>
      </c>
      <c r="AI12" s="26" t="s">
        <v>180</v>
      </c>
      <c r="AJ12" s="26" t="s">
        <v>180</v>
      </c>
      <c r="AK12" s="26" t="s">
        <v>180</v>
      </c>
      <c r="AL12" s="26" t="s">
        <v>180</v>
      </c>
      <c r="AM12" s="27" t="s">
        <v>180</v>
      </c>
    </row>
    <row r="13" spans="1:39" ht="15.75" customHeight="1" x14ac:dyDescent="0.25">
      <c r="A13" s="321"/>
      <c r="B13" s="49" t="s">
        <v>14</v>
      </c>
      <c r="C13" s="231" t="s">
        <v>191</v>
      </c>
      <c r="D13" s="50" t="e">
        <f t="shared" ref="D13:D32" ca="1" si="13">F13*H13</f>
        <v>#NAME?</v>
      </c>
      <c r="E13" s="51" t="e">
        <f ca="1">G13*I13*10^(-("10.12.2023 03:09:00"-"09.12.2023 23:59:59")/7)</f>
        <v>#NAME?</v>
      </c>
      <c r="F13" s="52">
        <v>5</v>
      </c>
      <c r="G13" s="53">
        <v>3</v>
      </c>
      <c r="H13" s="54" t="e">
        <f t="shared" ca="1" si="2"/>
        <v>#NAME?</v>
      </c>
      <c r="I13" s="60" t="e">
        <f t="shared" ca="1" si="3"/>
        <v>#NAME?</v>
      </c>
      <c r="J13" s="25">
        <v>1</v>
      </c>
      <c r="K13" s="26">
        <v>0.75</v>
      </c>
      <c r="L13" s="26">
        <v>0.25</v>
      </c>
      <c r="M13" s="26">
        <v>0.75</v>
      </c>
      <c r="N13" s="26">
        <v>0.9</v>
      </c>
      <c r="O13" s="26">
        <v>0.5</v>
      </c>
      <c r="P13" s="26">
        <v>1</v>
      </c>
      <c r="Q13" s="26">
        <v>1</v>
      </c>
      <c r="R13" s="26">
        <v>1</v>
      </c>
      <c r="S13" s="26">
        <v>0.5</v>
      </c>
      <c r="T13" s="26">
        <v>0.1</v>
      </c>
      <c r="U13" s="26">
        <v>1</v>
      </c>
      <c r="V13" s="26">
        <v>0.9</v>
      </c>
      <c r="W13" s="26">
        <v>1</v>
      </c>
      <c r="X13" s="26">
        <v>1</v>
      </c>
      <c r="Y13" s="26">
        <v>1</v>
      </c>
      <c r="Z13" s="26">
        <v>1</v>
      </c>
      <c r="AA13" s="26" t="s">
        <v>180</v>
      </c>
      <c r="AB13" s="26" t="s">
        <v>180</v>
      </c>
      <c r="AC13" s="26">
        <v>1</v>
      </c>
      <c r="AD13" s="26">
        <v>1</v>
      </c>
      <c r="AE13" s="26">
        <v>1</v>
      </c>
      <c r="AF13" s="26">
        <v>1</v>
      </c>
      <c r="AG13" s="26">
        <v>0.5</v>
      </c>
      <c r="AH13" s="26">
        <v>0.75</v>
      </c>
      <c r="AI13" s="26" t="s">
        <v>180</v>
      </c>
      <c r="AJ13" s="26" t="s">
        <v>180</v>
      </c>
      <c r="AK13" s="26">
        <v>0.75</v>
      </c>
      <c r="AL13" s="26">
        <v>0.75</v>
      </c>
      <c r="AM13" s="27">
        <v>1</v>
      </c>
    </row>
    <row r="14" spans="1:39" ht="15.75" customHeight="1" x14ac:dyDescent="0.25">
      <c r="A14" s="321"/>
      <c r="B14" s="49" t="s">
        <v>15</v>
      </c>
      <c r="C14" s="231" t="s">
        <v>192</v>
      </c>
      <c r="D14" s="50" t="e">
        <f t="shared" ca="1" si="13"/>
        <v>#NAME?</v>
      </c>
      <c r="E14" s="51" t="e">
        <f t="shared" ref="E14:E32" ca="1" si="14">G14*I14</f>
        <v>#NAME?</v>
      </c>
      <c r="F14" s="52">
        <v>9</v>
      </c>
      <c r="G14" s="53">
        <v>7</v>
      </c>
      <c r="H14" s="54" t="e">
        <f t="shared" ca="1" si="2"/>
        <v>#NAME?</v>
      </c>
      <c r="I14" s="55" t="e">
        <f t="shared" ca="1" si="3"/>
        <v>#NAME?</v>
      </c>
      <c r="J14" s="25" t="s">
        <v>180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1</v>
      </c>
      <c r="Q14" s="26" t="s">
        <v>180</v>
      </c>
      <c r="R14" s="26">
        <v>1</v>
      </c>
      <c r="S14" s="26">
        <v>0.75</v>
      </c>
      <c r="T14" s="26">
        <v>1</v>
      </c>
      <c r="U14" s="26">
        <v>1</v>
      </c>
      <c r="V14" s="26">
        <v>0.5</v>
      </c>
      <c r="W14" s="26">
        <v>1</v>
      </c>
      <c r="X14" s="26" t="s">
        <v>180</v>
      </c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3"/>
    </row>
    <row r="15" spans="1:39" ht="15.75" customHeight="1" x14ac:dyDescent="0.25">
      <c r="A15" s="321"/>
      <c r="B15" s="49" t="s">
        <v>16</v>
      </c>
      <c r="C15" s="231" t="s">
        <v>193</v>
      </c>
      <c r="D15" s="50" t="e">
        <f t="shared" ca="1" si="13"/>
        <v>#NAME?</v>
      </c>
      <c r="E15" s="51" t="e">
        <f t="shared" ca="1" si="14"/>
        <v>#NAME?</v>
      </c>
      <c r="F15" s="52">
        <v>7</v>
      </c>
      <c r="G15" s="53">
        <v>5</v>
      </c>
      <c r="H15" s="54" t="e">
        <f t="shared" ca="1" si="2"/>
        <v>#NAME?</v>
      </c>
      <c r="I15" s="55" t="e">
        <f t="shared" ca="1" si="3"/>
        <v>#NAME?</v>
      </c>
      <c r="J15" s="61">
        <v>1</v>
      </c>
      <c r="K15" s="62">
        <v>1</v>
      </c>
      <c r="L15" s="62">
        <v>0.75</v>
      </c>
      <c r="M15" s="62">
        <v>0.9</v>
      </c>
      <c r="N15" s="62">
        <v>0.75</v>
      </c>
      <c r="O15" s="62">
        <v>0.75</v>
      </c>
      <c r="P15" s="62">
        <v>0.9</v>
      </c>
      <c r="Q15" s="62">
        <v>1</v>
      </c>
      <c r="R15" s="62">
        <v>1</v>
      </c>
      <c r="S15" s="62">
        <v>1</v>
      </c>
      <c r="T15" s="62">
        <v>0.9</v>
      </c>
      <c r="U15" s="26" t="s">
        <v>180</v>
      </c>
      <c r="V15" s="26" t="s">
        <v>180</v>
      </c>
      <c r="W15" s="62">
        <v>1</v>
      </c>
      <c r="X15" s="62">
        <v>0.9</v>
      </c>
      <c r="Y15" s="62">
        <v>1</v>
      </c>
      <c r="Z15" s="26">
        <v>1</v>
      </c>
      <c r="AA15" s="26">
        <v>0.9</v>
      </c>
      <c r="AB15" s="26">
        <v>0.75</v>
      </c>
      <c r="AC15" s="26">
        <v>1</v>
      </c>
      <c r="AD15" s="26">
        <v>1</v>
      </c>
      <c r="AE15" s="26">
        <v>1</v>
      </c>
      <c r="AF15" s="26">
        <v>1</v>
      </c>
      <c r="AG15" s="26">
        <v>1</v>
      </c>
      <c r="AH15" s="26" t="s">
        <v>180</v>
      </c>
      <c r="AI15" s="26" t="s">
        <v>180</v>
      </c>
      <c r="AJ15" s="26">
        <v>0.75</v>
      </c>
      <c r="AK15" s="26">
        <v>0.75</v>
      </c>
      <c r="AL15" s="26">
        <v>1</v>
      </c>
      <c r="AM15" s="27" t="s">
        <v>180</v>
      </c>
    </row>
    <row r="16" spans="1:39" ht="15.75" customHeight="1" x14ac:dyDescent="0.25">
      <c r="A16" s="321"/>
      <c r="B16" s="49" t="s">
        <v>17</v>
      </c>
      <c r="C16" s="231" t="s">
        <v>194</v>
      </c>
      <c r="D16" s="50" t="e">
        <f t="shared" ca="1" si="13"/>
        <v>#NAME?</v>
      </c>
      <c r="E16" s="51" t="e">
        <f t="shared" ca="1" si="14"/>
        <v>#NAME?</v>
      </c>
      <c r="F16" s="52">
        <v>10</v>
      </c>
      <c r="G16" s="53">
        <v>10</v>
      </c>
      <c r="H16" s="54" t="e">
        <f t="shared" ca="1" si="2"/>
        <v>#NAME?</v>
      </c>
      <c r="I16" s="55" t="e">
        <f t="shared" ca="1" si="3"/>
        <v>#NAME?</v>
      </c>
      <c r="J16" s="25">
        <v>0.9</v>
      </c>
      <c r="K16" s="26">
        <v>1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>
        <v>0.25</v>
      </c>
      <c r="R16" s="26">
        <v>1</v>
      </c>
      <c r="S16" s="26">
        <v>0.75</v>
      </c>
      <c r="T16" s="26">
        <v>1</v>
      </c>
      <c r="U16" s="26">
        <v>1</v>
      </c>
      <c r="V16" s="26">
        <v>0.9</v>
      </c>
      <c r="W16" s="26">
        <v>0.33</v>
      </c>
      <c r="X16" s="26">
        <v>1</v>
      </c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3"/>
    </row>
    <row r="17" spans="1:39" ht="15.75" customHeight="1" x14ac:dyDescent="0.25">
      <c r="A17" s="322"/>
      <c r="B17" s="49" t="s">
        <v>18</v>
      </c>
      <c r="C17" s="231" t="s">
        <v>195</v>
      </c>
      <c r="D17" s="57" t="e">
        <f t="shared" ca="1" si="13"/>
        <v>#NAME?</v>
      </c>
      <c r="E17" s="58" t="e">
        <f t="shared" ca="1" si="14"/>
        <v>#NAME?</v>
      </c>
      <c r="F17" s="52">
        <v>8</v>
      </c>
      <c r="G17" s="53">
        <v>7</v>
      </c>
      <c r="H17" s="59" t="e">
        <f t="shared" ca="1" si="2"/>
        <v>#NAME?</v>
      </c>
      <c r="I17" s="60" t="e">
        <f t="shared" ca="1" si="3"/>
        <v>#NAME?</v>
      </c>
      <c r="J17" s="25">
        <v>0.75</v>
      </c>
      <c r="K17" s="26">
        <v>1</v>
      </c>
      <c r="L17" s="26">
        <v>0.9</v>
      </c>
      <c r="M17" s="26">
        <v>1</v>
      </c>
      <c r="N17" s="26">
        <v>1</v>
      </c>
      <c r="O17" s="26" t="s">
        <v>180</v>
      </c>
      <c r="P17" s="26">
        <v>1</v>
      </c>
      <c r="Q17" s="26" t="s">
        <v>180</v>
      </c>
      <c r="R17" s="26">
        <v>1</v>
      </c>
      <c r="S17" s="26">
        <v>0.75</v>
      </c>
      <c r="T17" s="26">
        <v>1</v>
      </c>
      <c r="U17" s="26">
        <v>1</v>
      </c>
      <c r="V17" s="26">
        <v>1</v>
      </c>
      <c r="W17" s="26" t="s">
        <v>180</v>
      </c>
      <c r="X17" s="26">
        <v>1</v>
      </c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5"/>
    </row>
    <row r="18" spans="1:39" ht="15.75" customHeight="1" x14ac:dyDescent="0.25">
      <c r="A18" s="13"/>
      <c r="B18" s="63" t="s">
        <v>19</v>
      </c>
      <c r="C18" s="236" t="s">
        <v>196</v>
      </c>
      <c r="D18" s="64" t="e">
        <f t="shared" ca="1" si="13"/>
        <v>#NAME?</v>
      </c>
      <c r="E18" s="65" t="e">
        <f t="shared" ca="1" si="14"/>
        <v>#NAME?</v>
      </c>
      <c r="F18" s="66">
        <v>7</v>
      </c>
      <c r="G18" s="67">
        <v>7</v>
      </c>
      <c r="H18" s="68" t="e">
        <f t="shared" ca="1" si="2"/>
        <v>#NAME?</v>
      </c>
      <c r="I18" s="69" t="e">
        <f t="shared" ca="1" si="3"/>
        <v>#NAME?</v>
      </c>
      <c r="J18" s="70">
        <v>0.5</v>
      </c>
      <c r="K18" s="71">
        <v>1</v>
      </c>
      <c r="L18" s="71">
        <v>0.5</v>
      </c>
      <c r="M18" s="71">
        <v>0.9</v>
      </c>
      <c r="N18" s="71">
        <v>0.9</v>
      </c>
      <c r="O18" s="71">
        <v>0.75</v>
      </c>
      <c r="P18" s="71">
        <v>0.75</v>
      </c>
      <c r="Q18" s="71">
        <v>0.5</v>
      </c>
      <c r="R18" s="71">
        <v>0.25</v>
      </c>
      <c r="S18" s="71">
        <v>0.5</v>
      </c>
      <c r="T18" s="71">
        <v>0.5</v>
      </c>
      <c r="U18" s="71">
        <v>0.9</v>
      </c>
      <c r="V18" s="71">
        <v>0.75</v>
      </c>
      <c r="W18" s="71">
        <v>1</v>
      </c>
      <c r="X18" s="71">
        <v>0.9</v>
      </c>
      <c r="Y18" s="71">
        <v>0.75</v>
      </c>
      <c r="Z18" s="237">
        <v>1</v>
      </c>
      <c r="AA18" s="237">
        <v>1</v>
      </c>
      <c r="AB18" s="237">
        <v>1</v>
      </c>
      <c r="AC18" s="237">
        <v>1</v>
      </c>
      <c r="AD18" s="237">
        <v>1</v>
      </c>
      <c r="AE18" s="237">
        <v>1</v>
      </c>
      <c r="AF18" s="237">
        <v>1</v>
      </c>
      <c r="AG18" s="237" t="s">
        <v>180</v>
      </c>
      <c r="AH18" s="237">
        <v>1</v>
      </c>
      <c r="AI18" s="237">
        <v>1</v>
      </c>
      <c r="AJ18" s="237">
        <v>1</v>
      </c>
      <c r="AK18" s="237">
        <v>1</v>
      </c>
      <c r="AL18" s="237">
        <v>1</v>
      </c>
      <c r="AM18" s="238">
        <v>1</v>
      </c>
    </row>
    <row r="19" spans="1:39" ht="15.75" customHeight="1" x14ac:dyDescent="0.25">
      <c r="A19" s="320" t="s">
        <v>20</v>
      </c>
      <c r="B19" s="42" t="s">
        <v>21</v>
      </c>
      <c r="C19" s="228" t="s">
        <v>197</v>
      </c>
      <c r="D19" s="72" t="e">
        <f t="shared" ca="1" si="13"/>
        <v>#NAME?</v>
      </c>
      <c r="E19" s="44" t="e">
        <f t="shared" ca="1" si="14"/>
        <v>#NAME?</v>
      </c>
      <c r="F19" s="45">
        <v>4</v>
      </c>
      <c r="G19" s="46">
        <v>5</v>
      </c>
      <c r="H19" s="73" t="e">
        <f t="shared" ca="1" si="2"/>
        <v>#NAME?</v>
      </c>
      <c r="I19" s="74" t="e">
        <f t="shared" ca="1" si="3"/>
        <v>#NAME?</v>
      </c>
      <c r="J19" s="56">
        <v>1</v>
      </c>
      <c r="K19" s="56">
        <v>1</v>
      </c>
      <c r="L19" s="56">
        <v>0.5</v>
      </c>
      <c r="M19" s="56">
        <v>0.5</v>
      </c>
      <c r="N19" s="56">
        <v>1</v>
      </c>
      <c r="O19" s="56">
        <v>1</v>
      </c>
      <c r="P19" s="56">
        <v>1</v>
      </c>
      <c r="Q19" s="56">
        <v>0.5</v>
      </c>
      <c r="R19" s="56">
        <v>0.75</v>
      </c>
      <c r="S19" s="56">
        <v>0.5</v>
      </c>
      <c r="T19" s="56">
        <v>0</v>
      </c>
      <c r="U19" s="56">
        <v>1</v>
      </c>
      <c r="V19" s="56">
        <v>0.9</v>
      </c>
      <c r="W19" s="56">
        <v>0.9</v>
      </c>
      <c r="X19" s="56">
        <v>1</v>
      </c>
      <c r="Y19" s="56">
        <v>0.5</v>
      </c>
      <c r="Z19" s="23">
        <v>1</v>
      </c>
      <c r="AA19" s="23">
        <v>0.75</v>
      </c>
      <c r="AB19" s="23">
        <v>1</v>
      </c>
      <c r="AC19" s="23">
        <v>0.9</v>
      </c>
      <c r="AD19" s="23">
        <v>0.75</v>
      </c>
      <c r="AE19" s="23">
        <v>0.5</v>
      </c>
      <c r="AF19" s="23">
        <v>1</v>
      </c>
      <c r="AG19" s="23">
        <v>0.25</v>
      </c>
      <c r="AH19" s="23">
        <v>0.5</v>
      </c>
      <c r="AI19" s="23">
        <v>1</v>
      </c>
      <c r="AJ19" s="23">
        <v>0.9</v>
      </c>
      <c r="AK19" s="23">
        <v>0.75</v>
      </c>
      <c r="AL19" s="23">
        <v>1</v>
      </c>
      <c r="AM19" s="24">
        <v>0.5</v>
      </c>
    </row>
    <row r="20" spans="1:39" ht="15.75" customHeight="1" x14ac:dyDescent="0.25">
      <c r="A20" s="321"/>
      <c r="B20" s="49" t="s">
        <v>22</v>
      </c>
      <c r="C20" s="231" t="s">
        <v>198</v>
      </c>
      <c r="D20" s="50" t="e">
        <f t="shared" ca="1" si="13"/>
        <v>#NAME?</v>
      </c>
      <c r="E20" s="51" t="e">
        <f t="shared" ca="1" si="14"/>
        <v>#NAME?</v>
      </c>
      <c r="F20" s="52">
        <v>10</v>
      </c>
      <c r="G20" s="53">
        <v>10</v>
      </c>
      <c r="H20" s="59" t="e">
        <f t="shared" ca="1" si="2"/>
        <v>#NAME?</v>
      </c>
      <c r="I20" s="60" t="e">
        <f t="shared" ca="1" si="3"/>
        <v>#NAME?</v>
      </c>
      <c r="J20" s="25">
        <v>1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6">
        <v>1</v>
      </c>
      <c r="Q20" s="26" t="s">
        <v>180</v>
      </c>
      <c r="R20" s="26">
        <v>1</v>
      </c>
      <c r="S20" s="26">
        <v>0.75</v>
      </c>
      <c r="T20" s="26">
        <v>1</v>
      </c>
      <c r="U20" s="26">
        <v>1</v>
      </c>
      <c r="V20" s="26">
        <v>1</v>
      </c>
      <c r="W20" s="26">
        <v>1</v>
      </c>
      <c r="X20" s="26">
        <v>0.5</v>
      </c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5"/>
    </row>
    <row r="21" spans="1:39" ht="15.75" customHeight="1" x14ac:dyDescent="0.25">
      <c r="A21" s="321"/>
      <c r="B21" s="49" t="s">
        <v>23</v>
      </c>
      <c r="C21" s="231" t="s">
        <v>199</v>
      </c>
      <c r="D21" s="57" t="e">
        <f t="shared" ca="1" si="13"/>
        <v>#NAME?</v>
      </c>
      <c r="E21" s="58" t="e">
        <f t="shared" ca="1" si="14"/>
        <v>#NAME?</v>
      </c>
      <c r="F21" s="52">
        <v>5</v>
      </c>
      <c r="G21" s="53">
        <v>7</v>
      </c>
      <c r="H21" s="59" t="e">
        <f t="shared" ca="1" si="2"/>
        <v>#NAME?</v>
      </c>
      <c r="I21" s="60" t="e">
        <f t="shared" ca="1" si="3"/>
        <v>#NAME?</v>
      </c>
      <c r="J21" s="56">
        <v>0.75</v>
      </c>
      <c r="K21" s="56">
        <v>1</v>
      </c>
      <c r="L21" s="56">
        <v>1</v>
      </c>
      <c r="M21" s="56">
        <v>0</v>
      </c>
      <c r="N21" s="56">
        <v>0.5</v>
      </c>
      <c r="O21" s="56">
        <v>0.5</v>
      </c>
      <c r="P21" s="56">
        <v>0.5</v>
      </c>
      <c r="Q21" s="56">
        <v>1</v>
      </c>
      <c r="R21" s="56">
        <v>0.1</v>
      </c>
      <c r="S21" s="56">
        <v>1</v>
      </c>
      <c r="T21" s="56">
        <v>1</v>
      </c>
      <c r="U21" s="56">
        <v>1</v>
      </c>
      <c r="V21" s="56">
        <v>0.9</v>
      </c>
      <c r="W21" s="56">
        <v>0.9</v>
      </c>
      <c r="X21" s="56">
        <v>0</v>
      </c>
      <c r="Y21" s="56">
        <v>0</v>
      </c>
      <c r="Z21" s="26">
        <v>1</v>
      </c>
      <c r="AA21" s="26">
        <v>0.9</v>
      </c>
      <c r="AB21" s="26">
        <v>1</v>
      </c>
      <c r="AC21" s="26">
        <v>1</v>
      </c>
      <c r="AD21" s="26"/>
      <c r="AE21" s="26"/>
      <c r="AF21" s="26">
        <v>1</v>
      </c>
      <c r="AG21" s="26">
        <v>0.5</v>
      </c>
      <c r="AH21" s="26">
        <v>1</v>
      </c>
      <c r="AI21" s="26">
        <v>1</v>
      </c>
      <c r="AJ21" s="26">
        <v>0.75</v>
      </c>
      <c r="AK21" s="26">
        <v>0.5</v>
      </c>
      <c r="AL21" s="26">
        <v>1</v>
      </c>
      <c r="AM21" s="27">
        <v>1</v>
      </c>
    </row>
    <row r="22" spans="1:39" ht="15.75" customHeight="1" x14ac:dyDescent="0.25">
      <c r="A22" s="321"/>
      <c r="B22" s="49" t="s">
        <v>24</v>
      </c>
      <c r="C22" s="231" t="s">
        <v>200</v>
      </c>
      <c r="D22" s="57" t="e">
        <f t="shared" ca="1" si="13"/>
        <v>#NAME?</v>
      </c>
      <c r="E22" s="58" t="e">
        <f t="shared" ca="1" si="14"/>
        <v>#NAME?</v>
      </c>
      <c r="F22" s="52">
        <v>8</v>
      </c>
      <c r="G22" s="53">
        <v>8</v>
      </c>
      <c r="H22" s="59" t="e">
        <f t="shared" ca="1" si="2"/>
        <v>#NAME?</v>
      </c>
      <c r="I22" s="60" t="e">
        <f t="shared" ca="1" si="3"/>
        <v>#NAME?</v>
      </c>
      <c r="J22" s="25">
        <v>0.75</v>
      </c>
      <c r="K22" s="26">
        <v>0.75</v>
      </c>
      <c r="L22" s="26">
        <v>1</v>
      </c>
      <c r="M22" s="26">
        <v>1</v>
      </c>
      <c r="N22" s="26" t="s">
        <v>180</v>
      </c>
      <c r="O22" s="26">
        <v>0.75</v>
      </c>
      <c r="P22" s="26">
        <v>0.75</v>
      </c>
      <c r="Q22" s="26" t="s">
        <v>180</v>
      </c>
      <c r="R22" s="26">
        <v>1</v>
      </c>
      <c r="S22" s="26">
        <v>0.75</v>
      </c>
      <c r="T22" s="26">
        <v>1</v>
      </c>
      <c r="U22" s="26">
        <v>1</v>
      </c>
      <c r="V22" s="26">
        <v>1</v>
      </c>
      <c r="W22" s="26">
        <v>1</v>
      </c>
      <c r="X22" s="26">
        <v>0</v>
      </c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5"/>
    </row>
    <row r="23" spans="1:39" ht="15.75" customHeight="1" x14ac:dyDescent="0.25">
      <c r="A23" s="321"/>
      <c r="B23" s="49" t="s">
        <v>25</v>
      </c>
      <c r="C23" s="231" t="s">
        <v>201</v>
      </c>
      <c r="D23" s="50" t="e">
        <f t="shared" ca="1" si="13"/>
        <v>#NAME?</v>
      </c>
      <c r="E23" s="51" t="e">
        <f t="shared" ca="1" si="14"/>
        <v>#NAME?</v>
      </c>
      <c r="F23" s="52">
        <v>7</v>
      </c>
      <c r="G23" s="53">
        <v>7</v>
      </c>
      <c r="H23" s="59" t="e">
        <f t="shared" ca="1" si="2"/>
        <v>#NAME?</v>
      </c>
      <c r="I23" s="60" t="e">
        <f t="shared" ca="1" si="3"/>
        <v>#NAME?</v>
      </c>
      <c r="J23" s="25">
        <v>1</v>
      </c>
      <c r="K23" s="26">
        <v>1</v>
      </c>
      <c r="L23" s="26">
        <v>1</v>
      </c>
      <c r="M23" s="26">
        <v>1</v>
      </c>
      <c r="N23" s="26">
        <v>0.9</v>
      </c>
      <c r="O23" s="26">
        <v>1</v>
      </c>
      <c r="P23" s="26">
        <v>0.75</v>
      </c>
      <c r="Q23" s="26">
        <v>0.75</v>
      </c>
      <c r="R23" s="26">
        <v>0.25</v>
      </c>
      <c r="S23" s="26">
        <v>1</v>
      </c>
      <c r="T23" s="26">
        <v>1</v>
      </c>
      <c r="U23" s="26">
        <v>1</v>
      </c>
      <c r="V23" s="26">
        <v>1</v>
      </c>
      <c r="W23" s="26">
        <v>1</v>
      </c>
      <c r="X23" s="26">
        <v>0.75</v>
      </c>
      <c r="Y23" s="26">
        <v>0.9</v>
      </c>
      <c r="Z23" s="26">
        <v>1</v>
      </c>
      <c r="AA23" s="26">
        <v>1</v>
      </c>
      <c r="AB23" s="26">
        <v>1</v>
      </c>
      <c r="AC23" s="26">
        <v>1</v>
      </c>
      <c r="AD23" s="26">
        <v>1</v>
      </c>
      <c r="AE23" s="26">
        <v>1</v>
      </c>
      <c r="AF23" s="26">
        <v>0.75</v>
      </c>
      <c r="AG23" s="26">
        <v>0.75</v>
      </c>
      <c r="AH23" s="26">
        <v>1</v>
      </c>
      <c r="AI23" s="26">
        <v>0.75</v>
      </c>
      <c r="AJ23" s="26">
        <v>1</v>
      </c>
      <c r="AK23" s="26" t="s">
        <v>180</v>
      </c>
      <c r="AL23" s="26" t="s">
        <v>180</v>
      </c>
      <c r="AM23" s="27">
        <v>1</v>
      </c>
    </row>
    <row r="24" spans="1:39" ht="15.75" customHeight="1" x14ac:dyDescent="0.25">
      <c r="A24" s="321"/>
      <c r="B24" s="49" t="s">
        <v>116</v>
      </c>
      <c r="C24" s="231" t="s">
        <v>202</v>
      </c>
      <c r="D24" s="57" t="e">
        <f t="shared" ca="1" si="13"/>
        <v>#NAME?</v>
      </c>
      <c r="E24" s="58" t="e">
        <f t="shared" ca="1" si="14"/>
        <v>#NAME?</v>
      </c>
      <c r="F24" s="52">
        <v>7</v>
      </c>
      <c r="G24" s="53">
        <v>6</v>
      </c>
      <c r="H24" s="59" t="e">
        <f t="shared" ca="1" si="2"/>
        <v>#NAME?</v>
      </c>
      <c r="I24" s="60" t="e">
        <f t="shared" ca="1" si="3"/>
        <v>#NAME?</v>
      </c>
      <c r="J24" s="25">
        <v>1</v>
      </c>
      <c r="K24" s="26">
        <v>1</v>
      </c>
      <c r="L24" s="26">
        <v>0.75</v>
      </c>
      <c r="M24" s="26">
        <v>0.5</v>
      </c>
      <c r="N24" s="26">
        <v>1</v>
      </c>
      <c r="O24" s="26">
        <v>0.25</v>
      </c>
      <c r="P24" s="26">
        <v>0.5</v>
      </c>
      <c r="Q24" s="26">
        <v>1</v>
      </c>
      <c r="R24" s="26">
        <v>0</v>
      </c>
      <c r="S24" s="26">
        <v>0</v>
      </c>
      <c r="T24" s="26">
        <v>0.9</v>
      </c>
      <c r="U24" s="26">
        <v>0.5</v>
      </c>
      <c r="V24" s="26">
        <v>0.5</v>
      </c>
      <c r="W24" s="26">
        <v>1</v>
      </c>
      <c r="X24" s="26">
        <v>0.75</v>
      </c>
      <c r="Y24" s="26">
        <v>1</v>
      </c>
      <c r="Z24" s="26">
        <v>1</v>
      </c>
      <c r="AA24" s="26">
        <v>0.9</v>
      </c>
      <c r="AB24" s="26">
        <v>1</v>
      </c>
      <c r="AC24" s="26">
        <v>1</v>
      </c>
      <c r="AD24" s="26">
        <v>1</v>
      </c>
      <c r="AE24" s="26">
        <v>1</v>
      </c>
      <c r="AF24" s="26">
        <v>1</v>
      </c>
      <c r="AG24" s="26">
        <v>1</v>
      </c>
      <c r="AH24" s="26">
        <v>1</v>
      </c>
      <c r="AI24" s="26">
        <v>1</v>
      </c>
      <c r="AJ24" s="26">
        <v>1</v>
      </c>
      <c r="AK24" s="26">
        <v>1</v>
      </c>
      <c r="AL24" s="26">
        <v>1</v>
      </c>
      <c r="AM24" s="27">
        <v>1</v>
      </c>
    </row>
    <row r="25" spans="1:39" ht="15.75" customHeight="1" x14ac:dyDescent="0.25">
      <c r="A25" s="321"/>
      <c r="B25" s="49" t="s">
        <v>26</v>
      </c>
      <c r="C25" s="239" t="s">
        <v>203</v>
      </c>
      <c r="D25" s="57" t="e">
        <f t="shared" ca="1" si="13"/>
        <v>#NAME?</v>
      </c>
      <c r="E25" s="58" t="e">
        <f t="shared" ca="1" si="14"/>
        <v>#NAME?</v>
      </c>
      <c r="F25" s="52">
        <v>5</v>
      </c>
      <c r="G25" s="53">
        <v>5</v>
      </c>
      <c r="H25" s="59" t="e">
        <f t="shared" ca="1" si="2"/>
        <v>#NAME?</v>
      </c>
      <c r="I25" s="60" t="e">
        <f t="shared" ca="1" si="3"/>
        <v>#NAME?</v>
      </c>
      <c r="J25" s="61">
        <v>1</v>
      </c>
      <c r="K25" s="62">
        <v>1</v>
      </c>
      <c r="L25" s="62">
        <v>0.75</v>
      </c>
      <c r="M25" s="62">
        <v>0.9</v>
      </c>
      <c r="N25" s="62">
        <v>1</v>
      </c>
      <c r="O25" s="62">
        <v>1</v>
      </c>
      <c r="P25" s="62">
        <v>1</v>
      </c>
      <c r="Q25" s="62">
        <v>1</v>
      </c>
      <c r="R25" s="62">
        <v>1</v>
      </c>
      <c r="S25" s="62">
        <v>1</v>
      </c>
      <c r="T25" s="62">
        <v>0.9</v>
      </c>
      <c r="U25" s="62">
        <v>1</v>
      </c>
      <c r="V25" s="62">
        <v>0.9</v>
      </c>
      <c r="W25" s="62">
        <v>1</v>
      </c>
      <c r="X25" s="62">
        <v>0.9</v>
      </c>
      <c r="Y25" s="62">
        <v>1</v>
      </c>
      <c r="Z25" s="26">
        <v>1</v>
      </c>
      <c r="AA25" s="26" t="s">
        <v>180</v>
      </c>
      <c r="AB25" s="26">
        <v>0.75</v>
      </c>
      <c r="AC25" s="26">
        <v>1</v>
      </c>
      <c r="AD25" s="26" t="s">
        <v>180</v>
      </c>
      <c r="AE25" s="26">
        <v>1</v>
      </c>
      <c r="AF25" s="26">
        <v>1</v>
      </c>
      <c r="AG25" s="26">
        <v>1</v>
      </c>
      <c r="AH25" s="26">
        <v>1</v>
      </c>
      <c r="AI25" s="26">
        <v>0.75</v>
      </c>
      <c r="AJ25" s="26">
        <v>0.75</v>
      </c>
      <c r="AK25" s="26">
        <v>0.75</v>
      </c>
      <c r="AL25" s="26">
        <v>0.9</v>
      </c>
      <c r="AM25" s="27">
        <v>0.75</v>
      </c>
    </row>
    <row r="26" spans="1:39" ht="15.75" customHeight="1" x14ac:dyDescent="0.25">
      <c r="A26" s="321"/>
      <c r="B26" s="49" t="s">
        <v>27</v>
      </c>
      <c r="C26" s="239" t="s">
        <v>204</v>
      </c>
      <c r="D26" s="57" t="e">
        <f t="shared" ca="1" si="13"/>
        <v>#NAME?</v>
      </c>
      <c r="E26" s="58" t="e">
        <f t="shared" ca="1" si="14"/>
        <v>#NAME?</v>
      </c>
      <c r="F26" s="52">
        <v>6</v>
      </c>
      <c r="G26" s="53">
        <v>5</v>
      </c>
      <c r="H26" s="59" t="e">
        <f t="shared" ca="1" si="2"/>
        <v>#NAME?</v>
      </c>
      <c r="I26" s="60" t="e">
        <f t="shared" ca="1" si="3"/>
        <v>#NAME?</v>
      </c>
      <c r="J26" s="25">
        <v>1</v>
      </c>
      <c r="K26" s="26">
        <v>1</v>
      </c>
      <c r="L26" s="26">
        <v>0.1</v>
      </c>
      <c r="M26" s="26">
        <v>0.75</v>
      </c>
      <c r="N26" s="26">
        <v>0.9</v>
      </c>
      <c r="O26" s="26">
        <v>1</v>
      </c>
      <c r="P26" s="26">
        <v>0.75</v>
      </c>
      <c r="Q26" s="26">
        <v>1</v>
      </c>
      <c r="R26" s="26">
        <v>1</v>
      </c>
      <c r="S26" s="26">
        <v>1</v>
      </c>
      <c r="T26" s="26">
        <v>0.75</v>
      </c>
      <c r="U26" s="26">
        <v>1</v>
      </c>
      <c r="V26" s="26">
        <v>0.5</v>
      </c>
      <c r="W26" s="26">
        <v>1</v>
      </c>
      <c r="X26" s="26">
        <v>1</v>
      </c>
      <c r="Y26" s="26">
        <v>1</v>
      </c>
      <c r="Z26" s="26">
        <v>1</v>
      </c>
      <c r="AA26" s="26">
        <v>0.25</v>
      </c>
      <c r="AB26" s="26">
        <v>1</v>
      </c>
      <c r="AC26" s="26">
        <v>1</v>
      </c>
      <c r="AD26" s="26">
        <v>1</v>
      </c>
      <c r="AE26" s="26">
        <v>0.75</v>
      </c>
      <c r="AF26" s="26">
        <v>1</v>
      </c>
      <c r="AG26" s="26">
        <v>1</v>
      </c>
      <c r="AH26" s="26">
        <v>1</v>
      </c>
      <c r="AI26" s="26">
        <v>1</v>
      </c>
      <c r="AJ26" s="26">
        <v>0.75</v>
      </c>
      <c r="AK26" s="26">
        <v>0.75</v>
      </c>
      <c r="AL26" s="26">
        <v>1</v>
      </c>
      <c r="AM26" s="27">
        <v>0.25</v>
      </c>
    </row>
    <row r="27" spans="1:39" ht="15.75" customHeight="1" x14ac:dyDescent="0.25">
      <c r="A27" s="321"/>
      <c r="B27" s="49" t="s">
        <v>28</v>
      </c>
      <c r="C27" s="231" t="s">
        <v>205</v>
      </c>
      <c r="D27" s="57" t="e">
        <f t="shared" ca="1" si="13"/>
        <v>#NAME?</v>
      </c>
      <c r="E27" s="58" t="e">
        <f t="shared" ca="1" si="14"/>
        <v>#NAME?</v>
      </c>
      <c r="F27" s="52">
        <v>7</v>
      </c>
      <c r="G27" s="53">
        <v>7</v>
      </c>
      <c r="H27" s="59" t="e">
        <f t="shared" ca="1" si="2"/>
        <v>#NAME?</v>
      </c>
      <c r="I27" s="60" t="e">
        <f t="shared" ca="1" si="3"/>
        <v>#NAME?</v>
      </c>
      <c r="J27" s="25">
        <v>1</v>
      </c>
      <c r="K27" s="26">
        <v>1</v>
      </c>
      <c r="L27" s="26">
        <v>0.75</v>
      </c>
      <c r="M27" s="26">
        <v>1</v>
      </c>
      <c r="N27" s="26">
        <v>1</v>
      </c>
      <c r="O27" s="26">
        <v>1</v>
      </c>
      <c r="P27" s="26">
        <v>1</v>
      </c>
      <c r="Q27" s="26">
        <v>0.25</v>
      </c>
      <c r="R27" s="26">
        <v>1</v>
      </c>
      <c r="S27" s="26">
        <v>0.5</v>
      </c>
      <c r="T27" s="26">
        <v>1</v>
      </c>
      <c r="U27" s="26">
        <v>1</v>
      </c>
      <c r="V27" s="26">
        <v>0.9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>
        <v>1</v>
      </c>
      <c r="AC27" s="26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I27" s="26">
        <v>1</v>
      </c>
      <c r="AJ27" s="26">
        <v>1</v>
      </c>
      <c r="AK27" s="26">
        <v>0.75</v>
      </c>
      <c r="AL27" s="26">
        <v>1</v>
      </c>
      <c r="AM27" s="27">
        <v>0.75</v>
      </c>
    </row>
    <row r="28" spans="1:39" ht="15.75" customHeight="1" x14ac:dyDescent="0.25">
      <c r="A28" s="321"/>
      <c r="B28" s="49" t="s">
        <v>29</v>
      </c>
      <c r="C28" s="231" t="s">
        <v>206</v>
      </c>
      <c r="D28" s="57" t="e">
        <f t="shared" ca="1" si="13"/>
        <v>#NAME?</v>
      </c>
      <c r="E28" s="58" t="e">
        <f t="shared" ca="1" si="14"/>
        <v>#NAME?</v>
      </c>
      <c r="F28" s="52">
        <v>5</v>
      </c>
      <c r="G28" s="53">
        <v>4</v>
      </c>
      <c r="H28" s="59" t="e">
        <f t="shared" ca="1" si="2"/>
        <v>#NAME?</v>
      </c>
      <c r="I28" s="60" t="e">
        <f t="shared" ca="1" si="3"/>
        <v>#NAME?</v>
      </c>
      <c r="J28" s="56">
        <v>1</v>
      </c>
      <c r="K28" s="56">
        <v>0.9</v>
      </c>
      <c r="L28" s="56">
        <v>0.5</v>
      </c>
      <c r="M28" s="56">
        <v>0.5</v>
      </c>
      <c r="N28" s="56">
        <v>0.5</v>
      </c>
      <c r="O28" s="56">
        <v>0.25</v>
      </c>
      <c r="P28" s="56">
        <v>1</v>
      </c>
      <c r="Q28" s="56">
        <v>1</v>
      </c>
      <c r="R28" s="56">
        <v>0.9</v>
      </c>
      <c r="S28" s="56">
        <v>1</v>
      </c>
      <c r="T28" s="56">
        <v>0.5</v>
      </c>
      <c r="U28" s="56">
        <v>1</v>
      </c>
      <c r="V28" s="56">
        <v>0.9</v>
      </c>
      <c r="W28" s="56">
        <v>0.9</v>
      </c>
      <c r="X28" s="56">
        <v>1</v>
      </c>
      <c r="Y28" s="56">
        <v>1</v>
      </c>
      <c r="Z28" s="26">
        <v>1</v>
      </c>
      <c r="AA28" s="26">
        <v>1</v>
      </c>
      <c r="AB28" s="26">
        <v>1</v>
      </c>
      <c r="AC28" s="26">
        <v>1</v>
      </c>
      <c r="AD28" s="26">
        <v>1</v>
      </c>
      <c r="AE28" s="26">
        <v>1</v>
      </c>
      <c r="AF28" s="26">
        <v>1</v>
      </c>
      <c r="AG28" s="26">
        <v>0.5</v>
      </c>
      <c r="AH28" s="26">
        <v>1</v>
      </c>
      <c r="AI28" s="26">
        <v>1</v>
      </c>
      <c r="AJ28" s="26">
        <v>1</v>
      </c>
      <c r="AK28" s="26">
        <v>0.75</v>
      </c>
      <c r="AL28" s="26">
        <v>1</v>
      </c>
      <c r="AM28" s="27">
        <v>1</v>
      </c>
    </row>
    <row r="29" spans="1:39" ht="15.75" customHeight="1" x14ac:dyDescent="0.25">
      <c r="A29" s="321"/>
      <c r="B29" s="49" t="s">
        <v>30</v>
      </c>
      <c r="C29" s="231" t="s">
        <v>207</v>
      </c>
      <c r="D29" s="57" t="e">
        <f t="shared" ca="1" si="13"/>
        <v>#NAME?</v>
      </c>
      <c r="E29" s="58" t="e">
        <f t="shared" ca="1" si="14"/>
        <v>#NAME?</v>
      </c>
      <c r="F29" s="52">
        <v>7</v>
      </c>
      <c r="G29" s="53">
        <v>7</v>
      </c>
      <c r="H29" s="59" t="e">
        <f t="shared" ca="1" si="2"/>
        <v>#NAME?</v>
      </c>
      <c r="I29" s="60" t="e">
        <f t="shared" ca="1" si="3"/>
        <v>#NAME?</v>
      </c>
      <c r="J29" s="61">
        <v>1</v>
      </c>
      <c r="K29" s="62">
        <v>1</v>
      </c>
      <c r="L29" s="62">
        <v>0.75</v>
      </c>
      <c r="M29" s="62">
        <v>0.5</v>
      </c>
      <c r="N29" s="62">
        <v>1</v>
      </c>
      <c r="O29" s="62">
        <v>0.75</v>
      </c>
      <c r="P29" s="62">
        <v>1</v>
      </c>
      <c r="Q29" s="62">
        <v>1</v>
      </c>
      <c r="R29" s="62">
        <v>0.75</v>
      </c>
      <c r="S29" s="62">
        <v>0.9</v>
      </c>
      <c r="T29" s="62">
        <v>0.9</v>
      </c>
      <c r="U29" s="62">
        <v>1</v>
      </c>
      <c r="V29" s="62">
        <v>0.9</v>
      </c>
      <c r="W29" s="62">
        <v>0.9</v>
      </c>
      <c r="X29" s="62">
        <v>1</v>
      </c>
      <c r="Y29" s="62">
        <v>0.75</v>
      </c>
      <c r="Z29" s="26">
        <v>1</v>
      </c>
      <c r="AA29" s="26">
        <v>1</v>
      </c>
      <c r="AB29" s="26">
        <v>1</v>
      </c>
      <c r="AC29" s="26">
        <v>1</v>
      </c>
      <c r="AD29" s="26">
        <v>1</v>
      </c>
      <c r="AE29" s="26">
        <v>1</v>
      </c>
      <c r="AF29" s="26">
        <v>1</v>
      </c>
      <c r="AG29" s="26">
        <v>1</v>
      </c>
      <c r="AH29" s="26">
        <v>1</v>
      </c>
      <c r="AI29" s="26">
        <v>1</v>
      </c>
      <c r="AJ29" s="26">
        <v>0.75</v>
      </c>
      <c r="AK29" s="26">
        <v>1</v>
      </c>
      <c r="AL29" s="26">
        <v>1</v>
      </c>
      <c r="AM29" s="27">
        <v>0.25</v>
      </c>
    </row>
    <row r="30" spans="1:39" ht="15.75" customHeight="1" x14ac:dyDescent="0.25">
      <c r="A30" s="321"/>
      <c r="B30" s="49" t="s">
        <v>31</v>
      </c>
      <c r="C30" s="231" t="s">
        <v>208</v>
      </c>
      <c r="D30" s="57" t="e">
        <f t="shared" ca="1" si="13"/>
        <v>#NAME?</v>
      </c>
      <c r="E30" s="58" t="e">
        <f t="shared" ca="1" si="14"/>
        <v>#NAME?</v>
      </c>
      <c r="F30" s="52">
        <v>7</v>
      </c>
      <c r="G30" s="53">
        <v>7</v>
      </c>
      <c r="H30" s="59" t="e">
        <f t="shared" ca="1" si="2"/>
        <v>#NAME?</v>
      </c>
      <c r="I30" s="60" t="e">
        <f t="shared" ca="1" si="3"/>
        <v>#NAME?</v>
      </c>
      <c r="J30" s="25">
        <v>1</v>
      </c>
      <c r="K30" s="26">
        <v>1</v>
      </c>
      <c r="L30" s="26">
        <v>0.75</v>
      </c>
      <c r="M30" s="26">
        <v>1</v>
      </c>
      <c r="N30" s="26">
        <v>1</v>
      </c>
      <c r="O30" s="26">
        <v>0.9</v>
      </c>
      <c r="P30" s="26">
        <v>1</v>
      </c>
      <c r="Q30" s="26">
        <v>0.5</v>
      </c>
      <c r="R30" s="26">
        <v>1</v>
      </c>
      <c r="S30" s="26">
        <v>0</v>
      </c>
      <c r="T30" s="26">
        <v>1</v>
      </c>
      <c r="U30" s="26">
        <v>1</v>
      </c>
      <c r="V30" s="26">
        <v>0.5</v>
      </c>
      <c r="W30" s="26">
        <v>1</v>
      </c>
      <c r="X30" s="26">
        <v>0.75</v>
      </c>
      <c r="Y30" s="26">
        <v>1</v>
      </c>
      <c r="Z30" s="26">
        <v>1</v>
      </c>
      <c r="AA30" s="26">
        <v>1</v>
      </c>
      <c r="AB30" s="26">
        <v>1</v>
      </c>
      <c r="AC30" s="26">
        <v>1</v>
      </c>
      <c r="AD30" s="26">
        <v>1</v>
      </c>
      <c r="AE30" s="26">
        <v>1</v>
      </c>
      <c r="AF30" s="26">
        <v>0.75</v>
      </c>
      <c r="AG30" s="26">
        <v>1</v>
      </c>
      <c r="AH30" s="26">
        <v>1</v>
      </c>
      <c r="AI30" s="26">
        <v>1</v>
      </c>
      <c r="AJ30" s="26">
        <v>1</v>
      </c>
      <c r="AK30" s="26">
        <v>1</v>
      </c>
      <c r="AL30" s="26">
        <v>1</v>
      </c>
      <c r="AM30" s="27">
        <v>1</v>
      </c>
    </row>
    <row r="31" spans="1:39" ht="15.75" customHeight="1" x14ac:dyDescent="0.25">
      <c r="A31" s="321"/>
      <c r="B31" s="49" t="s">
        <v>32</v>
      </c>
      <c r="C31" s="231" t="s">
        <v>209</v>
      </c>
      <c r="D31" s="57" t="e">
        <f t="shared" ca="1" si="13"/>
        <v>#NAME?</v>
      </c>
      <c r="E31" s="58" t="e">
        <f t="shared" ca="1" si="14"/>
        <v>#NAME?</v>
      </c>
      <c r="F31" s="52">
        <v>6</v>
      </c>
      <c r="G31" s="53">
        <v>6</v>
      </c>
      <c r="H31" s="59" t="e">
        <f t="shared" ca="1" si="2"/>
        <v>#NAME?</v>
      </c>
      <c r="I31" s="60" t="e">
        <f t="shared" ca="1" si="3"/>
        <v>#NAME?</v>
      </c>
      <c r="J31" s="56">
        <v>1</v>
      </c>
      <c r="K31" s="56">
        <v>0.9</v>
      </c>
      <c r="L31" s="56">
        <v>0.9</v>
      </c>
      <c r="M31" s="56">
        <v>0.5</v>
      </c>
      <c r="N31" s="56">
        <v>1</v>
      </c>
      <c r="O31" s="56">
        <v>1</v>
      </c>
      <c r="P31" s="56">
        <v>1</v>
      </c>
      <c r="Q31" s="56">
        <v>1</v>
      </c>
      <c r="R31" s="56">
        <v>1</v>
      </c>
      <c r="S31" s="56">
        <v>1</v>
      </c>
      <c r="T31" s="56">
        <v>1</v>
      </c>
      <c r="U31" s="56">
        <v>1</v>
      </c>
      <c r="V31" s="56">
        <v>0.9</v>
      </c>
      <c r="W31" s="56">
        <v>0.9</v>
      </c>
      <c r="X31" s="56">
        <v>1</v>
      </c>
      <c r="Y31" s="56">
        <v>1</v>
      </c>
      <c r="Z31" s="26">
        <v>1</v>
      </c>
      <c r="AA31" s="26">
        <v>1</v>
      </c>
      <c r="AB31" s="26">
        <v>1</v>
      </c>
      <c r="AC31" s="26">
        <v>1</v>
      </c>
      <c r="AD31" s="26">
        <v>1</v>
      </c>
      <c r="AE31" s="26">
        <v>1</v>
      </c>
      <c r="AF31" s="26">
        <v>0.75</v>
      </c>
      <c r="AG31" s="26">
        <v>1</v>
      </c>
      <c r="AH31" s="26">
        <v>1</v>
      </c>
      <c r="AI31" s="26">
        <v>1</v>
      </c>
      <c r="AJ31" s="26">
        <v>1</v>
      </c>
      <c r="AK31" s="26">
        <v>1</v>
      </c>
      <c r="AL31" s="26">
        <v>1</v>
      </c>
      <c r="AM31" s="27">
        <v>1</v>
      </c>
    </row>
    <row r="32" spans="1:39" ht="15.75" customHeight="1" x14ac:dyDescent="0.25">
      <c r="A32" s="322"/>
      <c r="B32" s="75" t="s">
        <v>33</v>
      </c>
      <c r="C32" s="240" t="s">
        <v>210</v>
      </c>
      <c r="D32" s="76" t="e">
        <f t="shared" ca="1" si="13"/>
        <v>#NAME?</v>
      </c>
      <c r="E32" s="77" t="e">
        <f t="shared" ca="1" si="14"/>
        <v>#NAME?</v>
      </c>
      <c r="F32" s="78">
        <v>6</v>
      </c>
      <c r="G32" s="79">
        <v>6</v>
      </c>
      <c r="H32" s="80" t="e">
        <f t="shared" ca="1" si="2"/>
        <v>#NAME?</v>
      </c>
      <c r="I32" s="81" t="e">
        <f t="shared" ca="1" si="3"/>
        <v>#NAME?</v>
      </c>
      <c r="J32" s="82">
        <v>1</v>
      </c>
      <c r="K32" s="83">
        <v>1</v>
      </c>
      <c r="L32" s="83">
        <v>0.9</v>
      </c>
      <c r="M32" s="83">
        <v>1</v>
      </c>
      <c r="N32" s="83">
        <v>1</v>
      </c>
      <c r="O32" s="83">
        <v>1</v>
      </c>
      <c r="P32" s="83">
        <v>0.9</v>
      </c>
      <c r="Q32" s="83">
        <v>1</v>
      </c>
      <c r="R32" s="31" t="s">
        <v>180</v>
      </c>
      <c r="S32" s="31" t="s">
        <v>180</v>
      </c>
      <c r="T32" s="83">
        <v>0.25</v>
      </c>
      <c r="U32" s="31" t="s">
        <v>180</v>
      </c>
      <c r="V32" s="83">
        <v>0.75</v>
      </c>
      <c r="W32" s="83">
        <v>1</v>
      </c>
      <c r="X32" s="31" t="s">
        <v>180</v>
      </c>
      <c r="Y32" s="31" t="s">
        <v>180</v>
      </c>
      <c r="Z32" s="31">
        <v>1</v>
      </c>
      <c r="AA32" s="31">
        <v>1</v>
      </c>
      <c r="AB32" s="31">
        <v>1</v>
      </c>
      <c r="AC32" s="31">
        <v>1</v>
      </c>
      <c r="AD32" s="31">
        <v>1</v>
      </c>
      <c r="AE32" s="31">
        <v>0.75</v>
      </c>
      <c r="AF32" s="31">
        <v>0.75</v>
      </c>
      <c r="AG32" s="31">
        <v>1</v>
      </c>
      <c r="AH32" s="31">
        <v>1</v>
      </c>
      <c r="AI32" s="31" t="s">
        <v>180</v>
      </c>
      <c r="AJ32" s="31" t="s">
        <v>180</v>
      </c>
      <c r="AK32" s="31" t="s">
        <v>180</v>
      </c>
      <c r="AL32" s="31" t="s">
        <v>180</v>
      </c>
      <c r="AM32" s="32" t="s">
        <v>180</v>
      </c>
    </row>
    <row r="33" spans="1:39" ht="15.75" customHeight="1" x14ac:dyDescent="0.25">
      <c r="A33" s="320" t="s">
        <v>34</v>
      </c>
      <c r="B33" s="42" t="s">
        <v>35</v>
      </c>
      <c r="C33" s="241"/>
      <c r="D33" s="72">
        <v>5.46</v>
      </c>
      <c r="E33" s="84">
        <v>7.09</v>
      </c>
      <c r="F33" s="242"/>
      <c r="G33" s="243"/>
      <c r="H33" s="244"/>
      <c r="I33" s="245"/>
      <c r="J33" s="246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8"/>
    </row>
    <row r="34" spans="1:39" ht="15.75" customHeight="1" x14ac:dyDescent="0.25">
      <c r="A34" s="321"/>
      <c r="B34" s="49" t="s">
        <v>36</v>
      </c>
      <c r="C34" s="249"/>
      <c r="D34" s="50">
        <v>6.8999999999999995</v>
      </c>
      <c r="E34" s="51">
        <v>7.6499999999999995</v>
      </c>
      <c r="F34" s="250"/>
      <c r="G34" s="251"/>
      <c r="H34" s="252"/>
      <c r="I34" s="253"/>
      <c r="J34" s="25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5"/>
    </row>
    <row r="35" spans="1:39" ht="15.75" customHeight="1" x14ac:dyDescent="0.25">
      <c r="A35" s="321"/>
      <c r="B35" s="49" t="s">
        <v>37</v>
      </c>
      <c r="C35" s="249"/>
      <c r="D35" s="57">
        <v>7.05</v>
      </c>
      <c r="E35" s="58">
        <v>5.67</v>
      </c>
      <c r="F35" s="250"/>
      <c r="G35" s="251"/>
      <c r="H35" s="252"/>
      <c r="I35" s="253"/>
      <c r="J35" s="25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5"/>
    </row>
    <row r="36" spans="1:39" ht="15.75" customHeight="1" x14ac:dyDescent="0.25">
      <c r="A36" s="321"/>
      <c r="B36" s="49" t="s">
        <v>38</v>
      </c>
      <c r="C36" s="249"/>
      <c r="D36" s="57">
        <v>5.73</v>
      </c>
      <c r="E36" s="58">
        <v>3.89</v>
      </c>
      <c r="F36" s="250"/>
      <c r="G36" s="251"/>
      <c r="H36" s="252"/>
      <c r="I36" s="253"/>
      <c r="J36" s="25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4"/>
      <c r="AI36" s="234"/>
      <c r="AJ36" s="234"/>
      <c r="AK36" s="234"/>
      <c r="AL36" s="234"/>
      <c r="AM36" s="235"/>
    </row>
    <row r="37" spans="1:39" ht="15.75" customHeight="1" x14ac:dyDescent="0.25">
      <c r="A37" s="321"/>
      <c r="B37" s="49" t="s">
        <v>39</v>
      </c>
      <c r="C37" s="249"/>
      <c r="D37" s="87">
        <v>7.5</v>
      </c>
      <c r="E37" s="58">
        <v>8</v>
      </c>
      <c r="F37" s="250"/>
      <c r="G37" s="251"/>
      <c r="H37" s="252"/>
      <c r="I37" s="253"/>
      <c r="J37" s="25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4"/>
      <c r="AI37" s="234"/>
      <c r="AJ37" s="234"/>
      <c r="AK37" s="234"/>
      <c r="AL37" s="234"/>
      <c r="AM37" s="235"/>
    </row>
    <row r="38" spans="1:39" ht="15.75" customHeight="1" x14ac:dyDescent="0.25">
      <c r="A38" s="321"/>
      <c r="B38" s="49" t="s">
        <v>40</v>
      </c>
      <c r="C38" s="231" t="s">
        <v>211</v>
      </c>
      <c r="D38" s="57" t="e">
        <f t="shared" ref="D38:E38" ca="1" si="15">F38*H38</f>
        <v>#NAME?</v>
      </c>
      <c r="E38" s="58" t="e">
        <f t="shared" ca="1" si="15"/>
        <v>#NAME?</v>
      </c>
      <c r="F38" s="85"/>
      <c r="G38" s="86"/>
      <c r="H38" s="59" t="e">
        <f ca="1">IFS(LEFT(C38,1)="b",SUM(J38:Y38)/16,LEFT(C38,1)="c",SUM(J38:Q38)/8)</f>
        <v>#NAME?</v>
      </c>
      <c r="I38" s="60" t="e">
        <f ca="1">IFS(LEFT(C38,1)="b",SUM(Z38:AM38)/14,LEFT(C38,1)="c",SUM(R38:X38)/7)</f>
        <v>#NAME?</v>
      </c>
      <c r="J38" s="56">
        <v>1</v>
      </c>
      <c r="K38" s="56">
        <v>1</v>
      </c>
      <c r="L38" s="56">
        <v>0.5</v>
      </c>
      <c r="M38" s="56">
        <v>1</v>
      </c>
      <c r="N38" s="56">
        <v>0.25</v>
      </c>
      <c r="O38" s="56">
        <v>1</v>
      </c>
      <c r="P38" s="56">
        <v>1</v>
      </c>
      <c r="Q38" s="56">
        <v>1</v>
      </c>
      <c r="R38" s="56">
        <v>0.1</v>
      </c>
      <c r="S38" s="56">
        <v>1</v>
      </c>
      <c r="T38" s="56">
        <v>0.75</v>
      </c>
      <c r="U38" s="56">
        <v>1</v>
      </c>
      <c r="V38" s="56">
        <v>0.9</v>
      </c>
      <c r="W38" s="56">
        <v>1</v>
      </c>
      <c r="X38" s="56">
        <v>0.75</v>
      </c>
      <c r="Y38" s="56">
        <v>1</v>
      </c>
      <c r="Z38" s="26" t="s">
        <v>180</v>
      </c>
      <c r="AA38" s="26" t="s">
        <v>180</v>
      </c>
      <c r="AB38" s="26" t="s">
        <v>180</v>
      </c>
      <c r="AC38" s="26" t="s">
        <v>180</v>
      </c>
      <c r="AD38" s="26" t="s">
        <v>180</v>
      </c>
      <c r="AE38" s="26" t="s">
        <v>180</v>
      </c>
      <c r="AF38" s="26" t="s">
        <v>180</v>
      </c>
      <c r="AG38" s="26" t="s">
        <v>180</v>
      </c>
      <c r="AH38" s="26" t="s">
        <v>180</v>
      </c>
      <c r="AI38" s="26" t="s">
        <v>180</v>
      </c>
      <c r="AJ38" s="26" t="s">
        <v>180</v>
      </c>
      <c r="AK38" s="26" t="s">
        <v>180</v>
      </c>
      <c r="AL38" s="26" t="s">
        <v>180</v>
      </c>
      <c r="AM38" s="27" t="s">
        <v>180</v>
      </c>
    </row>
    <row r="39" spans="1:39" ht="15.75" customHeight="1" x14ac:dyDescent="0.25">
      <c r="A39" s="321"/>
      <c r="B39" s="49" t="s">
        <v>41</v>
      </c>
      <c r="C39" s="249"/>
      <c r="D39" s="57">
        <v>5.16</v>
      </c>
      <c r="E39" s="58">
        <v>1.58</v>
      </c>
      <c r="F39" s="250"/>
      <c r="G39" s="251"/>
      <c r="H39" s="252"/>
      <c r="I39" s="253"/>
      <c r="J39" s="25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5"/>
    </row>
    <row r="40" spans="1:39" ht="15.75" customHeight="1" x14ac:dyDescent="0.25">
      <c r="A40" s="321"/>
      <c r="B40" s="49" t="s">
        <v>42</v>
      </c>
      <c r="C40" s="249"/>
      <c r="D40" s="57">
        <v>5.73</v>
      </c>
      <c r="E40" s="58"/>
      <c r="F40" s="250"/>
      <c r="G40" s="251"/>
      <c r="H40" s="252"/>
      <c r="I40" s="253"/>
      <c r="J40" s="25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5"/>
    </row>
    <row r="41" spans="1:39" ht="15.75" customHeight="1" x14ac:dyDescent="0.25">
      <c r="A41" s="321"/>
      <c r="B41" s="49" t="s">
        <v>43</v>
      </c>
      <c r="C41" s="249"/>
      <c r="D41" s="57">
        <v>8.83</v>
      </c>
      <c r="E41" s="58">
        <v>8</v>
      </c>
      <c r="F41" s="250"/>
      <c r="G41" s="251"/>
      <c r="H41" s="252"/>
      <c r="I41" s="253"/>
      <c r="J41" s="25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5"/>
    </row>
    <row r="42" spans="1:39" ht="15.75" customHeight="1" x14ac:dyDescent="0.25">
      <c r="A42" s="321"/>
      <c r="B42" s="49" t="s">
        <v>44</v>
      </c>
      <c r="C42" s="249"/>
      <c r="D42" s="57">
        <v>7.7</v>
      </c>
      <c r="E42" s="58"/>
      <c r="F42" s="250"/>
      <c r="G42" s="251"/>
      <c r="H42" s="252"/>
      <c r="I42" s="253"/>
      <c r="J42" s="25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5"/>
    </row>
    <row r="43" spans="1:39" ht="15.75" customHeight="1" x14ac:dyDescent="0.25">
      <c r="A43" s="321"/>
      <c r="B43" s="49" t="s">
        <v>45</v>
      </c>
      <c r="C43" s="249"/>
      <c r="D43" s="57">
        <v>6</v>
      </c>
      <c r="E43" s="58">
        <v>7.88</v>
      </c>
      <c r="F43" s="255"/>
      <c r="G43" s="251"/>
      <c r="H43" s="252"/>
      <c r="I43" s="253"/>
      <c r="J43" s="25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5"/>
    </row>
    <row r="44" spans="1:39" ht="15.75" customHeight="1" x14ac:dyDescent="0.25">
      <c r="A44" s="321"/>
      <c r="B44" s="49" t="s">
        <v>46</v>
      </c>
      <c r="C44" s="249"/>
      <c r="D44" s="57">
        <v>7.67</v>
      </c>
      <c r="E44" s="58">
        <v>8.75</v>
      </c>
      <c r="F44" s="255"/>
      <c r="G44" s="251"/>
      <c r="H44" s="252"/>
      <c r="I44" s="253"/>
      <c r="J44" s="25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5"/>
    </row>
    <row r="45" spans="1:39" ht="15.75" customHeight="1" x14ac:dyDescent="0.25">
      <c r="A45" s="321"/>
      <c r="B45" s="49" t="s">
        <v>47</v>
      </c>
      <c r="C45" s="249"/>
      <c r="D45" s="50">
        <v>6.75</v>
      </c>
      <c r="E45" s="51">
        <v>7.2</v>
      </c>
      <c r="F45" s="255"/>
      <c r="G45" s="251"/>
      <c r="H45" s="252"/>
      <c r="I45" s="253"/>
      <c r="J45" s="25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4"/>
      <c r="AI45" s="234"/>
      <c r="AJ45" s="234"/>
      <c r="AK45" s="234"/>
      <c r="AL45" s="234"/>
      <c r="AM45" s="235"/>
    </row>
    <row r="46" spans="1:39" ht="15.75" customHeight="1" x14ac:dyDescent="0.25">
      <c r="A46" s="321"/>
      <c r="B46" s="49" t="s">
        <v>48</v>
      </c>
      <c r="C46" s="249"/>
      <c r="D46" s="57">
        <v>6</v>
      </c>
      <c r="E46" s="51">
        <v>6.8624999999999998</v>
      </c>
      <c r="F46" s="250"/>
      <c r="G46" s="251"/>
      <c r="H46" s="252"/>
      <c r="I46" s="253"/>
      <c r="J46" s="25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5"/>
    </row>
    <row r="47" spans="1:39" ht="15.75" customHeight="1" x14ac:dyDescent="0.25">
      <c r="A47" s="322"/>
      <c r="B47" s="75" t="s">
        <v>49</v>
      </c>
      <c r="C47" s="256"/>
      <c r="D47" s="88">
        <v>8.6666666666666661</v>
      </c>
      <c r="E47" s="89">
        <v>8.125</v>
      </c>
      <c r="F47" s="257"/>
      <c r="G47" s="258"/>
      <c r="H47" s="259"/>
      <c r="I47" s="260"/>
      <c r="J47" s="261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3"/>
    </row>
    <row r="48" spans="1:39" ht="15.75" customHeight="1" x14ac:dyDescent="0.25">
      <c r="A48" s="320" t="s">
        <v>50</v>
      </c>
      <c r="B48" s="42" t="s">
        <v>51</v>
      </c>
      <c r="C48" s="241"/>
      <c r="D48" s="72">
        <v>6</v>
      </c>
      <c r="E48" s="84">
        <v>8</v>
      </c>
      <c r="F48" s="264"/>
      <c r="G48" s="265"/>
      <c r="H48" s="244"/>
      <c r="I48" s="245"/>
      <c r="J48" s="246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8"/>
    </row>
    <row r="49" spans="1:39" ht="15.75" customHeight="1" x14ac:dyDescent="0.25">
      <c r="A49" s="321"/>
      <c r="B49" s="49" t="s">
        <v>52</v>
      </c>
      <c r="C49" s="249"/>
      <c r="D49" s="57">
        <v>6</v>
      </c>
      <c r="E49" s="58">
        <v>7</v>
      </c>
      <c r="F49" s="255"/>
      <c r="G49" s="266"/>
      <c r="H49" s="252"/>
      <c r="I49" s="253"/>
      <c r="J49" s="25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5"/>
    </row>
    <row r="50" spans="1:39" ht="15.75" customHeight="1" x14ac:dyDescent="0.25">
      <c r="A50" s="321"/>
      <c r="B50" s="49" t="s">
        <v>53</v>
      </c>
      <c r="C50" s="267"/>
      <c r="D50" s="57">
        <v>0</v>
      </c>
      <c r="E50" s="58">
        <v>0</v>
      </c>
      <c r="F50" s="255"/>
      <c r="G50" s="266"/>
      <c r="H50" s="252"/>
      <c r="I50" s="253"/>
      <c r="J50" s="25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5"/>
    </row>
    <row r="51" spans="1:39" ht="15.75" customHeight="1" x14ac:dyDescent="0.25">
      <c r="A51" s="321"/>
      <c r="B51" s="49" t="s">
        <v>54</v>
      </c>
      <c r="C51" s="249"/>
      <c r="D51" s="57">
        <v>8</v>
      </c>
      <c r="E51" s="58">
        <v>9</v>
      </c>
      <c r="F51" s="255"/>
      <c r="G51" s="266"/>
      <c r="H51" s="252"/>
      <c r="I51" s="253"/>
      <c r="J51" s="268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5"/>
    </row>
    <row r="52" spans="1:39" ht="15.75" customHeight="1" x14ac:dyDescent="0.25">
      <c r="A52" s="321"/>
      <c r="B52" s="49" t="s">
        <v>55</v>
      </c>
      <c r="C52" s="267"/>
      <c r="D52" s="57">
        <v>6</v>
      </c>
      <c r="E52" s="58">
        <v>7</v>
      </c>
      <c r="F52" s="255"/>
      <c r="G52" s="266"/>
      <c r="H52" s="252"/>
      <c r="I52" s="253"/>
      <c r="J52" s="25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5"/>
    </row>
    <row r="53" spans="1:39" ht="15.75" customHeight="1" x14ac:dyDescent="0.25">
      <c r="A53" s="321"/>
      <c r="B53" s="49" t="s">
        <v>56</v>
      </c>
      <c r="C53" s="267"/>
      <c r="D53" s="57">
        <v>7</v>
      </c>
      <c r="E53" s="58">
        <v>8</v>
      </c>
      <c r="F53" s="255"/>
      <c r="G53" s="266"/>
      <c r="H53" s="252"/>
      <c r="I53" s="253"/>
      <c r="J53" s="25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5"/>
    </row>
    <row r="54" spans="1:39" ht="15.75" customHeight="1" x14ac:dyDescent="0.25">
      <c r="A54" s="321"/>
      <c r="B54" s="49" t="s">
        <v>57</v>
      </c>
      <c r="C54" s="267"/>
      <c r="D54" s="57">
        <v>7</v>
      </c>
      <c r="E54" s="58">
        <v>8</v>
      </c>
      <c r="F54" s="255"/>
      <c r="G54" s="266"/>
      <c r="H54" s="252"/>
      <c r="I54" s="253"/>
      <c r="J54" s="25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5"/>
    </row>
    <row r="55" spans="1:39" ht="15.75" customHeight="1" x14ac:dyDescent="0.25">
      <c r="A55" s="321"/>
      <c r="B55" s="49" t="s">
        <v>58</v>
      </c>
      <c r="C55" s="249"/>
      <c r="D55" s="57">
        <v>4</v>
      </c>
      <c r="E55" s="51"/>
      <c r="F55" s="255"/>
      <c r="G55" s="251"/>
      <c r="H55" s="252"/>
      <c r="I55" s="253"/>
      <c r="J55" s="25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5"/>
    </row>
    <row r="56" spans="1:39" ht="15.75" customHeight="1" x14ac:dyDescent="0.25">
      <c r="A56" s="321"/>
      <c r="B56" s="49" t="s">
        <v>59</v>
      </c>
      <c r="C56" s="267"/>
      <c r="D56" s="57">
        <v>4</v>
      </c>
      <c r="E56" s="58">
        <v>5</v>
      </c>
      <c r="F56" s="255"/>
      <c r="G56" s="266"/>
      <c r="H56" s="252"/>
      <c r="I56" s="253"/>
      <c r="J56" s="25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5"/>
    </row>
    <row r="57" spans="1:39" ht="15.75" customHeight="1" x14ac:dyDescent="0.25">
      <c r="A57" s="321"/>
      <c r="B57" s="49" t="s">
        <v>60</v>
      </c>
      <c r="C57" s="249"/>
      <c r="D57" s="57">
        <v>5</v>
      </c>
      <c r="E57" s="58"/>
      <c r="F57" s="255"/>
      <c r="G57" s="266"/>
      <c r="H57" s="252"/>
      <c r="I57" s="253"/>
      <c r="J57" s="25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  <c r="AD57" s="234"/>
      <c r="AE57" s="234"/>
      <c r="AF57" s="234"/>
      <c r="AG57" s="234"/>
      <c r="AH57" s="234"/>
      <c r="AI57" s="234"/>
      <c r="AJ57" s="234"/>
      <c r="AK57" s="234"/>
      <c r="AL57" s="234"/>
      <c r="AM57" s="235"/>
    </row>
    <row r="58" spans="1:39" ht="15.75" customHeight="1" x14ac:dyDescent="0.25">
      <c r="A58" s="322"/>
      <c r="B58" s="75" t="s">
        <v>61</v>
      </c>
      <c r="C58" s="269"/>
      <c r="D58" s="76">
        <v>9</v>
      </c>
      <c r="E58" s="77">
        <v>9</v>
      </c>
      <c r="F58" s="257"/>
      <c r="G58" s="270"/>
      <c r="H58" s="259"/>
      <c r="I58" s="260"/>
      <c r="J58" s="261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3"/>
    </row>
    <row r="59" spans="1:39" ht="15.75" customHeight="1" x14ac:dyDescent="0.25">
      <c r="A59" s="320" t="s">
        <v>62</v>
      </c>
      <c r="B59" s="42" t="s">
        <v>63</v>
      </c>
      <c r="C59" s="228" t="s">
        <v>212</v>
      </c>
      <c r="D59" s="43" t="e">
        <f t="shared" ref="D59:E59" ca="1" si="16">F59*H59</f>
        <v>#NAME?</v>
      </c>
      <c r="E59" s="44" t="e">
        <f t="shared" ca="1" si="16"/>
        <v>#NAME?</v>
      </c>
      <c r="F59" s="45">
        <v>6</v>
      </c>
      <c r="G59" s="46">
        <v>6</v>
      </c>
      <c r="H59" s="73" t="e">
        <f t="shared" ref="H59:H74" ca="1" si="17">IFS(LEFT(C59,1)="b",SUM(J59:Y59)/16,LEFT(C59,1)="c",SUM(J59:Q59)/8)</f>
        <v>#NAME?</v>
      </c>
      <c r="I59" s="74" t="e">
        <f t="shared" ref="I59:I74" ca="1" si="18">IFS(LEFT(C59,1)="b",SUM(Z59:AM59)/14,LEFT(C59,1)="c",SUM(R59:X59)/7)</f>
        <v>#NAME?</v>
      </c>
      <c r="J59" s="22">
        <v>1</v>
      </c>
      <c r="K59" s="23">
        <v>1</v>
      </c>
      <c r="L59" s="23">
        <v>0.75</v>
      </c>
      <c r="M59" s="23">
        <v>1</v>
      </c>
      <c r="N59" s="23" t="s">
        <v>180</v>
      </c>
      <c r="O59" s="23">
        <v>0.1</v>
      </c>
      <c r="P59" s="23">
        <v>0.75</v>
      </c>
      <c r="Q59" s="23">
        <v>1</v>
      </c>
      <c r="R59" s="23">
        <v>0</v>
      </c>
      <c r="S59" s="23">
        <v>1</v>
      </c>
      <c r="T59" s="23">
        <v>0.75</v>
      </c>
      <c r="U59" s="23">
        <v>1</v>
      </c>
      <c r="V59" s="23">
        <v>1</v>
      </c>
      <c r="W59" s="23">
        <v>1</v>
      </c>
      <c r="X59" s="23">
        <v>0.75</v>
      </c>
      <c r="Y59" s="23">
        <v>1</v>
      </c>
      <c r="Z59" s="23">
        <v>1</v>
      </c>
      <c r="AA59" s="23">
        <v>0.75</v>
      </c>
      <c r="AB59" s="23" t="s">
        <v>180</v>
      </c>
      <c r="AC59" s="23">
        <v>1</v>
      </c>
      <c r="AD59" s="23">
        <v>1</v>
      </c>
      <c r="AE59" s="23">
        <v>1</v>
      </c>
      <c r="AF59" s="23">
        <v>0.75</v>
      </c>
      <c r="AG59" s="23">
        <v>1</v>
      </c>
      <c r="AH59" s="23">
        <v>1</v>
      </c>
      <c r="AI59" s="23">
        <v>1</v>
      </c>
      <c r="AJ59" s="23">
        <v>1</v>
      </c>
      <c r="AK59" s="23" t="s">
        <v>180</v>
      </c>
      <c r="AL59" s="23">
        <v>1</v>
      </c>
      <c r="AM59" s="24">
        <v>1</v>
      </c>
    </row>
    <row r="60" spans="1:39" ht="15.75" customHeight="1" x14ac:dyDescent="0.25">
      <c r="A60" s="321"/>
      <c r="B60" s="49" t="s">
        <v>64</v>
      </c>
      <c r="C60" s="231" t="s">
        <v>213</v>
      </c>
      <c r="D60" s="50" t="e">
        <f t="shared" ref="D60:E60" ca="1" si="19">F60*H60</f>
        <v>#NAME?</v>
      </c>
      <c r="E60" s="51" t="e">
        <f t="shared" ca="1" si="19"/>
        <v>#NAME?</v>
      </c>
      <c r="F60" s="52">
        <v>7</v>
      </c>
      <c r="G60" s="53">
        <v>7</v>
      </c>
      <c r="H60" s="59" t="e">
        <f t="shared" ca="1" si="17"/>
        <v>#NAME?</v>
      </c>
      <c r="I60" s="60" t="e">
        <f t="shared" ca="1" si="18"/>
        <v>#NAME?</v>
      </c>
      <c r="J60" s="61">
        <v>1</v>
      </c>
      <c r="K60" s="62">
        <v>1</v>
      </c>
      <c r="L60" s="62">
        <v>1</v>
      </c>
      <c r="M60" s="26">
        <v>0.5</v>
      </c>
      <c r="N60" s="62">
        <v>1</v>
      </c>
      <c r="O60" s="26">
        <v>0.75</v>
      </c>
      <c r="P60" s="62">
        <v>1</v>
      </c>
      <c r="Q60" s="26">
        <v>0.75</v>
      </c>
      <c r="R60" s="62">
        <v>1</v>
      </c>
      <c r="S60" s="62">
        <v>1</v>
      </c>
      <c r="T60" s="26">
        <v>0.9</v>
      </c>
      <c r="U60" s="26">
        <v>0.9</v>
      </c>
      <c r="V60" s="26">
        <v>0.9</v>
      </c>
      <c r="W60" s="62">
        <v>1</v>
      </c>
      <c r="X60" s="62">
        <v>1</v>
      </c>
      <c r="Y60" s="26">
        <v>0.5</v>
      </c>
      <c r="Z60" s="26">
        <v>1</v>
      </c>
      <c r="AA60" s="26">
        <v>1</v>
      </c>
      <c r="AB60" s="26">
        <v>1</v>
      </c>
      <c r="AC60" s="26">
        <v>1</v>
      </c>
      <c r="AD60" s="26">
        <v>1</v>
      </c>
      <c r="AE60" s="26">
        <v>1</v>
      </c>
      <c r="AF60" s="26">
        <v>0.75</v>
      </c>
      <c r="AG60" s="26">
        <v>1</v>
      </c>
      <c r="AH60" s="26">
        <v>1</v>
      </c>
      <c r="AI60" s="26">
        <v>1</v>
      </c>
      <c r="AJ60" s="26">
        <v>1</v>
      </c>
      <c r="AK60" s="26">
        <v>1</v>
      </c>
      <c r="AL60" s="26">
        <v>1</v>
      </c>
      <c r="AM60" s="27">
        <v>1</v>
      </c>
    </row>
    <row r="61" spans="1:39" ht="15.75" customHeight="1" x14ac:dyDescent="0.25">
      <c r="A61" s="321"/>
      <c r="B61" s="49" t="s">
        <v>65</v>
      </c>
      <c r="C61" s="231" t="s">
        <v>214</v>
      </c>
      <c r="D61" s="50" t="e">
        <f t="shared" ref="D61:E61" ca="1" si="20">F61*H61</f>
        <v>#NAME?</v>
      </c>
      <c r="E61" s="51" t="e">
        <f t="shared" ca="1" si="20"/>
        <v>#NAME?</v>
      </c>
      <c r="F61" s="52">
        <v>7</v>
      </c>
      <c r="G61" s="53">
        <v>7</v>
      </c>
      <c r="H61" s="59" t="e">
        <f t="shared" ca="1" si="17"/>
        <v>#NAME?</v>
      </c>
      <c r="I61" s="60" t="e">
        <f t="shared" ca="1" si="18"/>
        <v>#NAME?</v>
      </c>
      <c r="J61" s="61">
        <v>1</v>
      </c>
      <c r="K61" s="62">
        <v>1</v>
      </c>
      <c r="L61" s="62">
        <v>0.75</v>
      </c>
      <c r="M61" s="62">
        <v>1</v>
      </c>
      <c r="N61" s="62">
        <v>1</v>
      </c>
      <c r="O61" s="62">
        <v>1</v>
      </c>
      <c r="P61" s="62">
        <v>1</v>
      </c>
      <c r="Q61" s="62">
        <v>0.5</v>
      </c>
      <c r="R61" s="62">
        <v>1</v>
      </c>
      <c r="S61" s="62">
        <v>1</v>
      </c>
      <c r="T61" s="62">
        <v>1</v>
      </c>
      <c r="U61" s="62">
        <v>1</v>
      </c>
      <c r="V61" s="62">
        <v>0.9</v>
      </c>
      <c r="W61" s="62">
        <v>0.75</v>
      </c>
      <c r="X61" s="62">
        <v>0.9</v>
      </c>
      <c r="Y61" s="62">
        <v>1</v>
      </c>
      <c r="Z61" s="26">
        <v>1</v>
      </c>
      <c r="AA61" s="26" t="s">
        <v>180</v>
      </c>
      <c r="AB61" s="26">
        <v>1</v>
      </c>
      <c r="AC61" s="26">
        <v>1</v>
      </c>
      <c r="AD61" s="26">
        <v>1</v>
      </c>
      <c r="AE61" s="26">
        <v>0.9</v>
      </c>
      <c r="AF61" s="26">
        <v>0.5</v>
      </c>
      <c r="AG61" s="26">
        <v>0.75</v>
      </c>
      <c r="AH61" s="26">
        <v>1</v>
      </c>
      <c r="AI61" s="26">
        <v>0.75</v>
      </c>
      <c r="AJ61" s="26" t="s">
        <v>180</v>
      </c>
      <c r="AK61" s="26" t="s">
        <v>180</v>
      </c>
      <c r="AL61" s="26">
        <v>1</v>
      </c>
      <c r="AM61" s="27" t="s">
        <v>180</v>
      </c>
    </row>
    <row r="62" spans="1:39" ht="15.75" customHeight="1" x14ac:dyDescent="0.25">
      <c r="A62" s="321"/>
      <c r="B62" s="49" t="s">
        <v>66</v>
      </c>
      <c r="C62" s="231" t="s">
        <v>215</v>
      </c>
      <c r="D62" s="50" t="e">
        <f t="shared" ref="D62:E62" ca="1" si="21">F62*H62</f>
        <v>#NAME?</v>
      </c>
      <c r="E62" s="51" t="e">
        <f t="shared" ca="1" si="21"/>
        <v>#NAME?</v>
      </c>
      <c r="F62" s="52">
        <v>7</v>
      </c>
      <c r="G62" s="53">
        <v>7</v>
      </c>
      <c r="H62" s="59" t="e">
        <f t="shared" ca="1" si="17"/>
        <v>#NAME?</v>
      </c>
      <c r="I62" s="60" t="e">
        <f t="shared" ca="1" si="18"/>
        <v>#NAME?</v>
      </c>
      <c r="J62" s="56">
        <v>0.5</v>
      </c>
      <c r="K62" s="56">
        <v>1</v>
      </c>
      <c r="L62" s="56">
        <v>0.75</v>
      </c>
      <c r="M62" s="56">
        <v>1</v>
      </c>
      <c r="N62" s="56">
        <v>1</v>
      </c>
      <c r="O62" s="56">
        <v>1</v>
      </c>
      <c r="P62" s="56">
        <v>1</v>
      </c>
      <c r="Q62" s="56">
        <v>1</v>
      </c>
      <c r="R62" s="56">
        <v>1</v>
      </c>
      <c r="S62" s="56">
        <v>0.9</v>
      </c>
      <c r="T62" s="56">
        <v>0.75</v>
      </c>
      <c r="U62" s="56">
        <v>0.9</v>
      </c>
      <c r="V62" s="56">
        <v>1</v>
      </c>
      <c r="W62" s="56">
        <v>0.75</v>
      </c>
      <c r="X62" s="56">
        <v>0.5</v>
      </c>
      <c r="Y62" s="56">
        <v>0.5</v>
      </c>
      <c r="Z62" s="26">
        <v>1</v>
      </c>
      <c r="AA62" s="26">
        <v>1</v>
      </c>
      <c r="AB62" s="26">
        <v>1</v>
      </c>
      <c r="AC62" s="26">
        <v>1</v>
      </c>
      <c r="AD62" s="26">
        <v>1</v>
      </c>
      <c r="AE62" s="26">
        <v>1</v>
      </c>
      <c r="AF62" s="26">
        <v>1</v>
      </c>
      <c r="AG62" s="26">
        <v>1</v>
      </c>
      <c r="AH62" s="26">
        <v>1</v>
      </c>
      <c r="AI62" s="26">
        <v>1</v>
      </c>
      <c r="AJ62" s="26">
        <v>1</v>
      </c>
      <c r="AK62" s="26">
        <v>1</v>
      </c>
      <c r="AL62" s="26">
        <v>1</v>
      </c>
      <c r="AM62" s="27">
        <v>0.5</v>
      </c>
    </row>
    <row r="63" spans="1:39" ht="15.75" customHeight="1" x14ac:dyDescent="0.25">
      <c r="A63" s="321"/>
      <c r="B63" s="49" t="s">
        <v>67</v>
      </c>
      <c r="C63" s="231" t="s">
        <v>216</v>
      </c>
      <c r="D63" s="50" t="e">
        <f t="shared" ref="D63:E63" ca="1" si="22">F63*H63</f>
        <v>#NAME?</v>
      </c>
      <c r="E63" s="51" t="e">
        <f t="shared" ca="1" si="22"/>
        <v>#NAME?</v>
      </c>
      <c r="F63" s="52">
        <v>4</v>
      </c>
      <c r="G63" s="53">
        <v>5</v>
      </c>
      <c r="H63" s="59" t="e">
        <f t="shared" ca="1" si="17"/>
        <v>#NAME?</v>
      </c>
      <c r="I63" s="60" t="e">
        <f t="shared" ca="1" si="18"/>
        <v>#NAME?</v>
      </c>
      <c r="J63" s="56">
        <v>0.25</v>
      </c>
      <c r="K63" s="56">
        <v>0.5</v>
      </c>
      <c r="L63" s="56">
        <v>0</v>
      </c>
      <c r="M63" s="56">
        <v>1</v>
      </c>
      <c r="N63" s="56">
        <v>1</v>
      </c>
      <c r="O63" s="56">
        <v>0.25</v>
      </c>
      <c r="P63" s="56">
        <v>1</v>
      </c>
      <c r="Q63" s="56">
        <v>0.5</v>
      </c>
      <c r="R63" s="56">
        <v>0.1</v>
      </c>
      <c r="S63" s="56">
        <v>0.5</v>
      </c>
      <c r="T63" s="56">
        <v>0</v>
      </c>
      <c r="U63" s="56">
        <v>1</v>
      </c>
      <c r="V63" s="56">
        <v>0.75</v>
      </c>
      <c r="W63" s="56">
        <v>1</v>
      </c>
      <c r="X63" s="56">
        <v>1</v>
      </c>
      <c r="Y63" s="56">
        <v>0.75</v>
      </c>
      <c r="Z63" s="26">
        <v>1</v>
      </c>
      <c r="AA63" s="26">
        <v>0.9</v>
      </c>
      <c r="AB63" s="26" t="s">
        <v>180</v>
      </c>
      <c r="AC63" s="26">
        <v>1</v>
      </c>
      <c r="AD63" s="26">
        <v>1</v>
      </c>
      <c r="AE63" s="26">
        <v>1</v>
      </c>
      <c r="AF63" s="26">
        <v>1</v>
      </c>
      <c r="AG63" s="26">
        <v>1</v>
      </c>
      <c r="AH63" s="26">
        <v>1</v>
      </c>
      <c r="AI63" s="26">
        <v>1</v>
      </c>
      <c r="AJ63" s="26">
        <v>0.75</v>
      </c>
      <c r="AK63" s="26" t="s">
        <v>180</v>
      </c>
      <c r="AL63" s="26">
        <v>1</v>
      </c>
      <c r="AM63" s="27">
        <v>0.75</v>
      </c>
    </row>
    <row r="64" spans="1:39" ht="15.75" customHeight="1" x14ac:dyDescent="0.25">
      <c r="A64" s="321"/>
      <c r="B64" s="49" t="s">
        <v>68</v>
      </c>
      <c r="C64" s="231" t="s">
        <v>217</v>
      </c>
      <c r="D64" s="50" t="e">
        <f t="shared" ref="D64:E64" ca="1" si="23">F64*H64</f>
        <v>#NAME?</v>
      </c>
      <c r="E64" s="51" t="e">
        <f t="shared" ca="1" si="23"/>
        <v>#NAME?</v>
      </c>
      <c r="F64" s="52">
        <v>7</v>
      </c>
      <c r="G64" s="53">
        <v>7</v>
      </c>
      <c r="H64" s="59" t="e">
        <f t="shared" ca="1" si="17"/>
        <v>#NAME?</v>
      </c>
      <c r="I64" s="60" t="e">
        <f t="shared" ca="1" si="18"/>
        <v>#NAME?</v>
      </c>
      <c r="J64" s="56">
        <v>1</v>
      </c>
      <c r="K64" s="56">
        <v>1</v>
      </c>
      <c r="L64" s="56">
        <v>1</v>
      </c>
      <c r="M64" s="56">
        <v>1</v>
      </c>
      <c r="N64" s="56">
        <v>1</v>
      </c>
      <c r="O64" s="56">
        <v>1</v>
      </c>
      <c r="P64" s="56">
        <v>1</v>
      </c>
      <c r="Q64" s="56">
        <v>0.5</v>
      </c>
      <c r="R64" s="56">
        <v>1</v>
      </c>
      <c r="S64" s="56">
        <v>0.9</v>
      </c>
      <c r="T64" s="56">
        <v>1</v>
      </c>
      <c r="U64" s="56">
        <v>1</v>
      </c>
      <c r="V64" s="56">
        <v>0.9</v>
      </c>
      <c r="W64" s="56">
        <v>0.9</v>
      </c>
      <c r="X64" s="56">
        <v>1</v>
      </c>
      <c r="Y64" s="56">
        <v>1</v>
      </c>
      <c r="Z64" s="26">
        <v>1</v>
      </c>
      <c r="AA64" s="26">
        <v>1</v>
      </c>
      <c r="AB64" s="26">
        <v>1</v>
      </c>
      <c r="AC64" s="26">
        <v>1</v>
      </c>
      <c r="AD64" s="26">
        <v>1</v>
      </c>
      <c r="AE64" s="26">
        <v>1</v>
      </c>
      <c r="AF64" s="26">
        <v>1</v>
      </c>
      <c r="AG64" s="26">
        <v>1</v>
      </c>
      <c r="AH64" s="26">
        <v>1</v>
      </c>
      <c r="AI64" s="26">
        <v>1</v>
      </c>
      <c r="AJ64" s="26">
        <v>1</v>
      </c>
      <c r="AK64" s="26">
        <v>1</v>
      </c>
      <c r="AL64" s="26">
        <v>1</v>
      </c>
      <c r="AM64" s="27">
        <v>1</v>
      </c>
    </row>
    <row r="65" spans="1:39" ht="15.75" customHeight="1" x14ac:dyDescent="0.25">
      <c r="A65" s="321"/>
      <c r="B65" s="49" t="s">
        <v>69</v>
      </c>
      <c r="C65" s="231" t="s">
        <v>218</v>
      </c>
      <c r="D65" s="50" t="e">
        <f t="shared" ref="D65:E65" ca="1" si="24">F65*H65</f>
        <v>#NAME?</v>
      </c>
      <c r="E65" s="51" t="e">
        <f t="shared" ca="1" si="24"/>
        <v>#NAME?</v>
      </c>
      <c r="F65" s="52">
        <v>6</v>
      </c>
      <c r="G65" s="53">
        <v>6</v>
      </c>
      <c r="H65" s="59" t="e">
        <f t="shared" ca="1" si="17"/>
        <v>#NAME?</v>
      </c>
      <c r="I65" s="60" t="e">
        <f t="shared" ca="1" si="18"/>
        <v>#NAME?</v>
      </c>
      <c r="J65" s="61">
        <v>1</v>
      </c>
      <c r="K65" s="62">
        <v>1</v>
      </c>
      <c r="L65" s="62">
        <v>0.75</v>
      </c>
      <c r="M65" s="62">
        <v>0.75</v>
      </c>
      <c r="N65" s="62">
        <v>1</v>
      </c>
      <c r="O65" s="62">
        <v>0.75</v>
      </c>
      <c r="P65" s="62">
        <v>1</v>
      </c>
      <c r="Q65" s="62">
        <v>0.5</v>
      </c>
      <c r="R65" s="62">
        <v>0.9</v>
      </c>
      <c r="S65" s="62">
        <v>0.75</v>
      </c>
      <c r="T65" s="62">
        <v>0.9</v>
      </c>
      <c r="U65" s="62">
        <v>1</v>
      </c>
      <c r="V65" s="62">
        <v>0.5</v>
      </c>
      <c r="W65" s="62">
        <v>1</v>
      </c>
      <c r="X65" s="62">
        <v>0.9</v>
      </c>
      <c r="Y65" s="62">
        <v>1</v>
      </c>
      <c r="Z65" s="26">
        <v>1</v>
      </c>
      <c r="AA65" s="26">
        <v>0.75</v>
      </c>
      <c r="AB65" s="26">
        <v>1</v>
      </c>
      <c r="AC65" s="26">
        <v>1</v>
      </c>
      <c r="AD65" s="26">
        <v>1</v>
      </c>
      <c r="AE65" s="26">
        <v>1</v>
      </c>
      <c r="AF65" s="26">
        <v>0.75</v>
      </c>
      <c r="AG65" s="26">
        <v>1</v>
      </c>
      <c r="AH65" s="26">
        <v>1</v>
      </c>
      <c r="AI65" s="26">
        <v>0.9</v>
      </c>
      <c r="AJ65" s="26">
        <v>0.75</v>
      </c>
      <c r="AK65" s="26">
        <v>0.75</v>
      </c>
      <c r="AL65" s="26" t="s">
        <v>180</v>
      </c>
      <c r="AM65" s="27">
        <v>1</v>
      </c>
    </row>
    <row r="66" spans="1:39" ht="15.75" customHeight="1" x14ac:dyDescent="0.25">
      <c r="A66" s="321"/>
      <c r="B66" s="49" t="s">
        <v>70</v>
      </c>
      <c r="C66" s="231" t="s">
        <v>219</v>
      </c>
      <c r="D66" s="50" t="e">
        <f t="shared" ref="D66:E66" ca="1" si="25">F66*H66</f>
        <v>#NAME?</v>
      </c>
      <c r="E66" s="51" t="e">
        <f t="shared" ca="1" si="25"/>
        <v>#NAME?</v>
      </c>
      <c r="F66" s="52">
        <v>3</v>
      </c>
      <c r="G66" s="86"/>
      <c r="H66" s="59" t="e">
        <f t="shared" ca="1" si="17"/>
        <v>#NAME?</v>
      </c>
      <c r="I66" s="60" t="e">
        <f t="shared" ca="1" si="18"/>
        <v>#NAME?</v>
      </c>
      <c r="J66" s="61">
        <v>1</v>
      </c>
      <c r="K66" s="62">
        <v>1</v>
      </c>
      <c r="L66" s="62">
        <v>0.5</v>
      </c>
      <c r="M66" s="62">
        <v>0.75</v>
      </c>
      <c r="N66" s="62">
        <v>1</v>
      </c>
      <c r="O66" s="62">
        <v>0.25</v>
      </c>
      <c r="P66" s="62">
        <v>1</v>
      </c>
      <c r="Q66" s="62">
        <v>0.25</v>
      </c>
      <c r="R66" s="62">
        <v>0.9</v>
      </c>
      <c r="S66" s="62">
        <v>1</v>
      </c>
      <c r="T66" s="26" t="s">
        <v>180</v>
      </c>
      <c r="U66" s="62">
        <v>1</v>
      </c>
      <c r="V66" s="62">
        <v>0.9</v>
      </c>
      <c r="W66" s="62">
        <v>0.9</v>
      </c>
      <c r="X66" s="62">
        <v>0.9</v>
      </c>
      <c r="Y66" s="26" t="s">
        <v>180</v>
      </c>
      <c r="Z66" s="26" t="s">
        <v>180</v>
      </c>
      <c r="AA66" s="26" t="s">
        <v>180</v>
      </c>
      <c r="AB66" s="26" t="s">
        <v>180</v>
      </c>
      <c r="AC66" s="26" t="s">
        <v>180</v>
      </c>
      <c r="AD66" s="26" t="s">
        <v>180</v>
      </c>
      <c r="AE66" s="26" t="s">
        <v>180</v>
      </c>
      <c r="AF66" s="26" t="s">
        <v>180</v>
      </c>
      <c r="AG66" s="26" t="s">
        <v>180</v>
      </c>
      <c r="AH66" s="26" t="s">
        <v>180</v>
      </c>
      <c r="AI66" s="26" t="s">
        <v>180</v>
      </c>
      <c r="AJ66" s="26" t="s">
        <v>180</v>
      </c>
      <c r="AK66" s="26" t="s">
        <v>180</v>
      </c>
      <c r="AL66" s="26" t="s">
        <v>180</v>
      </c>
      <c r="AM66" s="27" t="s">
        <v>180</v>
      </c>
    </row>
    <row r="67" spans="1:39" ht="15.75" customHeight="1" x14ac:dyDescent="0.25">
      <c r="A67" s="321"/>
      <c r="B67" s="49" t="s">
        <v>71</v>
      </c>
      <c r="C67" s="231" t="s">
        <v>220</v>
      </c>
      <c r="D67" s="50" t="e">
        <f t="shared" ref="D67:E67" ca="1" si="26">F67*H67</f>
        <v>#NAME?</v>
      </c>
      <c r="E67" s="51" t="e">
        <f t="shared" ca="1" si="26"/>
        <v>#NAME?</v>
      </c>
      <c r="F67" s="52">
        <v>7</v>
      </c>
      <c r="G67" s="53">
        <v>6</v>
      </c>
      <c r="H67" s="59" t="e">
        <f t="shared" ca="1" si="17"/>
        <v>#NAME?</v>
      </c>
      <c r="I67" s="60" t="e">
        <f t="shared" ca="1" si="18"/>
        <v>#NAME?</v>
      </c>
      <c r="J67" s="25">
        <v>1</v>
      </c>
      <c r="K67" s="26">
        <v>1</v>
      </c>
      <c r="L67" s="26">
        <v>0.25</v>
      </c>
      <c r="M67" s="26">
        <v>0.75</v>
      </c>
      <c r="N67" s="26">
        <v>0.9</v>
      </c>
      <c r="O67" s="26">
        <v>1</v>
      </c>
      <c r="P67" s="26">
        <v>0.75</v>
      </c>
      <c r="Q67" s="26">
        <v>0.9</v>
      </c>
      <c r="R67" s="26">
        <v>0</v>
      </c>
      <c r="S67" s="26">
        <v>1</v>
      </c>
      <c r="T67" s="26">
        <v>0.25</v>
      </c>
      <c r="U67" s="26">
        <v>1</v>
      </c>
      <c r="V67" s="26">
        <v>1</v>
      </c>
      <c r="W67" s="26">
        <v>1</v>
      </c>
      <c r="X67" s="26">
        <v>1</v>
      </c>
      <c r="Y67" s="26">
        <v>0.75</v>
      </c>
      <c r="Z67" s="26">
        <v>1</v>
      </c>
      <c r="AA67" s="26">
        <v>0.75</v>
      </c>
      <c r="AB67" s="26">
        <v>0.75</v>
      </c>
      <c r="AC67" s="26">
        <v>1</v>
      </c>
      <c r="AD67" s="26">
        <v>1</v>
      </c>
      <c r="AE67" s="26">
        <v>0.9</v>
      </c>
      <c r="AF67" s="26">
        <v>0.75</v>
      </c>
      <c r="AG67" s="26">
        <v>0.75</v>
      </c>
      <c r="AH67" s="26">
        <v>1</v>
      </c>
      <c r="AI67" s="26">
        <v>1</v>
      </c>
      <c r="AJ67" s="26">
        <v>0.9</v>
      </c>
      <c r="AK67" s="26">
        <v>1</v>
      </c>
      <c r="AL67" s="26">
        <v>1</v>
      </c>
      <c r="AM67" s="27">
        <v>1</v>
      </c>
    </row>
    <row r="68" spans="1:39" ht="15.75" customHeight="1" x14ac:dyDescent="0.25">
      <c r="A68" s="321"/>
      <c r="B68" s="49" t="s">
        <v>72</v>
      </c>
      <c r="C68" s="231" t="s">
        <v>221</v>
      </c>
      <c r="D68" s="50" t="e">
        <f t="shared" ref="D68:E68" ca="1" si="27">F68*H68</f>
        <v>#NAME?</v>
      </c>
      <c r="E68" s="51" t="e">
        <f t="shared" ca="1" si="27"/>
        <v>#NAME?</v>
      </c>
      <c r="F68" s="52">
        <v>8</v>
      </c>
      <c r="G68" s="53">
        <v>9</v>
      </c>
      <c r="H68" s="59" t="e">
        <f t="shared" ca="1" si="17"/>
        <v>#NAME?</v>
      </c>
      <c r="I68" s="60" t="e">
        <f t="shared" ca="1" si="18"/>
        <v>#NAME?</v>
      </c>
      <c r="J68" s="25">
        <v>0.9</v>
      </c>
      <c r="K68" s="26">
        <v>1</v>
      </c>
      <c r="L68" s="26">
        <v>1</v>
      </c>
      <c r="M68" s="26">
        <v>1</v>
      </c>
      <c r="N68" s="26">
        <v>1</v>
      </c>
      <c r="O68" s="26">
        <v>1</v>
      </c>
      <c r="P68" s="26">
        <v>1</v>
      </c>
      <c r="Q68" s="26">
        <v>0</v>
      </c>
      <c r="R68" s="26">
        <v>1</v>
      </c>
      <c r="S68" s="26">
        <v>0.75</v>
      </c>
      <c r="T68" s="26">
        <v>1</v>
      </c>
      <c r="U68" s="26">
        <v>1</v>
      </c>
      <c r="V68" s="26">
        <v>1</v>
      </c>
      <c r="W68" s="26">
        <v>1</v>
      </c>
      <c r="X68" s="26">
        <v>1</v>
      </c>
      <c r="Y68" s="234"/>
      <c r="Z68" s="234"/>
      <c r="AA68" s="234"/>
      <c r="AB68" s="234"/>
      <c r="AC68" s="234"/>
      <c r="AD68" s="234"/>
      <c r="AE68" s="234"/>
      <c r="AF68" s="234"/>
      <c r="AG68" s="234"/>
      <c r="AH68" s="234"/>
      <c r="AI68" s="234"/>
      <c r="AJ68" s="234"/>
      <c r="AK68" s="234"/>
      <c r="AL68" s="234"/>
      <c r="AM68" s="235"/>
    </row>
    <row r="69" spans="1:39" ht="15.75" customHeight="1" x14ac:dyDescent="0.25">
      <c r="A69" s="321"/>
      <c r="B69" s="49" t="s">
        <v>73</v>
      </c>
      <c r="C69" s="231" t="s">
        <v>222</v>
      </c>
      <c r="D69" s="50" t="e">
        <f t="shared" ref="D69:E69" ca="1" si="28">F69*H69</f>
        <v>#NAME?</v>
      </c>
      <c r="E69" s="51" t="e">
        <f t="shared" ca="1" si="28"/>
        <v>#NAME?</v>
      </c>
      <c r="F69" s="52">
        <v>6</v>
      </c>
      <c r="G69" s="53">
        <v>6</v>
      </c>
      <c r="H69" s="59" t="e">
        <f t="shared" ca="1" si="17"/>
        <v>#NAME?</v>
      </c>
      <c r="I69" s="60" t="e">
        <f t="shared" ca="1" si="18"/>
        <v>#NAME?</v>
      </c>
      <c r="J69" s="25">
        <v>1</v>
      </c>
      <c r="K69" s="26">
        <v>1</v>
      </c>
      <c r="L69" s="26">
        <v>0</v>
      </c>
      <c r="M69" s="26">
        <v>0.75</v>
      </c>
      <c r="N69" s="26">
        <v>0.9</v>
      </c>
      <c r="O69" s="26">
        <v>0.5</v>
      </c>
      <c r="P69" s="26">
        <v>1</v>
      </c>
      <c r="Q69" s="26">
        <v>1</v>
      </c>
      <c r="R69" s="26">
        <v>0.5</v>
      </c>
      <c r="S69" s="26">
        <v>0</v>
      </c>
      <c r="T69" s="26">
        <v>0.9</v>
      </c>
      <c r="U69" s="26">
        <v>1</v>
      </c>
      <c r="V69" s="26">
        <v>0.5</v>
      </c>
      <c r="W69" s="26">
        <v>1</v>
      </c>
      <c r="X69" s="26">
        <v>1</v>
      </c>
      <c r="Y69" s="26">
        <v>0.75</v>
      </c>
      <c r="Z69" s="26">
        <v>1</v>
      </c>
      <c r="AA69" s="26">
        <v>1</v>
      </c>
      <c r="AB69" s="26" t="s">
        <v>180</v>
      </c>
      <c r="AC69" s="26">
        <v>1</v>
      </c>
      <c r="AD69" s="26">
        <v>1</v>
      </c>
      <c r="AE69" s="26">
        <v>1</v>
      </c>
      <c r="AF69" s="26">
        <v>1</v>
      </c>
      <c r="AG69" s="26">
        <v>0.5</v>
      </c>
      <c r="AH69" s="26">
        <v>1</v>
      </c>
      <c r="AI69" s="26">
        <v>1</v>
      </c>
      <c r="AJ69" s="26">
        <v>0.75</v>
      </c>
      <c r="AK69" s="26" t="s">
        <v>180</v>
      </c>
      <c r="AL69" s="26">
        <v>1</v>
      </c>
      <c r="AM69" s="27">
        <v>0.5</v>
      </c>
    </row>
    <row r="70" spans="1:39" ht="15.75" customHeight="1" x14ac:dyDescent="0.25">
      <c r="A70" s="321"/>
      <c r="B70" s="49" t="s">
        <v>74</v>
      </c>
      <c r="C70" s="231" t="s">
        <v>223</v>
      </c>
      <c r="D70" s="50" t="e">
        <f t="shared" ref="D70:D74" ca="1" si="29">F70*H70</f>
        <v>#NAME?</v>
      </c>
      <c r="E70" s="51" t="e">
        <f ca="1">G70*I70*10^(-("12.12.2023 20:41:00"-"09.12.2023 23:59:59")/7)</f>
        <v>#NAME?</v>
      </c>
      <c r="F70" s="52">
        <v>3</v>
      </c>
      <c r="G70" s="53">
        <v>4</v>
      </c>
      <c r="H70" s="59" t="e">
        <f t="shared" ca="1" si="17"/>
        <v>#NAME?</v>
      </c>
      <c r="I70" s="60" t="e">
        <f t="shared" ca="1" si="18"/>
        <v>#NAME?</v>
      </c>
      <c r="J70" s="61">
        <v>0.75</v>
      </c>
      <c r="K70" s="62">
        <v>0.9</v>
      </c>
      <c r="L70" s="62">
        <v>0.5</v>
      </c>
      <c r="M70" s="62">
        <v>0.25</v>
      </c>
      <c r="N70" s="62">
        <v>0.9</v>
      </c>
      <c r="O70" s="62">
        <v>1</v>
      </c>
      <c r="P70" s="62">
        <v>1</v>
      </c>
      <c r="Q70" s="62">
        <v>0.9</v>
      </c>
      <c r="R70" s="62">
        <v>0</v>
      </c>
      <c r="S70" s="26" t="s">
        <v>180</v>
      </c>
      <c r="T70" s="26" t="s">
        <v>180</v>
      </c>
      <c r="U70" s="62">
        <v>1</v>
      </c>
      <c r="V70" s="62">
        <v>0.75</v>
      </c>
      <c r="W70" s="62">
        <v>1</v>
      </c>
      <c r="X70" s="62">
        <v>0.9</v>
      </c>
      <c r="Y70" s="26" t="s">
        <v>180</v>
      </c>
      <c r="Z70" s="26" t="s">
        <v>180</v>
      </c>
      <c r="AA70" s="26" t="s">
        <v>180</v>
      </c>
      <c r="AB70" s="26">
        <v>0.9</v>
      </c>
      <c r="AC70" s="26" t="s">
        <v>180</v>
      </c>
      <c r="AD70" s="26" t="s">
        <v>180</v>
      </c>
      <c r="AE70" s="26">
        <v>0.9</v>
      </c>
      <c r="AF70" s="26">
        <v>1</v>
      </c>
      <c r="AG70" s="26">
        <v>1</v>
      </c>
      <c r="AH70" s="26">
        <v>1</v>
      </c>
      <c r="AI70" s="26">
        <v>1</v>
      </c>
      <c r="AJ70" s="26" t="s">
        <v>180</v>
      </c>
      <c r="AK70" s="26" t="s">
        <v>180</v>
      </c>
      <c r="AL70" s="26">
        <v>1</v>
      </c>
      <c r="AM70" s="27" t="s">
        <v>180</v>
      </c>
    </row>
    <row r="71" spans="1:39" ht="15.75" customHeight="1" x14ac:dyDescent="0.25">
      <c r="A71" s="321"/>
      <c r="B71" s="49" t="s">
        <v>75</v>
      </c>
      <c r="C71" s="231" t="s">
        <v>224</v>
      </c>
      <c r="D71" s="50" t="e">
        <f t="shared" ca="1" si="29"/>
        <v>#NAME?</v>
      </c>
      <c r="E71" s="51" t="e">
        <f t="shared" ref="E71:E74" ca="1" si="30">G71*I71</f>
        <v>#NAME?</v>
      </c>
      <c r="F71" s="52">
        <v>7</v>
      </c>
      <c r="G71" s="53">
        <v>7</v>
      </c>
      <c r="H71" s="59" t="e">
        <f t="shared" ca="1" si="17"/>
        <v>#NAME?</v>
      </c>
      <c r="I71" s="60" t="e">
        <f t="shared" ca="1" si="18"/>
        <v>#NAME?</v>
      </c>
      <c r="J71" s="25">
        <v>1</v>
      </c>
      <c r="K71" s="26">
        <v>1</v>
      </c>
      <c r="L71" s="26">
        <v>0.25</v>
      </c>
      <c r="M71" s="26">
        <v>0.75</v>
      </c>
      <c r="N71" s="26">
        <v>1</v>
      </c>
      <c r="O71" s="26">
        <v>1</v>
      </c>
      <c r="P71" s="26">
        <v>0.75</v>
      </c>
      <c r="Q71" s="26">
        <v>1</v>
      </c>
      <c r="R71" s="26">
        <v>0</v>
      </c>
      <c r="S71" s="26">
        <v>1</v>
      </c>
      <c r="T71" s="26">
        <v>0.75</v>
      </c>
      <c r="U71" s="26">
        <v>1</v>
      </c>
      <c r="V71" s="26">
        <v>1</v>
      </c>
      <c r="W71" s="26">
        <v>1</v>
      </c>
      <c r="X71" s="26">
        <v>1</v>
      </c>
      <c r="Y71" s="26">
        <v>0.75</v>
      </c>
      <c r="Z71" s="26">
        <v>1</v>
      </c>
      <c r="AA71" s="26">
        <v>0.75</v>
      </c>
      <c r="AB71" s="26">
        <v>0.9</v>
      </c>
      <c r="AC71" s="26">
        <v>1</v>
      </c>
      <c r="AD71" s="26">
        <v>1</v>
      </c>
      <c r="AE71" s="26">
        <v>0.9</v>
      </c>
      <c r="AF71" s="26">
        <v>1</v>
      </c>
      <c r="AG71" s="26">
        <v>1</v>
      </c>
      <c r="AH71" s="26">
        <v>1</v>
      </c>
      <c r="AI71" s="26">
        <v>1</v>
      </c>
      <c r="AJ71" s="26">
        <v>0.75</v>
      </c>
      <c r="AK71" s="26">
        <v>0.75</v>
      </c>
      <c r="AL71" s="26">
        <v>1</v>
      </c>
      <c r="AM71" s="27">
        <v>0.75</v>
      </c>
    </row>
    <row r="72" spans="1:39" ht="15.75" customHeight="1" x14ac:dyDescent="0.25">
      <c r="A72" s="321"/>
      <c r="B72" s="49" t="s">
        <v>76</v>
      </c>
      <c r="C72" s="231" t="s">
        <v>225</v>
      </c>
      <c r="D72" s="50" t="e">
        <f t="shared" ca="1" si="29"/>
        <v>#NAME?</v>
      </c>
      <c r="E72" s="51" t="e">
        <f t="shared" ca="1" si="30"/>
        <v>#NAME?</v>
      </c>
      <c r="F72" s="52">
        <v>10</v>
      </c>
      <c r="G72" s="53">
        <v>10</v>
      </c>
      <c r="H72" s="59" t="e">
        <f t="shared" ca="1" si="17"/>
        <v>#NAME?</v>
      </c>
      <c r="I72" s="60" t="e">
        <f t="shared" ca="1" si="18"/>
        <v>#NAME?</v>
      </c>
      <c r="J72" s="25">
        <v>0.9</v>
      </c>
      <c r="K72" s="26">
        <v>0.9</v>
      </c>
      <c r="L72" s="26">
        <v>1</v>
      </c>
      <c r="M72" s="26">
        <v>1</v>
      </c>
      <c r="N72" s="26" t="s">
        <v>180</v>
      </c>
      <c r="O72" s="26">
        <v>1</v>
      </c>
      <c r="P72" s="26">
        <v>1</v>
      </c>
      <c r="Q72" s="26">
        <v>0.33</v>
      </c>
      <c r="R72" s="26">
        <v>1</v>
      </c>
      <c r="S72" s="26">
        <v>0.75</v>
      </c>
      <c r="T72" s="26">
        <v>0.75</v>
      </c>
      <c r="U72" s="26">
        <v>1</v>
      </c>
      <c r="V72" s="26">
        <v>1</v>
      </c>
      <c r="W72" s="26">
        <v>0.9</v>
      </c>
      <c r="X72" s="26">
        <v>0.9</v>
      </c>
      <c r="Y72" s="234"/>
      <c r="Z72" s="234"/>
      <c r="AA72" s="234"/>
      <c r="AB72" s="234"/>
      <c r="AC72" s="234"/>
      <c r="AD72" s="234"/>
      <c r="AE72" s="234"/>
      <c r="AF72" s="234"/>
      <c r="AG72" s="234"/>
      <c r="AH72" s="234"/>
      <c r="AI72" s="234"/>
      <c r="AJ72" s="234"/>
      <c r="AK72" s="234"/>
      <c r="AL72" s="234"/>
      <c r="AM72" s="235"/>
    </row>
    <row r="73" spans="1:39" ht="15.75" customHeight="1" x14ac:dyDescent="0.25">
      <c r="A73" s="321"/>
      <c r="B73" s="49" t="s">
        <v>77</v>
      </c>
      <c r="C73" s="231" t="s">
        <v>226</v>
      </c>
      <c r="D73" s="50" t="e">
        <f t="shared" ca="1" si="29"/>
        <v>#NAME?</v>
      </c>
      <c r="E73" s="51" t="e">
        <f t="shared" ca="1" si="30"/>
        <v>#NAME?</v>
      </c>
      <c r="F73" s="52">
        <v>6</v>
      </c>
      <c r="G73" s="53">
        <v>4</v>
      </c>
      <c r="H73" s="59" t="e">
        <f t="shared" ca="1" si="17"/>
        <v>#NAME?</v>
      </c>
      <c r="I73" s="60" t="e">
        <f t="shared" ca="1" si="18"/>
        <v>#NAME?</v>
      </c>
      <c r="J73" s="56">
        <v>1</v>
      </c>
      <c r="K73" s="56">
        <v>1</v>
      </c>
      <c r="L73" s="56">
        <v>1</v>
      </c>
      <c r="M73" s="56">
        <v>0.5</v>
      </c>
      <c r="N73" s="56">
        <v>1</v>
      </c>
      <c r="O73" s="56">
        <v>1</v>
      </c>
      <c r="P73" s="56">
        <v>1</v>
      </c>
      <c r="Q73" s="56">
        <v>1</v>
      </c>
      <c r="R73" s="56">
        <v>0.1</v>
      </c>
      <c r="S73" s="56">
        <v>0.9</v>
      </c>
      <c r="T73" s="56">
        <v>0.5</v>
      </c>
      <c r="U73" s="56">
        <v>0.9</v>
      </c>
      <c r="V73" s="56">
        <v>0.9</v>
      </c>
      <c r="W73" s="56">
        <v>1</v>
      </c>
      <c r="X73" s="56">
        <v>0.5</v>
      </c>
      <c r="Y73" s="56">
        <v>0.9</v>
      </c>
      <c r="Z73" s="26">
        <v>1</v>
      </c>
      <c r="AA73" s="26">
        <v>0.75</v>
      </c>
      <c r="AB73" s="26">
        <v>0.9</v>
      </c>
      <c r="AC73" s="26">
        <v>1</v>
      </c>
      <c r="AD73" s="26">
        <v>1</v>
      </c>
      <c r="AE73" s="26">
        <v>1</v>
      </c>
      <c r="AF73" s="26">
        <v>0.75</v>
      </c>
      <c r="AG73" s="26">
        <v>1</v>
      </c>
      <c r="AH73" s="26">
        <v>1</v>
      </c>
      <c r="AI73" s="26">
        <v>1</v>
      </c>
      <c r="AJ73" s="26">
        <v>1</v>
      </c>
      <c r="AK73" s="26">
        <v>1</v>
      </c>
      <c r="AL73" s="26">
        <v>1</v>
      </c>
      <c r="AM73" s="27">
        <v>1</v>
      </c>
    </row>
    <row r="74" spans="1:39" ht="15.75" customHeight="1" x14ac:dyDescent="0.25">
      <c r="A74" s="322"/>
      <c r="B74" s="75" t="s">
        <v>78</v>
      </c>
      <c r="C74" s="240" t="s">
        <v>227</v>
      </c>
      <c r="D74" s="88" t="e">
        <f t="shared" ca="1" si="29"/>
        <v>#NAME?</v>
      </c>
      <c r="E74" s="89" t="e">
        <f t="shared" ca="1" si="30"/>
        <v>#NAME?</v>
      </c>
      <c r="F74" s="78">
        <v>6</v>
      </c>
      <c r="G74" s="79">
        <v>6</v>
      </c>
      <c r="H74" s="80" t="e">
        <f t="shared" ca="1" si="17"/>
        <v>#NAME?</v>
      </c>
      <c r="I74" s="81" t="e">
        <f t="shared" ca="1" si="18"/>
        <v>#NAME?</v>
      </c>
      <c r="J74" s="90">
        <v>1</v>
      </c>
      <c r="K74" s="31">
        <v>1</v>
      </c>
      <c r="L74" s="31">
        <v>0.5</v>
      </c>
      <c r="M74" s="31">
        <v>0.75</v>
      </c>
      <c r="N74" s="31" t="s">
        <v>180</v>
      </c>
      <c r="O74" s="31">
        <v>0.9</v>
      </c>
      <c r="P74" s="31">
        <v>0.5</v>
      </c>
      <c r="Q74" s="31">
        <v>1</v>
      </c>
      <c r="R74" s="31">
        <v>1</v>
      </c>
      <c r="S74" s="31">
        <v>1</v>
      </c>
      <c r="T74" s="31">
        <v>0.75</v>
      </c>
      <c r="U74" s="31">
        <v>1</v>
      </c>
      <c r="V74" s="31">
        <v>0.5</v>
      </c>
      <c r="W74" s="31">
        <v>1</v>
      </c>
      <c r="X74" s="31">
        <v>0.75</v>
      </c>
      <c r="Y74" s="31">
        <v>0.75</v>
      </c>
      <c r="Z74" s="31">
        <v>1</v>
      </c>
      <c r="AA74" s="31">
        <v>1</v>
      </c>
      <c r="AB74" s="31">
        <v>0.9</v>
      </c>
      <c r="AC74" s="31">
        <v>1</v>
      </c>
      <c r="AD74" s="31" t="s">
        <v>180</v>
      </c>
      <c r="AE74" s="31">
        <v>1</v>
      </c>
      <c r="AF74" s="31">
        <v>1</v>
      </c>
      <c r="AG74" s="31">
        <v>0.5</v>
      </c>
      <c r="AH74" s="31">
        <v>1</v>
      </c>
      <c r="AI74" s="31">
        <v>1</v>
      </c>
      <c r="AJ74" s="31">
        <v>0.75</v>
      </c>
      <c r="AK74" s="31">
        <v>0.75</v>
      </c>
      <c r="AL74" s="31">
        <v>1</v>
      </c>
      <c r="AM74" s="32">
        <v>0.75</v>
      </c>
    </row>
    <row r="75" spans="1:39" ht="15.75" customHeight="1" x14ac:dyDescent="0.25">
      <c r="A75" s="320" t="s">
        <v>79</v>
      </c>
      <c r="B75" s="42" t="s">
        <v>80</v>
      </c>
      <c r="C75" s="271"/>
      <c r="D75" s="72">
        <v>8</v>
      </c>
      <c r="E75" s="84">
        <v>10</v>
      </c>
      <c r="F75" s="264"/>
      <c r="G75" s="265"/>
      <c r="H75" s="244"/>
      <c r="I75" s="245"/>
      <c r="J75" s="246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8"/>
    </row>
    <row r="76" spans="1:39" ht="15.75" customHeight="1" x14ac:dyDescent="0.25">
      <c r="A76" s="321"/>
      <c r="B76" s="49" t="s">
        <v>81</v>
      </c>
      <c r="C76" s="267"/>
      <c r="D76" s="57">
        <v>9</v>
      </c>
      <c r="E76" s="58">
        <v>9</v>
      </c>
      <c r="F76" s="255"/>
      <c r="G76" s="266"/>
      <c r="H76" s="252"/>
      <c r="I76" s="253"/>
      <c r="J76" s="25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  <c r="AK76" s="234"/>
      <c r="AL76" s="234"/>
      <c r="AM76" s="235"/>
    </row>
    <row r="77" spans="1:39" ht="15.75" customHeight="1" x14ac:dyDescent="0.25">
      <c r="A77" s="321"/>
      <c r="B77" s="49" t="s">
        <v>82</v>
      </c>
      <c r="C77" s="267"/>
      <c r="D77" s="57">
        <v>4</v>
      </c>
      <c r="E77" s="51"/>
      <c r="F77" s="255"/>
      <c r="G77" s="251"/>
      <c r="H77" s="252"/>
      <c r="I77" s="253"/>
      <c r="J77" s="25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4"/>
      <c r="AK77" s="234"/>
      <c r="AL77" s="234"/>
      <c r="AM77" s="235"/>
    </row>
    <row r="78" spans="1:39" ht="15.75" customHeight="1" x14ac:dyDescent="0.25">
      <c r="A78" s="321"/>
      <c r="B78" s="49" t="s">
        <v>83</v>
      </c>
      <c r="C78" s="267"/>
      <c r="D78" s="57">
        <v>7</v>
      </c>
      <c r="E78" s="58">
        <v>9</v>
      </c>
      <c r="F78" s="255"/>
      <c r="G78" s="266"/>
      <c r="H78" s="252"/>
      <c r="I78" s="253"/>
      <c r="J78" s="25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5"/>
    </row>
    <row r="79" spans="1:39" ht="15.75" customHeight="1" x14ac:dyDescent="0.25">
      <c r="A79" s="321"/>
      <c r="B79" s="49" t="s">
        <v>84</v>
      </c>
      <c r="C79" s="267"/>
      <c r="D79" s="57"/>
      <c r="E79" s="58"/>
      <c r="F79" s="255"/>
      <c r="G79" s="266"/>
      <c r="H79" s="252"/>
      <c r="I79" s="253"/>
      <c r="J79" s="25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5"/>
    </row>
    <row r="80" spans="1:39" ht="15.75" customHeight="1" x14ac:dyDescent="0.25">
      <c r="A80" s="321"/>
      <c r="B80" s="49" t="s">
        <v>85</v>
      </c>
      <c r="C80" s="267"/>
      <c r="D80" s="57">
        <v>4</v>
      </c>
      <c r="E80" s="58">
        <v>5</v>
      </c>
      <c r="F80" s="255"/>
      <c r="G80" s="266"/>
      <c r="H80" s="252"/>
      <c r="I80" s="253"/>
      <c r="J80" s="25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5"/>
    </row>
    <row r="81" spans="1:39" ht="15.75" customHeight="1" x14ac:dyDescent="0.25">
      <c r="A81" s="321"/>
      <c r="B81" s="49" t="s">
        <v>86</v>
      </c>
      <c r="C81" s="231" t="s">
        <v>228</v>
      </c>
      <c r="D81" s="57" t="e">
        <f t="shared" ref="D81:E81" ca="1" si="31">F81*H81</f>
        <v>#NAME?</v>
      </c>
      <c r="E81" s="58" t="e">
        <f t="shared" ca="1" si="31"/>
        <v>#NAME?</v>
      </c>
      <c r="F81" s="52">
        <v>6</v>
      </c>
      <c r="G81" s="53">
        <v>6</v>
      </c>
      <c r="H81" s="59" t="e">
        <f ca="1">IFS(LEFT(C81,1)="b",SUM(J81:Y81)/16,LEFT(C81,1)="c",SUM(J81:Q81)/8)</f>
        <v>#NAME?</v>
      </c>
      <c r="I81" s="60" t="e">
        <f ca="1">IFS(LEFT(C81,1)="b",SUM(Z81:AM81)/14,LEFT(C81,1)="c",SUM(R81:X81)/7)</f>
        <v>#NAME?</v>
      </c>
      <c r="J81" s="25">
        <v>1</v>
      </c>
      <c r="K81" s="26">
        <v>1</v>
      </c>
      <c r="L81" s="26">
        <v>0.5</v>
      </c>
      <c r="M81" s="26">
        <v>0.25</v>
      </c>
      <c r="N81" s="26">
        <v>1</v>
      </c>
      <c r="O81" s="26" t="s">
        <v>180</v>
      </c>
      <c r="P81" s="26" t="s">
        <v>180</v>
      </c>
      <c r="Q81" s="26">
        <v>0.5</v>
      </c>
      <c r="R81" s="26">
        <v>0.5</v>
      </c>
      <c r="S81" s="26" t="s">
        <v>180</v>
      </c>
      <c r="T81" s="26" t="s">
        <v>180</v>
      </c>
      <c r="U81" s="26" t="s">
        <v>180</v>
      </c>
      <c r="V81" s="26" t="s">
        <v>180</v>
      </c>
      <c r="W81" s="26" t="s">
        <v>180</v>
      </c>
      <c r="X81" s="26" t="s">
        <v>180</v>
      </c>
      <c r="Y81" s="26" t="s">
        <v>180</v>
      </c>
      <c r="Z81" s="26">
        <v>1</v>
      </c>
      <c r="AA81" s="26" t="s">
        <v>180</v>
      </c>
      <c r="AB81" s="26" t="s">
        <v>180</v>
      </c>
      <c r="AC81" s="26">
        <v>0.25</v>
      </c>
      <c r="AD81" s="26">
        <v>1</v>
      </c>
      <c r="AE81" s="26">
        <v>1</v>
      </c>
      <c r="AF81" s="26">
        <v>1</v>
      </c>
      <c r="AG81" s="26">
        <v>0.5</v>
      </c>
      <c r="AH81" s="26">
        <v>1</v>
      </c>
      <c r="AI81" s="26" t="s">
        <v>180</v>
      </c>
      <c r="AJ81" s="26">
        <v>0.5</v>
      </c>
      <c r="AK81" s="26">
        <v>0.75</v>
      </c>
      <c r="AL81" s="26" t="s">
        <v>180</v>
      </c>
      <c r="AM81" s="27" t="s">
        <v>180</v>
      </c>
    </row>
    <row r="82" spans="1:39" ht="15.75" customHeight="1" x14ac:dyDescent="0.25">
      <c r="A82" s="321"/>
      <c r="B82" s="49" t="s">
        <v>87</v>
      </c>
      <c r="C82" s="267"/>
      <c r="D82" s="57">
        <v>9</v>
      </c>
      <c r="E82" s="58">
        <v>9</v>
      </c>
      <c r="F82" s="255"/>
      <c r="G82" s="266"/>
      <c r="H82" s="252"/>
      <c r="I82" s="253"/>
      <c r="J82" s="25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  <c r="AK82" s="234"/>
      <c r="AL82" s="234"/>
      <c r="AM82" s="235"/>
    </row>
    <row r="83" spans="1:39" ht="15.75" customHeight="1" x14ac:dyDescent="0.25">
      <c r="A83" s="321"/>
      <c r="B83" s="49" t="s">
        <v>88</v>
      </c>
      <c r="C83" s="267"/>
      <c r="D83" s="57">
        <v>7</v>
      </c>
      <c r="E83" s="58">
        <v>6</v>
      </c>
      <c r="F83" s="255"/>
      <c r="G83" s="266"/>
      <c r="H83" s="252"/>
      <c r="I83" s="253"/>
      <c r="J83" s="25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  <c r="AK83" s="234"/>
      <c r="AL83" s="234"/>
      <c r="AM83" s="235"/>
    </row>
    <row r="84" spans="1:39" ht="15.75" customHeight="1" x14ac:dyDescent="0.25">
      <c r="A84" s="321"/>
      <c r="B84" s="49" t="s">
        <v>89</v>
      </c>
      <c r="C84" s="267"/>
      <c r="D84" s="57">
        <v>5</v>
      </c>
      <c r="E84" s="58">
        <v>6</v>
      </c>
      <c r="F84" s="255"/>
      <c r="G84" s="266"/>
      <c r="H84" s="252"/>
      <c r="I84" s="253"/>
      <c r="J84" s="25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5"/>
    </row>
    <row r="85" spans="1:39" ht="15.75" customHeight="1" x14ac:dyDescent="0.25">
      <c r="A85" s="321"/>
      <c r="B85" s="49" t="s">
        <v>90</v>
      </c>
      <c r="C85" s="267"/>
      <c r="D85" s="57">
        <v>6</v>
      </c>
      <c r="E85" s="58">
        <v>7</v>
      </c>
      <c r="F85" s="255"/>
      <c r="G85" s="266"/>
      <c r="H85" s="252"/>
      <c r="I85" s="253"/>
      <c r="J85" s="25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K85" s="234"/>
      <c r="AL85" s="234"/>
      <c r="AM85" s="235"/>
    </row>
    <row r="86" spans="1:39" ht="15.75" customHeight="1" x14ac:dyDescent="0.25">
      <c r="A86" s="321"/>
      <c r="B86" s="49" t="s">
        <v>91</v>
      </c>
      <c r="C86" s="267"/>
      <c r="D86" s="57">
        <v>8</v>
      </c>
      <c r="E86" s="58">
        <v>10</v>
      </c>
      <c r="F86" s="255"/>
      <c r="G86" s="266"/>
      <c r="H86" s="252"/>
      <c r="I86" s="253"/>
      <c r="J86" s="25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  <c r="AK86" s="234"/>
      <c r="AL86" s="234"/>
      <c r="AM86" s="235"/>
    </row>
    <row r="87" spans="1:39" ht="15.75" customHeight="1" x14ac:dyDescent="0.25">
      <c r="A87" s="321"/>
      <c r="B87" s="49" t="s">
        <v>92</v>
      </c>
      <c r="C87" s="267"/>
      <c r="D87" s="57">
        <v>8</v>
      </c>
      <c r="E87" s="58">
        <v>8</v>
      </c>
      <c r="F87" s="255"/>
      <c r="G87" s="266"/>
      <c r="H87" s="252"/>
      <c r="I87" s="253"/>
      <c r="J87" s="25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  <c r="AG87" s="234"/>
      <c r="AH87" s="234"/>
      <c r="AI87" s="234"/>
      <c r="AJ87" s="234"/>
      <c r="AK87" s="234"/>
      <c r="AL87" s="234"/>
      <c r="AM87" s="235"/>
    </row>
    <row r="88" spans="1:39" ht="15.75" customHeight="1" x14ac:dyDescent="0.25">
      <c r="A88" s="321"/>
      <c r="B88" s="49" t="s">
        <v>93</v>
      </c>
      <c r="C88" s="267"/>
      <c r="D88" s="57">
        <v>6</v>
      </c>
      <c r="E88" s="58">
        <v>7</v>
      </c>
      <c r="F88" s="255"/>
      <c r="G88" s="266"/>
      <c r="H88" s="252"/>
      <c r="I88" s="253"/>
      <c r="J88" s="25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  <c r="AG88" s="234"/>
      <c r="AH88" s="234"/>
      <c r="AI88" s="234"/>
      <c r="AJ88" s="234"/>
      <c r="AK88" s="234"/>
      <c r="AL88" s="234"/>
      <c r="AM88" s="235"/>
    </row>
    <row r="89" spans="1:39" ht="15.75" customHeight="1" x14ac:dyDescent="0.25">
      <c r="A89" s="321"/>
      <c r="B89" s="49" t="s">
        <v>94</v>
      </c>
      <c r="C89" s="267"/>
      <c r="D89" s="57">
        <v>7</v>
      </c>
      <c r="E89" s="58">
        <v>8</v>
      </c>
      <c r="F89" s="255"/>
      <c r="G89" s="266"/>
      <c r="H89" s="252"/>
      <c r="I89" s="253"/>
      <c r="J89" s="25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  <c r="AK89" s="234"/>
      <c r="AL89" s="234"/>
      <c r="AM89" s="235"/>
    </row>
    <row r="90" spans="1:39" ht="15.75" customHeight="1" x14ac:dyDescent="0.25">
      <c r="A90" s="321"/>
      <c r="B90" s="49" t="s">
        <v>95</v>
      </c>
      <c r="C90" s="267"/>
      <c r="D90" s="57">
        <v>7</v>
      </c>
      <c r="E90" s="58">
        <v>6</v>
      </c>
      <c r="F90" s="255"/>
      <c r="G90" s="266"/>
      <c r="H90" s="252"/>
      <c r="I90" s="253"/>
      <c r="J90" s="25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  <c r="AK90" s="234"/>
      <c r="AL90" s="234"/>
      <c r="AM90" s="235"/>
    </row>
    <row r="91" spans="1:39" ht="15.75" customHeight="1" x14ac:dyDescent="0.25">
      <c r="A91" s="321"/>
      <c r="B91" s="49" t="s">
        <v>96</v>
      </c>
      <c r="C91" s="267"/>
      <c r="D91" s="57">
        <v>7</v>
      </c>
      <c r="E91" s="58">
        <v>9</v>
      </c>
      <c r="F91" s="255"/>
      <c r="G91" s="266"/>
      <c r="H91" s="252"/>
      <c r="I91" s="253"/>
      <c r="J91" s="25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K91" s="234"/>
      <c r="AL91" s="234"/>
      <c r="AM91" s="235"/>
    </row>
    <row r="92" spans="1:39" ht="15.75" customHeight="1" x14ac:dyDescent="0.25">
      <c r="A92" s="322"/>
      <c r="B92" s="75" t="s">
        <v>97</v>
      </c>
      <c r="C92" s="269"/>
      <c r="D92" s="76">
        <v>6</v>
      </c>
      <c r="E92" s="77">
        <v>8</v>
      </c>
      <c r="F92" s="257"/>
      <c r="G92" s="270"/>
      <c r="H92" s="259"/>
      <c r="I92" s="260"/>
      <c r="J92" s="261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3"/>
    </row>
    <row r="93" spans="1:39" ht="15.75" customHeight="1" x14ac:dyDescent="0.25">
      <c r="A93" s="320" t="s">
        <v>98</v>
      </c>
      <c r="B93" s="42" t="s">
        <v>99</v>
      </c>
      <c r="C93" s="228" t="s">
        <v>229</v>
      </c>
      <c r="D93" s="43" t="e">
        <f t="shared" ref="D93:E93" ca="1" si="32">F93*H93</f>
        <v>#NAME?</v>
      </c>
      <c r="E93" s="44" t="e">
        <f t="shared" ca="1" si="32"/>
        <v>#NAME?</v>
      </c>
      <c r="F93" s="45">
        <v>6</v>
      </c>
      <c r="G93" s="46">
        <v>6</v>
      </c>
      <c r="H93" s="73" t="e">
        <f t="shared" ref="H93:H98" ca="1" si="33">IFS(LEFT(C93,1)="b",SUM(J93:Y93)/16,LEFT(C93,1)="c",SUM(J93:Q93)/8)</f>
        <v>#NAME?</v>
      </c>
      <c r="I93" s="74" t="e">
        <f t="shared" ref="I93:I98" ca="1" si="34">IFS(LEFT(C93,1)="b",SUM(Z93:AM93)/14,LEFT(C93,1)="c",SUM(R93:X93)/7)</f>
        <v>#NAME?</v>
      </c>
      <c r="J93" s="56">
        <v>1</v>
      </c>
      <c r="K93" s="56">
        <v>1</v>
      </c>
      <c r="L93" s="56">
        <v>0.75</v>
      </c>
      <c r="M93" s="56">
        <v>0.5</v>
      </c>
      <c r="N93" s="56">
        <v>0.75</v>
      </c>
      <c r="O93" s="56">
        <v>0.5</v>
      </c>
      <c r="P93" s="56">
        <v>1</v>
      </c>
      <c r="Q93" s="56">
        <v>0</v>
      </c>
      <c r="R93" s="56">
        <v>0.1</v>
      </c>
      <c r="S93" s="56">
        <v>0</v>
      </c>
      <c r="T93" s="56">
        <v>0.75</v>
      </c>
      <c r="U93" s="56">
        <v>0</v>
      </c>
      <c r="V93" s="56">
        <v>1</v>
      </c>
      <c r="W93" s="56">
        <v>0.9</v>
      </c>
      <c r="X93" s="56">
        <v>0.75</v>
      </c>
      <c r="Y93" s="56">
        <v>0</v>
      </c>
      <c r="Z93" s="23">
        <v>0.25</v>
      </c>
      <c r="AA93" s="23">
        <v>0.75</v>
      </c>
      <c r="AB93" s="23" t="s">
        <v>180</v>
      </c>
      <c r="AC93" s="23">
        <v>1</v>
      </c>
      <c r="AD93" s="23">
        <v>0.5</v>
      </c>
      <c r="AE93" s="23">
        <v>0.9</v>
      </c>
      <c r="AF93" s="23" t="s">
        <v>180</v>
      </c>
      <c r="AG93" s="23">
        <v>0.25</v>
      </c>
      <c r="AH93" s="23" t="s">
        <v>180</v>
      </c>
      <c r="AI93" s="23">
        <v>0.25</v>
      </c>
      <c r="AJ93" s="23">
        <v>0.5</v>
      </c>
      <c r="AK93" s="23" t="s">
        <v>180</v>
      </c>
      <c r="AL93" s="23">
        <v>0.75</v>
      </c>
      <c r="AM93" s="24" t="s">
        <v>180</v>
      </c>
    </row>
    <row r="94" spans="1:39" ht="15.75" customHeight="1" x14ac:dyDescent="0.25">
      <c r="A94" s="321"/>
      <c r="B94" s="49" t="s">
        <v>100</v>
      </c>
      <c r="C94" s="231" t="s">
        <v>230</v>
      </c>
      <c r="D94" s="50" t="e">
        <f t="shared" ref="D94:E94" ca="1" si="35">F94*H94</f>
        <v>#NAME?</v>
      </c>
      <c r="E94" s="51" t="e">
        <f t="shared" ca="1" si="35"/>
        <v>#NAME?</v>
      </c>
      <c r="F94" s="52">
        <v>6</v>
      </c>
      <c r="G94" s="53">
        <v>7</v>
      </c>
      <c r="H94" s="59" t="e">
        <f t="shared" ca="1" si="33"/>
        <v>#NAME?</v>
      </c>
      <c r="I94" s="60" t="e">
        <f t="shared" ca="1" si="34"/>
        <v>#NAME?</v>
      </c>
      <c r="J94" s="61">
        <v>0.9</v>
      </c>
      <c r="K94" s="62">
        <v>0.5</v>
      </c>
      <c r="L94" s="62">
        <v>0.75</v>
      </c>
      <c r="M94" s="62">
        <v>0.5</v>
      </c>
      <c r="N94" s="62">
        <v>1</v>
      </c>
      <c r="O94" s="62">
        <v>0.5</v>
      </c>
      <c r="P94" s="62">
        <v>1</v>
      </c>
      <c r="Q94" s="62">
        <v>1</v>
      </c>
      <c r="R94" s="62">
        <v>0</v>
      </c>
      <c r="S94" s="62">
        <v>1</v>
      </c>
      <c r="T94" s="26" t="s">
        <v>180</v>
      </c>
      <c r="U94" s="62">
        <v>0.9</v>
      </c>
      <c r="V94" s="62">
        <v>0.75</v>
      </c>
      <c r="W94" s="62">
        <v>0.9</v>
      </c>
      <c r="X94" s="62">
        <v>0.9</v>
      </c>
      <c r="Y94" s="62">
        <v>0.75</v>
      </c>
      <c r="Z94" s="26" t="s">
        <v>180</v>
      </c>
      <c r="AA94" s="26" t="s">
        <v>180</v>
      </c>
      <c r="AB94" s="26" t="s">
        <v>180</v>
      </c>
      <c r="AC94" s="26">
        <v>1</v>
      </c>
      <c r="AD94" s="26">
        <v>0.9</v>
      </c>
      <c r="AE94" s="26">
        <v>0.75</v>
      </c>
      <c r="AF94" s="26">
        <v>0.75</v>
      </c>
      <c r="AG94" s="26">
        <v>0.75</v>
      </c>
      <c r="AH94" s="26" t="s">
        <v>180</v>
      </c>
      <c r="AI94" s="26" t="s">
        <v>180</v>
      </c>
      <c r="AJ94" s="26">
        <v>0.75</v>
      </c>
      <c r="AK94" s="26">
        <v>1</v>
      </c>
      <c r="AL94" s="26">
        <v>0.9</v>
      </c>
      <c r="AM94" s="27" t="s">
        <v>180</v>
      </c>
    </row>
    <row r="95" spans="1:39" ht="15.75" customHeight="1" x14ac:dyDescent="0.25">
      <c r="A95" s="321"/>
      <c r="B95" s="49" t="s">
        <v>101</v>
      </c>
      <c r="C95" s="231" t="s">
        <v>231</v>
      </c>
      <c r="D95" s="50" t="e">
        <f t="shared" ref="D95:E95" ca="1" si="36">F95*H95</f>
        <v>#NAME?</v>
      </c>
      <c r="E95" s="51" t="e">
        <f t="shared" ca="1" si="36"/>
        <v>#NAME?</v>
      </c>
      <c r="F95" s="52">
        <v>6</v>
      </c>
      <c r="G95" s="53">
        <v>6</v>
      </c>
      <c r="H95" s="59" t="e">
        <f t="shared" ca="1" si="33"/>
        <v>#NAME?</v>
      </c>
      <c r="I95" s="60" t="e">
        <f t="shared" ca="1" si="34"/>
        <v>#NAME?</v>
      </c>
      <c r="J95" s="61">
        <v>0.5</v>
      </c>
      <c r="K95" s="62">
        <v>0.5</v>
      </c>
      <c r="L95" s="62">
        <v>1</v>
      </c>
      <c r="M95" s="62">
        <v>1</v>
      </c>
      <c r="N95" s="62">
        <v>1</v>
      </c>
      <c r="O95" s="62">
        <v>0.5</v>
      </c>
      <c r="P95" s="62">
        <v>1</v>
      </c>
      <c r="Q95" s="62">
        <v>0.75</v>
      </c>
      <c r="R95" s="62">
        <v>0</v>
      </c>
      <c r="S95" s="62">
        <v>1</v>
      </c>
      <c r="T95" s="62">
        <v>1</v>
      </c>
      <c r="U95" s="62">
        <v>0.9</v>
      </c>
      <c r="V95" s="62">
        <v>0.9</v>
      </c>
      <c r="W95" s="26" t="s">
        <v>180</v>
      </c>
      <c r="X95" s="26" t="s">
        <v>180</v>
      </c>
      <c r="Y95" s="62">
        <v>0.25</v>
      </c>
      <c r="Z95" s="26">
        <v>0.25</v>
      </c>
      <c r="AA95" s="26">
        <v>0.75</v>
      </c>
      <c r="AB95" s="26" t="s">
        <v>180</v>
      </c>
      <c r="AC95" s="26">
        <v>0.9</v>
      </c>
      <c r="AD95" s="26">
        <v>0.9</v>
      </c>
      <c r="AE95" s="26">
        <v>1</v>
      </c>
      <c r="AF95" s="26">
        <v>0.75</v>
      </c>
      <c r="AG95" s="26">
        <v>0.9</v>
      </c>
      <c r="AH95" s="26">
        <v>1</v>
      </c>
      <c r="AI95" s="26">
        <v>1</v>
      </c>
      <c r="AJ95" s="26">
        <v>0.75</v>
      </c>
      <c r="AK95" s="26" t="s">
        <v>180</v>
      </c>
      <c r="AL95" s="26">
        <v>1</v>
      </c>
      <c r="AM95" s="27">
        <v>0.5</v>
      </c>
    </row>
    <row r="96" spans="1:39" ht="15.75" customHeight="1" x14ac:dyDescent="0.25">
      <c r="A96" s="321"/>
      <c r="B96" s="49" t="s">
        <v>102</v>
      </c>
      <c r="C96" s="231" t="s">
        <v>232</v>
      </c>
      <c r="D96" s="57" t="e">
        <f t="shared" ref="D96:E96" ca="1" si="37">F96*H96</f>
        <v>#NAME?</v>
      </c>
      <c r="E96" s="51" t="e">
        <f t="shared" ca="1" si="37"/>
        <v>#NAME?</v>
      </c>
      <c r="F96" s="52">
        <v>5</v>
      </c>
      <c r="G96" s="53">
        <v>6</v>
      </c>
      <c r="H96" s="59" t="e">
        <f t="shared" ca="1" si="33"/>
        <v>#NAME?</v>
      </c>
      <c r="I96" s="60" t="e">
        <f t="shared" ca="1" si="34"/>
        <v>#NAME?</v>
      </c>
      <c r="J96" s="61">
        <v>1</v>
      </c>
      <c r="K96" s="62">
        <v>1</v>
      </c>
      <c r="L96" s="62">
        <v>0.75</v>
      </c>
      <c r="M96" s="62">
        <v>1</v>
      </c>
      <c r="N96" s="62">
        <v>0.75</v>
      </c>
      <c r="O96" s="62">
        <v>1</v>
      </c>
      <c r="P96" s="62">
        <v>0.9</v>
      </c>
      <c r="Q96" s="62">
        <v>0.5</v>
      </c>
      <c r="R96" s="62">
        <v>1</v>
      </c>
      <c r="S96" s="62">
        <v>0.5</v>
      </c>
      <c r="T96" s="62">
        <v>1</v>
      </c>
      <c r="U96" s="62">
        <v>1</v>
      </c>
      <c r="V96" s="62">
        <v>0.9</v>
      </c>
      <c r="W96" s="62">
        <v>1</v>
      </c>
      <c r="X96" s="62">
        <v>0.9</v>
      </c>
      <c r="Y96" s="62">
        <v>0.75</v>
      </c>
      <c r="Z96" s="26" t="s">
        <v>180</v>
      </c>
      <c r="AA96" s="26" t="s">
        <v>180</v>
      </c>
      <c r="AB96" s="26">
        <v>0.9</v>
      </c>
      <c r="AC96" s="26">
        <v>1</v>
      </c>
      <c r="AD96" s="26">
        <v>0.5</v>
      </c>
      <c r="AE96" s="26">
        <v>1</v>
      </c>
      <c r="AF96" s="26">
        <v>1</v>
      </c>
      <c r="AG96" s="26" t="s">
        <v>180</v>
      </c>
      <c r="AH96" s="26">
        <v>1</v>
      </c>
      <c r="AI96" s="26" t="s">
        <v>180</v>
      </c>
      <c r="AJ96" s="26">
        <v>0.9</v>
      </c>
      <c r="AK96" s="26">
        <v>0.75</v>
      </c>
      <c r="AL96" s="26">
        <v>0.9</v>
      </c>
      <c r="AM96" s="27">
        <v>0.75</v>
      </c>
    </row>
    <row r="97" spans="1:39" ht="15.75" customHeight="1" x14ac:dyDescent="0.25">
      <c r="A97" s="321"/>
      <c r="B97" s="49" t="s">
        <v>103</v>
      </c>
      <c r="C97" s="231" t="s">
        <v>233</v>
      </c>
      <c r="D97" s="50" t="e">
        <f t="shared" ref="D97:E97" ca="1" si="38">F97*H97</f>
        <v>#NAME?</v>
      </c>
      <c r="E97" s="51" t="e">
        <f t="shared" ca="1" si="38"/>
        <v>#NAME?</v>
      </c>
      <c r="F97" s="52">
        <v>4</v>
      </c>
      <c r="G97" s="53">
        <v>5</v>
      </c>
      <c r="H97" s="59" t="e">
        <f t="shared" ca="1" si="33"/>
        <v>#NAME?</v>
      </c>
      <c r="I97" s="60" t="e">
        <f t="shared" ca="1" si="34"/>
        <v>#NAME?</v>
      </c>
      <c r="J97" s="61">
        <v>0.9</v>
      </c>
      <c r="K97" s="62">
        <v>1</v>
      </c>
      <c r="L97" s="62">
        <v>1</v>
      </c>
      <c r="M97" s="62">
        <v>0.5</v>
      </c>
      <c r="N97" s="62">
        <v>0.5</v>
      </c>
      <c r="O97" s="62">
        <v>0.25</v>
      </c>
      <c r="P97" s="62">
        <v>0.9</v>
      </c>
      <c r="Q97" s="62">
        <v>0.5</v>
      </c>
      <c r="R97" s="26" t="s">
        <v>180</v>
      </c>
      <c r="S97" s="62">
        <v>0.25</v>
      </c>
      <c r="T97" s="62">
        <v>1</v>
      </c>
      <c r="U97" s="62">
        <v>1</v>
      </c>
      <c r="V97" s="62">
        <v>0.5</v>
      </c>
      <c r="W97" s="62">
        <v>0.9</v>
      </c>
      <c r="X97" s="62">
        <v>0.5</v>
      </c>
      <c r="Y97" s="62">
        <v>0.25</v>
      </c>
      <c r="Z97" s="26">
        <v>1</v>
      </c>
      <c r="AA97" s="26">
        <v>0.1</v>
      </c>
      <c r="AB97" s="26">
        <v>1</v>
      </c>
      <c r="AC97" s="26">
        <v>1</v>
      </c>
      <c r="AD97" s="26">
        <v>1</v>
      </c>
      <c r="AE97" s="26">
        <v>0.9</v>
      </c>
      <c r="AF97" s="26">
        <v>0.75</v>
      </c>
      <c r="AG97" s="26">
        <v>0.9</v>
      </c>
      <c r="AH97" s="26">
        <v>1</v>
      </c>
      <c r="AI97" s="26">
        <v>1</v>
      </c>
      <c r="AJ97" s="26">
        <v>0.75</v>
      </c>
      <c r="AK97" s="26">
        <v>0.75</v>
      </c>
      <c r="AL97" s="26">
        <v>1</v>
      </c>
      <c r="AM97" s="27">
        <v>1</v>
      </c>
    </row>
    <row r="98" spans="1:39" ht="15.75" customHeight="1" x14ac:dyDescent="0.25">
      <c r="A98" s="321"/>
      <c r="B98" s="49" t="s">
        <v>104</v>
      </c>
      <c r="C98" s="231" t="s">
        <v>234</v>
      </c>
      <c r="D98" s="50" t="e">
        <f t="shared" ref="D98:E98" ca="1" si="39">F98*H98</f>
        <v>#NAME?</v>
      </c>
      <c r="E98" s="51" t="e">
        <f t="shared" ca="1" si="39"/>
        <v>#NAME?</v>
      </c>
      <c r="F98" s="52">
        <v>6</v>
      </c>
      <c r="G98" s="53">
        <v>5</v>
      </c>
      <c r="H98" s="59" t="e">
        <f t="shared" ca="1" si="33"/>
        <v>#NAME?</v>
      </c>
      <c r="I98" s="60" t="e">
        <f t="shared" ca="1" si="34"/>
        <v>#NAME?</v>
      </c>
      <c r="J98" s="61">
        <v>1</v>
      </c>
      <c r="K98" s="62">
        <v>0.9</v>
      </c>
      <c r="L98" s="62">
        <v>1</v>
      </c>
      <c r="M98" s="62">
        <v>1</v>
      </c>
      <c r="N98" s="62">
        <v>0.9</v>
      </c>
      <c r="O98" s="62">
        <v>0.75</v>
      </c>
      <c r="P98" s="62">
        <v>0</v>
      </c>
      <c r="Q98" s="62">
        <v>0.1</v>
      </c>
      <c r="R98" s="62">
        <v>1</v>
      </c>
      <c r="S98" s="62">
        <v>0.5</v>
      </c>
      <c r="T98" s="62">
        <v>1</v>
      </c>
      <c r="U98" s="62">
        <v>1</v>
      </c>
      <c r="V98" s="62">
        <v>1</v>
      </c>
      <c r="W98" s="62">
        <v>0.9</v>
      </c>
      <c r="X98" s="62">
        <v>1</v>
      </c>
      <c r="Y98" s="62">
        <v>0.9</v>
      </c>
      <c r="Z98" s="26">
        <v>0.9</v>
      </c>
      <c r="AA98" s="26">
        <v>1</v>
      </c>
      <c r="AB98" s="26">
        <v>0</v>
      </c>
      <c r="AC98" s="26">
        <v>1</v>
      </c>
      <c r="AD98" s="26">
        <v>1</v>
      </c>
      <c r="AE98" s="26">
        <v>1</v>
      </c>
      <c r="AF98" s="26">
        <v>0.75</v>
      </c>
      <c r="AG98" s="26">
        <v>0.9</v>
      </c>
      <c r="AH98" s="26">
        <v>1</v>
      </c>
      <c r="AI98" s="26">
        <v>0.9</v>
      </c>
      <c r="AJ98" s="26">
        <v>0</v>
      </c>
      <c r="AK98" s="26" t="s">
        <v>180</v>
      </c>
      <c r="AL98" s="26">
        <v>0.9</v>
      </c>
      <c r="AM98" s="27">
        <v>0.5</v>
      </c>
    </row>
    <row r="99" spans="1:39" ht="15.75" customHeight="1" x14ac:dyDescent="0.25">
      <c r="A99" s="321"/>
      <c r="B99" s="49" t="s">
        <v>105</v>
      </c>
      <c r="C99" s="267"/>
      <c r="D99" s="57">
        <v>4</v>
      </c>
      <c r="E99" s="58">
        <v>5</v>
      </c>
      <c r="F99" s="255"/>
      <c r="G99" s="266"/>
      <c r="H99" s="252"/>
      <c r="I99" s="253"/>
      <c r="J99" s="25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  <c r="AF99" s="234"/>
      <c r="AG99" s="234"/>
      <c r="AH99" s="234"/>
      <c r="AI99" s="234"/>
      <c r="AJ99" s="234"/>
      <c r="AK99" s="234"/>
      <c r="AL99" s="234"/>
      <c r="AM99" s="235"/>
    </row>
    <row r="100" spans="1:39" ht="15.75" customHeight="1" x14ac:dyDescent="0.25">
      <c r="A100" s="321"/>
      <c r="B100" s="49" t="s">
        <v>106</v>
      </c>
      <c r="C100" s="231" t="s">
        <v>235</v>
      </c>
      <c r="D100" s="50" t="e">
        <f t="shared" ref="D100:D104" ca="1" si="40">F100*H100</f>
        <v>#NAME?</v>
      </c>
      <c r="E100" s="51" t="e">
        <f ca="1">G100*I100*10^(-("12.12.2023 05:55:00"-"11.12.2023 23:59:59")/7)</f>
        <v>#NAME?</v>
      </c>
      <c r="F100" s="52">
        <v>3</v>
      </c>
      <c r="G100" s="86"/>
      <c r="H100" s="59" t="e">
        <f t="shared" ref="H100:H104" ca="1" si="41">IFS(LEFT(C100,1)="b",SUM(J100:Y100)/16,LEFT(C100,1)="c",SUM(J100:Q100)/8)</f>
        <v>#NAME?</v>
      </c>
      <c r="I100" s="60" t="e">
        <f t="shared" ref="I100:I104" ca="1" si="42">IFS(LEFT(C100,1)="b",SUM(Z100:AM100)/14,LEFT(C100,1)="c",SUM(R100:X100)/7)</f>
        <v>#NAME?</v>
      </c>
      <c r="J100" s="25">
        <v>1</v>
      </c>
      <c r="K100" s="26">
        <v>0.1</v>
      </c>
      <c r="L100" s="26">
        <v>0.75</v>
      </c>
      <c r="M100" s="26">
        <v>0.5</v>
      </c>
      <c r="N100" s="26" t="s">
        <v>180</v>
      </c>
      <c r="O100" s="26">
        <v>0.1</v>
      </c>
      <c r="P100" s="26">
        <v>1</v>
      </c>
      <c r="Q100" s="26" t="s">
        <v>180</v>
      </c>
      <c r="R100" s="26" t="s">
        <v>180</v>
      </c>
      <c r="S100" s="26" t="s">
        <v>180</v>
      </c>
      <c r="T100" s="26">
        <v>0.75</v>
      </c>
      <c r="U100" s="26">
        <v>0.5</v>
      </c>
      <c r="V100" s="26">
        <v>0.25</v>
      </c>
      <c r="W100" s="26">
        <v>1</v>
      </c>
      <c r="X100" s="26">
        <v>0.25</v>
      </c>
      <c r="Y100" s="26" t="s">
        <v>180</v>
      </c>
      <c r="Z100" s="26">
        <v>0.25</v>
      </c>
      <c r="AA100" s="26" t="s">
        <v>180</v>
      </c>
      <c r="AB100" s="26" t="s">
        <v>180</v>
      </c>
      <c r="AC100" s="26">
        <v>1</v>
      </c>
      <c r="AD100" s="26">
        <v>1</v>
      </c>
      <c r="AE100" s="26">
        <v>1</v>
      </c>
      <c r="AF100" s="26" t="s">
        <v>180</v>
      </c>
      <c r="AG100" s="26" t="s">
        <v>180</v>
      </c>
      <c r="AH100" s="26">
        <v>1</v>
      </c>
      <c r="AI100" s="26">
        <v>1</v>
      </c>
      <c r="AJ100" s="26">
        <v>0.5</v>
      </c>
      <c r="AK100" s="26" t="s">
        <v>180</v>
      </c>
      <c r="AL100" s="26" t="s">
        <v>180</v>
      </c>
      <c r="AM100" s="27" t="s">
        <v>180</v>
      </c>
    </row>
    <row r="101" spans="1:39" ht="15.75" customHeight="1" x14ac:dyDescent="0.25">
      <c r="A101" s="321"/>
      <c r="B101" s="49" t="s">
        <v>107</v>
      </c>
      <c r="C101" s="231" t="s">
        <v>236</v>
      </c>
      <c r="D101" s="50" t="e">
        <f t="shared" ca="1" si="40"/>
        <v>#NAME?</v>
      </c>
      <c r="E101" s="51" t="e">
        <f t="shared" ref="E101:E104" ca="1" si="43">G101*I101</f>
        <v>#NAME?</v>
      </c>
      <c r="F101" s="52">
        <v>3</v>
      </c>
      <c r="G101" s="86"/>
      <c r="H101" s="59" t="e">
        <f t="shared" ca="1" si="41"/>
        <v>#NAME?</v>
      </c>
      <c r="I101" s="60" t="e">
        <f t="shared" ca="1" si="42"/>
        <v>#NAME?</v>
      </c>
      <c r="J101" s="25" t="s">
        <v>180</v>
      </c>
      <c r="K101" s="26" t="s">
        <v>180</v>
      </c>
      <c r="L101" s="26" t="s">
        <v>180</v>
      </c>
      <c r="M101" s="26" t="s">
        <v>180</v>
      </c>
      <c r="N101" s="26" t="s">
        <v>180</v>
      </c>
      <c r="O101" s="26" t="s">
        <v>180</v>
      </c>
      <c r="P101" s="26" t="s">
        <v>180</v>
      </c>
      <c r="Q101" s="26" t="s">
        <v>180</v>
      </c>
      <c r="R101" s="26" t="s">
        <v>180</v>
      </c>
      <c r="S101" s="26" t="s">
        <v>180</v>
      </c>
      <c r="T101" s="26" t="s">
        <v>180</v>
      </c>
      <c r="U101" s="26" t="s">
        <v>180</v>
      </c>
      <c r="V101" s="26" t="s">
        <v>180</v>
      </c>
      <c r="W101" s="26" t="s">
        <v>180</v>
      </c>
      <c r="X101" s="26" t="s">
        <v>180</v>
      </c>
      <c r="Y101" s="26" t="s">
        <v>180</v>
      </c>
      <c r="Z101" s="26" t="s">
        <v>180</v>
      </c>
      <c r="AA101" s="26" t="s">
        <v>180</v>
      </c>
      <c r="AB101" s="26" t="s">
        <v>180</v>
      </c>
      <c r="AC101" s="26" t="s">
        <v>180</v>
      </c>
      <c r="AD101" s="26" t="s">
        <v>180</v>
      </c>
      <c r="AE101" s="26" t="s">
        <v>180</v>
      </c>
      <c r="AF101" s="26" t="s">
        <v>180</v>
      </c>
      <c r="AG101" s="26" t="s">
        <v>180</v>
      </c>
      <c r="AH101" s="26" t="s">
        <v>180</v>
      </c>
      <c r="AI101" s="26" t="s">
        <v>180</v>
      </c>
      <c r="AJ101" s="26" t="s">
        <v>180</v>
      </c>
      <c r="AK101" s="26" t="s">
        <v>180</v>
      </c>
      <c r="AL101" s="26" t="s">
        <v>180</v>
      </c>
      <c r="AM101" s="27" t="s">
        <v>180</v>
      </c>
    </row>
    <row r="102" spans="1:39" ht="15.75" customHeight="1" x14ac:dyDescent="0.25">
      <c r="A102" s="321"/>
      <c r="B102" s="49" t="s">
        <v>108</v>
      </c>
      <c r="C102" s="231" t="s">
        <v>237</v>
      </c>
      <c r="D102" s="50" t="e">
        <f t="shared" ca="1" si="40"/>
        <v>#NAME?</v>
      </c>
      <c r="E102" s="51" t="e">
        <f t="shared" ca="1" si="43"/>
        <v>#NAME?</v>
      </c>
      <c r="F102" s="52">
        <v>7</v>
      </c>
      <c r="G102" s="53">
        <v>5</v>
      </c>
      <c r="H102" s="59" t="e">
        <f t="shared" ca="1" si="41"/>
        <v>#NAME?</v>
      </c>
      <c r="I102" s="60" t="e">
        <f t="shared" ca="1" si="42"/>
        <v>#NAME?</v>
      </c>
      <c r="J102" s="56">
        <v>1</v>
      </c>
      <c r="K102" s="56">
        <v>1</v>
      </c>
      <c r="L102" s="56">
        <v>1</v>
      </c>
      <c r="M102" s="56">
        <v>0.5</v>
      </c>
      <c r="N102" s="56">
        <v>1</v>
      </c>
      <c r="O102" s="56">
        <v>0.75</v>
      </c>
      <c r="P102" s="56">
        <v>1</v>
      </c>
      <c r="Q102" s="56">
        <v>0.75</v>
      </c>
      <c r="R102" s="56">
        <v>0.75</v>
      </c>
      <c r="S102" s="56">
        <v>1</v>
      </c>
      <c r="T102" s="56">
        <v>1</v>
      </c>
      <c r="U102" s="56">
        <v>1</v>
      </c>
      <c r="V102" s="56">
        <v>0.9</v>
      </c>
      <c r="W102" s="56">
        <v>0.9</v>
      </c>
      <c r="X102" s="56">
        <v>1</v>
      </c>
      <c r="Y102" s="56">
        <v>1</v>
      </c>
      <c r="Z102" s="26">
        <v>1</v>
      </c>
      <c r="AA102" s="26">
        <v>1</v>
      </c>
      <c r="AB102" s="26">
        <v>0.25</v>
      </c>
      <c r="AC102" s="26">
        <v>1</v>
      </c>
      <c r="AD102" s="26">
        <v>1</v>
      </c>
      <c r="AE102" s="26">
        <v>1</v>
      </c>
      <c r="AF102" s="26">
        <v>0.75</v>
      </c>
      <c r="AG102" s="26">
        <v>0.5</v>
      </c>
      <c r="AH102" s="26">
        <v>1</v>
      </c>
      <c r="AI102" s="26">
        <v>1</v>
      </c>
      <c r="AJ102" s="26">
        <v>0.75</v>
      </c>
      <c r="AK102" s="26">
        <v>1</v>
      </c>
      <c r="AL102" s="26">
        <v>1</v>
      </c>
      <c r="AM102" s="27">
        <v>1</v>
      </c>
    </row>
    <row r="103" spans="1:39" ht="15.75" customHeight="1" x14ac:dyDescent="0.25">
      <c r="A103" s="321"/>
      <c r="B103" s="49" t="s">
        <v>109</v>
      </c>
      <c r="C103" s="231" t="s">
        <v>238</v>
      </c>
      <c r="D103" s="50" t="e">
        <f t="shared" ca="1" si="40"/>
        <v>#NAME?</v>
      </c>
      <c r="E103" s="51" t="e">
        <f t="shared" ca="1" si="43"/>
        <v>#NAME?</v>
      </c>
      <c r="F103" s="52">
        <v>7</v>
      </c>
      <c r="G103" s="53">
        <v>7</v>
      </c>
      <c r="H103" s="59" t="e">
        <f t="shared" ca="1" si="41"/>
        <v>#NAME?</v>
      </c>
      <c r="I103" s="60" t="e">
        <f t="shared" ca="1" si="42"/>
        <v>#NAME?</v>
      </c>
      <c r="J103" s="25">
        <v>1</v>
      </c>
      <c r="K103" s="26">
        <v>0.75</v>
      </c>
      <c r="L103" s="26">
        <v>0.75</v>
      </c>
      <c r="M103" s="26">
        <v>1</v>
      </c>
      <c r="N103" s="26">
        <v>1</v>
      </c>
      <c r="O103" s="26">
        <v>0.9</v>
      </c>
      <c r="P103" s="26">
        <v>1</v>
      </c>
      <c r="Q103" s="26">
        <v>0.5</v>
      </c>
      <c r="R103" s="26">
        <v>1</v>
      </c>
      <c r="S103" s="26">
        <v>1</v>
      </c>
      <c r="T103" s="26">
        <v>0.75</v>
      </c>
      <c r="U103" s="26">
        <v>1</v>
      </c>
      <c r="V103" s="26">
        <v>1</v>
      </c>
      <c r="W103" s="26">
        <v>1</v>
      </c>
      <c r="X103" s="26">
        <v>0.75</v>
      </c>
      <c r="Y103" s="26">
        <v>1</v>
      </c>
      <c r="Z103" s="26">
        <v>1</v>
      </c>
      <c r="AA103" s="26">
        <v>0.75</v>
      </c>
      <c r="AB103" s="26">
        <v>1</v>
      </c>
      <c r="AC103" s="26">
        <v>1</v>
      </c>
      <c r="AD103" s="26">
        <v>1</v>
      </c>
      <c r="AE103" s="26">
        <v>1</v>
      </c>
      <c r="AF103" s="26">
        <v>0.75</v>
      </c>
      <c r="AG103" s="26">
        <v>1</v>
      </c>
      <c r="AH103" s="26">
        <v>1</v>
      </c>
      <c r="AI103" s="26">
        <v>0.75</v>
      </c>
      <c r="AJ103" s="26">
        <v>1</v>
      </c>
      <c r="AK103" s="26">
        <v>1</v>
      </c>
      <c r="AL103" s="26">
        <v>0.5</v>
      </c>
      <c r="AM103" s="27">
        <v>1</v>
      </c>
    </row>
    <row r="104" spans="1:39" ht="15.75" customHeight="1" x14ac:dyDescent="0.25">
      <c r="A104" s="322"/>
      <c r="B104" s="75" t="s">
        <v>110</v>
      </c>
      <c r="C104" s="240" t="s">
        <v>239</v>
      </c>
      <c r="D104" s="88" t="e">
        <f t="shared" ca="1" si="40"/>
        <v>#NAME?</v>
      </c>
      <c r="E104" s="89" t="e">
        <f t="shared" ca="1" si="43"/>
        <v>#NAME?</v>
      </c>
      <c r="F104" s="78">
        <v>4</v>
      </c>
      <c r="G104" s="79">
        <v>4</v>
      </c>
      <c r="H104" s="80" t="e">
        <f t="shared" ca="1" si="41"/>
        <v>#NAME?</v>
      </c>
      <c r="I104" s="81" t="e">
        <f t="shared" ca="1" si="42"/>
        <v>#NAME?</v>
      </c>
      <c r="J104" s="82">
        <v>0.75</v>
      </c>
      <c r="K104" s="83">
        <v>0.5</v>
      </c>
      <c r="L104" s="83">
        <v>0.75</v>
      </c>
      <c r="M104" s="83">
        <v>1</v>
      </c>
      <c r="N104" s="31" t="s">
        <v>180</v>
      </c>
      <c r="O104" s="83">
        <v>0.5</v>
      </c>
      <c r="P104" s="31" t="s">
        <v>180</v>
      </c>
      <c r="Q104" s="83">
        <v>0.5</v>
      </c>
      <c r="R104" s="83">
        <v>0</v>
      </c>
      <c r="S104" s="83">
        <v>0.5</v>
      </c>
      <c r="T104" s="83">
        <v>1</v>
      </c>
      <c r="U104" s="83">
        <v>0.9</v>
      </c>
      <c r="V104" s="83">
        <v>0.5</v>
      </c>
      <c r="W104" s="83">
        <v>0.75</v>
      </c>
      <c r="X104" s="83">
        <v>0.5</v>
      </c>
      <c r="Y104" s="83">
        <v>0.25</v>
      </c>
      <c r="Z104" s="31">
        <v>1</v>
      </c>
      <c r="AA104" s="31" t="s">
        <v>180</v>
      </c>
      <c r="AB104" s="31">
        <v>0.9</v>
      </c>
      <c r="AC104" s="31">
        <v>1</v>
      </c>
      <c r="AD104" s="31">
        <v>1</v>
      </c>
      <c r="AE104" s="31">
        <v>0.75</v>
      </c>
      <c r="AF104" s="31">
        <v>0.75</v>
      </c>
      <c r="AG104" s="31">
        <v>0.75</v>
      </c>
      <c r="AH104" s="31">
        <v>1</v>
      </c>
      <c r="AI104" s="31">
        <v>1</v>
      </c>
      <c r="AJ104" s="31">
        <v>0.75</v>
      </c>
      <c r="AK104" s="31" t="s">
        <v>180</v>
      </c>
      <c r="AL104" s="31">
        <v>1</v>
      </c>
      <c r="AM104" s="32">
        <v>1</v>
      </c>
    </row>
  </sheetData>
  <mergeCells count="14">
    <mergeCell ref="D1:E1"/>
    <mergeCell ref="F1:G1"/>
    <mergeCell ref="H1:I1"/>
    <mergeCell ref="J1:AM1"/>
    <mergeCell ref="A75:A92"/>
    <mergeCell ref="A93:A104"/>
    <mergeCell ref="A1:A2"/>
    <mergeCell ref="B1:B2"/>
    <mergeCell ref="C1:C2"/>
    <mergeCell ref="A3:A17"/>
    <mergeCell ref="A19:A32"/>
    <mergeCell ref="A33:A47"/>
    <mergeCell ref="A48:A58"/>
    <mergeCell ref="A59:A7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6640625" defaultRowHeight="15" customHeight="1" x14ac:dyDescent="0.25"/>
  <cols>
    <col min="1" max="1" width="2.6640625" customWidth="1"/>
    <col min="2" max="2" width="32.77734375" customWidth="1"/>
    <col min="3" max="17" width="4.44140625" customWidth="1"/>
  </cols>
  <sheetData>
    <row r="1" spans="1:17" ht="15.75" customHeight="1" x14ac:dyDescent="0.25">
      <c r="A1" s="323" t="s">
        <v>0</v>
      </c>
      <c r="B1" s="325" t="s">
        <v>1</v>
      </c>
      <c r="C1" s="326" t="s">
        <v>2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8"/>
    </row>
    <row r="2" spans="1:17" ht="15.75" customHeight="1" x14ac:dyDescent="0.25">
      <c r="A2" s="324"/>
      <c r="B2" s="324"/>
      <c r="C2" s="272">
        <v>1</v>
      </c>
      <c r="D2" s="1">
        <f t="shared" ref="D2:N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v>13</v>
      </c>
      <c r="P2" s="1">
        <v>14</v>
      </c>
      <c r="Q2" s="2">
        <v>15</v>
      </c>
    </row>
    <row r="3" spans="1:17" ht="15.75" customHeight="1" x14ac:dyDescent="0.25">
      <c r="A3" s="320" t="s">
        <v>3</v>
      </c>
      <c r="B3" s="273" t="s">
        <v>4</v>
      </c>
      <c r="C3" s="3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274"/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275"/>
    </row>
    <row r="4" spans="1:17" ht="15.75" customHeight="1" x14ac:dyDescent="0.25">
      <c r="A4" s="321"/>
      <c r="B4" s="276" t="s">
        <v>5</v>
      </c>
      <c r="C4" s="5">
        <v>1</v>
      </c>
      <c r="D4" s="6">
        <v>1</v>
      </c>
      <c r="E4" s="6">
        <v>1</v>
      </c>
      <c r="F4" s="6">
        <v>0</v>
      </c>
      <c r="G4" s="6">
        <v>1</v>
      </c>
      <c r="H4" s="6">
        <v>1</v>
      </c>
      <c r="I4" s="6">
        <v>1</v>
      </c>
      <c r="J4" s="277"/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0</v>
      </c>
      <c r="Q4" s="17"/>
    </row>
    <row r="5" spans="1:17" ht="15.75" customHeight="1" x14ac:dyDescent="0.25">
      <c r="A5" s="321"/>
      <c r="B5" s="276" t="s">
        <v>6</v>
      </c>
      <c r="C5" s="5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277"/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17"/>
    </row>
    <row r="6" spans="1:17" ht="15.75" customHeight="1" x14ac:dyDescent="0.25">
      <c r="A6" s="321"/>
      <c r="B6" s="276" t="s">
        <v>7</v>
      </c>
      <c r="C6" s="5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277"/>
      <c r="K6" s="6">
        <v>1</v>
      </c>
      <c r="L6" s="6">
        <v>1</v>
      </c>
      <c r="M6" s="6">
        <v>0</v>
      </c>
      <c r="N6" s="6">
        <v>1</v>
      </c>
      <c r="O6" s="6">
        <v>1</v>
      </c>
      <c r="P6" s="6">
        <v>1</v>
      </c>
      <c r="Q6" s="17"/>
    </row>
    <row r="7" spans="1:17" ht="15.75" customHeight="1" x14ac:dyDescent="0.25">
      <c r="A7" s="321"/>
      <c r="B7" s="276" t="s">
        <v>8</v>
      </c>
      <c r="C7" s="5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277"/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17"/>
    </row>
    <row r="8" spans="1:17" ht="15.75" customHeight="1" x14ac:dyDescent="0.25">
      <c r="A8" s="321"/>
      <c r="B8" s="21" t="s">
        <v>9</v>
      </c>
      <c r="C8" s="5">
        <v>1</v>
      </c>
      <c r="D8" s="6">
        <v>1</v>
      </c>
      <c r="E8" s="8">
        <v>1</v>
      </c>
      <c r="F8" s="6">
        <v>1</v>
      </c>
      <c r="G8" s="6">
        <v>1</v>
      </c>
      <c r="H8" s="6">
        <v>1</v>
      </c>
      <c r="I8" s="6">
        <v>1</v>
      </c>
      <c r="J8" s="277"/>
      <c r="K8" s="6">
        <v>1</v>
      </c>
      <c r="L8" s="6">
        <v>0</v>
      </c>
      <c r="M8" s="6">
        <v>1</v>
      </c>
      <c r="N8" s="6">
        <v>1</v>
      </c>
      <c r="O8" s="6">
        <v>1</v>
      </c>
      <c r="P8" s="6">
        <v>1</v>
      </c>
      <c r="Q8" s="7"/>
    </row>
    <row r="9" spans="1:17" ht="15.75" customHeight="1" x14ac:dyDescent="0.25">
      <c r="A9" s="321"/>
      <c r="B9" s="276" t="s">
        <v>10</v>
      </c>
      <c r="C9" s="5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277"/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17"/>
    </row>
    <row r="10" spans="1:17" ht="15.75" customHeight="1" x14ac:dyDescent="0.25">
      <c r="A10" s="321"/>
      <c r="B10" s="276" t="s">
        <v>11</v>
      </c>
      <c r="C10" s="5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277"/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17"/>
    </row>
    <row r="11" spans="1:17" ht="15.75" customHeight="1" x14ac:dyDescent="0.25">
      <c r="A11" s="321"/>
      <c r="B11" s="276" t="s">
        <v>12</v>
      </c>
      <c r="C11" s="5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277"/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17"/>
    </row>
    <row r="12" spans="1:17" ht="15.75" customHeight="1" x14ac:dyDescent="0.25">
      <c r="A12" s="321"/>
      <c r="B12" s="276" t="s">
        <v>13</v>
      </c>
      <c r="C12" s="5">
        <v>1</v>
      </c>
      <c r="D12" s="6">
        <v>1</v>
      </c>
      <c r="E12" s="6">
        <v>1</v>
      </c>
      <c r="F12" s="6">
        <v>1</v>
      </c>
      <c r="G12" s="6">
        <v>0</v>
      </c>
      <c r="H12" s="6">
        <v>0</v>
      </c>
      <c r="I12" s="6">
        <v>0</v>
      </c>
      <c r="J12" s="277"/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17"/>
    </row>
    <row r="13" spans="1:17" ht="15.75" customHeight="1" x14ac:dyDescent="0.25">
      <c r="A13" s="321"/>
      <c r="B13" s="276" t="s">
        <v>14</v>
      </c>
      <c r="C13" s="5">
        <v>1</v>
      </c>
      <c r="D13" s="6">
        <v>1</v>
      </c>
      <c r="E13" s="6">
        <v>0</v>
      </c>
      <c r="F13" s="6">
        <v>1</v>
      </c>
      <c r="G13" s="6">
        <v>1</v>
      </c>
      <c r="H13" s="6">
        <v>0</v>
      </c>
      <c r="I13" s="6">
        <v>1</v>
      </c>
      <c r="J13" s="277"/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>
        <v>0</v>
      </c>
      <c r="Q13" s="17"/>
    </row>
    <row r="14" spans="1:17" ht="15.75" customHeight="1" x14ac:dyDescent="0.25">
      <c r="A14" s="321"/>
      <c r="B14" s="276" t="s">
        <v>15</v>
      </c>
      <c r="C14" s="5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277"/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0</v>
      </c>
      <c r="Q14" s="17"/>
    </row>
    <row r="15" spans="1:17" ht="15.75" customHeight="1" x14ac:dyDescent="0.25">
      <c r="A15" s="321"/>
      <c r="B15" s="276" t="s">
        <v>16</v>
      </c>
      <c r="C15" s="5">
        <v>1</v>
      </c>
      <c r="D15" s="6">
        <v>1</v>
      </c>
      <c r="E15" s="6">
        <v>1</v>
      </c>
      <c r="F15" s="6">
        <v>1</v>
      </c>
      <c r="G15" s="6">
        <v>1</v>
      </c>
      <c r="H15" s="6">
        <v>0</v>
      </c>
      <c r="I15" s="6">
        <v>1</v>
      </c>
      <c r="J15" s="277"/>
      <c r="K15" s="6">
        <v>1</v>
      </c>
      <c r="L15" s="6">
        <v>1</v>
      </c>
      <c r="M15" s="6">
        <v>0</v>
      </c>
      <c r="N15" s="6">
        <v>0</v>
      </c>
      <c r="O15" s="6">
        <v>0</v>
      </c>
      <c r="P15" s="6">
        <v>1</v>
      </c>
      <c r="Q15" s="17"/>
    </row>
    <row r="16" spans="1:17" ht="15.75" customHeight="1" x14ac:dyDescent="0.25">
      <c r="A16" s="321"/>
      <c r="B16" s="276" t="s">
        <v>17</v>
      </c>
      <c r="C16" s="5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277"/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17"/>
    </row>
    <row r="17" spans="1:17" ht="15.75" customHeight="1" x14ac:dyDescent="0.25">
      <c r="A17" s="322"/>
      <c r="B17" s="278" t="s">
        <v>18</v>
      </c>
      <c r="C17" s="9">
        <v>1</v>
      </c>
      <c r="D17" s="10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279"/>
      <c r="K17" s="11">
        <v>0</v>
      </c>
      <c r="L17" s="11">
        <v>1</v>
      </c>
      <c r="M17" s="11">
        <v>1</v>
      </c>
      <c r="N17" s="11">
        <v>1</v>
      </c>
      <c r="O17" s="11">
        <v>0</v>
      </c>
      <c r="P17" s="11">
        <v>0</v>
      </c>
      <c r="Q17" s="280"/>
    </row>
    <row r="18" spans="1:17" ht="15.75" customHeight="1" x14ac:dyDescent="0.25">
      <c r="A18" s="13"/>
      <c r="B18" s="14" t="s">
        <v>19</v>
      </c>
      <c r="C18" s="5">
        <v>0</v>
      </c>
      <c r="D18" s="8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281"/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17"/>
    </row>
    <row r="19" spans="1:17" ht="15.75" customHeight="1" x14ac:dyDescent="0.25">
      <c r="A19" s="320" t="s">
        <v>20</v>
      </c>
      <c r="B19" s="282" t="s">
        <v>21</v>
      </c>
      <c r="C19" s="3">
        <v>1</v>
      </c>
      <c r="D19" s="15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283"/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275"/>
    </row>
    <row r="20" spans="1:17" ht="15.75" customHeight="1" x14ac:dyDescent="0.25">
      <c r="A20" s="321"/>
      <c r="B20" s="284" t="s">
        <v>22</v>
      </c>
      <c r="C20" s="5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281"/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7"/>
    </row>
    <row r="21" spans="1:17" ht="15.75" customHeight="1" x14ac:dyDescent="0.25">
      <c r="A21" s="321"/>
      <c r="B21" s="284" t="s">
        <v>23</v>
      </c>
      <c r="C21" s="5">
        <v>1</v>
      </c>
      <c r="D21" s="8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281"/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17"/>
    </row>
    <row r="22" spans="1:17" ht="15.75" customHeight="1" x14ac:dyDescent="0.25">
      <c r="A22" s="321"/>
      <c r="B22" s="284" t="s">
        <v>24</v>
      </c>
      <c r="C22" s="5">
        <v>1</v>
      </c>
      <c r="D22" s="8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281"/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17"/>
    </row>
    <row r="23" spans="1:17" ht="15.75" customHeight="1" x14ac:dyDescent="0.25">
      <c r="A23" s="321"/>
      <c r="B23" s="284" t="s">
        <v>25</v>
      </c>
      <c r="C23" s="5">
        <v>1</v>
      </c>
      <c r="D23" s="8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281"/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17"/>
    </row>
    <row r="24" spans="1:17" ht="15.75" customHeight="1" x14ac:dyDescent="0.25">
      <c r="A24" s="321"/>
      <c r="B24" s="284" t="s">
        <v>240</v>
      </c>
      <c r="C24" s="5">
        <v>1</v>
      </c>
      <c r="D24" s="8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281"/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17"/>
    </row>
    <row r="25" spans="1:17" ht="15.75" customHeight="1" x14ac:dyDescent="0.25">
      <c r="A25" s="321"/>
      <c r="B25" s="14" t="s">
        <v>26</v>
      </c>
      <c r="C25" s="5">
        <v>0</v>
      </c>
      <c r="D25" s="8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281"/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17"/>
    </row>
    <row r="26" spans="1:17" ht="15.75" customHeight="1" x14ac:dyDescent="0.25">
      <c r="A26" s="321"/>
      <c r="B26" s="284" t="s">
        <v>27</v>
      </c>
      <c r="C26" s="5">
        <v>1</v>
      </c>
      <c r="D26" s="8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281"/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17"/>
    </row>
    <row r="27" spans="1:17" ht="15.75" customHeight="1" x14ac:dyDescent="0.25">
      <c r="A27" s="321"/>
      <c r="B27" s="284" t="s">
        <v>28</v>
      </c>
      <c r="C27" s="5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281"/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17"/>
    </row>
    <row r="28" spans="1:17" ht="15.75" customHeight="1" x14ac:dyDescent="0.25">
      <c r="A28" s="321"/>
      <c r="B28" s="284" t="s">
        <v>29</v>
      </c>
      <c r="C28" s="5">
        <v>1</v>
      </c>
      <c r="D28" s="8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281"/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17"/>
    </row>
    <row r="29" spans="1:17" ht="15.75" customHeight="1" x14ac:dyDescent="0.25">
      <c r="A29" s="321"/>
      <c r="B29" s="284" t="s">
        <v>30</v>
      </c>
      <c r="C29" s="5">
        <v>1</v>
      </c>
      <c r="D29" s="8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281"/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17"/>
    </row>
    <row r="30" spans="1:17" ht="15.75" customHeight="1" x14ac:dyDescent="0.25">
      <c r="A30" s="321"/>
      <c r="B30" s="284" t="s">
        <v>31</v>
      </c>
      <c r="C30" s="5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281"/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17"/>
    </row>
    <row r="31" spans="1:17" ht="15.75" customHeight="1" x14ac:dyDescent="0.25">
      <c r="A31" s="321"/>
      <c r="B31" s="284" t="s">
        <v>32</v>
      </c>
      <c r="C31" s="5">
        <v>1</v>
      </c>
      <c r="D31" s="6">
        <v>1</v>
      </c>
      <c r="E31" s="8">
        <v>1</v>
      </c>
      <c r="F31" s="6">
        <v>1</v>
      </c>
      <c r="G31" s="6">
        <v>1</v>
      </c>
      <c r="H31" s="6">
        <v>1</v>
      </c>
      <c r="I31" s="6">
        <v>1</v>
      </c>
      <c r="J31" s="277"/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17"/>
    </row>
    <row r="32" spans="1:17" ht="15.75" customHeight="1" x14ac:dyDescent="0.25">
      <c r="A32" s="322"/>
      <c r="B32" s="285" t="s">
        <v>33</v>
      </c>
      <c r="C32" s="9">
        <v>1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279"/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0</v>
      </c>
      <c r="Q32" s="280"/>
    </row>
    <row r="33" spans="1:17" ht="15.75" customHeight="1" x14ac:dyDescent="0.25">
      <c r="A33" s="320" t="s">
        <v>34</v>
      </c>
      <c r="B33" s="282" t="s">
        <v>35</v>
      </c>
      <c r="C33" s="3"/>
      <c r="D33" s="4"/>
      <c r="E33" s="15"/>
      <c r="F33" s="4"/>
      <c r="G33" s="4"/>
      <c r="H33" s="4"/>
      <c r="I33" s="4"/>
      <c r="J33" s="4"/>
      <c r="K33" s="286"/>
      <c r="L33" s="4"/>
      <c r="M33" s="286"/>
      <c r="N33" s="4"/>
      <c r="O33" s="286"/>
      <c r="P33" s="286"/>
      <c r="Q33" s="275"/>
    </row>
    <row r="34" spans="1:17" ht="15.75" customHeight="1" x14ac:dyDescent="0.25">
      <c r="A34" s="321"/>
      <c r="B34" s="284" t="s">
        <v>36</v>
      </c>
      <c r="C34" s="5"/>
      <c r="D34" s="6"/>
      <c r="E34" s="16"/>
      <c r="F34" s="16"/>
      <c r="G34" s="6"/>
      <c r="H34" s="16"/>
      <c r="I34" s="16"/>
      <c r="J34" s="16"/>
      <c r="K34" s="16"/>
      <c r="L34" s="16"/>
      <c r="M34" s="16"/>
      <c r="N34" s="16"/>
      <c r="O34" s="16"/>
      <c r="P34" s="16"/>
      <c r="Q34" s="17"/>
    </row>
    <row r="35" spans="1:17" ht="15.75" customHeight="1" x14ac:dyDescent="0.25">
      <c r="A35" s="321"/>
      <c r="B35" s="284" t="s">
        <v>37</v>
      </c>
      <c r="C35" s="5"/>
      <c r="D35" s="6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7"/>
    </row>
    <row r="36" spans="1:17" ht="15.75" customHeight="1" x14ac:dyDescent="0.25">
      <c r="A36" s="321"/>
      <c r="B36" s="284" t="s">
        <v>38</v>
      </c>
      <c r="C36" s="5"/>
      <c r="D36" s="6"/>
      <c r="E36" s="6"/>
      <c r="F36" s="6"/>
      <c r="G36" s="6"/>
      <c r="H36" s="6"/>
      <c r="I36" s="16"/>
      <c r="J36" s="6"/>
      <c r="K36" s="16"/>
      <c r="L36" s="6"/>
      <c r="M36" s="16"/>
      <c r="N36" s="16"/>
      <c r="O36" s="16"/>
      <c r="P36" s="16"/>
      <c r="Q36" s="17"/>
    </row>
    <row r="37" spans="1:17" ht="15.75" customHeight="1" x14ac:dyDescent="0.25">
      <c r="A37" s="321"/>
      <c r="B37" s="284" t="s">
        <v>39</v>
      </c>
      <c r="C37" s="5"/>
      <c r="D37" s="6"/>
      <c r="E37" s="8"/>
      <c r="F37" s="6"/>
      <c r="G37" s="6"/>
      <c r="H37" s="6"/>
      <c r="I37" s="6"/>
      <c r="J37" s="6"/>
      <c r="K37" s="6"/>
      <c r="L37" s="6"/>
      <c r="M37" s="16"/>
      <c r="N37" s="6"/>
      <c r="O37" s="6"/>
      <c r="P37" s="16"/>
      <c r="Q37" s="17"/>
    </row>
    <row r="38" spans="1:17" ht="15.75" customHeight="1" x14ac:dyDescent="0.25">
      <c r="A38" s="321"/>
      <c r="B38" s="14" t="s">
        <v>40</v>
      </c>
      <c r="C38" s="5">
        <v>1</v>
      </c>
      <c r="D38" s="6">
        <v>1</v>
      </c>
      <c r="E38" s="8">
        <v>1</v>
      </c>
      <c r="F38" s="6">
        <v>0</v>
      </c>
      <c r="G38" s="6">
        <v>0</v>
      </c>
      <c r="H38" s="6">
        <v>0</v>
      </c>
      <c r="I38" s="6">
        <v>1</v>
      </c>
      <c r="J38" s="277"/>
      <c r="K38" s="6">
        <v>1</v>
      </c>
      <c r="L38" s="6">
        <v>0</v>
      </c>
      <c r="M38" s="16"/>
      <c r="N38" s="6"/>
      <c r="O38" s="6"/>
      <c r="P38" s="16"/>
      <c r="Q38" s="17"/>
    </row>
    <row r="39" spans="1:17" ht="15.75" customHeight="1" x14ac:dyDescent="0.25">
      <c r="A39" s="321"/>
      <c r="B39" s="284" t="s">
        <v>41</v>
      </c>
      <c r="C39" s="18"/>
      <c r="D39" s="6"/>
      <c r="E39" s="8"/>
      <c r="F39" s="6"/>
      <c r="G39" s="6"/>
      <c r="H39" s="16"/>
      <c r="I39" s="6"/>
      <c r="J39" s="6"/>
      <c r="K39" s="16"/>
      <c r="L39" s="6"/>
      <c r="M39" s="16"/>
      <c r="N39" s="6"/>
      <c r="O39" s="6"/>
      <c r="P39" s="6"/>
      <c r="Q39" s="17"/>
    </row>
    <row r="40" spans="1:17" ht="15.75" customHeight="1" x14ac:dyDescent="0.25">
      <c r="A40" s="321"/>
      <c r="B40" s="284" t="s">
        <v>42</v>
      </c>
      <c r="C40" s="5"/>
      <c r="D40" s="6"/>
      <c r="E40" s="8"/>
      <c r="F40" s="6"/>
      <c r="G40" s="6"/>
      <c r="H40" s="6"/>
      <c r="I40" s="6"/>
      <c r="J40" s="6"/>
      <c r="K40" s="6"/>
      <c r="L40" s="6"/>
      <c r="M40" s="16"/>
      <c r="N40" s="6"/>
      <c r="O40" s="6"/>
      <c r="P40" s="16"/>
      <c r="Q40" s="17"/>
    </row>
    <row r="41" spans="1:17" ht="15.75" customHeight="1" x14ac:dyDescent="0.25">
      <c r="A41" s="321"/>
      <c r="B41" s="284" t="s">
        <v>43</v>
      </c>
      <c r="C41" s="5"/>
      <c r="D41" s="6"/>
      <c r="E41" s="8"/>
      <c r="F41" s="6"/>
      <c r="G41" s="6"/>
      <c r="H41" s="6"/>
      <c r="I41" s="6"/>
      <c r="J41" s="6"/>
      <c r="K41" s="6"/>
      <c r="L41" s="6"/>
      <c r="M41" s="6"/>
      <c r="N41" s="6"/>
      <c r="O41" s="6"/>
      <c r="P41" s="16"/>
      <c r="Q41" s="17"/>
    </row>
    <row r="42" spans="1:17" ht="15.75" customHeight="1" x14ac:dyDescent="0.25">
      <c r="A42" s="321"/>
      <c r="B42" s="284" t="s">
        <v>44</v>
      </c>
      <c r="C42" s="18"/>
      <c r="D42" s="16"/>
      <c r="E42" s="8"/>
      <c r="F42" s="6"/>
      <c r="G42" s="16"/>
      <c r="H42" s="16"/>
      <c r="I42" s="16"/>
      <c r="J42" s="6"/>
      <c r="K42" s="16"/>
      <c r="L42" s="6"/>
      <c r="M42" s="16"/>
      <c r="N42" s="16"/>
      <c r="O42" s="16"/>
      <c r="P42" s="16"/>
      <c r="Q42" s="17"/>
    </row>
    <row r="43" spans="1:17" ht="15.75" customHeight="1" x14ac:dyDescent="0.25">
      <c r="A43" s="321"/>
      <c r="B43" s="284" t="s">
        <v>45</v>
      </c>
      <c r="C43" s="5"/>
      <c r="D43" s="16"/>
      <c r="E43" s="19"/>
      <c r="F43" s="16"/>
      <c r="G43" s="6"/>
      <c r="H43" s="16"/>
      <c r="I43" s="16"/>
      <c r="J43" s="6"/>
      <c r="K43" s="16"/>
      <c r="L43" s="6"/>
      <c r="M43" s="16"/>
      <c r="N43" s="16"/>
      <c r="O43" s="16"/>
      <c r="P43" s="16"/>
      <c r="Q43" s="17"/>
    </row>
    <row r="44" spans="1:17" ht="15.75" customHeight="1" x14ac:dyDescent="0.25">
      <c r="A44" s="321"/>
      <c r="B44" s="284" t="s">
        <v>46</v>
      </c>
      <c r="C44" s="5"/>
      <c r="D44" s="6"/>
      <c r="E44" s="19"/>
      <c r="F44" s="16"/>
      <c r="G44" s="6"/>
      <c r="H44" s="6"/>
      <c r="I44" s="6"/>
      <c r="J44" s="6"/>
      <c r="K44" s="16"/>
      <c r="L44" s="6"/>
      <c r="M44" s="6"/>
      <c r="N44" s="6"/>
      <c r="O44" s="16"/>
      <c r="P44" s="6"/>
      <c r="Q44" s="17"/>
    </row>
    <row r="45" spans="1:17" ht="15.75" customHeight="1" x14ac:dyDescent="0.25">
      <c r="A45" s="321"/>
      <c r="B45" s="284" t="s">
        <v>47</v>
      </c>
      <c r="C45" s="5"/>
      <c r="D45" s="6"/>
      <c r="E45" s="16"/>
      <c r="F45" s="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</row>
    <row r="46" spans="1:17" ht="15.75" customHeight="1" x14ac:dyDescent="0.25">
      <c r="A46" s="321"/>
      <c r="B46" s="284" t="s">
        <v>48</v>
      </c>
      <c r="C46" s="5"/>
      <c r="D46" s="6"/>
      <c r="E46" s="19"/>
      <c r="F46" s="6"/>
      <c r="G46" s="6"/>
      <c r="H46" s="6"/>
      <c r="I46" s="16"/>
      <c r="J46" s="16"/>
      <c r="K46" s="6"/>
      <c r="L46" s="6"/>
      <c r="M46" s="6"/>
      <c r="N46" s="6"/>
      <c r="O46" s="16"/>
      <c r="P46" s="16"/>
      <c r="Q46" s="17"/>
    </row>
    <row r="47" spans="1:17" ht="15.75" customHeight="1" x14ac:dyDescent="0.25">
      <c r="A47" s="322"/>
      <c r="B47" s="285" t="s">
        <v>49</v>
      </c>
      <c r="C47" s="9"/>
      <c r="D47" s="11"/>
      <c r="E47" s="20"/>
      <c r="F47" s="11"/>
      <c r="G47" s="11"/>
      <c r="H47" s="11"/>
      <c r="I47" s="11"/>
      <c r="J47" s="11"/>
      <c r="K47" s="11"/>
      <c r="L47" s="287"/>
      <c r="M47" s="287"/>
      <c r="N47" s="287"/>
      <c r="O47" s="287"/>
      <c r="P47" s="287"/>
      <c r="Q47" s="280"/>
    </row>
    <row r="48" spans="1:17" ht="15.75" customHeight="1" x14ac:dyDescent="0.25">
      <c r="A48" s="320" t="s">
        <v>50</v>
      </c>
      <c r="B48" s="273" t="s">
        <v>51</v>
      </c>
      <c r="C48" s="3">
        <v>1</v>
      </c>
      <c r="D48" s="4" t="s">
        <v>241</v>
      </c>
      <c r="E48" s="15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0</v>
      </c>
      <c r="L48" s="4">
        <v>1</v>
      </c>
      <c r="M48" s="4">
        <v>1</v>
      </c>
      <c r="N48" s="4">
        <v>1</v>
      </c>
      <c r="O48" s="4">
        <v>0</v>
      </c>
      <c r="P48" s="4">
        <v>1</v>
      </c>
      <c r="Q48" s="275"/>
    </row>
    <row r="49" spans="1:17" ht="15.75" customHeight="1" x14ac:dyDescent="0.25">
      <c r="A49" s="321"/>
      <c r="B49" s="276" t="s">
        <v>52</v>
      </c>
      <c r="C49" s="5">
        <v>1</v>
      </c>
      <c r="D49" s="6">
        <v>1</v>
      </c>
      <c r="E49" s="8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17"/>
    </row>
    <row r="50" spans="1:17" ht="15.75" customHeight="1" x14ac:dyDescent="0.25">
      <c r="A50" s="321"/>
      <c r="B50" s="276" t="s">
        <v>53</v>
      </c>
      <c r="C50" s="5"/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7"/>
    </row>
    <row r="51" spans="1:17" ht="15.75" customHeight="1" x14ac:dyDescent="0.25">
      <c r="A51" s="321"/>
      <c r="B51" s="21" t="s">
        <v>54</v>
      </c>
      <c r="C51" s="5"/>
      <c r="D51" s="6"/>
      <c r="E51" s="8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7"/>
    </row>
    <row r="52" spans="1:17" ht="15.75" customHeight="1" x14ac:dyDescent="0.25">
      <c r="A52" s="321"/>
      <c r="B52" s="276" t="s">
        <v>55</v>
      </c>
      <c r="C52" s="5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17"/>
    </row>
    <row r="53" spans="1:17" ht="15.75" customHeight="1" x14ac:dyDescent="0.25">
      <c r="A53" s="321"/>
      <c r="B53" s="276" t="s">
        <v>56</v>
      </c>
      <c r="C53" s="5">
        <v>1</v>
      </c>
      <c r="D53" s="6">
        <v>1</v>
      </c>
      <c r="E53" s="8">
        <v>1</v>
      </c>
      <c r="F53" s="6">
        <v>1</v>
      </c>
      <c r="G53" s="6">
        <v>1</v>
      </c>
      <c r="H53" s="6">
        <v>1</v>
      </c>
      <c r="I53" s="6">
        <v>1</v>
      </c>
      <c r="J53" s="6">
        <v>0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7"/>
    </row>
    <row r="54" spans="1:17" ht="15.75" customHeight="1" x14ac:dyDescent="0.25">
      <c r="A54" s="321"/>
      <c r="B54" s="276" t="s">
        <v>57</v>
      </c>
      <c r="C54" s="5">
        <v>1</v>
      </c>
      <c r="D54" s="6">
        <v>1</v>
      </c>
      <c r="E54" s="8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17"/>
    </row>
    <row r="55" spans="1:17" ht="15.75" customHeight="1" x14ac:dyDescent="0.25">
      <c r="A55" s="321"/>
      <c r="B55" s="276" t="s">
        <v>58</v>
      </c>
      <c r="C55" s="5">
        <v>1</v>
      </c>
      <c r="D55" s="6">
        <v>1</v>
      </c>
      <c r="E55" s="6">
        <v>0</v>
      </c>
      <c r="F55" s="6">
        <v>0</v>
      </c>
      <c r="G55" s="6">
        <v>0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7"/>
    </row>
    <row r="56" spans="1:17" ht="15.75" customHeight="1" x14ac:dyDescent="0.25">
      <c r="A56" s="321"/>
      <c r="B56" s="276" t="s">
        <v>59</v>
      </c>
      <c r="C56" s="5">
        <v>1</v>
      </c>
      <c r="D56" s="6">
        <v>0</v>
      </c>
      <c r="E56" s="8">
        <v>0</v>
      </c>
      <c r="F56" s="6">
        <v>0</v>
      </c>
      <c r="G56" s="6">
        <v>0</v>
      </c>
      <c r="H56" s="6">
        <v>1</v>
      </c>
      <c r="I56" s="6">
        <v>1</v>
      </c>
      <c r="J56" s="6">
        <v>1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1</v>
      </c>
      <c r="Q56" s="7"/>
    </row>
    <row r="57" spans="1:17" ht="15.75" customHeight="1" x14ac:dyDescent="0.25">
      <c r="A57" s="321"/>
      <c r="B57" s="276" t="s">
        <v>60</v>
      </c>
      <c r="C57" s="5">
        <v>1</v>
      </c>
      <c r="D57" s="6">
        <v>1</v>
      </c>
      <c r="E57" s="6">
        <v>1</v>
      </c>
      <c r="F57" s="6">
        <v>1</v>
      </c>
      <c r="G57" s="6">
        <v>0</v>
      </c>
      <c r="H57" s="6">
        <v>1</v>
      </c>
      <c r="I57" s="6">
        <v>1</v>
      </c>
      <c r="J57" s="6">
        <v>1</v>
      </c>
      <c r="K57" s="6">
        <v>0</v>
      </c>
      <c r="L57" s="6">
        <v>0</v>
      </c>
      <c r="M57" s="6">
        <v>1</v>
      </c>
      <c r="N57" s="6">
        <v>1</v>
      </c>
      <c r="O57" s="6">
        <v>0</v>
      </c>
      <c r="P57" s="6">
        <v>0</v>
      </c>
      <c r="Q57" s="7"/>
    </row>
    <row r="58" spans="1:17" ht="15.75" customHeight="1" x14ac:dyDescent="0.25">
      <c r="A58" s="322"/>
      <c r="B58" s="278" t="s">
        <v>61</v>
      </c>
      <c r="C58" s="9">
        <v>1</v>
      </c>
      <c r="D58" s="11">
        <v>1</v>
      </c>
      <c r="E58" s="10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1">
        <v>0</v>
      </c>
      <c r="P58" s="11">
        <v>1</v>
      </c>
      <c r="Q58" s="280"/>
    </row>
    <row r="59" spans="1:17" ht="15.75" customHeight="1" x14ac:dyDescent="0.25">
      <c r="A59" s="320" t="s">
        <v>62</v>
      </c>
      <c r="B59" s="282" t="s">
        <v>63</v>
      </c>
      <c r="C59" s="22">
        <v>1</v>
      </c>
      <c r="D59" s="23">
        <v>1</v>
      </c>
      <c r="E59" s="23">
        <v>1</v>
      </c>
      <c r="F59" s="23">
        <v>1</v>
      </c>
      <c r="G59" s="23">
        <v>1</v>
      </c>
      <c r="H59" s="23">
        <v>1</v>
      </c>
      <c r="I59" s="23">
        <v>1</v>
      </c>
      <c r="J59" s="23">
        <v>1</v>
      </c>
      <c r="K59" s="229"/>
      <c r="L59" s="288"/>
      <c r="M59" s="23">
        <v>1</v>
      </c>
      <c r="N59" s="23">
        <v>1</v>
      </c>
      <c r="O59" s="23">
        <v>1</v>
      </c>
      <c r="P59" s="23">
        <v>1</v>
      </c>
      <c r="Q59" s="24"/>
    </row>
    <row r="60" spans="1:17" ht="15.75" customHeight="1" x14ac:dyDescent="0.25">
      <c r="A60" s="321"/>
      <c r="B60" s="284" t="s">
        <v>64</v>
      </c>
      <c r="C60" s="5">
        <v>1</v>
      </c>
      <c r="D60" s="6">
        <v>1</v>
      </c>
      <c r="E60" s="6">
        <v>0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277"/>
      <c r="L60" s="277"/>
      <c r="M60" s="6">
        <v>0</v>
      </c>
      <c r="N60" s="6">
        <v>1</v>
      </c>
      <c r="O60" s="6">
        <v>1</v>
      </c>
      <c r="P60" s="6">
        <v>1</v>
      </c>
      <c r="Q60" s="7"/>
    </row>
    <row r="61" spans="1:17" ht="15.75" customHeight="1" x14ac:dyDescent="0.25">
      <c r="A61" s="321"/>
      <c r="B61" s="284" t="s">
        <v>65</v>
      </c>
      <c r="C61" s="5">
        <v>1</v>
      </c>
      <c r="D61" s="6">
        <v>1</v>
      </c>
      <c r="E61" s="8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277"/>
      <c r="L61" s="277"/>
      <c r="M61" s="6">
        <v>1</v>
      </c>
      <c r="N61" s="6">
        <v>0</v>
      </c>
      <c r="O61" s="6">
        <v>1</v>
      </c>
      <c r="P61" s="6">
        <v>0</v>
      </c>
      <c r="Q61" s="7"/>
    </row>
    <row r="62" spans="1:17" ht="15.75" customHeight="1" x14ac:dyDescent="0.25">
      <c r="A62" s="321"/>
      <c r="B62" s="284" t="s">
        <v>66</v>
      </c>
      <c r="C62" s="25">
        <v>1</v>
      </c>
      <c r="D62" s="26">
        <v>1</v>
      </c>
      <c r="E62" s="26">
        <v>1</v>
      </c>
      <c r="F62" s="26">
        <v>1</v>
      </c>
      <c r="G62" s="26">
        <v>1</v>
      </c>
      <c r="H62" s="26">
        <v>1</v>
      </c>
      <c r="I62" s="26">
        <v>1</v>
      </c>
      <c r="J62" s="26">
        <v>1</v>
      </c>
      <c r="K62" s="232"/>
      <c r="L62" s="232"/>
      <c r="M62" s="26">
        <v>1</v>
      </c>
      <c r="N62" s="26">
        <v>1</v>
      </c>
      <c r="O62" s="26">
        <v>1</v>
      </c>
      <c r="P62" s="26">
        <v>1</v>
      </c>
      <c r="Q62" s="27"/>
    </row>
    <row r="63" spans="1:17" ht="15.75" customHeight="1" x14ac:dyDescent="0.25">
      <c r="A63" s="321"/>
      <c r="B63" s="284" t="s">
        <v>67</v>
      </c>
      <c r="C63" s="5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277"/>
      <c r="L63" s="277"/>
      <c r="M63" s="6">
        <v>1</v>
      </c>
      <c r="N63" s="6">
        <v>1</v>
      </c>
      <c r="O63" s="6">
        <v>1</v>
      </c>
      <c r="P63" s="6">
        <v>0</v>
      </c>
      <c r="Q63" s="7"/>
    </row>
    <row r="64" spans="1:17" ht="15.75" customHeight="1" x14ac:dyDescent="0.25">
      <c r="A64" s="321"/>
      <c r="B64" s="284" t="s">
        <v>68</v>
      </c>
      <c r="C64" s="5">
        <v>1</v>
      </c>
      <c r="D64" s="6">
        <v>1</v>
      </c>
      <c r="E64" s="8">
        <v>0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281"/>
      <c r="L64" s="281"/>
      <c r="M64" s="6">
        <v>0</v>
      </c>
      <c r="N64" s="6">
        <v>1</v>
      </c>
      <c r="O64" s="6">
        <v>1</v>
      </c>
      <c r="P64" s="6">
        <v>1</v>
      </c>
      <c r="Q64" s="17"/>
    </row>
    <row r="65" spans="1:17" ht="15.75" customHeight="1" x14ac:dyDescent="0.25">
      <c r="A65" s="321"/>
      <c r="B65" s="284" t="s">
        <v>69</v>
      </c>
      <c r="C65" s="5">
        <v>1</v>
      </c>
      <c r="D65" s="6">
        <v>0</v>
      </c>
      <c r="E65" s="6">
        <v>0</v>
      </c>
      <c r="F65" s="6">
        <v>1</v>
      </c>
      <c r="G65" s="6">
        <v>0</v>
      </c>
      <c r="H65" s="6">
        <v>0</v>
      </c>
      <c r="I65" s="6">
        <v>1</v>
      </c>
      <c r="J65" s="6">
        <v>1</v>
      </c>
      <c r="K65" s="281"/>
      <c r="L65" s="281"/>
      <c r="M65" s="6">
        <v>1</v>
      </c>
      <c r="N65" s="6">
        <v>1</v>
      </c>
      <c r="O65" s="6">
        <v>1</v>
      </c>
      <c r="P65" s="6">
        <v>1</v>
      </c>
      <c r="Q65" s="17"/>
    </row>
    <row r="66" spans="1:17" ht="15.75" customHeight="1" x14ac:dyDescent="0.25">
      <c r="A66" s="321"/>
      <c r="B66" s="284" t="s">
        <v>70</v>
      </c>
      <c r="C66" s="5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277"/>
      <c r="L66" s="281"/>
      <c r="M66" s="6">
        <v>0</v>
      </c>
      <c r="N66" s="6">
        <v>0</v>
      </c>
      <c r="O66" s="6">
        <v>0</v>
      </c>
      <c r="P66" s="6">
        <v>0</v>
      </c>
      <c r="Q66" s="7"/>
    </row>
    <row r="67" spans="1:17" ht="15.75" customHeight="1" x14ac:dyDescent="0.25">
      <c r="A67" s="321"/>
      <c r="B67" s="284" t="s">
        <v>71</v>
      </c>
      <c r="C67" s="5">
        <v>1</v>
      </c>
      <c r="D67" s="6">
        <v>1</v>
      </c>
      <c r="E67" s="6">
        <v>0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281"/>
      <c r="L67" s="281"/>
      <c r="M67" s="6">
        <v>0</v>
      </c>
      <c r="N67" s="6">
        <v>1</v>
      </c>
      <c r="O67" s="6">
        <v>1</v>
      </c>
      <c r="P67" s="6">
        <v>1</v>
      </c>
      <c r="Q67" s="17"/>
    </row>
    <row r="68" spans="1:17" ht="15.75" customHeight="1" x14ac:dyDescent="0.25">
      <c r="A68" s="321"/>
      <c r="B68" s="284" t="s">
        <v>72</v>
      </c>
      <c r="C68" s="5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281"/>
      <c r="L68" s="281"/>
      <c r="M68" s="6">
        <v>1</v>
      </c>
      <c r="N68" s="6">
        <v>1</v>
      </c>
      <c r="O68" s="6">
        <v>1</v>
      </c>
      <c r="P68" s="6">
        <v>1</v>
      </c>
      <c r="Q68" s="17"/>
    </row>
    <row r="69" spans="1:17" ht="15.75" customHeight="1" x14ac:dyDescent="0.25">
      <c r="A69" s="321"/>
      <c r="B69" s="284" t="s">
        <v>73</v>
      </c>
      <c r="C69" s="5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277"/>
      <c r="L69" s="277"/>
      <c r="M69" s="6">
        <v>1</v>
      </c>
      <c r="N69" s="6">
        <v>1</v>
      </c>
      <c r="O69" s="6">
        <v>1</v>
      </c>
      <c r="P69" s="6">
        <v>1</v>
      </c>
      <c r="Q69" s="17"/>
    </row>
    <row r="70" spans="1:17" ht="15.75" customHeight="1" x14ac:dyDescent="0.25">
      <c r="A70" s="321"/>
      <c r="B70" s="284" t="s">
        <v>74</v>
      </c>
      <c r="C70" s="5">
        <v>0</v>
      </c>
      <c r="D70" s="6">
        <v>0</v>
      </c>
      <c r="E70" s="6">
        <v>0</v>
      </c>
      <c r="F70" s="6">
        <v>1</v>
      </c>
      <c r="G70" s="6">
        <v>1</v>
      </c>
      <c r="H70" s="6">
        <v>1</v>
      </c>
      <c r="I70" s="6">
        <v>1</v>
      </c>
      <c r="J70" s="6">
        <v>0</v>
      </c>
      <c r="K70" s="281"/>
      <c r="L70" s="281"/>
      <c r="M70" s="6">
        <v>0</v>
      </c>
      <c r="N70" s="6">
        <v>0</v>
      </c>
      <c r="O70" s="6">
        <v>0</v>
      </c>
      <c r="P70" s="6">
        <v>0</v>
      </c>
      <c r="Q70" s="17"/>
    </row>
    <row r="71" spans="1:17" ht="15.75" customHeight="1" x14ac:dyDescent="0.25">
      <c r="A71" s="321"/>
      <c r="B71" s="284" t="s">
        <v>75</v>
      </c>
      <c r="C71" s="5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281"/>
      <c r="L71" s="281"/>
      <c r="M71" s="6">
        <v>1</v>
      </c>
      <c r="N71" s="6">
        <v>1</v>
      </c>
      <c r="O71" s="6">
        <v>1</v>
      </c>
      <c r="P71" s="6">
        <v>1</v>
      </c>
      <c r="Q71" s="7"/>
    </row>
    <row r="72" spans="1:17" ht="15.75" customHeight="1" x14ac:dyDescent="0.25">
      <c r="A72" s="321"/>
      <c r="B72" s="284" t="s">
        <v>76</v>
      </c>
      <c r="C72" s="5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0</v>
      </c>
      <c r="K72" s="277"/>
      <c r="L72" s="277"/>
      <c r="M72" s="6">
        <v>1</v>
      </c>
      <c r="N72" s="6">
        <v>1</v>
      </c>
      <c r="O72" s="6">
        <v>1</v>
      </c>
      <c r="P72" s="6">
        <v>1</v>
      </c>
      <c r="Q72" s="7"/>
    </row>
    <row r="73" spans="1:17" ht="15.75" customHeight="1" x14ac:dyDescent="0.25">
      <c r="A73" s="321"/>
      <c r="B73" s="284" t="s">
        <v>77</v>
      </c>
      <c r="C73" s="5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281"/>
      <c r="L73" s="281"/>
      <c r="M73" s="6">
        <v>0</v>
      </c>
      <c r="N73" s="6">
        <v>1</v>
      </c>
      <c r="O73" s="6">
        <v>1</v>
      </c>
      <c r="P73" s="6">
        <v>1</v>
      </c>
      <c r="Q73" s="17"/>
    </row>
    <row r="74" spans="1:17" ht="15.75" customHeight="1" x14ac:dyDescent="0.25">
      <c r="A74" s="322"/>
      <c r="B74" s="285" t="s">
        <v>78</v>
      </c>
      <c r="C74" s="9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289"/>
      <c r="L74" s="289"/>
      <c r="M74" s="11">
        <v>1</v>
      </c>
      <c r="N74" s="11">
        <v>1</v>
      </c>
      <c r="O74" s="11">
        <v>1</v>
      </c>
      <c r="P74" s="11">
        <v>1</v>
      </c>
      <c r="Q74" s="12"/>
    </row>
    <row r="75" spans="1:17" ht="15.75" customHeight="1" x14ac:dyDescent="0.25">
      <c r="A75" s="320" t="s">
        <v>79</v>
      </c>
      <c r="B75" s="282" t="s">
        <v>80</v>
      </c>
      <c r="C75" s="3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275"/>
    </row>
    <row r="76" spans="1:17" ht="15.75" customHeight="1" x14ac:dyDescent="0.25">
      <c r="A76" s="321"/>
      <c r="B76" s="284" t="s">
        <v>81</v>
      </c>
      <c r="C76" s="5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17"/>
    </row>
    <row r="77" spans="1:17" ht="15.75" customHeight="1" x14ac:dyDescent="0.25">
      <c r="A77" s="321"/>
      <c r="B77" s="284" t="s">
        <v>82</v>
      </c>
      <c r="C77" s="5">
        <v>1</v>
      </c>
      <c r="D77" s="6">
        <v>0</v>
      </c>
      <c r="E77" s="6" t="s">
        <v>241</v>
      </c>
      <c r="F77" s="6">
        <v>1</v>
      </c>
      <c r="G77" s="6">
        <v>0</v>
      </c>
      <c r="H77" s="6">
        <v>0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0</v>
      </c>
      <c r="O77" s="6">
        <v>0</v>
      </c>
      <c r="P77" s="6">
        <v>0</v>
      </c>
      <c r="Q77" s="17"/>
    </row>
    <row r="78" spans="1:17" ht="15.75" customHeight="1" x14ac:dyDescent="0.25">
      <c r="A78" s="321"/>
      <c r="B78" s="284" t="s">
        <v>83</v>
      </c>
      <c r="C78" s="5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J78" s="6">
        <v>0</v>
      </c>
      <c r="K78" s="6">
        <v>1</v>
      </c>
      <c r="L78" s="6">
        <v>1</v>
      </c>
      <c r="M78" s="6">
        <v>1</v>
      </c>
      <c r="N78" s="6">
        <v>0</v>
      </c>
      <c r="O78" s="6">
        <v>1</v>
      </c>
      <c r="P78" s="6">
        <v>1</v>
      </c>
      <c r="Q78" s="17"/>
    </row>
    <row r="79" spans="1:17" ht="15.75" customHeight="1" x14ac:dyDescent="0.25">
      <c r="A79" s="321"/>
      <c r="B79" s="284" t="s">
        <v>84</v>
      </c>
      <c r="C79" s="5">
        <v>1</v>
      </c>
      <c r="D79" s="6">
        <v>0</v>
      </c>
      <c r="E79" s="6">
        <v>1</v>
      </c>
      <c r="F79" s="6">
        <v>1</v>
      </c>
      <c r="G79" s="6">
        <v>0</v>
      </c>
      <c r="H79" s="6">
        <v>1</v>
      </c>
      <c r="I79" s="6">
        <v>0</v>
      </c>
      <c r="J79" s="6">
        <v>0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7"/>
    </row>
    <row r="80" spans="1:17" ht="15.75" customHeight="1" x14ac:dyDescent="0.25">
      <c r="A80" s="321"/>
      <c r="B80" s="284" t="s">
        <v>85</v>
      </c>
      <c r="C80" s="5">
        <v>1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1</v>
      </c>
      <c r="Q80" s="17"/>
    </row>
    <row r="81" spans="1:17" ht="15.75" customHeight="1" x14ac:dyDescent="0.25">
      <c r="A81" s="321"/>
      <c r="B81" s="14" t="s">
        <v>86</v>
      </c>
      <c r="C81" s="5">
        <v>1</v>
      </c>
      <c r="D81" s="6">
        <v>1</v>
      </c>
      <c r="E81" s="6">
        <v>1</v>
      </c>
      <c r="F81" s="6">
        <v>1</v>
      </c>
      <c r="G81" s="6">
        <v>1</v>
      </c>
      <c r="H81" s="6">
        <v>0</v>
      </c>
      <c r="I81" s="6">
        <v>1</v>
      </c>
      <c r="J81" s="277"/>
      <c r="K81" s="6">
        <v>0</v>
      </c>
      <c r="L81" s="6">
        <v>0</v>
      </c>
      <c r="M81" s="6">
        <v>1</v>
      </c>
      <c r="N81" s="6">
        <v>1</v>
      </c>
      <c r="O81" s="6">
        <v>1</v>
      </c>
      <c r="P81" s="6">
        <v>1</v>
      </c>
      <c r="Q81" s="7"/>
    </row>
    <row r="82" spans="1:17" ht="15.75" customHeight="1" x14ac:dyDescent="0.25">
      <c r="A82" s="321"/>
      <c r="B82" s="284" t="s">
        <v>87</v>
      </c>
      <c r="C82" s="25">
        <v>1</v>
      </c>
      <c r="D82" s="26">
        <v>1</v>
      </c>
      <c r="E82" s="26">
        <v>1</v>
      </c>
      <c r="F82" s="26">
        <v>0</v>
      </c>
      <c r="G82" s="26">
        <v>1</v>
      </c>
      <c r="H82" s="26">
        <v>1</v>
      </c>
      <c r="I82" s="26">
        <v>1</v>
      </c>
      <c r="J82" s="26">
        <v>1</v>
      </c>
      <c r="K82" s="26">
        <v>1</v>
      </c>
      <c r="L82" s="26">
        <v>1</v>
      </c>
      <c r="M82" s="26">
        <v>1</v>
      </c>
      <c r="N82" s="26">
        <v>1</v>
      </c>
      <c r="O82" s="26">
        <v>1</v>
      </c>
      <c r="P82" s="26">
        <v>1</v>
      </c>
      <c r="Q82" s="290"/>
    </row>
    <row r="83" spans="1:17" ht="15.75" customHeight="1" x14ac:dyDescent="0.25">
      <c r="A83" s="321"/>
      <c r="B83" s="284" t="s">
        <v>88</v>
      </c>
      <c r="C83" s="5">
        <v>1</v>
      </c>
      <c r="D83" s="6">
        <v>1</v>
      </c>
      <c r="E83" s="8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17"/>
    </row>
    <row r="84" spans="1:17" ht="15.75" customHeight="1" x14ac:dyDescent="0.25">
      <c r="A84" s="321"/>
      <c r="B84" s="284" t="s">
        <v>89</v>
      </c>
      <c r="C84" s="5">
        <v>1</v>
      </c>
      <c r="D84" s="6">
        <v>1</v>
      </c>
      <c r="E84" s="8">
        <v>1</v>
      </c>
      <c r="F84" s="6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0</v>
      </c>
      <c r="N84" s="6">
        <v>1</v>
      </c>
      <c r="O84" s="6">
        <v>0</v>
      </c>
      <c r="P84" s="6">
        <v>1</v>
      </c>
      <c r="Q84" s="17"/>
    </row>
    <row r="85" spans="1:17" ht="15.75" customHeight="1" x14ac:dyDescent="0.25">
      <c r="A85" s="321"/>
      <c r="B85" s="284" t="s">
        <v>90</v>
      </c>
      <c r="C85" s="5">
        <v>1</v>
      </c>
      <c r="D85" s="6">
        <v>1</v>
      </c>
      <c r="E85" s="8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17"/>
    </row>
    <row r="86" spans="1:17" ht="15.75" customHeight="1" x14ac:dyDescent="0.25">
      <c r="A86" s="321"/>
      <c r="B86" s="284" t="s">
        <v>91</v>
      </c>
      <c r="C86" s="5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17"/>
    </row>
    <row r="87" spans="1:17" ht="15.75" customHeight="1" x14ac:dyDescent="0.25">
      <c r="A87" s="321"/>
      <c r="B87" s="284" t="s">
        <v>92</v>
      </c>
      <c r="C87" s="5">
        <v>1</v>
      </c>
      <c r="D87" s="6">
        <v>1</v>
      </c>
      <c r="E87" s="8">
        <v>1</v>
      </c>
      <c r="F87" s="6">
        <v>1</v>
      </c>
      <c r="G87" s="6">
        <v>1</v>
      </c>
      <c r="H87" s="6">
        <v>0</v>
      </c>
      <c r="I87" s="6">
        <v>1</v>
      </c>
      <c r="J87" s="6">
        <v>1</v>
      </c>
      <c r="K87" s="6">
        <v>1</v>
      </c>
      <c r="L87" s="6">
        <v>0</v>
      </c>
      <c r="M87" s="6">
        <v>1</v>
      </c>
      <c r="N87" s="6">
        <v>1</v>
      </c>
      <c r="O87" s="6">
        <v>1</v>
      </c>
      <c r="P87" s="6">
        <v>1</v>
      </c>
      <c r="Q87" s="17"/>
    </row>
    <row r="88" spans="1:17" ht="15.75" customHeight="1" x14ac:dyDescent="0.25">
      <c r="A88" s="321"/>
      <c r="B88" s="284" t="s">
        <v>93</v>
      </c>
      <c r="C88" s="5">
        <v>1</v>
      </c>
      <c r="D88" s="8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17"/>
    </row>
    <row r="89" spans="1:17" ht="15.75" customHeight="1" x14ac:dyDescent="0.25">
      <c r="A89" s="321"/>
      <c r="B89" s="284" t="s">
        <v>94</v>
      </c>
      <c r="C89" s="5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17"/>
    </row>
    <row r="90" spans="1:17" ht="15.75" customHeight="1" x14ac:dyDescent="0.25">
      <c r="A90" s="321"/>
      <c r="B90" s="284" t="s">
        <v>95</v>
      </c>
      <c r="C90" s="5">
        <v>1</v>
      </c>
      <c r="D90" s="6">
        <v>1</v>
      </c>
      <c r="E90" s="8">
        <v>1</v>
      </c>
      <c r="F90" s="6">
        <v>1</v>
      </c>
      <c r="G90" s="6">
        <v>1</v>
      </c>
      <c r="H90" s="6">
        <v>0</v>
      </c>
      <c r="I90" s="6">
        <v>1</v>
      </c>
      <c r="J90" s="6">
        <v>1</v>
      </c>
      <c r="K90" s="6">
        <v>1</v>
      </c>
      <c r="L90" s="6">
        <v>1</v>
      </c>
      <c r="M90" s="6">
        <v>0</v>
      </c>
      <c r="N90" s="6">
        <v>1</v>
      </c>
      <c r="O90" s="6">
        <v>1</v>
      </c>
      <c r="P90" s="6">
        <v>1</v>
      </c>
      <c r="Q90" s="17"/>
    </row>
    <row r="91" spans="1:17" ht="15.75" customHeight="1" x14ac:dyDescent="0.25">
      <c r="A91" s="321"/>
      <c r="B91" s="284" t="s">
        <v>96</v>
      </c>
      <c r="C91" s="5">
        <v>1</v>
      </c>
      <c r="D91" s="6">
        <v>1</v>
      </c>
      <c r="E91" s="8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17"/>
    </row>
    <row r="92" spans="1:17" ht="15.75" customHeight="1" x14ac:dyDescent="0.25">
      <c r="A92" s="322"/>
      <c r="B92" s="285" t="s">
        <v>97</v>
      </c>
      <c r="C92" s="9">
        <v>1</v>
      </c>
      <c r="D92" s="11">
        <v>1</v>
      </c>
      <c r="E92" s="11">
        <v>1</v>
      </c>
      <c r="F92" s="11">
        <v>1</v>
      </c>
      <c r="G92" s="11">
        <v>1</v>
      </c>
      <c r="H92" s="11">
        <v>0</v>
      </c>
      <c r="I92" s="11">
        <v>1</v>
      </c>
      <c r="J92" s="11">
        <v>0</v>
      </c>
      <c r="K92" s="11">
        <v>0</v>
      </c>
      <c r="L92" s="11">
        <v>1</v>
      </c>
      <c r="M92" s="11">
        <v>1</v>
      </c>
      <c r="N92" s="11">
        <v>1</v>
      </c>
      <c r="O92" s="11">
        <v>1</v>
      </c>
      <c r="P92" s="11">
        <v>1</v>
      </c>
      <c r="Q92" s="280"/>
    </row>
    <row r="93" spans="1:17" ht="15.75" customHeight="1" x14ac:dyDescent="0.25">
      <c r="A93" s="320" t="s">
        <v>98</v>
      </c>
      <c r="B93" s="291" t="s">
        <v>99</v>
      </c>
      <c r="C93" s="3"/>
      <c r="D93" s="4">
        <v>0</v>
      </c>
      <c r="E93" s="15">
        <v>1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283"/>
      <c r="M93" s="4">
        <v>0</v>
      </c>
      <c r="N93" s="4">
        <v>1</v>
      </c>
      <c r="O93" s="4">
        <v>1</v>
      </c>
      <c r="P93" s="286"/>
      <c r="Q93" s="275"/>
    </row>
    <row r="94" spans="1:17" ht="15.75" customHeight="1" x14ac:dyDescent="0.25">
      <c r="A94" s="321"/>
      <c r="B94" s="292" t="s">
        <v>100</v>
      </c>
      <c r="C94" s="5"/>
      <c r="D94" s="6">
        <v>1</v>
      </c>
      <c r="E94" s="6">
        <v>0</v>
      </c>
      <c r="F94" s="6">
        <v>0</v>
      </c>
      <c r="G94" s="6">
        <v>0</v>
      </c>
      <c r="H94" s="6">
        <v>1</v>
      </c>
      <c r="I94" s="6">
        <v>1</v>
      </c>
      <c r="J94" s="6">
        <v>1</v>
      </c>
      <c r="K94" s="6">
        <v>1</v>
      </c>
      <c r="L94" s="281"/>
      <c r="M94" s="6">
        <v>0</v>
      </c>
      <c r="N94" s="6">
        <v>1</v>
      </c>
      <c r="O94" s="6">
        <v>0</v>
      </c>
      <c r="P94" s="6"/>
      <c r="Q94" s="17"/>
    </row>
    <row r="95" spans="1:17" ht="15.75" customHeight="1" x14ac:dyDescent="0.25">
      <c r="A95" s="321"/>
      <c r="B95" s="292" t="s">
        <v>101</v>
      </c>
      <c r="C95" s="5"/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277"/>
      <c r="M95" s="6">
        <v>1</v>
      </c>
      <c r="N95" s="6">
        <v>1</v>
      </c>
      <c r="O95" s="6">
        <v>1</v>
      </c>
      <c r="P95" s="6"/>
      <c r="Q95" s="17"/>
    </row>
    <row r="96" spans="1:17" ht="15.75" customHeight="1" x14ac:dyDescent="0.25">
      <c r="A96" s="321"/>
      <c r="B96" s="292" t="s">
        <v>102</v>
      </c>
      <c r="C96" s="5"/>
      <c r="D96" s="6">
        <v>1</v>
      </c>
      <c r="E96" s="8">
        <v>1</v>
      </c>
      <c r="F96" s="6">
        <v>1</v>
      </c>
      <c r="G96" s="6">
        <v>0</v>
      </c>
      <c r="H96" s="6">
        <v>1</v>
      </c>
      <c r="I96" s="6">
        <v>1</v>
      </c>
      <c r="J96" s="6">
        <v>0</v>
      </c>
      <c r="K96" s="6">
        <v>1</v>
      </c>
      <c r="L96" s="281"/>
      <c r="M96" s="6">
        <v>1</v>
      </c>
      <c r="N96" s="6">
        <v>1</v>
      </c>
      <c r="O96" s="6">
        <v>1</v>
      </c>
      <c r="P96" s="6"/>
      <c r="Q96" s="17"/>
    </row>
    <row r="97" spans="1:17" ht="15.75" customHeight="1" x14ac:dyDescent="0.25">
      <c r="A97" s="321"/>
      <c r="B97" s="292" t="s">
        <v>103</v>
      </c>
      <c r="C97" s="5"/>
      <c r="D97" s="8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277"/>
      <c r="M97" s="6">
        <v>1</v>
      </c>
      <c r="N97" s="6">
        <v>1</v>
      </c>
      <c r="O97" s="6">
        <v>1</v>
      </c>
      <c r="P97" s="6"/>
      <c r="Q97" s="17"/>
    </row>
    <row r="98" spans="1:17" ht="15.75" customHeight="1" x14ac:dyDescent="0.25">
      <c r="A98" s="321"/>
      <c r="B98" s="292" t="s">
        <v>104</v>
      </c>
      <c r="C98" s="25"/>
      <c r="D98" s="26">
        <v>1</v>
      </c>
      <c r="E98" s="26">
        <v>1</v>
      </c>
      <c r="F98" s="26">
        <v>1</v>
      </c>
      <c r="G98" s="26">
        <v>1</v>
      </c>
      <c r="H98" s="26">
        <v>0</v>
      </c>
      <c r="I98" s="26">
        <v>1</v>
      </c>
      <c r="J98" s="26">
        <v>1</v>
      </c>
      <c r="K98" s="26">
        <v>1</v>
      </c>
      <c r="L98" s="232"/>
      <c r="M98" s="26">
        <v>1</v>
      </c>
      <c r="N98" s="26">
        <v>1</v>
      </c>
      <c r="O98" s="26">
        <v>1</v>
      </c>
      <c r="P98" s="293"/>
      <c r="Q98" s="290"/>
    </row>
    <row r="99" spans="1:17" ht="15.75" customHeight="1" x14ac:dyDescent="0.25">
      <c r="A99" s="321"/>
      <c r="B99" s="28" t="s">
        <v>105</v>
      </c>
      <c r="C99" s="25"/>
      <c r="D99" s="26">
        <v>0</v>
      </c>
      <c r="E99" s="26">
        <v>1</v>
      </c>
      <c r="F99" s="26">
        <v>0</v>
      </c>
      <c r="G99" s="26">
        <v>1</v>
      </c>
      <c r="H99" s="26">
        <v>0</v>
      </c>
      <c r="I99" s="26">
        <v>0</v>
      </c>
      <c r="J99" s="26">
        <v>0</v>
      </c>
      <c r="K99" s="26">
        <v>1</v>
      </c>
      <c r="L99" s="26">
        <v>0</v>
      </c>
      <c r="M99" s="26">
        <v>0</v>
      </c>
      <c r="N99" s="26">
        <v>0</v>
      </c>
      <c r="O99" s="26">
        <v>0</v>
      </c>
      <c r="P99" s="26"/>
      <c r="Q99" s="290"/>
    </row>
    <row r="100" spans="1:17" ht="15.75" customHeight="1" x14ac:dyDescent="0.25">
      <c r="A100" s="321"/>
      <c r="B100" s="292" t="s">
        <v>106</v>
      </c>
      <c r="C100" s="5"/>
      <c r="D100" s="6">
        <v>0</v>
      </c>
      <c r="E100" s="8">
        <v>1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277"/>
      <c r="M100" s="6">
        <v>0</v>
      </c>
      <c r="N100" s="6">
        <v>1</v>
      </c>
      <c r="O100" s="6">
        <v>1</v>
      </c>
      <c r="P100" s="6"/>
      <c r="Q100" s="17"/>
    </row>
    <row r="101" spans="1:17" ht="15.75" customHeight="1" x14ac:dyDescent="0.25">
      <c r="A101" s="321"/>
      <c r="B101" s="292" t="s">
        <v>107</v>
      </c>
      <c r="C101" s="25"/>
      <c r="D101" s="26">
        <v>1</v>
      </c>
      <c r="E101" s="26">
        <v>1</v>
      </c>
      <c r="F101" s="26">
        <v>1</v>
      </c>
      <c r="G101" s="26">
        <v>1</v>
      </c>
      <c r="H101" s="26">
        <v>1</v>
      </c>
      <c r="I101" s="26">
        <v>1</v>
      </c>
      <c r="J101" s="26">
        <v>1</v>
      </c>
      <c r="K101" s="26">
        <v>1</v>
      </c>
      <c r="L101" s="232"/>
      <c r="M101" s="26">
        <v>1</v>
      </c>
      <c r="N101" s="26">
        <v>0</v>
      </c>
      <c r="O101" s="26">
        <v>1</v>
      </c>
      <c r="P101" s="293"/>
      <c r="Q101" s="290"/>
    </row>
    <row r="102" spans="1:17" ht="15.75" customHeight="1" x14ac:dyDescent="0.25">
      <c r="A102" s="321"/>
      <c r="B102" s="292" t="s">
        <v>108</v>
      </c>
      <c r="C102" s="29"/>
      <c r="D102" s="26">
        <v>1</v>
      </c>
      <c r="E102" s="26">
        <v>1</v>
      </c>
      <c r="F102" s="26">
        <v>1</v>
      </c>
      <c r="G102" s="26">
        <v>1</v>
      </c>
      <c r="H102" s="26">
        <v>1</v>
      </c>
      <c r="I102" s="26">
        <v>1</v>
      </c>
      <c r="J102" s="26">
        <v>1</v>
      </c>
      <c r="K102" s="26">
        <v>1</v>
      </c>
      <c r="L102" s="294"/>
      <c r="M102" s="26">
        <v>1</v>
      </c>
      <c r="N102" s="26">
        <v>1</v>
      </c>
      <c r="O102" s="26">
        <v>1</v>
      </c>
      <c r="P102" s="293"/>
      <c r="Q102" s="290"/>
    </row>
    <row r="103" spans="1:17" ht="15.75" customHeight="1" x14ac:dyDescent="0.25">
      <c r="A103" s="321"/>
      <c r="B103" s="292" t="s">
        <v>109</v>
      </c>
      <c r="C103" s="29"/>
      <c r="D103" s="26">
        <v>1</v>
      </c>
      <c r="E103" s="26">
        <v>1</v>
      </c>
      <c r="F103" s="26">
        <v>0</v>
      </c>
      <c r="G103" s="26">
        <v>1</v>
      </c>
      <c r="H103" s="26">
        <v>1</v>
      </c>
      <c r="I103" s="26">
        <v>1</v>
      </c>
      <c r="J103" s="26">
        <v>0</v>
      </c>
      <c r="K103" s="26">
        <v>0</v>
      </c>
      <c r="L103" s="294"/>
      <c r="M103" s="26">
        <v>0</v>
      </c>
      <c r="N103" s="26">
        <v>0</v>
      </c>
      <c r="O103" s="26">
        <v>1</v>
      </c>
      <c r="P103" s="293"/>
      <c r="Q103" s="290"/>
    </row>
    <row r="104" spans="1:17" ht="15.75" customHeight="1" x14ac:dyDescent="0.25">
      <c r="A104" s="322"/>
      <c r="B104" s="295" t="s">
        <v>110</v>
      </c>
      <c r="C104" s="30"/>
      <c r="D104" s="31">
        <v>1</v>
      </c>
      <c r="E104" s="31">
        <v>1</v>
      </c>
      <c r="F104" s="31">
        <v>1</v>
      </c>
      <c r="G104" s="31">
        <v>0</v>
      </c>
      <c r="H104" s="31">
        <v>1</v>
      </c>
      <c r="I104" s="31">
        <v>1</v>
      </c>
      <c r="J104" s="31">
        <v>1</v>
      </c>
      <c r="K104" s="31">
        <v>1</v>
      </c>
      <c r="L104" s="296"/>
      <c r="M104" s="31">
        <v>0</v>
      </c>
      <c r="N104" s="31">
        <v>1</v>
      </c>
      <c r="O104" s="31">
        <v>1</v>
      </c>
      <c r="P104" s="297"/>
      <c r="Q104" s="298"/>
    </row>
  </sheetData>
  <mergeCells count="10">
    <mergeCell ref="C1:Q1"/>
    <mergeCell ref="A3:A17"/>
    <mergeCell ref="A19:A32"/>
    <mergeCell ref="A33:A47"/>
    <mergeCell ref="A48:A58"/>
    <mergeCell ref="A59:A74"/>
    <mergeCell ref="A75:A92"/>
    <mergeCell ref="A93:A104"/>
    <mergeCell ref="A1:A2"/>
    <mergeCell ref="B1:B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8"/>
  <sheetViews>
    <sheetView workbookViewId="0"/>
  </sheetViews>
  <sheetFormatPr defaultColWidth="12.6640625" defaultRowHeight="15" customHeight="1" x14ac:dyDescent="0.25"/>
  <cols>
    <col min="1" max="1" width="10.109375" customWidth="1"/>
    <col min="2" max="2" width="24" customWidth="1"/>
    <col min="3" max="3" width="10.109375" customWidth="1"/>
    <col min="4" max="18" width="6.33203125" customWidth="1"/>
  </cols>
  <sheetData>
    <row r="1" spans="1:18" x14ac:dyDescent="0.25">
      <c r="A1" s="352" t="s">
        <v>0</v>
      </c>
      <c r="B1" s="353" t="s">
        <v>1</v>
      </c>
      <c r="C1" s="355" t="s">
        <v>117</v>
      </c>
      <c r="D1" s="299">
        <v>1</v>
      </c>
      <c r="E1" s="300">
        <f t="shared" ref="E1:R1" si="0">D1+1</f>
        <v>2</v>
      </c>
      <c r="F1" s="300">
        <f t="shared" si="0"/>
        <v>3</v>
      </c>
      <c r="G1" s="300">
        <f t="shared" si="0"/>
        <v>4</v>
      </c>
      <c r="H1" s="300">
        <f t="shared" si="0"/>
        <v>5</v>
      </c>
      <c r="I1" s="300">
        <f t="shared" si="0"/>
        <v>6</v>
      </c>
      <c r="J1" s="300">
        <f t="shared" si="0"/>
        <v>7</v>
      </c>
      <c r="K1" s="300">
        <f t="shared" si="0"/>
        <v>8</v>
      </c>
      <c r="L1" s="300">
        <f t="shared" si="0"/>
        <v>9</v>
      </c>
      <c r="M1" s="300">
        <f t="shared" si="0"/>
        <v>10</v>
      </c>
      <c r="N1" s="300">
        <f t="shared" si="0"/>
        <v>11</v>
      </c>
      <c r="O1" s="300">
        <f t="shared" si="0"/>
        <v>12</v>
      </c>
      <c r="P1" s="300">
        <f t="shared" si="0"/>
        <v>13</v>
      </c>
      <c r="Q1" s="300">
        <f t="shared" si="0"/>
        <v>14</v>
      </c>
      <c r="R1" s="301">
        <f t="shared" si="0"/>
        <v>15</v>
      </c>
    </row>
    <row r="2" spans="1:18" x14ac:dyDescent="0.25">
      <c r="A2" s="322"/>
      <c r="B2" s="354"/>
      <c r="C2" s="354"/>
      <c r="D2" s="302">
        <v>45187</v>
      </c>
      <c r="E2" s="303">
        <f t="shared" ref="E2:R2" si="1">D2+7</f>
        <v>45194</v>
      </c>
      <c r="F2" s="303">
        <f t="shared" si="1"/>
        <v>45201</v>
      </c>
      <c r="G2" s="303">
        <f t="shared" si="1"/>
        <v>45208</v>
      </c>
      <c r="H2" s="303">
        <f t="shared" si="1"/>
        <v>45215</v>
      </c>
      <c r="I2" s="303">
        <f t="shared" si="1"/>
        <v>45222</v>
      </c>
      <c r="J2" s="303">
        <f t="shared" si="1"/>
        <v>45229</v>
      </c>
      <c r="K2" s="303">
        <f t="shared" si="1"/>
        <v>45236</v>
      </c>
      <c r="L2" s="303">
        <f t="shared" si="1"/>
        <v>45243</v>
      </c>
      <c r="M2" s="303">
        <f t="shared" si="1"/>
        <v>45250</v>
      </c>
      <c r="N2" s="303">
        <f t="shared" si="1"/>
        <v>45257</v>
      </c>
      <c r="O2" s="303">
        <f t="shared" si="1"/>
        <v>45264</v>
      </c>
      <c r="P2" s="303">
        <f t="shared" si="1"/>
        <v>45271</v>
      </c>
      <c r="Q2" s="303">
        <f t="shared" si="1"/>
        <v>45278</v>
      </c>
      <c r="R2" s="304">
        <f t="shared" si="1"/>
        <v>45285</v>
      </c>
    </row>
    <row r="3" spans="1:18" ht="15" customHeight="1" x14ac:dyDescent="0.3">
      <c r="A3" s="305" t="s">
        <v>242</v>
      </c>
      <c r="B3" s="306" t="s">
        <v>243</v>
      </c>
      <c r="C3" s="307" t="str">
        <f t="shared" ref="C3:C28" si="2">IF(SUM(D3:R3)&gt;=7,"зачёт","")</f>
        <v>зачёт</v>
      </c>
      <c r="D3" s="308">
        <v>1</v>
      </c>
      <c r="E3" s="308">
        <v>1</v>
      </c>
      <c r="F3" s="308">
        <v>1</v>
      </c>
      <c r="G3" s="308">
        <v>1</v>
      </c>
      <c r="H3" s="308">
        <v>1</v>
      </c>
      <c r="I3" s="308">
        <v>1</v>
      </c>
      <c r="J3" s="308">
        <v>1</v>
      </c>
      <c r="K3" s="309"/>
      <c r="L3" s="308">
        <v>1</v>
      </c>
      <c r="M3" s="308">
        <v>1</v>
      </c>
      <c r="N3" s="308">
        <v>1</v>
      </c>
      <c r="O3" s="309"/>
      <c r="P3" s="309"/>
      <c r="Q3" s="309"/>
      <c r="R3" s="310"/>
    </row>
    <row r="4" spans="1:18" ht="15" customHeight="1" x14ac:dyDescent="0.3">
      <c r="A4" s="305" t="s">
        <v>244</v>
      </c>
      <c r="B4" s="306" t="s">
        <v>245</v>
      </c>
      <c r="C4" s="307" t="str">
        <f t="shared" si="2"/>
        <v/>
      </c>
      <c r="D4" s="308">
        <v>1</v>
      </c>
      <c r="E4" s="309"/>
      <c r="F4" s="308">
        <v>1</v>
      </c>
      <c r="G4" s="308">
        <v>1</v>
      </c>
      <c r="H4" s="308">
        <v>1</v>
      </c>
      <c r="I4" s="309"/>
      <c r="J4" s="309"/>
      <c r="K4" s="309"/>
      <c r="L4" s="308">
        <v>1</v>
      </c>
      <c r="M4" s="308">
        <v>1</v>
      </c>
      <c r="N4" s="309"/>
      <c r="O4" s="309"/>
      <c r="P4" s="309"/>
      <c r="Q4" s="309"/>
      <c r="R4" s="310"/>
    </row>
    <row r="5" spans="1:18" ht="15" customHeight="1" x14ac:dyDescent="0.3">
      <c r="A5" s="305" t="s">
        <v>242</v>
      </c>
      <c r="B5" s="306" t="s">
        <v>246</v>
      </c>
      <c r="C5" s="307" t="str">
        <f t="shared" si="2"/>
        <v/>
      </c>
      <c r="D5" s="308"/>
      <c r="E5" s="308"/>
      <c r="F5" s="308">
        <v>1</v>
      </c>
      <c r="G5" s="308">
        <v>1</v>
      </c>
      <c r="H5" s="308">
        <v>1</v>
      </c>
      <c r="I5" s="308">
        <v>1</v>
      </c>
      <c r="J5" s="309"/>
      <c r="K5" s="309"/>
      <c r="L5" s="309"/>
      <c r="M5" s="309"/>
      <c r="N5" s="309"/>
      <c r="O5" s="309"/>
      <c r="P5" s="309"/>
      <c r="Q5" s="309"/>
      <c r="R5" s="310"/>
    </row>
    <row r="6" spans="1:18" ht="15" customHeight="1" x14ac:dyDescent="0.3">
      <c r="A6" s="305" t="s">
        <v>247</v>
      </c>
      <c r="B6" s="306" t="s">
        <v>248</v>
      </c>
      <c r="C6" s="307" t="str">
        <f t="shared" si="2"/>
        <v>зачёт</v>
      </c>
      <c r="D6" s="308">
        <v>1</v>
      </c>
      <c r="E6" s="308">
        <v>1</v>
      </c>
      <c r="F6" s="308">
        <v>1</v>
      </c>
      <c r="G6" s="309"/>
      <c r="H6" s="308">
        <v>1</v>
      </c>
      <c r="I6" s="308">
        <v>1</v>
      </c>
      <c r="J6" s="308">
        <v>1</v>
      </c>
      <c r="K6" s="308">
        <v>1</v>
      </c>
      <c r="L6" s="308">
        <v>1</v>
      </c>
      <c r="M6" s="308">
        <v>1</v>
      </c>
      <c r="N6" s="309"/>
      <c r="O6" s="309"/>
      <c r="P6" s="309"/>
      <c r="Q6" s="309"/>
      <c r="R6" s="310"/>
    </row>
    <row r="7" spans="1:18" ht="15" customHeight="1" x14ac:dyDescent="0.3">
      <c r="A7" s="305" t="s">
        <v>249</v>
      </c>
      <c r="B7" s="306" t="s">
        <v>250</v>
      </c>
      <c r="C7" s="307" t="str">
        <f t="shared" si="2"/>
        <v/>
      </c>
      <c r="D7" s="308">
        <v>1</v>
      </c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10"/>
    </row>
    <row r="8" spans="1:18" ht="15" customHeight="1" x14ac:dyDescent="0.3">
      <c r="A8" s="305" t="s">
        <v>247</v>
      </c>
      <c r="B8" s="306" t="s">
        <v>251</v>
      </c>
      <c r="C8" s="307" t="str">
        <f t="shared" si="2"/>
        <v>зачёт</v>
      </c>
      <c r="D8" s="308">
        <v>1</v>
      </c>
      <c r="E8" s="308">
        <v>1</v>
      </c>
      <c r="F8" s="308">
        <v>1</v>
      </c>
      <c r="G8" s="308">
        <v>1</v>
      </c>
      <c r="H8" s="308">
        <v>1</v>
      </c>
      <c r="I8" s="308">
        <v>1</v>
      </c>
      <c r="J8" s="308">
        <v>1</v>
      </c>
      <c r="K8" s="308">
        <v>1</v>
      </c>
      <c r="L8" s="308">
        <v>1</v>
      </c>
      <c r="M8" s="308">
        <v>1</v>
      </c>
      <c r="N8" s="308">
        <v>1</v>
      </c>
      <c r="O8" s="309"/>
      <c r="P8" s="309"/>
      <c r="Q8" s="309"/>
      <c r="R8" s="310"/>
    </row>
    <row r="9" spans="1:18" ht="15" customHeight="1" x14ac:dyDescent="0.3">
      <c r="A9" s="311"/>
      <c r="B9" s="306" t="s">
        <v>252</v>
      </c>
      <c r="C9" s="307" t="str">
        <f t="shared" si="2"/>
        <v/>
      </c>
      <c r="D9" s="308">
        <v>1</v>
      </c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10"/>
    </row>
    <row r="10" spans="1:18" ht="15" customHeight="1" x14ac:dyDescent="0.3">
      <c r="A10" s="305" t="s">
        <v>247</v>
      </c>
      <c r="B10" s="306" t="s">
        <v>253</v>
      </c>
      <c r="C10" s="307" t="str">
        <f t="shared" si="2"/>
        <v>зачёт</v>
      </c>
      <c r="D10" s="308">
        <v>1</v>
      </c>
      <c r="E10" s="308">
        <v>1</v>
      </c>
      <c r="F10" s="308">
        <v>1</v>
      </c>
      <c r="G10" s="308">
        <v>1</v>
      </c>
      <c r="H10" s="308">
        <v>1</v>
      </c>
      <c r="I10" s="308">
        <v>1</v>
      </c>
      <c r="J10" s="308">
        <v>1</v>
      </c>
      <c r="K10" s="308">
        <v>1</v>
      </c>
      <c r="L10" s="308">
        <v>1</v>
      </c>
      <c r="M10" s="308">
        <v>1</v>
      </c>
      <c r="N10" s="309"/>
      <c r="O10" s="309"/>
      <c r="P10" s="309"/>
      <c r="Q10" s="309"/>
      <c r="R10" s="310"/>
    </row>
    <row r="11" spans="1:18" ht="15" customHeight="1" x14ac:dyDescent="0.3">
      <c r="A11" s="305" t="s">
        <v>242</v>
      </c>
      <c r="B11" s="306" t="s">
        <v>254</v>
      </c>
      <c r="C11" s="307" t="str">
        <f t="shared" si="2"/>
        <v>зачёт</v>
      </c>
      <c r="D11" s="308"/>
      <c r="E11" s="308"/>
      <c r="F11" s="308">
        <v>1</v>
      </c>
      <c r="G11" s="308">
        <v>1</v>
      </c>
      <c r="H11" s="308">
        <v>1</v>
      </c>
      <c r="I11" s="308">
        <v>1</v>
      </c>
      <c r="J11" s="308">
        <v>1</v>
      </c>
      <c r="K11" s="309"/>
      <c r="L11" s="308">
        <v>1</v>
      </c>
      <c r="M11" s="309"/>
      <c r="N11" s="308">
        <v>1</v>
      </c>
      <c r="O11" s="309"/>
      <c r="P11" s="309"/>
      <c r="Q11" s="309"/>
      <c r="R11" s="310"/>
    </row>
    <row r="12" spans="1:18" ht="15" customHeight="1" x14ac:dyDescent="0.3">
      <c r="A12" s="305" t="s">
        <v>244</v>
      </c>
      <c r="B12" s="306" t="s">
        <v>255</v>
      </c>
      <c r="C12" s="307" t="str">
        <f t="shared" si="2"/>
        <v>зачёт</v>
      </c>
      <c r="D12" s="308">
        <v>1</v>
      </c>
      <c r="E12" s="308">
        <v>1</v>
      </c>
      <c r="F12" s="308">
        <v>1</v>
      </c>
      <c r="G12" s="308">
        <v>1</v>
      </c>
      <c r="H12" s="308">
        <v>1</v>
      </c>
      <c r="I12" s="309"/>
      <c r="J12" s="308">
        <v>1</v>
      </c>
      <c r="K12" s="308">
        <v>1</v>
      </c>
      <c r="L12" s="308">
        <v>1</v>
      </c>
      <c r="M12" s="308">
        <v>1</v>
      </c>
      <c r="N12" s="309"/>
      <c r="O12" s="309"/>
      <c r="P12" s="309"/>
      <c r="Q12" s="309"/>
      <c r="R12" s="310"/>
    </row>
    <row r="13" spans="1:18" ht="15" customHeight="1" x14ac:dyDescent="0.3">
      <c r="A13" s="305" t="s">
        <v>256</v>
      </c>
      <c r="B13" s="306" t="s">
        <v>257</v>
      </c>
      <c r="C13" s="307" t="str">
        <f t="shared" si="2"/>
        <v/>
      </c>
      <c r="D13" s="308"/>
      <c r="E13" s="308">
        <v>1</v>
      </c>
      <c r="F13" s="308">
        <v>1</v>
      </c>
      <c r="G13" s="308">
        <v>1</v>
      </c>
      <c r="H13" s="309"/>
      <c r="I13" s="308">
        <v>1</v>
      </c>
      <c r="J13" s="308">
        <v>1</v>
      </c>
      <c r="K13" s="309"/>
      <c r="L13" s="309"/>
      <c r="M13" s="309"/>
      <c r="N13" s="309"/>
      <c r="O13" s="309"/>
      <c r="P13" s="309"/>
      <c r="Q13" s="309"/>
      <c r="R13" s="310"/>
    </row>
    <row r="14" spans="1:18" ht="15" customHeight="1" x14ac:dyDescent="0.3">
      <c r="A14" s="305" t="s">
        <v>258</v>
      </c>
      <c r="B14" s="306" t="s">
        <v>259</v>
      </c>
      <c r="C14" s="307" t="str">
        <f t="shared" si="2"/>
        <v>зачёт</v>
      </c>
      <c r="D14" s="308">
        <v>1</v>
      </c>
      <c r="E14" s="308">
        <v>1</v>
      </c>
      <c r="F14" s="308">
        <v>1</v>
      </c>
      <c r="G14" s="309"/>
      <c r="H14" s="308">
        <v>1</v>
      </c>
      <c r="I14" s="308">
        <v>1</v>
      </c>
      <c r="J14" s="308">
        <v>1</v>
      </c>
      <c r="K14" s="308">
        <v>1</v>
      </c>
      <c r="L14" s="308">
        <v>1</v>
      </c>
      <c r="M14" s="308">
        <v>1</v>
      </c>
      <c r="N14" s="309"/>
      <c r="O14" s="309"/>
      <c r="P14" s="309"/>
      <c r="Q14" s="309"/>
      <c r="R14" s="310"/>
    </row>
    <row r="15" spans="1:18" ht="15" customHeight="1" x14ac:dyDescent="0.3">
      <c r="A15" s="305" t="s">
        <v>258</v>
      </c>
      <c r="B15" s="306" t="s">
        <v>260</v>
      </c>
      <c r="C15" s="307" t="str">
        <f t="shared" si="2"/>
        <v/>
      </c>
      <c r="D15" s="308"/>
      <c r="E15" s="309"/>
      <c r="F15" s="308">
        <v>1</v>
      </c>
      <c r="G15" s="308">
        <v>1</v>
      </c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10"/>
    </row>
    <row r="16" spans="1:18" ht="15" customHeight="1" x14ac:dyDescent="0.3">
      <c r="A16" s="305" t="s">
        <v>242</v>
      </c>
      <c r="B16" s="306" t="s">
        <v>261</v>
      </c>
      <c r="C16" s="307" t="str">
        <f t="shared" si="2"/>
        <v>зачёт</v>
      </c>
      <c r="D16" s="308">
        <v>1</v>
      </c>
      <c r="E16" s="309"/>
      <c r="F16" s="308">
        <v>1</v>
      </c>
      <c r="G16" s="308">
        <v>1</v>
      </c>
      <c r="H16" s="308">
        <v>1</v>
      </c>
      <c r="I16" s="308">
        <v>1</v>
      </c>
      <c r="J16" s="308">
        <v>1</v>
      </c>
      <c r="K16" s="308">
        <v>1</v>
      </c>
      <c r="L16" s="309"/>
      <c r="M16" s="308">
        <v>1</v>
      </c>
      <c r="N16" s="308">
        <v>1</v>
      </c>
      <c r="O16" s="309"/>
      <c r="P16" s="309"/>
      <c r="Q16" s="309"/>
      <c r="R16" s="310"/>
    </row>
    <row r="17" spans="1:18" ht="15" customHeight="1" x14ac:dyDescent="0.3">
      <c r="A17" s="305" t="s">
        <v>262</v>
      </c>
      <c r="B17" s="306" t="s">
        <v>263</v>
      </c>
      <c r="C17" s="307" t="str">
        <f t="shared" si="2"/>
        <v>зачёт</v>
      </c>
      <c r="D17" s="308">
        <v>1</v>
      </c>
      <c r="E17" s="308">
        <v>1</v>
      </c>
      <c r="F17" s="308">
        <v>1</v>
      </c>
      <c r="G17" s="309"/>
      <c r="H17" s="309"/>
      <c r="I17" s="308">
        <v>1</v>
      </c>
      <c r="J17" s="308">
        <v>1</v>
      </c>
      <c r="K17" s="309"/>
      <c r="L17" s="308">
        <v>1</v>
      </c>
      <c r="M17" s="308">
        <v>1</v>
      </c>
      <c r="N17" s="308">
        <v>1</v>
      </c>
      <c r="O17" s="309"/>
      <c r="P17" s="309"/>
      <c r="Q17" s="309"/>
      <c r="R17" s="310"/>
    </row>
    <row r="18" spans="1:18" ht="15" customHeight="1" x14ac:dyDescent="0.3">
      <c r="A18" s="305" t="s">
        <v>242</v>
      </c>
      <c r="B18" s="306" t="s">
        <v>264</v>
      </c>
      <c r="C18" s="307" t="str">
        <f t="shared" si="2"/>
        <v>зачёт</v>
      </c>
      <c r="D18" s="308">
        <v>1</v>
      </c>
      <c r="E18" s="309"/>
      <c r="F18" s="308">
        <v>1</v>
      </c>
      <c r="G18" s="308">
        <v>1</v>
      </c>
      <c r="H18" s="308">
        <v>1</v>
      </c>
      <c r="I18" s="308">
        <v>1</v>
      </c>
      <c r="J18" s="309"/>
      <c r="K18" s="309"/>
      <c r="L18" s="308">
        <v>1</v>
      </c>
      <c r="M18" s="308">
        <v>1</v>
      </c>
      <c r="N18" s="308">
        <v>1</v>
      </c>
      <c r="O18" s="309"/>
      <c r="P18" s="309"/>
      <c r="Q18" s="309"/>
      <c r="R18" s="310"/>
    </row>
    <row r="19" spans="1:18" ht="15" customHeight="1" x14ac:dyDescent="0.3">
      <c r="A19" s="305" t="s">
        <v>258</v>
      </c>
      <c r="B19" s="306" t="s">
        <v>265</v>
      </c>
      <c r="C19" s="307" t="str">
        <f t="shared" si="2"/>
        <v/>
      </c>
      <c r="D19" s="308">
        <v>1</v>
      </c>
      <c r="E19" s="308">
        <v>1</v>
      </c>
      <c r="F19" s="308">
        <v>1</v>
      </c>
      <c r="G19" s="308">
        <v>1</v>
      </c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10"/>
    </row>
    <row r="20" spans="1:18" ht="15" customHeight="1" x14ac:dyDescent="0.3">
      <c r="A20" s="305" t="s">
        <v>266</v>
      </c>
      <c r="B20" s="306" t="s">
        <v>267</v>
      </c>
      <c r="C20" s="307" t="str">
        <f t="shared" si="2"/>
        <v/>
      </c>
      <c r="D20" s="308">
        <v>1</v>
      </c>
      <c r="E20" s="308">
        <v>1</v>
      </c>
      <c r="F20" s="308">
        <v>1</v>
      </c>
      <c r="G20" s="308">
        <v>1</v>
      </c>
      <c r="H20" s="308">
        <v>1</v>
      </c>
      <c r="I20" s="309"/>
      <c r="J20" s="309"/>
      <c r="K20" s="309"/>
      <c r="L20" s="309"/>
      <c r="M20" s="309"/>
      <c r="N20" s="309"/>
      <c r="O20" s="309"/>
      <c r="P20" s="309"/>
      <c r="Q20" s="309"/>
      <c r="R20" s="310"/>
    </row>
    <row r="21" spans="1:18" ht="15" customHeight="1" x14ac:dyDescent="0.3">
      <c r="A21" s="305" t="s">
        <v>242</v>
      </c>
      <c r="B21" s="306" t="s">
        <v>268</v>
      </c>
      <c r="C21" s="307" t="str">
        <f t="shared" si="2"/>
        <v>зачёт</v>
      </c>
      <c r="D21" s="308">
        <v>1</v>
      </c>
      <c r="E21" s="308">
        <v>1</v>
      </c>
      <c r="F21" s="308">
        <v>1</v>
      </c>
      <c r="G21" s="308">
        <v>1</v>
      </c>
      <c r="H21" s="308">
        <v>1</v>
      </c>
      <c r="I21" s="308">
        <v>1</v>
      </c>
      <c r="J21" s="308">
        <v>1</v>
      </c>
      <c r="K21" s="308">
        <v>1</v>
      </c>
      <c r="L21" s="308">
        <v>1</v>
      </c>
      <c r="M21" s="308">
        <v>1</v>
      </c>
      <c r="N21" s="308">
        <v>1</v>
      </c>
      <c r="O21" s="309"/>
      <c r="P21" s="309"/>
      <c r="Q21" s="309"/>
      <c r="R21" s="310"/>
    </row>
    <row r="22" spans="1:18" ht="15" customHeight="1" x14ac:dyDescent="0.3">
      <c r="A22" s="305" t="s">
        <v>247</v>
      </c>
      <c r="B22" s="306" t="s">
        <v>269</v>
      </c>
      <c r="C22" s="307" t="str">
        <f t="shared" si="2"/>
        <v>зачёт</v>
      </c>
      <c r="D22" s="308">
        <v>1</v>
      </c>
      <c r="E22" s="308">
        <v>1</v>
      </c>
      <c r="F22" s="308">
        <v>1</v>
      </c>
      <c r="G22" s="308">
        <v>1</v>
      </c>
      <c r="H22" s="308">
        <v>1</v>
      </c>
      <c r="I22" s="308">
        <v>1</v>
      </c>
      <c r="J22" s="308">
        <v>1</v>
      </c>
      <c r="K22" s="308">
        <v>1</v>
      </c>
      <c r="L22" s="308">
        <v>1</v>
      </c>
      <c r="M22" s="308">
        <v>1</v>
      </c>
      <c r="N22" s="309"/>
      <c r="O22" s="309"/>
      <c r="P22" s="309"/>
      <c r="Q22" s="309"/>
      <c r="R22" s="310"/>
    </row>
    <row r="23" spans="1:18" ht="15" customHeight="1" x14ac:dyDescent="0.3">
      <c r="A23" s="305" t="s">
        <v>242</v>
      </c>
      <c r="B23" s="306" t="s">
        <v>270</v>
      </c>
      <c r="C23" s="307" t="str">
        <f t="shared" si="2"/>
        <v>зачёт</v>
      </c>
      <c r="D23" s="308">
        <v>1</v>
      </c>
      <c r="E23" s="308">
        <v>1</v>
      </c>
      <c r="F23" s="308">
        <v>1</v>
      </c>
      <c r="G23" s="308">
        <v>1</v>
      </c>
      <c r="H23" s="308">
        <v>1</v>
      </c>
      <c r="I23" s="308">
        <v>1</v>
      </c>
      <c r="J23" s="308">
        <v>1</v>
      </c>
      <c r="K23" s="308">
        <v>1</v>
      </c>
      <c r="L23" s="308">
        <v>1</v>
      </c>
      <c r="M23" s="309"/>
      <c r="N23" s="308">
        <v>1</v>
      </c>
      <c r="O23" s="309"/>
      <c r="P23" s="309"/>
      <c r="Q23" s="309"/>
      <c r="R23" s="310"/>
    </row>
    <row r="24" spans="1:18" ht="15" customHeight="1" x14ac:dyDescent="0.3">
      <c r="A24" s="305" t="s">
        <v>258</v>
      </c>
      <c r="B24" s="306" t="s">
        <v>271</v>
      </c>
      <c r="C24" s="307" t="str">
        <f t="shared" si="2"/>
        <v>зачёт</v>
      </c>
      <c r="D24" s="308">
        <v>1</v>
      </c>
      <c r="E24" s="308">
        <v>1</v>
      </c>
      <c r="F24" s="308">
        <v>1</v>
      </c>
      <c r="G24" s="308">
        <v>1</v>
      </c>
      <c r="H24" s="308">
        <v>1</v>
      </c>
      <c r="I24" s="308">
        <v>1</v>
      </c>
      <c r="J24" s="308">
        <v>1</v>
      </c>
      <c r="K24" s="308">
        <v>1</v>
      </c>
      <c r="L24" s="308">
        <v>1</v>
      </c>
      <c r="M24" s="308">
        <v>1</v>
      </c>
      <c r="N24" s="308">
        <v>1</v>
      </c>
      <c r="O24" s="309"/>
      <c r="P24" s="309"/>
      <c r="Q24" s="309"/>
      <c r="R24" s="310"/>
    </row>
    <row r="25" spans="1:18" ht="15" customHeight="1" x14ac:dyDescent="0.3">
      <c r="A25" s="305" t="s">
        <v>262</v>
      </c>
      <c r="B25" s="306" t="s">
        <v>272</v>
      </c>
      <c r="C25" s="307" t="str">
        <f t="shared" si="2"/>
        <v>зачёт</v>
      </c>
      <c r="D25" s="308">
        <v>1</v>
      </c>
      <c r="E25" s="308">
        <v>1</v>
      </c>
      <c r="F25" s="308">
        <v>1</v>
      </c>
      <c r="G25" s="308">
        <v>1</v>
      </c>
      <c r="H25" s="308">
        <v>1</v>
      </c>
      <c r="I25" s="308">
        <v>1</v>
      </c>
      <c r="J25" s="308">
        <v>1</v>
      </c>
      <c r="K25" s="308">
        <v>1</v>
      </c>
      <c r="L25" s="308">
        <v>1</v>
      </c>
      <c r="M25" s="308">
        <v>1</v>
      </c>
      <c r="N25" s="308">
        <v>1</v>
      </c>
      <c r="O25" s="309"/>
      <c r="P25" s="309"/>
      <c r="Q25" s="309"/>
      <c r="R25" s="310"/>
    </row>
    <row r="26" spans="1:18" ht="15" customHeight="1" x14ac:dyDescent="0.3">
      <c r="A26" s="305" t="s">
        <v>256</v>
      </c>
      <c r="B26" s="306" t="s">
        <v>273</v>
      </c>
      <c r="C26" s="307" t="str">
        <f t="shared" si="2"/>
        <v/>
      </c>
      <c r="D26" s="308">
        <v>1</v>
      </c>
      <c r="E26" s="308">
        <v>1</v>
      </c>
      <c r="F26" s="309"/>
      <c r="G26" s="308">
        <v>1</v>
      </c>
      <c r="H26" s="308">
        <v>1</v>
      </c>
      <c r="I26" s="309"/>
      <c r="J26" s="308">
        <v>1</v>
      </c>
      <c r="K26" s="309"/>
      <c r="L26" s="309"/>
      <c r="M26" s="309"/>
      <c r="N26" s="309"/>
      <c r="O26" s="309"/>
      <c r="P26" s="309"/>
      <c r="Q26" s="309"/>
      <c r="R26" s="310"/>
    </row>
    <row r="27" spans="1:18" ht="15" customHeight="1" x14ac:dyDescent="0.3">
      <c r="A27" s="305" t="s">
        <v>247</v>
      </c>
      <c r="B27" s="306" t="s">
        <v>274</v>
      </c>
      <c r="C27" s="307" t="str">
        <f t="shared" si="2"/>
        <v>зачёт</v>
      </c>
      <c r="D27" s="308"/>
      <c r="E27" s="308">
        <v>1</v>
      </c>
      <c r="F27" s="308">
        <v>1</v>
      </c>
      <c r="G27" s="308">
        <v>1</v>
      </c>
      <c r="H27" s="308">
        <v>1</v>
      </c>
      <c r="I27" s="309"/>
      <c r="J27" s="308">
        <v>1</v>
      </c>
      <c r="K27" s="309"/>
      <c r="L27" s="308">
        <v>1</v>
      </c>
      <c r="M27" s="308">
        <v>1</v>
      </c>
      <c r="N27" s="308">
        <v>1</v>
      </c>
      <c r="O27" s="309"/>
      <c r="P27" s="309"/>
      <c r="Q27" s="309"/>
      <c r="R27" s="310"/>
    </row>
    <row r="28" spans="1:18" ht="15" customHeight="1" x14ac:dyDescent="0.3">
      <c r="A28" s="312" t="s">
        <v>275</v>
      </c>
      <c r="B28" s="313" t="s">
        <v>276</v>
      </c>
      <c r="C28" s="314" t="str">
        <f t="shared" si="2"/>
        <v>зачёт</v>
      </c>
      <c r="D28" s="315">
        <v>1</v>
      </c>
      <c r="E28" s="315">
        <v>1</v>
      </c>
      <c r="F28" s="315">
        <v>1</v>
      </c>
      <c r="G28" s="315">
        <v>1</v>
      </c>
      <c r="H28" s="315">
        <v>1</v>
      </c>
      <c r="I28" s="315">
        <v>1</v>
      </c>
      <c r="J28" s="315">
        <v>1</v>
      </c>
      <c r="K28" s="315">
        <v>1</v>
      </c>
      <c r="L28" s="315">
        <v>1</v>
      </c>
      <c r="M28" s="315">
        <v>1</v>
      </c>
      <c r="N28" s="316"/>
      <c r="O28" s="316"/>
      <c r="P28" s="316"/>
      <c r="Q28" s="316"/>
      <c r="R28" s="317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Свод (осень)</vt:lpstr>
      <vt:lpstr>Пересдача 04.03</vt:lpstr>
      <vt:lpstr>Пересдача 19.02</vt:lpstr>
      <vt:lpstr>Пересдача 05.02</vt:lpstr>
      <vt:lpstr>Коллоквиум</vt:lpstr>
      <vt:lpstr>Кр (осень)</vt:lpstr>
      <vt:lpstr>Дз (осень)</vt:lpstr>
      <vt:lpstr>Посещаемость (осень)</vt:lpstr>
      <vt:lpstr>Факультатив</vt:lpstr>
      <vt:lpstr>технический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ibelilovskiy@gmail.com</cp:lastModifiedBy>
  <dcterms:modified xsi:type="dcterms:W3CDTF">2024-04-12T20:08:23Z</dcterms:modified>
</cp:coreProperties>
</file>