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ivanalonso/Desktop/"/>
    </mc:Choice>
  </mc:AlternateContent>
  <xr:revisionPtr revIDLastSave="0" documentId="13_ncr:1_{08EDCB70-DCD9-E741-B215-4C1DECDF8493}" xr6:coauthVersionLast="47" xr6:coauthVersionMax="47" xr10:uidLastSave="{00000000-0000-0000-0000-000000000000}"/>
  <bookViews>
    <workbookView xWindow="0" yWindow="500" windowWidth="28800" windowHeight="15800" tabRatio="500" firstSheet="2" activeTab="5" xr2:uid="{00000000-000D-0000-FFFF-FFFF00000000}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25" i="1" l="1"/>
  <c r="BO25" i="1"/>
  <c r="BP25" i="1"/>
  <c r="BH25" i="1"/>
  <c r="BG25" i="1"/>
  <c r="AZ25" i="1"/>
  <c r="AY25" i="1"/>
  <c r="AR25" i="1"/>
  <c r="AB25" i="1"/>
  <c r="H39" i="13"/>
  <c r="H49" i="13"/>
  <c r="H58" i="13"/>
  <c r="H68" i="13"/>
  <c r="H77" i="13"/>
  <c r="H87" i="13"/>
  <c r="H45" i="13"/>
  <c r="H54" i="13"/>
  <c r="H62" i="13"/>
  <c r="H71" i="13"/>
  <c r="H79" i="13"/>
  <c r="H88" i="13"/>
  <c r="H36" i="13"/>
  <c r="H44" i="13"/>
  <c r="H53" i="13"/>
  <c r="H61" i="13"/>
  <c r="H70" i="13"/>
  <c r="H78" i="13"/>
  <c r="H32" i="13"/>
  <c r="H41" i="13"/>
  <c r="H51" i="13"/>
  <c r="H60" i="13"/>
  <c r="H89" i="13"/>
  <c r="H42" i="13"/>
  <c r="H59" i="13"/>
  <c r="H76" i="13"/>
  <c r="H85" i="13"/>
  <c r="H31" i="13"/>
  <c r="H40" i="13"/>
  <c r="H50" i="13"/>
  <c r="H69" i="13"/>
  <c r="H38" i="13"/>
  <c r="H47" i="13"/>
  <c r="H56" i="13"/>
  <c r="H66" i="13"/>
  <c r="H75" i="13"/>
  <c r="H46" i="13"/>
  <c r="H55" i="13"/>
  <c r="H63" i="13"/>
  <c r="H72" i="13"/>
  <c r="H80" i="13"/>
  <c r="H67" i="13"/>
  <c r="H84" i="13"/>
  <c r="H43" i="13"/>
  <c r="H81" i="13"/>
  <c r="H91" i="13"/>
  <c r="H52" i="13"/>
  <c r="H90" i="13"/>
  <c r="H86" i="13"/>
  <c r="H29" i="13"/>
  <c r="H64" i="13"/>
  <c r="H65" i="13"/>
  <c r="H82" i="13"/>
  <c r="H83" i="13"/>
  <c r="H73" i="13"/>
  <c r="H48" i="13"/>
  <c r="H57" i="13"/>
  <c r="H74" i="13"/>
  <c r="H21" i="13"/>
  <c r="H30" i="13"/>
  <c r="H37" i="13"/>
  <c r="H34" i="13"/>
  <c r="H33" i="13"/>
  <c r="H35" i="13"/>
  <c r="F2" i="14"/>
  <c r="G2" i="14"/>
  <c r="F3" i="14"/>
  <c r="G3" i="14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T25" i="1"/>
  <c r="H27" i="13"/>
  <c r="H26" i="13"/>
  <c r="H28" i="13"/>
  <c r="H24" i="13"/>
  <c r="H20" i="13"/>
  <c r="H23" i="13"/>
  <c r="H22" i="13"/>
  <c r="H25" i="13"/>
  <c r="K177" i="13"/>
  <c r="K181" i="13"/>
  <c r="K185" i="13"/>
  <c r="K193" i="13"/>
  <c r="K197" i="13"/>
  <c r="K201" i="13"/>
  <c r="K203" i="13"/>
  <c r="K209" i="13"/>
  <c r="K213" i="13"/>
  <c r="K217" i="13"/>
  <c r="K225" i="13"/>
  <c r="K229" i="13"/>
  <c r="K233" i="13"/>
  <c r="K241" i="13"/>
  <c r="K245" i="13"/>
  <c r="K249" i="13"/>
  <c r="K257" i="13"/>
  <c r="K261" i="13"/>
  <c r="K265" i="13"/>
  <c r="K273" i="13"/>
  <c r="K277" i="13"/>
  <c r="K281" i="13"/>
  <c r="K285" i="13"/>
  <c r="K289" i="13"/>
  <c r="K293" i="13"/>
  <c r="K297" i="13"/>
  <c r="K301" i="13"/>
  <c r="K305" i="13"/>
  <c r="J173" i="13"/>
  <c r="J177" i="13"/>
  <c r="J179" i="13"/>
  <c r="J181" i="13"/>
  <c r="J185" i="13"/>
  <c r="J189" i="13"/>
  <c r="J193" i="13"/>
  <c r="J195" i="13"/>
  <c r="J197" i="13"/>
  <c r="J201" i="13"/>
  <c r="J205" i="13"/>
  <c r="J209" i="13"/>
  <c r="J211" i="13"/>
  <c r="J213" i="13"/>
  <c r="J217" i="13"/>
  <c r="J221" i="13"/>
  <c r="J225" i="13"/>
  <c r="J227" i="13"/>
  <c r="J229" i="13"/>
  <c r="J233" i="13"/>
  <c r="J237" i="13"/>
  <c r="J241" i="13"/>
  <c r="J243" i="13"/>
  <c r="J245" i="13"/>
  <c r="J249" i="13"/>
  <c r="J253" i="13"/>
  <c r="J257" i="13"/>
  <c r="J259" i="13"/>
  <c r="J261" i="13"/>
  <c r="J265" i="13"/>
  <c r="J269" i="13"/>
  <c r="J273" i="13"/>
  <c r="J277" i="13"/>
  <c r="J281" i="13"/>
  <c r="J285" i="13"/>
  <c r="J289" i="13"/>
  <c r="J291" i="13"/>
  <c r="J293" i="13"/>
  <c r="J297" i="13"/>
  <c r="J301" i="13"/>
  <c r="J305" i="13"/>
  <c r="H173" i="13"/>
  <c r="H174" i="13"/>
  <c r="H175" i="13"/>
  <c r="K175" i="13" s="1"/>
  <c r="H176" i="13"/>
  <c r="H177" i="13"/>
  <c r="H178" i="13"/>
  <c r="J178" i="13" s="1"/>
  <c r="H179" i="13"/>
  <c r="H180" i="13"/>
  <c r="H181" i="13"/>
  <c r="H182" i="13"/>
  <c r="H183" i="13"/>
  <c r="K183" i="13" s="1"/>
  <c r="H184" i="13"/>
  <c r="H185" i="13"/>
  <c r="H186" i="13"/>
  <c r="H187" i="13"/>
  <c r="H188" i="13"/>
  <c r="H189" i="13"/>
  <c r="H190" i="13"/>
  <c r="J190" i="13" s="1"/>
  <c r="H191" i="13"/>
  <c r="H192" i="13"/>
  <c r="H193" i="13"/>
  <c r="H194" i="13"/>
  <c r="H195" i="13"/>
  <c r="H196" i="13"/>
  <c r="H197" i="13"/>
  <c r="H198" i="13"/>
  <c r="J198" i="13" s="1"/>
  <c r="H199" i="13"/>
  <c r="K199" i="13" s="1"/>
  <c r="H200" i="13"/>
  <c r="H201" i="13"/>
  <c r="H202" i="13"/>
  <c r="H203" i="13"/>
  <c r="H204" i="13"/>
  <c r="H205" i="13"/>
  <c r="H206" i="13"/>
  <c r="H207" i="13"/>
  <c r="K207" i="13" s="1"/>
  <c r="H208" i="13"/>
  <c r="H209" i="13"/>
  <c r="H210" i="13"/>
  <c r="J210" i="13" s="1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J222" i="13" s="1"/>
  <c r="H223" i="13"/>
  <c r="H224" i="13"/>
  <c r="H225" i="13"/>
  <c r="H226" i="13"/>
  <c r="H227" i="13"/>
  <c r="H228" i="13"/>
  <c r="H229" i="13"/>
  <c r="H230" i="13"/>
  <c r="J230" i="13" s="1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J242" i="13" s="1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J254" i="13" s="1"/>
  <c r="H255" i="13"/>
  <c r="H256" i="13"/>
  <c r="H257" i="13"/>
  <c r="H258" i="13"/>
  <c r="H259" i="13"/>
  <c r="H260" i="13"/>
  <c r="H261" i="13"/>
  <c r="H262" i="13"/>
  <c r="J262" i="13" s="1"/>
  <c r="H263" i="13"/>
  <c r="H264" i="13"/>
  <c r="H265" i="13"/>
  <c r="H266" i="13"/>
  <c r="H267" i="13"/>
  <c r="K267" i="13" s="1"/>
  <c r="H268" i="13"/>
  <c r="H269" i="13"/>
  <c r="H270" i="13"/>
  <c r="H271" i="13"/>
  <c r="H272" i="13"/>
  <c r="H273" i="13"/>
  <c r="H274" i="13"/>
  <c r="J274" i="13" s="1"/>
  <c r="H275" i="13"/>
  <c r="J275" i="13" s="1"/>
  <c r="H276" i="13"/>
  <c r="H277" i="13"/>
  <c r="H278" i="13"/>
  <c r="H279" i="13"/>
  <c r="H280" i="13"/>
  <c r="H281" i="13"/>
  <c r="H282" i="13"/>
  <c r="K282" i="13" s="1"/>
  <c r="H283" i="13"/>
  <c r="H284" i="13"/>
  <c r="H285" i="13"/>
  <c r="H286" i="13"/>
  <c r="J286" i="13" s="1"/>
  <c r="H287" i="13"/>
  <c r="H288" i="13"/>
  <c r="H289" i="13"/>
  <c r="H290" i="13"/>
  <c r="H291" i="13"/>
  <c r="H292" i="13"/>
  <c r="H293" i="13"/>
  <c r="H294" i="13"/>
  <c r="J294" i="13" s="1"/>
  <c r="H295" i="13"/>
  <c r="H296" i="13"/>
  <c r="H297" i="13"/>
  <c r="H298" i="13"/>
  <c r="H299" i="13"/>
  <c r="H300" i="13"/>
  <c r="H301" i="13"/>
  <c r="H302" i="13"/>
  <c r="K302" i="13" s="1"/>
  <c r="H303" i="13"/>
  <c r="H304" i="13"/>
  <c r="H305" i="13"/>
  <c r="H306" i="13"/>
  <c r="K306" i="13" s="1"/>
  <c r="H307" i="13"/>
  <c r="J307" i="13" s="1"/>
  <c r="H99" i="13"/>
  <c r="F40" i="5"/>
  <c r="C3" i="5" s="1"/>
  <c r="F59" i="5"/>
  <c r="C22" i="5"/>
  <c r="F58" i="5"/>
  <c r="C21" i="5" s="1"/>
  <c r="F57" i="5"/>
  <c r="C20" i="5" s="1"/>
  <c r="F56" i="5"/>
  <c r="C19" i="5" s="1"/>
  <c r="F55" i="5"/>
  <c r="C18" i="5" s="1"/>
  <c r="F54" i="5"/>
  <c r="C17" i="5" s="1"/>
  <c r="F53" i="5"/>
  <c r="C16" i="5"/>
  <c r="F52" i="5"/>
  <c r="C15" i="5" s="1"/>
  <c r="F51" i="5"/>
  <c r="C14" i="5"/>
  <c r="F50" i="5"/>
  <c r="C13" i="5" s="1"/>
  <c r="F49" i="5"/>
  <c r="C12" i="5" s="1"/>
  <c r="F48" i="5"/>
  <c r="C11" i="5" s="1"/>
  <c r="F47" i="5"/>
  <c r="C10" i="5" s="1"/>
  <c r="F46" i="5"/>
  <c r="C9" i="5" s="1"/>
  <c r="F45" i="5"/>
  <c r="C8" i="5"/>
  <c r="F44" i="5"/>
  <c r="C7" i="5" s="1"/>
  <c r="F43" i="5"/>
  <c r="C6" i="5"/>
  <c r="F42" i="5"/>
  <c r="C5" i="5" s="1"/>
  <c r="F41" i="5"/>
  <c r="C4" i="5"/>
  <c r="D3" i="8"/>
  <c r="F3" i="5"/>
  <c r="H16" i="13"/>
  <c r="H14" i="13"/>
  <c r="H18" i="13"/>
  <c r="H12" i="13"/>
  <c r="H19" i="13"/>
  <c r="H13" i="13"/>
  <c r="H11" i="13"/>
  <c r="H15" i="13"/>
  <c r="H17" i="13"/>
  <c r="K106" i="13"/>
  <c r="K110" i="13"/>
  <c r="K114" i="13"/>
  <c r="K121" i="13"/>
  <c r="K122" i="13"/>
  <c r="K128" i="13"/>
  <c r="K130" i="13"/>
  <c r="K140" i="13"/>
  <c r="K145" i="13"/>
  <c r="K146" i="13"/>
  <c r="K149" i="13"/>
  <c r="K150" i="13"/>
  <c r="K153" i="13"/>
  <c r="K154" i="13"/>
  <c r="K157" i="13"/>
  <c r="K158" i="13"/>
  <c r="K161" i="13"/>
  <c r="K162" i="13"/>
  <c r="K165" i="13"/>
  <c r="K166" i="13"/>
  <c r="K169" i="13"/>
  <c r="K170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K104" i="13" s="1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K132" i="13" s="1"/>
  <c r="H133" i="13"/>
  <c r="H134" i="13"/>
  <c r="H135" i="13"/>
  <c r="H136" i="13"/>
  <c r="H137" i="13"/>
  <c r="H138" i="13"/>
  <c r="H139" i="13"/>
  <c r="H140" i="13"/>
  <c r="H141" i="13"/>
  <c r="H142" i="13"/>
  <c r="H143" i="13"/>
  <c r="K143" i="13" s="1"/>
  <c r="H144" i="13"/>
  <c r="H145" i="13"/>
  <c r="H146" i="13"/>
  <c r="H147" i="13"/>
  <c r="K147" i="13" s="1"/>
  <c r="H148" i="13"/>
  <c r="H149" i="13"/>
  <c r="H150" i="13"/>
  <c r="H151" i="13"/>
  <c r="K151" i="13" s="1"/>
  <c r="H152" i="13"/>
  <c r="H153" i="13"/>
  <c r="H154" i="13"/>
  <c r="H155" i="13"/>
  <c r="K155" i="13" s="1"/>
  <c r="H156" i="13"/>
  <c r="H157" i="13"/>
  <c r="H158" i="13"/>
  <c r="H159" i="13"/>
  <c r="K159" i="13" s="1"/>
  <c r="H160" i="13"/>
  <c r="H161" i="13"/>
  <c r="H162" i="13"/>
  <c r="H163" i="13"/>
  <c r="K163" i="13" s="1"/>
  <c r="H164" i="13"/>
  <c r="H165" i="13"/>
  <c r="H166" i="13"/>
  <c r="H167" i="13"/>
  <c r="K167" i="13" s="1"/>
  <c r="H168" i="13"/>
  <c r="H169" i="13"/>
  <c r="H170" i="13"/>
  <c r="H171" i="13"/>
  <c r="K171" i="13" s="1"/>
  <c r="H172" i="13"/>
  <c r="H6" i="13"/>
  <c r="H2" i="13"/>
  <c r="H8" i="13"/>
  <c r="H10" i="13"/>
  <c r="H4" i="13"/>
  <c r="H3" i="13"/>
  <c r="H9" i="13"/>
  <c r="H5" i="13"/>
  <c r="H7" i="13"/>
  <c r="G42" i="12"/>
  <c r="D3" i="12" s="1"/>
  <c r="J30" i="11"/>
  <c r="J13" i="11"/>
  <c r="J14" i="11"/>
  <c r="J15" i="11"/>
  <c r="J21" i="11"/>
  <c r="J23" i="11"/>
  <c r="J3" i="11"/>
  <c r="J43" i="11" s="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41" i="11" s="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P5" i="12" s="1"/>
  <c r="K45" i="12"/>
  <c r="K46" i="12"/>
  <c r="P7" i="12" s="1"/>
  <c r="K47" i="12"/>
  <c r="K48" i="12"/>
  <c r="P9" i="12" s="1"/>
  <c r="K49" i="12"/>
  <c r="K50" i="12"/>
  <c r="P11" i="12" s="1"/>
  <c r="K51" i="12"/>
  <c r="K52" i="12"/>
  <c r="P13" i="12" s="1"/>
  <c r="K53" i="12"/>
  <c r="K54" i="12"/>
  <c r="P15" i="12" s="1"/>
  <c r="K55" i="12"/>
  <c r="K56" i="12"/>
  <c r="P17" i="12" s="1"/>
  <c r="K57" i="12"/>
  <c r="K58" i="12"/>
  <c r="P19" i="12" s="1"/>
  <c r="K59" i="12"/>
  <c r="K60" i="12"/>
  <c r="P21" i="12" s="1"/>
  <c r="K61" i="12"/>
  <c r="K62" i="12"/>
  <c r="P23" i="12" s="1"/>
  <c r="K63" i="12"/>
  <c r="J43" i="12"/>
  <c r="M4" i="12" s="1"/>
  <c r="J44" i="12"/>
  <c r="J45" i="12"/>
  <c r="J46" i="12"/>
  <c r="J47" i="12"/>
  <c r="M8" i="12" s="1"/>
  <c r="J48" i="12"/>
  <c r="J49" i="12"/>
  <c r="J50" i="12"/>
  <c r="J51" i="12"/>
  <c r="M12" i="12" s="1"/>
  <c r="J52" i="12"/>
  <c r="J53" i="12"/>
  <c r="J54" i="12"/>
  <c r="J55" i="12"/>
  <c r="M16" i="12" s="1"/>
  <c r="J56" i="12"/>
  <c r="J57" i="12"/>
  <c r="J58" i="12"/>
  <c r="J59" i="12"/>
  <c r="M20" i="12" s="1"/>
  <c r="J60" i="12"/>
  <c r="J61" i="12"/>
  <c r="J62" i="12"/>
  <c r="J63" i="12"/>
  <c r="M24" i="12" s="1"/>
  <c r="I43" i="12"/>
  <c r="J4" i="12" s="1"/>
  <c r="I44" i="12"/>
  <c r="I45" i="12"/>
  <c r="I46" i="12"/>
  <c r="J7" i="12" s="1"/>
  <c r="I47" i="12"/>
  <c r="J8" i="12" s="1"/>
  <c r="I48" i="12"/>
  <c r="I49" i="12"/>
  <c r="I50" i="12"/>
  <c r="J11" i="12" s="1"/>
  <c r="I51" i="12"/>
  <c r="J12" i="12" s="1"/>
  <c r="I52" i="12"/>
  <c r="I53" i="12"/>
  <c r="I54" i="12"/>
  <c r="J15" i="12" s="1"/>
  <c r="I55" i="12"/>
  <c r="J16" i="12" s="1"/>
  <c r="I56" i="12"/>
  <c r="I57" i="12"/>
  <c r="I58" i="12"/>
  <c r="J19" i="12" s="1"/>
  <c r="I59" i="12"/>
  <c r="J20" i="12" s="1"/>
  <c r="I60" i="12"/>
  <c r="I61" i="12"/>
  <c r="I62" i="12"/>
  <c r="J23" i="12" s="1"/>
  <c r="I63" i="12"/>
  <c r="J24" i="12" s="1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3" i="12" s="1"/>
  <c r="J42" i="12"/>
  <c r="K42" i="12"/>
  <c r="P3" i="12" s="1"/>
  <c r="L42" i="12"/>
  <c r="G43" i="12"/>
  <c r="D4" i="12" s="1"/>
  <c r="G44" i="12"/>
  <c r="D5" i="12" s="1"/>
  <c r="G45" i="12"/>
  <c r="D6" i="12" s="1"/>
  <c r="G46" i="12"/>
  <c r="G47" i="12"/>
  <c r="D8" i="12" s="1"/>
  <c r="G48" i="12"/>
  <c r="D9" i="12" s="1"/>
  <c r="G49" i="12"/>
  <c r="D10" i="12" s="1"/>
  <c r="G50" i="12"/>
  <c r="G51" i="12"/>
  <c r="D12" i="12" s="1"/>
  <c r="G52" i="12"/>
  <c r="D13" i="12" s="1"/>
  <c r="G53" i="12"/>
  <c r="D14" i="12" s="1"/>
  <c r="G54" i="12"/>
  <c r="G55" i="12"/>
  <c r="D16" i="12" s="1"/>
  <c r="G56" i="12"/>
  <c r="D17" i="12" s="1"/>
  <c r="G57" i="12"/>
  <c r="D18" i="12" s="1"/>
  <c r="G58" i="12"/>
  <c r="G59" i="12"/>
  <c r="D20" i="12" s="1"/>
  <c r="G60" i="12"/>
  <c r="D21" i="12" s="1"/>
  <c r="G61" i="12"/>
  <c r="D22" i="12" s="1"/>
  <c r="G62" i="12"/>
  <c r="G63" i="12"/>
  <c r="D24" i="12" s="1"/>
  <c r="D42" i="8"/>
  <c r="G42" i="9"/>
  <c r="D3" i="9" s="1"/>
  <c r="S24" i="12"/>
  <c r="P24" i="12"/>
  <c r="G24" i="12"/>
  <c r="S23" i="12"/>
  <c r="M23" i="12"/>
  <c r="G23" i="12"/>
  <c r="D23" i="12"/>
  <c r="S22" i="12"/>
  <c r="P22" i="12"/>
  <c r="M22" i="12"/>
  <c r="J22" i="12"/>
  <c r="G22" i="12"/>
  <c r="S21" i="12"/>
  <c r="M21" i="12"/>
  <c r="J21" i="12"/>
  <c r="G21" i="12"/>
  <c r="S20" i="12"/>
  <c r="P20" i="12"/>
  <c r="G20" i="12"/>
  <c r="S19" i="12"/>
  <c r="M19" i="12"/>
  <c r="G19" i="12"/>
  <c r="D19" i="12"/>
  <c r="S18" i="12"/>
  <c r="P18" i="12"/>
  <c r="M18" i="12"/>
  <c r="J18" i="12"/>
  <c r="G18" i="12"/>
  <c r="S17" i="12"/>
  <c r="M17" i="12"/>
  <c r="J17" i="12"/>
  <c r="G17" i="12"/>
  <c r="S16" i="12"/>
  <c r="P16" i="12"/>
  <c r="G16" i="12"/>
  <c r="S15" i="12"/>
  <c r="M15" i="12"/>
  <c r="G15" i="12"/>
  <c r="D15" i="12"/>
  <c r="S14" i="12"/>
  <c r="P14" i="12"/>
  <c r="M14" i="12"/>
  <c r="J14" i="12"/>
  <c r="G14" i="12"/>
  <c r="S13" i="12"/>
  <c r="M13" i="12"/>
  <c r="J13" i="12"/>
  <c r="G13" i="12"/>
  <c r="S12" i="12"/>
  <c r="P12" i="12"/>
  <c r="G12" i="12"/>
  <c r="S11" i="12"/>
  <c r="M11" i="12"/>
  <c r="G11" i="12"/>
  <c r="D11" i="12"/>
  <c r="S10" i="12"/>
  <c r="P10" i="12"/>
  <c r="M10" i="12"/>
  <c r="J10" i="12"/>
  <c r="G10" i="12"/>
  <c r="S9" i="12"/>
  <c r="M9" i="12"/>
  <c r="J9" i="12"/>
  <c r="G9" i="12"/>
  <c r="S8" i="12"/>
  <c r="P8" i="12"/>
  <c r="G8" i="12"/>
  <c r="S7" i="12"/>
  <c r="M7" i="12"/>
  <c r="G7" i="12"/>
  <c r="D7" i="12"/>
  <c r="S6" i="12"/>
  <c r="P6" i="12"/>
  <c r="M6" i="12"/>
  <c r="J6" i="12"/>
  <c r="G6" i="12"/>
  <c r="S5" i="12"/>
  <c r="M5" i="12"/>
  <c r="J5" i="12"/>
  <c r="G5" i="12"/>
  <c r="S4" i="12"/>
  <c r="P4" i="12"/>
  <c r="G4" i="12"/>
  <c r="S3" i="12"/>
  <c r="M3" i="12"/>
  <c r="G3" i="12"/>
  <c r="D43" i="8"/>
  <c r="D44" i="8"/>
  <c r="G44" i="9" s="1"/>
  <c r="D5" i="9" s="1"/>
  <c r="D45" i="8"/>
  <c r="D46" i="8"/>
  <c r="D47" i="8"/>
  <c r="D48" i="8"/>
  <c r="G48" i="9" s="1"/>
  <c r="D9" i="9" s="1"/>
  <c r="D49" i="8"/>
  <c r="D50" i="8"/>
  <c r="D51" i="8"/>
  <c r="D52" i="8"/>
  <c r="G52" i="9" s="1"/>
  <c r="D13" i="9" s="1"/>
  <c r="D53" i="8"/>
  <c r="D54" i="8"/>
  <c r="D55" i="8"/>
  <c r="D56" i="8"/>
  <c r="G56" i="9" s="1"/>
  <c r="D17" i="9" s="1"/>
  <c r="D57" i="8"/>
  <c r="D58" i="8"/>
  <c r="D59" i="8"/>
  <c r="D60" i="8"/>
  <c r="G60" i="9" s="1"/>
  <c r="D21" i="9" s="1"/>
  <c r="D61" i="8"/>
  <c r="D62" i="8"/>
  <c r="D63" i="8"/>
  <c r="G43" i="9"/>
  <c r="D4" i="9" s="1"/>
  <c r="G45" i="9"/>
  <c r="D6" i="9" s="1"/>
  <c r="G46" i="9"/>
  <c r="D7" i="9" s="1"/>
  <c r="G47" i="9"/>
  <c r="D8" i="9" s="1"/>
  <c r="G50" i="9"/>
  <c r="D11" i="9" s="1"/>
  <c r="G51" i="9"/>
  <c r="D12" i="9" s="1"/>
  <c r="G53" i="9"/>
  <c r="D14" i="9" s="1"/>
  <c r="G54" i="9"/>
  <c r="D15" i="9" s="1"/>
  <c r="G55" i="9"/>
  <c r="D16" i="9" s="1"/>
  <c r="G57" i="9"/>
  <c r="D18" i="9" s="1"/>
  <c r="G59" i="9"/>
  <c r="D20" i="9" s="1"/>
  <c r="G62" i="9"/>
  <c r="D23" i="9" s="1"/>
  <c r="G63" i="9"/>
  <c r="D24" i="9" s="1"/>
  <c r="F43" i="8"/>
  <c r="H41" i="5"/>
  <c r="I43" i="9"/>
  <c r="J4" i="9" s="1"/>
  <c r="F44" i="8"/>
  <c r="H42" i="5"/>
  <c r="I44" i="9"/>
  <c r="J5" i="9" s="1"/>
  <c r="F45" i="8"/>
  <c r="H43" i="5"/>
  <c r="I45" i="9"/>
  <c r="J6" i="9" s="1"/>
  <c r="F46" i="8"/>
  <c r="H44" i="5"/>
  <c r="I46" i="9"/>
  <c r="J7" i="9" s="1"/>
  <c r="F47" i="8"/>
  <c r="H45" i="5"/>
  <c r="I47" i="9"/>
  <c r="J8" i="9" s="1"/>
  <c r="F48" i="8"/>
  <c r="H46" i="5"/>
  <c r="I48" i="9"/>
  <c r="J9" i="9" s="1"/>
  <c r="F49" i="8"/>
  <c r="H47" i="5"/>
  <c r="I49" i="9"/>
  <c r="J10" i="9" s="1"/>
  <c r="F50" i="8"/>
  <c r="H48" i="5"/>
  <c r="I50" i="9" s="1"/>
  <c r="J11" i="9" s="1"/>
  <c r="F51" i="8"/>
  <c r="I51" i="9" s="1"/>
  <c r="J12" i="9" s="1"/>
  <c r="F52" i="8"/>
  <c r="H49" i="5"/>
  <c r="I52" i="9" s="1"/>
  <c r="J13" i="9" s="1"/>
  <c r="F53" i="8"/>
  <c r="H50" i="5"/>
  <c r="I53" i="9" s="1"/>
  <c r="J14" i="9" s="1"/>
  <c r="F54" i="8"/>
  <c r="H51" i="5"/>
  <c r="I54" i="9" s="1"/>
  <c r="J15" i="9" s="1"/>
  <c r="F55" i="8"/>
  <c r="H52" i="5"/>
  <c r="I55" i="9" s="1"/>
  <c r="J16" i="9" s="1"/>
  <c r="F56" i="8"/>
  <c r="H53" i="5"/>
  <c r="I56" i="9" s="1"/>
  <c r="J17" i="9" s="1"/>
  <c r="F57" i="8"/>
  <c r="H54" i="5"/>
  <c r="I57" i="9" s="1"/>
  <c r="J18" i="9" s="1"/>
  <c r="F58" i="8"/>
  <c r="H55" i="5"/>
  <c r="I58" i="9" s="1"/>
  <c r="J19" i="9" s="1"/>
  <c r="F59" i="8"/>
  <c r="H56" i="5"/>
  <c r="I59" i="9" s="1"/>
  <c r="J20" i="9" s="1"/>
  <c r="F60" i="8"/>
  <c r="H57" i="5"/>
  <c r="I60" i="9" s="1"/>
  <c r="J21" i="9" s="1"/>
  <c r="H58" i="5"/>
  <c r="I61" i="9" s="1"/>
  <c r="J22" i="9" s="1"/>
  <c r="F61" i="8"/>
  <c r="F62" i="8"/>
  <c r="H59" i="5"/>
  <c r="I62" i="9" s="1"/>
  <c r="J23" i="9" s="1"/>
  <c r="F63" i="8"/>
  <c r="I63" i="9"/>
  <c r="J24" i="9" s="1"/>
  <c r="I43" i="8"/>
  <c r="L43" i="9" s="1"/>
  <c r="S4" i="9" s="1"/>
  <c r="K41" i="5"/>
  <c r="I44" i="8"/>
  <c r="K42" i="5"/>
  <c r="I45" i="8"/>
  <c r="L45" i="9" s="1"/>
  <c r="S6" i="9" s="1"/>
  <c r="K43" i="5"/>
  <c r="I46" i="8"/>
  <c r="L46" i="9" s="1"/>
  <c r="S7" i="9" s="1"/>
  <c r="K44" i="5"/>
  <c r="I47" i="8"/>
  <c r="L47" i="9" s="1"/>
  <c r="S8" i="9" s="1"/>
  <c r="K45" i="5"/>
  <c r="I48" i="8"/>
  <c r="L48" i="9" s="1"/>
  <c r="S9" i="9" s="1"/>
  <c r="K46" i="5"/>
  <c r="I49" i="8"/>
  <c r="L49" i="9" s="1"/>
  <c r="S10" i="9" s="1"/>
  <c r="K47" i="5"/>
  <c r="I50" i="8"/>
  <c r="L50" i="9" s="1"/>
  <c r="S11" i="9" s="1"/>
  <c r="K48" i="5"/>
  <c r="I51" i="8"/>
  <c r="L51" i="9" s="1"/>
  <c r="S12" i="9" s="1"/>
  <c r="I52" i="8"/>
  <c r="K49" i="5"/>
  <c r="L52" i="9" s="1"/>
  <c r="S13" i="9" s="1"/>
  <c r="I53" i="8"/>
  <c r="K50" i="5"/>
  <c r="L53" i="9" s="1"/>
  <c r="S14" i="9" s="1"/>
  <c r="I54" i="8"/>
  <c r="K51" i="5"/>
  <c r="L54" i="9" s="1"/>
  <c r="S15" i="9" s="1"/>
  <c r="I55" i="8"/>
  <c r="K52" i="5"/>
  <c r="L55" i="9" s="1"/>
  <c r="S16" i="9" s="1"/>
  <c r="I56" i="8"/>
  <c r="K53" i="5"/>
  <c r="L56" i="9" s="1"/>
  <c r="S17" i="9" s="1"/>
  <c r="I57" i="8"/>
  <c r="K54" i="5"/>
  <c r="L57" i="9" s="1"/>
  <c r="S18" i="9" s="1"/>
  <c r="I58" i="8"/>
  <c r="K55" i="5"/>
  <c r="L58" i="9" s="1"/>
  <c r="S19" i="9" s="1"/>
  <c r="I59" i="8"/>
  <c r="K56" i="5"/>
  <c r="L59" i="9" s="1"/>
  <c r="S20" i="9" s="1"/>
  <c r="I60" i="8"/>
  <c r="K57" i="5"/>
  <c r="L60" i="9" s="1"/>
  <c r="S21" i="9" s="1"/>
  <c r="I61" i="8"/>
  <c r="K58" i="5"/>
  <c r="L61" i="9" s="1"/>
  <c r="S22" i="9" s="1"/>
  <c r="I62" i="8"/>
  <c r="K59" i="5"/>
  <c r="L62" i="9" s="1"/>
  <c r="S23" i="9" s="1"/>
  <c r="I63" i="8"/>
  <c r="L63" i="9"/>
  <c r="S24" i="9" s="1"/>
  <c r="H43" i="8"/>
  <c r="J41" i="5"/>
  <c r="K43" i="9"/>
  <c r="P4" i="9" s="1"/>
  <c r="H44" i="8"/>
  <c r="J42" i="5"/>
  <c r="K44" i="9"/>
  <c r="P5" i="9" s="1"/>
  <c r="H45" i="8"/>
  <c r="J43" i="5"/>
  <c r="K45" i="9"/>
  <c r="P6" i="9" s="1"/>
  <c r="H46" i="8"/>
  <c r="J44" i="5"/>
  <c r="K46" i="9"/>
  <c r="P7" i="9" s="1"/>
  <c r="H47" i="8"/>
  <c r="J45" i="5"/>
  <c r="K47" i="9"/>
  <c r="P8" i="9" s="1"/>
  <c r="H48" i="8"/>
  <c r="J46" i="5"/>
  <c r="K48" i="9"/>
  <c r="P9" i="9" s="1"/>
  <c r="H49" i="8"/>
  <c r="J47" i="5"/>
  <c r="K49" i="9"/>
  <c r="P10" i="9" s="1"/>
  <c r="H50" i="8"/>
  <c r="J48" i="5"/>
  <c r="K50" i="9"/>
  <c r="P11" i="9" s="1"/>
  <c r="H51" i="8"/>
  <c r="K51" i="9" s="1"/>
  <c r="P12" i="9" s="1"/>
  <c r="H52" i="8"/>
  <c r="J49" i="5"/>
  <c r="K52" i="9" s="1"/>
  <c r="P13" i="9" s="1"/>
  <c r="H53" i="8"/>
  <c r="J50" i="5"/>
  <c r="K53" i="9" s="1"/>
  <c r="P14" i="9" s="1"/>
  <c r="H54" i="8"/>
  <c r="J51" i="5"/>
  <c r="K54" i="9" s="1"/>
  <c r="P15" i="9" s="1"/>
  <c r="H55" i="8"/>
  <c r="J52" i="5"/>
  <c r="K55" i="9" s="1"/>
  <c r="P16" i="9" s="1"/>
  <c r="H56" i="8"/>
  <c r="J53" i="5"/>
  <c r="K56" i="9" s="1"/>
  <c r="P17" i="9" s="1"/>
  <c r="H57" i="8"/>
  <c r="J54" i="5"/>
  <c r="K57" i="9" s="1"/>
  <c r="P18" i="9" s="1"/>
  <c r="H58" i="8"/>
  <c r="J55" i="5"/>
  <c r="K58" i="9" s="1"/>
  <c r="P19" i="9" s="1"/>
  <c r="H59" i="8"/>
  <c r="J56" i="5"/>
  <c r="K59" i="9" s="1"/>
  <c r="P20" i="9" s="1"/>
  <c r="H60" i="8"/>
  <c r="J57" i="5"/>
  <c r="K60" i="9" s="1"/>
  <c r="P21" i="9" s="1"/>
  <c r="H61" i="8"/>
  <c r="J58" i="5"/>
  <c r="K61" i="9" s="1"/>
  <c r="P22" i="9" s="1"/>
  <c r="H62" i="8"/>
  <c r="J59" i="5"/>
  <c r="K62" i="9" s="1"/>
  <c r="P23" i="9" s="1"/>
  <c r="H63" i="8"/>
  <c r="K63" i="9"/>
  <c r="P24" i="9" s="1"/>
  <c r="G43" i="8"/>
  <c r="J43" i="9" s="1"/>
  <c r="M4" i="9" s="1"/>
  <c r="I41" i="5"/>
  <c r="G44" i="8"/>
  <c r="J44" i="9" s="1"/>
  <c r="M5" i="9" s="1"/>
  <c r="I42" i="5"/>
  <c r="G45" i="8"/>
  <c r="J45" i="9" s="1"/>
  <c r="M6" i="9" s="1"/>
  <c r="I43" i="5"/>
  <c r="G46" i="8"/>
  <c r="J46" i="9" s="1"/>
  <c r="M7" i="9" s="1"/>
  <c r="I44" i="5"/>
  <c r="G47" i="8"/>
  <c r="J47" i="9" s="1"/>
  <c r="M8" i="9" s="1"/>
  <c r="I45" i="5"/>
  <c r="G48" i="8"/>
  <c r="J48" i="9" s="1"/>
  <c r="M9" i="9" s="1"/>
  <c r="I46" i="5"/>
  <c r="G49" i="8"/>
  <c r="J49" i="9" s="1"/>
  <c r="M10" i="9" s="1"/>
  <c r="I47" i="5"/>
  <c r="G50" i="8"/>
  <c r="J50" i="9" s="1"/>
  <c r="M11" i="9" s="1"/>
  <c r="I48" i="5"/>
  <c r="G51" i="8"/>
  <c r="J51" i="9" s="1"/>
  <c r="M12" i="9" s="1"/>
  <c r="G52" i="8"/>
  <c r="I49" i="5"/>
  <c r="J52" i="9" s="1"/>
  <c r="M13" i="9" s="1"/>
  <c r="G53" i="8"/>
  <c r="I50" i="5"/>
  <c r="J53" i="9" s="1"/>
  <c r="M14" i="9" s="1"/>
  <c r="G54" i="8"/>
  <c r="I51" i="5"/>
  <c r="J54" i="9" s="1"/>
  <c r="M15" i="9" s="1"/>
  <c r="G55" i="8"/>
  <c r="I52" i="5"/>
  <c r="J55" i="9" s="1"/>
  <c r="M16" i="9" s="1"/>
  <c r="G56" i="8"/>
  <c r="I53" i="5"/>
  <c r="J56" i="9" s="1"/>
  <c r="M17" i="9" s="1"/>
  <c r="G57" i="8"/>
  <c r="I54" i="5"/>
  <c r="J57" i="9" s="1"/>
  <c r="M18" i="9" s="1"/>
  <c r="G58" i="8"/>
  <c r="I55" i="5"/>
  <c r="J58" i="9" s="1"/>
  <c r="M19" i="9" s="1"/>
  <c r="I56" i="5"/>
  <c r="G59" i="8"/>
  <c r="J59" i="9" s="1"/>
  <c r="M20" i="9" s="1"/>
  <c r="G60" i="8"/>
  <c r="I57" i="5"/>
  <c r="J60" i="9" s="1"/>
  <c r="M21" i="9" s="1"/>
  <c r="G61" i="8"/>
  <c r="I58" i="5"/>
  <c r="J61" i="9" s="1"/>
  <c r="M22" i="9" s="1"/>
  <c r="G62" i="8"/>
  <c r="I59" i="5"/>
  <c r="J62" i="9" s="1"/>
  <c r="M23" i="9" s="1"/>
  <c r="G63" i="8"/>
  <c r="J63" i="9"/>
  <c r="M24" i="9" s="1"/>
  <c r="E43" i="8"/>
  <c r="G41" i="5"/>
  <c r="H43" i="9"/>
  <c r="G4" i="9" s="1"/>
  <c r="G42" i="5"/>
  <c r="H44" i="9" s="1"/>
  <c r="G5" i="9" s="1"/>
  <c r="E44" i="8"/>
  <c r="E45" i="8"/>
  <c r="G43" i="5"/>
  <c r="H45" i="9"/>
  <c r="G6" i="9" s="1"/>
  <c r="G44" i="5"/>
  <c r="E46" i="8"/>
  <c r="H46" i="9"/>
  <c r="G7" i="9" s="1"/>
  <c r="G45" i="5"/>
  <c r="H47" i="9" s="1"/>
  <c r="G8" i="9" s="1"/>
  <c r="E47" i="8"/>
  <c r="G46" i="5"/>
  <c r="E48" i="8"/>
  <c r="H48" i="9"/>
  <c r="G9" i="9" s="1"/>
  <c r="G47" i="5"/>
  <c r="H49" i="9" s="1"/>
  <c r="G10" i="9" s="1"/>
  <c r="E49" i="8"/>
  <c r="G48" i="5"/>
  <c r="H50" i="9" s="1"/>
  <c r="G11" i="9" s="1"/>
  <c r="E50" i="8"/>
  <c r="E51" i="8"/>
  <c r="H51" i="9" s="1"/>
  <c r="G12" i="9" s="1"/>
  <c r="G49" i="5"/>
  <c r="H52" i="9" s="1"/>
  <c r="G13" i="9" s="1"/>
  <c r="E52" i="8"/>
  <c r="G50" i="5"/>
  <c r="H53" i="9" s="1"/>
  <c r="G14" i="9" s="1"/>
  <c r="E53" i="8"/>
  <c r="G51" i="5"/>
  <c r="H54" i="9" s="1"/>
  <c r="G15" i="9" s="1"/>
  <c r="E54" i="8"/>
  <c r="E55" i="8"/>
  <c r="G52" i="5"/>
  <c r="H55" i="9" s="1"/>
  <c r="G16" i="9" s="1"/>
  <c r="G53" i="5"/>
  <c r="H56" i="9" s="1"/>
  <c r="G17" i="9" s="1"/>
  <c r="E56" i="8"/>
  <c r="E57" i="8"/>
  <c r="G54" i="5"/>
  <c r="H57" i="9" s="1"/>
  <c r="G18" i="9" s="1"/>
  <c r="G55" i="5"/>
  <c r="H58" i="9" s="1"/>
  <c r="G19" i="9" s="1"/>
  <c r="E58" i="8"/>
  <c r="G56" i="5"/>
  <c r="H59" i="9" s="1"/>
  <c r="G20" i="9" s="1"/>
  <c r="E59" i="8"/>
  <c r="G57" i="5"/>
  <c r="H60" i="9" s="1"/>
  <c r="G21" i="9" s="1"/>
  <c r="E60" i="8"/>
  <c r="G58" i="5"/>
  <c r="H61" i="9" s="1"/>
  <c r="G22" i="9" s="1"/>
  <c r="E61" i="8"/>
  <c r="E62" i="8"/>
  <c r="G59" i="5"/>
  <c r="H62" i="9" s="1"/>
  <c r="G23" i="9" s="1"/>
  <c r="E63" i="8"/>
  <c r="H63" i="9"/>
  <c r="G24" i="9" s="1"/>
  <c r="I42" i="8"/>
  <c r="K40" i="5"/>
  <c r="L42" i="9"/>
  <c r="S3" i="9" s="1"/>
  <c r="H42" i="8"/>
  <c r="J40" i="5"/>
  <c r="K42" i="9"/>
  <c r="P3" i="9" s="1"/>
  <c r="G42" i="8"/>
  <c r="I40" i="5"/>
  <c r="J42" i="9"/>
  <c r="M3" i="9" s="1"/>
  <c r="F42" i="8"/>
  <c r="H40" i="5"/>
  <c r="I42" i="9"/>
  <c r="J3" i="9" s="1"/>
  <c r="G40" i="5"/>
  <c r="E42" i="8"/>
  <c r="H42" i="9"/>
  <c r="G3" i="9" s="1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9" i="14" l="1"/>
  <c r="H7" i="14"/>
  <c r="H5" i="14"/>
  <c r="H3" i="14"/>
  <c r="H19" i="14"/>
  <c r="H17" i="14"/>
  <c r="H15" i="14"/>
  <c r="H13" i="14"/>
  <c r="H11" i="14"/>
  <c r="H9" i="14"/>
  <c r="H2" i="14"/>
  <c r="H18" i="14"/>
  <c r="H10" i="14"/>
  <c r="H6" i="14"/>
  <c r="L44" i="9"/>
  <c r="S5" i="9" s="1"/>
  <c r="G61" i="9"/>
  <c r="D22" i="9" s="1"/>
  <c r="G58" i="9"/>
  <c r="D19" i="9" s="1"/>
  <c r="G49" i="9"/>
  <c r="D10" i="9" s="1"/>
  <c r="C11" i="14"/>
  <c r="D11" i="14"/>
  <c r="E11" i="14"/>
  <c r="C5" i="14"/>
  <c r="D5" i="14"/>
  <c r="M169" i="13"/>
  <c r="N169" i="13"/>
  <c r="M165" i="13"/>
  <c r="N165" i="13"/>
  <c r="M161" i="13"/>
  <c r="N161" i="13"/>
  <c r="N157" i="13"/>
  <c r="M157" i="13"/>
  <c r="M153" i="13"/>
  <c r="N153" i="13"/>
  <c r="M149" i="13"/>
  <c r="N149" i="13"/>
  <c r="M145" i="13"/>
  <c r="N145" i="13"/>
  <c r="N141" i="13"/>
  <c r="M141" i="13"/>
  <c r="M137" i="13"/>
  <c r="N137" i="13"/>
  <c r="M133" i="13"/>
  <c r="N133" i="13"/>
  <c r="M129" i="13"/>
  <c r="N129" i="13"/>
  <c r="K129" i="13"/>
  <c r="N125" i="13"/>
  <c r="M125" i="13"/>
  <c r="M121" i="13"/>
  <c r="N121" i="13"/>
  <c r="M117" i="13"/>
  <c r="N117" i="13"/>
  <c r="M113" i="13"/>
  <c r="N113" i="13"/>
  <c r="K113" i="13"/>
  <c r="N109" i="13"/>
  <c r="M109" i="13"/>
  <c r="M105" i="13"/>
  <c r="N105" i="13"/>
  <c r="M101" i="13"/>
  <c r="N101" i="13"/>
  <c r="E2" i="14"/>
  <c r="J169" i="13"/>
  <c r="J165" i="13"/>
  <c r="J161" i="13"/>
  <c r="J157" i="13"/>
  <c r="J153" i="13"/>
  <c r="J149" i="13"/>
  <c r="J145" i="13"/>
  <c r="J141" i="13"/>
  <c r="J137" i="13"/>
  <c r="J133" i="13"/>
  <c r="J129" i="13"/>
  <c r="J125" i="13"/>
  <c r="J121" i="13"/>
  <c r="J117" i="13"/>
  <c r="J113" i="13"/>
  <c r="J109" i="13"/>
  <c r="J105" i="13"/>
  <c r="J101" i="13"/>
  <c r="K137" i="13"/>
  <c r="K125" i="13"/>
  <c r="K117" i="13"/>
  <c r="N304" i="13"/>
  <c r="J304" i="13"/>
  <c r="M304" i="13"/>
  <c r="N300" i="13"/>
  <c r="M300" i="13"/>
  <c r="J300" i="13"/>
  <c r="K300" i="13"/>
  <c r="N296" i="13"/>
  <c r="J296" i="13"/>
  <c r="M296" i="13"/>
  <c r="N292" i="13"/>
  <c r="M292" i="13"/>
  <c r="J292" i="13"/>
  <c r="N288" i="13"/>
  <c r="M288" i="13"/>
  <c r="J288" i="13"/>
  <c r="N284" i="13"/>
  <c r="M284" i="13"/>
  <c r="J284" i="13"/>
  <c r="K284" i="13"/>
  <c r="N280" i="13"/>
  <c r="J280" i="13"/>
  <c r="M280" i="13"/>
  <c r="N276" i="13"/>
  <c r="M276" i="13"/>
  <c r="J276" i="13"/>
  <c r="N272" i="13"/>
  <c r="J272" i="13"/>
  <c r="M272" i="13"/>
  <c r="K272" i="13"/>
  <c r="N268" i="13"/>
  <c r="M268" i="13"/>
  <c r="J268" i="13"/>
  <c r="N264" i="13"/>
  <c r="K264" i="13"/>
  <c r="J264" i="13"/>
  <c r="M264" i="13"/>
  <c r="N260" i="13"/>
  <c r="M260" i="13"/>
  <c r="J260" i="13"/>
  <c r="N256" i="13"/>
  <c r="M256" i="13"/>
  <c r="J256" i="13"/>
  <c r="N252" i="13"/>
  <c r="M252" i="13"/>
  <c r="J252" i="13"/>
  <c r="N248" i="13"/>
  <c r="K248" i="13"/>
  <c r="J248" i="13"/>
  <c r="M248" i="13"/>
  <c r="N244" i="13"/>
  <c r="M244" i="13"/>
  <c r="J244" i="13"/>
  <c r="K244" i="13"/>
  <c r="N240" i="13"/>
  <c r="J240" i="13"/>
  <c r="M240" i="13"/>
  <c r="N236" i="13"/>
  <c r="M236" i="13"/>
  <c r="J236" i="13"/>
  <c r="K236" i="13"/>
  <c r="N232" i="13"/>
  <c r="K232" i="13"/>
  <c r="J232" i="13"/>
  <c r="M232" i="13"/>
  <c r="N228" i="13"/>
  <c r="M228" i="13"/>
  <c r="J228" i="13"/>
  <c r="N224" i="13"/>
  <c r="M224" i="13"/>
  <c r="J224" i="13"/>
  <c r="N220" i="13"/>
  <c r="M220" i="13"/>
  <c r="J220" i="13"/>
  <c r="N216" i="13"/>
  <c r="K216" i="13"/>
  <c r="J216" i="13"/>
  <c r="M216" i="13"/>
  <c r="N212" i="13"/>
  <c r="M212" i="13"/>
  <c r="J212" i="13"/>
  <c r="N208" i="13"/>
  <c r="J208" i="13"/>
  <c r="M208" i="13"/>
  <c r="K208" i="13"/>
  <c r="N204" i="13"/>
  <c r="M204" i="13"/>
  <c r="J204" i="13"/>
  <c r="N200" i="13"/>
  <c r="K200" i="13"/>
  <c r="J200" i="13"/>
  <c r="M200" i="13"/>
  <c r="N196" i="13"/>
  <c r="M196" i="13"/>
  <c r="J196" i="13"/>
  <c r="N192" i="13"/>
  <c r="M192" i="13"/>
  <c r="J192" i="13"/>
  <c r="N188" i="13"/>
  <c r="M188" i="13"/>
  <c r="J188" i="13"/>
  <c r="N184" i="13"/>
  <c r="K184" i="13"/>
  <c r="J184" i="13"/>
  <c r="M184" i="13"/>
  <c r="N180" i="13"/>
  <c r="M180" i="13"/>
  <c r="J180" i="13"/>
  <c r="K180" i="13"/>
  <c r="N176" i="13"/>
  <c r="J176" i="13"/>
  <c r="M176" i="13"/>
  <c r="K296" i="13"/>
  <c r="K276" i="13"/>
  <c r="K260" i="13"/>
  <c r="K252" i="13"/>
  <c r="K192" i="13"/>
  <c r="C15" i="14"/>
  <c r="D15" i="14"/>
  <c r="C14" i="14"/>
  <c r="D14" i="14"/>
  <c r="E14" i="14"/>
  <c r="N172" i="13"/>
  <c r="M172" i="13"/>
  <c r="N168" i="13"/>
  <c r="M168" i="13"/>
  <c r="N164" i="13"/>
  <c r="M164" i="13"/>
  <c r="N160" i="13"/>
  <c r="M160" i="13"/>
  <c r="N156" i="13"/>
  <c r="M156" i="13"/>
  <c r="N152" i="13"/>
  <c r="M152" i="13"/>
  <c r="N148" i="13"/>
  <c r="M148" i="13"/>
  <c r="N144" i="13"/>
  <c r="M144" i="13"/>
  <c r="N140" i="13"/>
  <c r="M140" i="13"/>
  <c r="N136" i="13"/>
  <c r="M136" i="13"/>
  <c r="N132" i="13"/>
  <c r="M132" i="13"/>
  <c r="N128" i="13"/>
  <c r="M128" i="13"/>
  <c r="N124" i="13"/>
  <c r="M124" i="13"/>
  <c r="K124" i="13"/>
  <c r="N120" i="13"/>
  <c r="M120" i="13"/>
  <c r="N116" i="13"/>
  <c r="M116" i="13"/>
  <c r="N112" i="13"/>
  <c r="M112" i="13"/>
  <c r="N108" i="13"/>
  <c r="M108" i="13"/>
  <c r="K108" i="13"/>
  <c r="N104" i="13"/>
  <c r="M104" i="13"/>
  <c r="J172" i="13"/>
  <c r="J168" i="13"/>
  <c r="J164" i="13"/>
  <c r="J160" i="13"/>
  <c r="J156" i="13"/>
  <c r="J152" i="13"/>
  <c r="J148" i="13"/>
  <c r="J144" i="13"/>
  <c r="J140" i="13"/>
  <c r="J136" i="13"/>
  <c r="J132" i="13"/>
  <c r="J128" i="13"/>
  <c r="J124" i="13"/>
  <c r="J120" i="13"/>
  <c r="J116" i="13"/>
  <c r="J112" i="13"/>
  <c r="J108" i="13"/>
  <c r="J104" i="13"/>
  <c r="K141" i="13"/>
  <c r="K136" i="13"/>
  <c r="K116" i="13"/>
  <c r="K109" i="13"/>
  <c r="K101" i="13"/>
  <c r="C18" i="14"/>
  <c r="D18" i="14"/>
  <c r="E18" i="14"/>
  <c r="D8" i="14"/>
  <c r="C8" i="14"/>
  <c r="E8" i="14"/>
  <c r="N307" i="13"/>
  <c r="M307" i="13"/>
  <c r="K307" i="13"/>
  <c r="N303" i="13"/>
  <c r="M303" i="13"/>
  <c r="K303" i="13"/>
  <c r="J303" i="13"/>
  <c r="N299" i="13"/>
  <c r="M299" i="13"/>
  <c r="K299" i="13"/>
  <c r="N295" i="13"/>
  <c r="M295" i="13"/>
  <c r="K295" i="13"/>
  <c r="N291" i="13"/>
  <c r="M291" i="13"/>
  <c r="K291" i="13"/>
  <c r="N287" i="13"/>
  <c r="M287" i="13"/>
  <c r="K287" i="13"/>
  <c r="J287" i="13"/>
  <c r="N283" i="13"/>
  <c r="M283" i="13"/>
  <c r="K283" i="13"/>
  <c r="N279" i="13"/>
  <c r="M279" i="13"/>
  <c r="K279" i="13"/>
  <c r="N275" i="13"/>
  <c r="M275" i="13"/>
  <c r="K275" i="13"/>
  <c r="N271" i="13"/>
  <c r="M271" i="13"/>
  <c r="J271" i="13"/>
  <c r="N267" i="13"/>
  <c r="M267" i="13"/>
  <c r="N263" i="13"/>
  <c r="M263" i="13"/>
  <c r="N259" i="13"/>
  <c r="M259" i="13"/>
  <c r="K259" i="13"/>
  <c r="N255" i="13"/>
  <c r="M255" i="13"/>
  <c r="J255" i="13"/>
  <c r="N251" i="13"/>
  <c r="M251" i="13"/>
  <c r="K251" i="13"/>
  <c r="N247" i="13"/>
  <c r="M247" i="13"/>
  <c r="N243" i="13"/>
  <c r="M243" i="13"/>
  <c r="K243" i="13"/>
  <c r="N239" i="13"/>
  <c r="M239" i="13"/>
  <c r="J239" i="13"/>
  <c r="N235" i="13"/>
  <c r="M235" i="13"/>
  <c r="N231" i="13"/>
  <c r="M231" i="13"/>
  <c r="N227" i="13"/>
  <c r="M227" i="13"/>
  <c r="K227" i="13"/>
  <c r="N223" i="13"/>
  <c r="M223" i="13"/>
  <c r="K223" i="13"/>
  <c r="J223" i="13"/>
  <c r="N219" i="13"/>
  <c r="M219" i="13"/>
  <c r="N215" i="13"/>
  <c r="M215" i="13"/>
  <c r="K215" i="13"/>
  <c r="N211" i="13"/>
  <c r="M211" i="13"/>
  <c r="K211" i="13"/>
  <c r="N207" i="13"/>
  <c r="M207" i="13"/>
  <c r="J207" i="13"/>
  <c r="N203" i="13"/>
  <c r="M203" i="13"/>
  <c r="N199" i="13"/>
  <c r="M199" i="13"/>
  <c r="N195" i="13"/>
  <c r="M195" i="13"/>
  <c r="K195" i="13"/>
  <c r="N191" i="13"/>
  <c r="M191" i="13"/>
  <c r="J191" i="13"/>
  <c r="N187" i="13"/>
  <c r="M187" i="13"/>
  <c r="K187" i="13"/>
  <c r="N183" i="13"/>
  <c r="M183" i="13"/>
  <c r="N179" i="13"/>
  <c r="M179" i="13"/>
  <c r="K179" i="13"/>
  <c r="N175" i="13"/>
  <c r="M175" i="13"/>
  <c r="J175" i="13"/>
  <c r="J306" i="13"/>
  <c r="J299" i="13"/>
  <c r="J279" i="13"/>
  <c r="J267" i="13"/>
  <c r="J247" i="13"/>
  <c r="J235" i="13"/>
  <c r="J215" i="13"/>
  <c r="J203" i="13"/>
  <c r="J183" i="13"/>
  <c r="K288" i="13"/>
  <c r="K240" i="13"/>
  <c r="K231" i="13"/>
  <c r="K224" i="13"/>
  <c r="K204" i="13"/>
  <c r="K191" i="13"/>
  <c r="E5" i="14"/>
  <c r="C12" i="14"/>
  <c r="D12" i="14"/>
  <c r="D7" i="14"/>
  <c r="C7" i="14"/>
  <c r="E7" i="14"/>
  <c r="N171" i="13"/>
  <c r="M171" i="13"/>
  <c r="N167" i="13"/>
  <c r="M167" i="13"/>
  <c r="N163" i="13"/>
  <c r="M163" i="13"/>
  <c r="N159" i="13"/>
  <c r="M159" i="13"/>
  <c r="N155" i="13"/>
  <c r="M155" i="13"/>
  <c r="N151" i="13"/>
  <c r="M151" i="13"/>
  <c r="N147" i="13"/>
  <c r="M147" i="13"/>
  <c r="N143" i="13"/>
  <c r="M143" i="13"/>
  <c r="N139" i="13"/>
  <c r="M139" i="13"/>
  <c r="N135" i="13"/>
  <c r="M135" i="13"/>
  <c r="N131" i="13"/>
  <c r="M131" i="13"/>
  <c r="K131" i="13"/>
  <c r="N127" i="13"/>
  <c r="M127" i="13"/>
  <c r="K127" i="13"/>
  <c r="N123" i="13"/>
  <c r="M123" i="13"/>
  <c r="K123" i="13"/>
  <c r="N119" i="13"/>
  <c r="M119" i="13"/>
  <c r="K119" i="13"/>
  <c r="N115" i="13"/>
  <c r="M115" i="13"/>
  <c r="K115" i="13"/>
  <c r="N111" i="13"/>
  <c r="M111" i="13"/>
  <c r="K111" i="13"/>
  <c r="N107" i="13"/>
  <c r="M107" i="13"/>
  <c r="K107" i="13"/>
  <c r="N103" i="13"/>
  <c r="M103" i="13"/>
  <c r="K103" i="13"/>
  <c r="J171" i="13"/>
  <c r="J167" i="13"/>
  <c r="J163" i="13"/>
  <c r="J159" i="13"/>
  <c r="J155" i="13"/>
  <c r="J151" i="13"/>
  <c r="J147" i="13"/>
  <c r="J143" i="13"/>
  <c r="J139" i="13"/>
  <c r="J135" i="13"/>
  <c r="J131" i="13"/>
  <c r="J127" i="13"/>
  <c r="J123" i="13"/>
  <c r="J119" i="13"/>
  <c r="J115" i="13"/>
  <c r="J111" i="13"/>
  <c r="J107" i="13"/>
  <c r="J103" i="13"/>
  <c r="K135" i="13"/>
  <c r="D10" i="14"/>
  <c r="C10" i="14"/>
  <c r="E10" i="14"/>
  <c r="C4" i="14"/>
  <c r="D4" i="14"/>
  <c r="E4" i="14"/>
  <c r="M306" i="13"/>
  <c r="N306" i="13"/>
  <c r="M302" i="13"/>
  <c r="N302" i="13"/>
  <c r="M298" i="13"/>
  <c r="N298" i="13"/>
  <c r="J298" i="13"/>
  <c r="M294" i="13"/>
  <c r="N294" i="13"/>
  <c r="K294" i="13"/>
  <c r="M290" i="13"/>
  <c r="N290" i="13"/>
  <c r="M286" i="13"/>
  <c r="N286" i="13"/>
  <c r="M282" i="13"/>
  <c r="N282" i="13"/>
  <c r="J282" i="13"/>
  <c r="M278" i="13"/>
  <c r="N278" i="13"/>
  <c r="K278" i="13"/>
  <c r="M274" i="13"/>
  <c r="N274" i="13"/>
  <c r="K274" i="13"/>
  <c r="M270" i="13"/>
  <c r="N270" i="13"/>
  <c r="K270" i="13"/>
  <c r="M266" i="13"/>
  <c r="N266" i="13"/>
  <c r="K266" i="13"/>
  <c r="J266" i="13"/>
  <c r="M262" i="13"/>
  <c r="N262" i="13"/>
  <c r="K262" i="13"/>
  <c r="M258" i="13"/>
  <c r="N258" i="13"/>
  <c r="K258" i="13"/>
  <c r="M254" i="13"/>
  <c r="N254" i="13"/>
  <c r="K254" i="13"/>
  <c r="M250" i="13"/>
  <c r="N250" i="13"/>
  <c r="K250" i="13"/>
  <c r="J250" i="13"/>
  <c r="M246" i="13"/>
  <c r="N246" i="13"/>
  <c r="K246" i="13"/>
  <c r="N242" i="13"/>
  <c r="M242" i="13"/>
  <c r="K242" i="13"/>
  <c r="N238" i="13"/>
  <c r="M238" i="13"/>
  <c r="K238" i="13"/>
  <c r="N234" i="13"/>
  <c r="M234" i="13"/>
  <c r="K234" i="13"/>
  <c r="J234" i="13"/>
  <c r="N230" i="13"/>
  <c r="M230" i="13"/>
  <c r="K230" i="13"/>
  <c r="N226" i="13"/>
  <c r="M226" i="13"/>
  <c r="K226" i="13"/>
  <c r="N222" i="13"/>
  <c r="M222" i="13"/>
  <c r="K222" i="13"/>
  <c r="N218" i="13"/>
  <c r="M218" i="13"/>
  <c r="K218" i="13"/>
  <c r="J218" i="13"/>
  <c r="N214" i="13"/>
  <c r="M214" i="13"/>
  <c r="K214" i="13"/>
  <c r="N210" i="13"/>
  <c r="M210" i="13"/>
  <c r="K210" i="13"/>
  <c r="N206" i="13"/>
  <c r="M206" i="13"/>
  <c r="K206" i="13"/>
  <c r="N202" i="13"/>
  <c r="M202" i="13"/>
  <c r="K202" i="13"/>
  <c r="J202" i="13"/>
  <c r="N198" i="13"/>
  <c r="M198" i="13"/>
  <c r="K198" i="13"/>
  <c r="N194" i="13"/>
  <c r="M194" i="13"/>
  <c r="K194" i="13"/>
  <c r="N190" i="13"/>
  <c r="M190" i="13"/>
  <c r="K190" i="13"/>
  <c r="N186" i="13"/>
  <c r="M186" i="13"/>
  <c r="K186" i="13"/>
  <c r="J186" i="13"/>
  <c r="N182" i="13"/>
  <c r="M182" i="13"/>
  <c r="K182" i="13"/>
  <c r="N178" i="13"/>
  <c r="M178" i="13"/>
  <c r="K178" i="13"/>
  <c r="N174" i="13"/>
  <c r="M174" i="13"/>
  <c r="K174" i="13"/>
  <c r="J278" i="13"/>
  <c r="J246" i="13"/>
  <c r="J214" i="13"/>
  <c r="J182" i="13"/>
  <c r="K298" i="13"/>
  <c r="K292" i="13"/>
  <c r="K286" i="13"/>
  <c r="K280" i="13"/>
  <c r="K271" i="13"/>
  <c r="K263" i="13"/>
  <c r="K256" i="13"/>
  <c r="K247" i="13"/>
  <c r="K239" i="13"/>
  <c r="K220" i="13"/>
  <c r="K212" i="13"/>
  <c r="K196" i="13"/>
  <c r="K188" i="13"/>
  <c r="E15" i="14"/>
  <c r="E12" i="14"/>
  <c r="C19" i="14"/>
  <c r="D19" i="14"/>
  <c r="E19" i="14"/>
  <c r="C9" i="14"/>
  <c r="D9" i="14"/>
  <c r="C3" i="14"/>
  <c r="D3" i="14"/>
  <c r="E3" i="14"/>
  <c r="N170" i="13"/>
  <c r="M170" i="13"/>
  <c r="N166" i="13"/>
  <c r="M166" i="13"/>
  <c r="N162" i="13"/>
  <c r="M162" i="13"/>
  <c r="N158" i="13"/>
  <c r="M158" i="13"/>
  <c r="N154" i="13"/>
  <c r="M154" i="13"/>
  <c r="N150" i="13"/>
  <c r="M150" i="13"/>
  <c r="N146" i="13"/>
  <c r="M146" i="13"/>
  <c r="N142" i="13"/>
  <c r="M142" i="13"/>
  <c r="K142" i="13"/>
  <c r="N138" i="13"/>
  <c r="M138" i="13"/>
  <c r="K138" i="13"/>
  <c r="N134" i="13"/>
  <c r="M134" i="13"/>
  <c r="K134" i="13"/>
  <c r="N130" i="13"/>
  <c r="M130" i="13"/>
  <c r="N126" i="13"/>
  <c r="M126" i="13"/>
  <c r="N122" i="13"/>
  <c r="M122" i="13"/>
  <c r="N118" i="13"/>
  <c r="M118" i="13"/>
  <c r="K118" i="13"/>
  <c r="N114" i="13"/>
  <c r="M114" i="13"/>
  <c r="N110" i="13"/>
  <c r="M110" i="13"/>
  <c r="N106" i="13"/>
  <c r="M106" i="13"/>
  <c r="N102" i="13"/>
  <c r="M102" i="13"/>
  <c r="E6" i="14"/>
  <c r="K102" i="13"/>
  <c r="J170" i="13"/>
  <c r="J166" i="13"/>
  <c r="J162" i="13"/>
  <c r="J158" i="13"/>
  <c r="J154" i="13"/>
  <c r="J150" i="13"/>
  <c r="J146" i="13"/>
  <c r="J142" i="13"/>
  <c r="J138" i="13"/>
  <c r="J134" i="13"/>
  <c r="J130" i="13"/>
  <c r="J126" i="13"/>
  <c r="J122" i="13"/>
  <c r="J118" i="13"/>
  <c r="J114" i="13"/>
  <c r="J110" i="13"/>
  <c r="J106" i="13"/>
  <c r="J102" i="13"/>
  <c r="K172" i="13"/>
  <c r="K168" i="13"/>
  <c r="K164" i="13"/>
  <c r="K160" i="13"/>
  <c r="K156" i="13"/>
  <c r="K152" i="13"/>
  <c r="K148" i="13"/>
  <c r="K144" i="13"/>
  <c r="K139" i="13"/>
  <c r="K133" i="13"/>
  <c r="K126" i="13"/>
  <c r="K120" i="13"/>
  <c r="K112" i="13"/>
  <c r="K105" i="13"/>
  <c r="J302" i="13"/>
  <c r="J295" i="13"/>
  <c r="J290" i="13"/>
  <c r="J283" i="13"/>
  <c r="J270" i="13"/>
  <c r="J263" i="13"/>
  <c r="J258" i="13"/>
  <c r="J251" i="13"/>
  <c r="J238" i="13"/>
  <c r="J231" i="13"/>
  <c r="J226" i="13"/>
  <c r="J219" i="13"/>
  <c r="J206" i="13"/>
  <c r="J199" i="13"/>
  <c r="J194" i="13"/>
  <c r="J187" i="13"/>
  <c r="J174" i="13"/>
  <c r="K304" i="13"/>
  <c r="K290" i="13"/>
  <c r="K268" i="13"/>
  <c r="K255" i="13"/>
  <c r="K235" i="13"/>
  <c r="K228" i="13"/>
  <c r="K219" i="13"/>
  <c r="K176" i="13"/>
  <c r="C13" i="14"/>
  <c r="D13" i="14"/>
  <c r="D2" i="14"/>
  <c r="C2" i="14"/>
  <c r="E13" i="14"/>
  <c r="H14" i="14"/>
  <c r="D17" i="14"/>
  <c r="C17" i="14"/>
  <c r="E17" i="14"/>
  <c r="C6" i="14"/>
  <c r="D6" i="14"/>
  <c r="D16" i="14"/>
  <c r="C16" i="14"/>
  <c r="E16" i="14"/>
  <c r="M305" i="13"/>
  <c r="N305" i="13"/>
  <c r="M301" i="13"/>
  <c r="N301" i="13"/>
  <c r="M297" i="13"/>
  <c r="N297" i="13"/>
  <c r="M293" i="13"/>
  <c r="N293" i="13"/>
  <c r="M289" i="13"/>
  <c r="N289" i="13"/>
  <c r="M285" i="13"/>
  <c r="N285" i="13"/>
  <c r="M281" i="13"/>
  <c r="N281" i="13"/>
  <c r="M277" i="13"/>
  <c r="N277" i="13"/>
  <c r="M273" i="13"/>
  <c r="N273" i="13"/>
  <c r="M269" i="13"/>
  <c r="N269" i="13"/>
  <c r="M265" i="13"/>
  <c r="N265" i="13"/>
  <c r="M261" i="13"/>
  <c r="N261" i="13"/>
  <c r="M257" i="13"/>
  <c r="N257" i="13"/>
  <c r="M253" i="13"/>
  <c r="N253" i="13"/>
  <c r="M249" i="13"/>
  <c r="N249" i="13"/>
  <c r="M245" i="13"/>
  <c r="N245" i="13"/>
  <c r="M241" i="13"/>
  <c r="N241" i="13"/>
  <c r="N237" i="13"/>
  <c r="M237" i="13"/>
  <c r="M233" i="13"/>
  <c r="N233" i="13"/>
  <c r="M229" i="13"/>
  <c r="N229" i="13"/>
  <c r="M225" i="13"/>
  <c r="N225" i="13"/>
  <c r="N221" i="13"/>
  <c r="M221" i="13"/>
  <c r="M217" i="13"/>
  <c r="N217" i="13"/>
  <c r="M213" i="13"/>
  <c r="N213" i="13"/>
  <c r="M209" i="13"/>
  <c r="N209" i="13"/>
  <c r="N205" i="13"/>
  <c r="M205" i="13"/>
  <c r="M201" i="13"/>
  <c r="N201" i="13"/>
  <c r="M197" i="13"/>
  <c r="N197" i="13"/>
  <c r="M193" i="13"/>
  <c r="N193" i="13"/>
  <c r="N189" i="13"/>
  <c r="M189" i="13"/>
  <c r="M185" i="13"/>
  <c r="N185" i="13"/>
  <c r="M181" i="13"/>
  <c r="N181" i="13"/>
  <c r="M177" i="13"/>
  <c r="N177" i="13"/>
  <c r="N173" i="13"/>
  <c r="M173" i="13"/>
  <c r="K269" i="13"/>
  <c r="K253" i="13"/>
  <c r="K237" i="13"/>
  <c r="K221" i="13"/>
  <c r="K205" i="13"/>
  <c r="K189" i="13"/>
  <c r="K173" i="13"/>
  <c r="H16" i="14"/>
  <c r="H12" i="14"/>
  <c r="H8" i="14"/>
  <c r="H4" i="14"/>
  <c r="I2" i="14" l="1"/>
  <c r="B2" i="14"/>
  <c r="I16" i="14"/>
  <c r="B16" i="14"/>
  <c r="I6" i="14"/>
  <c r="B6" i="14"/>
  <c r="I9" i="14"/>
  <c r="B9" i="14"/>
  <c r="I12" i="14"/>
  <c r="B12" i="14"/>
  <c r="I15" i="14"/>
  <c r="B15" i="14"/>
  <c r="I11" i="14"/>
  <c r="B11" i="14"/>
  <c r="I13" i="14"/>
  <c r="B13" i="14"/>
  <c r="I3" i="14"/>
  <c r="B3" i="14"/>
  <c r="I19" i="14"/>
  <c r="B19" i="14"/>
  <c r="I4" i="14"/>
  <c r="B4" i="14"/>
  <c r="I10" i="14"/>
  <c r="B10" i="14"/>
  <c r="I7" i="14"/>
  <c r="B7" i="14"/>
  <c r="I14" i="14"/>
  <c r="B14" i="14"/>
  <c r="I17" i="14"/>
  <c r="B17" i="14"/>
  <c r="I8" i="14"/>
  <c r="B8" i="14"/>
  <c r="I18" i="14"/>
  <c r="B18" i="14"/>
  <c r="I5" i="14"/>
  <c r="J5" i="14" s="1"/>
  <c r="B5" i="14"/>
  <c r="J8" i="14" l="1"/>
  <c r="J14" i="14"/>
  <c r="J17" i="14"/>
  <c r="J4" i="14"/>
  <c r="J11" i="14"/>
  <c r="J6" i="14"/>
  <c r="J10" i="14"/>
  <c r="J13" i="14"/>
  <c r="J16" i="14"/>
  <c r="J19" i="14"/>
  <c r="J15" i="14"/>
  <c r="J9" i="14"/>
  <c r="J18" i="14"/>
  <c r="J7" i="14"/>
  <c r="J3" i="14"/>
  <c r="J12" i="14"/>
  <c r="J2" i="14"/>
  <c r="K2" i="14" l="1"/>
  <c r="J96" i="13" s="1"/>
  <c r="K18" i="14"/>
  <c r="J92" i="13" s="1"/>
  <c r="K10" i="14"/>
  <c r="K92" i="13" s="1"/>
  <c r="K11" i="14"/>
  <c r="K100" i="13" s="1"/>
  <c r="K12" i="14"/>
  <c r="J99" i="13" s="1"/>
  <c r="K9" i="14"/>
  <c r="K97" i="13" s="1"/>
  <c r="K8" i="14"/>
  <c r="J94" i="13" s="1"/>
  <c r="K4" i="14"/>
  <c r="K95" i="13" s="1"/>
  <c r="K3" i="14"/>
  <c r="K96" i="13" s="1"/>
  <c r="K15" i="14"/>
  <c r="K98" i="13" s="1"/>
  <c r="K16" i="14"/>
  <c r="J95" i="13" s="1"/>
  <c r="K5" i="14"/>
  <c r="J98" i="13" s="1"/>
  <c r="K17" i="14"/>
  <c r="J93" i="13" s="1"/>
  <c r="K7" i="14"/>
  <c r="J97" i="13" s="1"/>
  <c r="K19" i="14"/>
  <c r="K99" i="13" s="1"/>
  <c r="K13" i="14"/>
  <c r="K94" i="13" s="1"/>
  <c r="K6" i="14"/>
  <c r="K93" i="13" s="1"/>
  <c r="K14" i="14"/>
  <c r="J100" i="13" s="1"/>
  <c r="K82" i="13" l="1"/>
  <c r="J91" i="13"/>
  <c r="K73" i="13"/>
  <c r="J7" i="13"/>
  <c r="K54" i="13"/>
  <c r="J44" i="13"/>
  <c r="K11" i="13"/>
  <c r="J24" i="13"/>
  <c r="K35" i="13"/>
  <c r="J63" i="13"/>
  <c r="K36" i="13"/>
  <c r="J73" i="13"/>
  <c r="J45" i="13"/>
  <c r="K64" i="13"/>
  <c r="M15" i="14"/>
  <c r="K55" i="13"/>
  <c r="J90" i="13"/>
  <c r="J9" i="13"/>
  <c r="J25" i="13"/>
  <c r="K19" i="13"/>
  <c r="K81" i="13"/>
  <c r="N9" i="14"/>
  <c r="J72" i="13"/>
  <c r="K46" i="13"/>
  <c r="P9" i="14"/>
  <c r="M9" i="14"/>
  <c r="K63" i="13"/>
  <c r="K80" i="13"/>
  <c r="O9" i="14"/>
  <c r="J89" i="13"/>
  <c r="J55" i="13"/>
  <c r="K37" i="13"/>
  <c r="J26" i="13"/>
  <c r="J4" i="13"/>
  <c r="K13" i="13"/>
  <c r="J49" i="13"/>
  <c r="J83" i="13"/>
  <c r="K74" i="13"/>
  <c r="K57" i="13"/>
  <c r="J66" i="13"/>
  <c r="J32" i="13"/>
  <c r="K40" i="13"/>
  <c r="K22" i="13"/>
  <c r="K7" i="13"/>
  <c r="J15" i="13"/>
  <c r="J43" i="13"/>
  <c r="K53" i="13"/>
  <c r="K72" i="13"/>
  <c r="K91" i="13"/>
  <c r="K15" i="13"/>
  <c r="J81" i="13"/>
  <c r="J62" i="13"/>
  <c r="J5" i="13"/>
  <c r="J23" i="13"/>
  <c r="K34" i="13"/>
  <c r="K29" i="13"/>
  <c r="J82" i="13"/>
  <c r="J46" i="13"/>
  <c r="K83" i="13"/>
  <c r="J64" i="13"/>
  <c r="K14" i="13"/>
  <c r="K47" i="13"/>
  <c r="J27" i="13"/>
  <c r="K65" i="13"/>
  <c r="J8" i="13"/>
  <c r="J58" i="13"/>
  <c r="J39" i="13"/>
  <c r="K49" i="13"/>
  <c r="K68" i="13"/>
  <c r="O6" i="14" s="1"/>
  <c r="K30" i="13"/>
  <c r="K87" i="13"/>
  <c r="J77" i="13"/>
  <c r="K2" i="13"/>
  <c r="J14" i="13"/>
  <c r="J21" i="13"/>
  <c r="K42" i="13"/>
  <c r="J68" i="13"/>
  <c r="K76" i="13"/>
  <c r="J19" i="13"/>
  <c r="K59" i="13"/>
  <c r="K24" i="13"/>
  <c r="J51" i="13"/>
  <c r="J85" i="13"/>
  <c r="K4" i="13"/>
  <c r="J34" i="13"/>
  <c r="K84" i="13"/>
  <c r="K39" i="13"/>
  <c r="J65" i="13"/>
  <c r="J48" i="13"/>
  <c r="J74" i="13"/>
  <c r="K56" i="13"/>
  <c r="J31" i="13"/>
  <c r="K28" i="13"/>
  <c r="J17" i="13"/>
  <c r="K5" i="13"/>
  <c r="K77" i="13"/>
  <c r="K60" i="13"/>
  <c r="J86" i="13"/>
  <c r="J52" i="13"/>
  <c r="K43" i="13"/>
  <c r="J69" i="13"/>
  <c r="K25" i="13"/>
  <c r="J35" i="13"/>
  <c r="K6" i="13"/>
  <c r="J13" i="13"/>
  <c r="K31" i="13"/>
  <c r="J59" i="13"/>
  <c r="M7" i="14"/>
  <c r="K88" i="13"/>
  <c r="J40" i="13"/>
  <c r="K69" i="13"/>
  <c r="K50" i="13"/>
  <c r="J78" i="13"/>
  <c r="K16" i="13"/>
  <c r="J20" i="13"/>
  <c r="J2" i="13"/>
  <c r="K51" i="13"/>
  <c r="J79" i="13"/>
  <c r="K32" i="13"/>
  <c r="J41" i="13"/>
  <c r="K70" i="13"/>
  <c r="O4" i="14" s="1"/>
  <c r="K89" i="13"/>
  <c r="J10" i="13"/>
  <c r="J60" i="13"/>
  <c r="J28" i="13"/>
  <c r="K12" i="13"/>
  <c r="K44" i="13"/>
  <c r="J70" i="13"/>
  <c r="J87" i="13"/>
  <c r="K61" i="13"/>
  <c r="K78" i="13"/>
  <c r="J36" i="13"/>
  <c r="J53" i="13"/>
  <c r="K26" i="13"/>
  <c r="J18" i="13"/>
  <c r="K8" i="13"/>
  <c r="N10" i="14"/>
  <c r="J67" i="13"/>
  <c r="J84" i="13"/>
  <c r="K58" i="13"/>
  <c r="K23" i="13"/>
  <c r="K41" i="13"/>
  <c r="J50" i="13"/>
  <c r="K75" i="13"/>
  <c r="O10" i="14"/>
  <c r="J33" i="13"/>
  <c r="K9" i="13"/>
  <c r="J11" i="13"/>
  <c r="N16" i="14"/>
  <c r="K67" i="13"/>
  <c r="J76" i="13"/>
  <c r="K21" i="13"/>
  <c r="O2" i="14" s="1"/>
  <c r="K48" i="13"/>
  <c r="O17" i="14" s="1"/>
  <c r="J57" i="13"/>
  <c r="J16" i="13"/>
  <c r="K86" i="13"/>
  <c r="J38" i="13"/>
  <c r="J29" i="13"/>
  <c r="O16" i="14"/>
  <c r="K10" i="13"/>
  <c r="M5" i="14" s="1"/>
  <c r="N3" i="14"/>
  <c r="K62" i="13"/>
  <c r="P3" i="14"/>
  <c r="J54" i="13"/>
  <c r="J71" i="13"/>
  <c r="M12" i="14" s="1"/>
  <c r="K79" i="13"/>
  <c r="N5" i="14" s="1"/>
  <c r="M3" i="14"/>
  <c r="J88" i="13"/>
  <c r="N7" i="14" s="1"/>
  <c r="K27" i="13"/>
  <c r="O14" i="14" s="1"/>
  <c r="J37" i="13"/>
  <c r="K45" i="13"/>
  <c r="N15" i="14" s="1"/>
  <c r="O3" i="14"/>
  <c r="K18" i="13"/>
  <c r="J6" i="13"/>
  <c r="N13" i="14" s="1"/>
  <c r="K66" i="13"/>
  <c r="N8" i="14"/>
  <c r="J75" i="13"/>
  <c r="J47" i="13"/>
  <c r="K38" i="13"/>
  <c r="M16" i="14" s="1"/>
  <c r="P16" i="14" s="1"/>
  <c r="J56" i="13"/>
  <c r="P8" i="14"/>
  <c r="K85" i="13"/>
  <c r="M8" i="14"/>
  <c r="J12" i="13"/>
  <c r="O5" i="14" s="1"/>
  <c r="K20" i="13"/>
  <c r="O7" i="14" s="1"/>
  <c r="O8" i="14"/>
  <c r="K3" i="13"/>
  <c r="J42" i="13"/>
  <c r="K52" i="13"/>
  <c r="M13" i="14" s="1"/>
  <c r="J61" i="13"/>
  <c r="K90" i="13"/>
  <c r="J80" i="13"/>
  <c r="J22" i="13"/>
  <c r="K71" i="13"/>
  <c r="J3" i="13"/>
  <c r="K33" i="13"/>
  <c r="M10" i="14" s="1"/>
  <c r="P10" i="14" s="1"/>
  <c r="K17" i="13"/>
  <c r="M14" i="14" l="1"/>
  <c r="P5" i="14"/>
  <c r="N14" i="14"/>
  <c r="N12" i="14"/>
  <c r="P12" i="14" s="1"/>
  <c r="O15" i="14"/>
  <c r="O19" i="14"/>
  <c r="P7" i="14"/>
  <c r="P15" i="14"/>
  <c r="N19" i="14"/>
  <c r="N4" i="14"/>
  <c r="M19" i="14"/>
  <c r="O12" i="14"/>
  <c r="N17" i="14"/>
  <c r="M4" i="14"/>
  <c r="P4" i="14" s="1"/>
  <c r="N11" i="14"/>
  <c r="M11" i="14"/>
  <c r="M17" i="14"/>
  <c r="P17" i="14" s="1"/>
  <c r="O13" i="14"/>
  <c r="M6" i="14"/>
  <c r="N18" i="14"/>
  <c r="M18" i="14"/>
  <c r="O18" i="14"/>
  <c r="O11" i="14"/>
  <c r="P13" i="14"/>
  <c r="M2" i="14"/>
  <c r="N2" i="14"/>
  <c r="N6" i="14"/>
  <c r="P6" i="14" s="1"/>
  <c r="P14" i="14" l="1"/>
  <c r="P19" i="14"/>
  <c r="P11" i="14"/>
  <c r="Q6" i="14" s="1"/>
  <c r="Q4" i="14"/>
  <c r="P18" i="14"/>
  <c r="Q18" i="14" s="1"/>
  <c r="P2" i="14"/>
  <c r="Q2" i="14" s="1"/>
  <c r="Q17" i="14"/>
  <c r="Q13" i="14"/>
  <c r="Q3" i="14" l="1"/>
  <c r="Q8" i="14"/>
  <c r="Q5" i="14"/>
  <c r="Q10" i="14"/>
  <c r="Q14" i="14"/>
  <c r="Q12" i="14"/>
  <c r="Q19" i="14"/>
  <c r="Q9" i="14"/>
  <c r="Q16" i="14"/>
  <c r="Q15" i="14"/>
  <c r="Q7" i="14"/>
  <c r="Q11" i="14"/>
  <c r="R15" i="14" l="1"/>
  <c r="N98" i="13" s="1"/>
  <c r="R12" i="14"/>
  <c r="R10" i="14"/>
  <c r="N92" i="13" s="1"/>
  <c r="R7" i="14"/>
  <c r="M97" i="13" s="1"/>
  <c r="R11" i="14"/>
  <c r="R2" i="14"/>
  <c r="M96" i="13" s="1"/>
  <c r="R8" i="14"/>
  <c r="M94" i="13" s="1"/>
  <c r="R14" i="14"/>
  <c r="R13" i="14"/>
  <c r="N60" i="13" s="1"/>
  <c r="R18" i="14"/>
  <c r="M92" i="13" s="1"/>
  <c r="R6" i="14"/>
  <c r="N93" i="13" s="1"/>
  <c r="R5" i="14"/>
  <c r="M98" i="13" s="1"/>
  <c r="R9" i="14"/>
  <c r="R17" i="14"/>
  <c r="M93" i="13" s="1"/>
  <c r="M45" i="13"/>
  <c r="N81" i="13"/>
  <c r="N19" i="13"/>
  <c r="M73" i="13"/>
  <c r="N36" i="13"/>
  <c r="M25" i="13"/>
  <c r="N55" i="13"/>
  <c r="M9" i="13"/>
  <c r="N64" i="13"/>
  <c r="M90" i="13"/>
  <c r="R3" i="14"/>
  <c r="N96" i="13" s="1"/>
  <c r="R19" i="14"/>
  <c r="R16" i="14"/>
  <c r="M95" i="13" s="1"/>
  <c r="R4" i="14"/>
  <c r="N95" i="13" s="1"/>
  <c r="N71" i="13"/>
  <c r="N52" i="13"/>
  <c r="M3" i="13"/>
  <c r="N43" i="13"/>
  <c r="N88" i="13"/>
  <c r="N16" i="13"/>
  <c r="M20" i="13"/>
  <c r="N58" i="13"/>
  <c r="M67" i="13"/>
  <c r="N23" i="13"/>
  <c r="M66" i="13"/>
  <c r="M32" i="13"/>
  <c r="M15" i="13"/>
  <c r="N66" i="13"/>
  <c r="M75" i="13"/>
  <c r="N3" i="13"/>
  <c r="N56" i="13"/>
  <c r="M48" i="13"/>
  <c r="M77" i="13"/>
  <c r="M58" i="13"/>
  <c r="N2" i="13"/>
  <c r="M14" i="13"/>
  <c r="N70" i="13"/>
  <c r="N89" i="13"/>
  <c r="M79" i="13"/>
  <c r="M60" i="13"/>
  <c r="N12" i="13"/>
  <c r="M28" i="13"/>
  <c r="N62" i="13"/>
  <c r="N45" i="13"/>
  <c r="N79" i="13"/>
  <c r="V3" i="14"/>
  <c r="M54" i="13"/>
  <c r="M71" i="13"/>
  <c r="M88" i="13"/>
  <c r="T3" i="14"/>
  <c r="U3" i="14"/>
  <c r="M37" i="13"/>
  <c r="N18" i="13"/>
  <c r="M6" i="13"/>
  <c r="N27" i="13"/>
  <c r="N29" i="13"/>
  <c r="N47" i="13"/>
  <c r="M46" i="13"/>
  <c r="M82" i="13"/>
  <c r="M64" i="13"/>
  <c r="N14" i="13"/>
  <c r="M8" i="13"/>
  <c r="M89" i="13"/>
  <c r="M72" i="13"/>
  <c r="N37" i="13"/>
  <c r="N59" i="13"/>
  <c r="N76" i="13"/>
  <c r="M68" i="13"/>
  <c r="M34" i="13"/>
  <c r="N86" i="13"/>
  <c r="N67" i="13"/>
  <c r="M29" i="13"/>
  <c r="M57" i="13"/>
  <c r="M38" i="13"/>
  <c r="N48" i="13"/>
  <c r="M76" i="13"/>
  <c r="N21" i="13"/>
  <c r="N10" i="13"/>
  <c r="M16" i="13"/>
  <c r="M87" i="13"/>
  <c r="M18" i="13"/>
  <c r="N83" i="13" l="1"/>
  <c r="M100" i="13"/>
  <c r="N91" i="13"/>
  <c r="N100" i="13"/>
  <c r="N82" i="13"/>
  <c r="N99" i="13"/>
  <c r="N90" i="13"/>
  <c r="M99" i="13"/>
  <c r="N78" i="13"/>
  <c r="M27" i="13"/>
  <c r="N65" i="13"/>
  <c r="M10" i="13"/>
  <c r="N32" i="13"/>
  <c r="N51" i="13"/>
  <c r="M40" i="13"/>
  <c r="N31" i="13"/>
  <c r="M59" i="13"/>
  <c r="N69" i="13"/>
  <c r="M41" i="13"/>
  <c r="M2" i="13"/>
  <c r="M78" i="13"/>
  <c r="N50" i="13"/>
  <c r="M21" i="13"/>
  <c r="N68" i="13"/>
  <c r="N87" i="13"/>
  <c r="N28" i="13"/>
  <c r="M31" i="13"/>
  <c r="N39" i="13"/>
  <c r="N22" i="13"/>
  <c r="V18" i="14"/>
  <c r="M83" i="13"/>
  <c r="N74" i="13"/>
  <c r="M22" i="13"/>
  <c r="U12" i="14"/>
  <c r="V12" i="14"/>
  <c r="N30" i="13"/>
  <c r="M39" i="13"/>
  <c r="N49" i="13"/>
  <c r="N5" i="13"/>
  <c r="M74" i="13"/>
  <c r="N7" i="13"/>
  <c r="U18" i="14"/>
  <c r="N57" i="13"/>
  <c r="N17" i="13"/>
  <c r="T12" i="14"/>
  <c r="M61" i="13"/>
  <c r="M17" i="13"/>
  <c r="N84" i="13"/>
  <c r="M65" i="13"/>
  <c r="T18" i="14"/>
  <c r="N40" i="13"/>
  <c r="M49" i="13"/>
  <c r="N33" i="13"/>
  <c r="M80" i="13"/>
  <c r="M42" i="13"/>
  <c r="N46" i="13"/>
  <c r="N97" i="13"/>
  <c r="N26" i="13"/>
  <c r="M70" i="13"/>
  <c r="N44" i="13"/>
  <c r="M19" i="13"/>
  <c r="N8" i="13"/>
  <c r="M53" i="13"/>
  <c r="N4" i="13"/>
  <c r="M51" i="13"/>
  <c r="M30" i="13"/>
  <c r="U8" i="14"/>
  <c r="T8" i="14"/>
  <c r="M11" i="13"/>
  <c r="N41" i="13"/>
  <c r="M36" i="13"/>
  <c r="N61" i="13"/>
  <c r="N24" i="13"/>
  <c r="M85" i="13"/>
  <c r="N20" i="13"/>
  <c r="T7" i="14" s="1"/>
  <c r="M56" i="13"/>
  <c r="N85" i="13"/>
  <c r="M33" i="13"/>
  <c r="M84" i="13"/>
  <c r="N75" i="13"/>
  <c r="N42" i="13"/>
  <c r="M12" i="13"/>
  <c r="V8" i="14"/>
  <c r="M47" i="13"/>
  <c r="N38" i="13"/>
  <c r="N9" i="13"/>
  <c r="M50" i="13"/>
  <c r="N13" i="13"/>
  <c r="M55" i="13"/>
  <c r="M5" i="13"/>
  <c r="N11" i="13"/>
  <c r="N72" i="13"/>
  <c r="M35" i="13"/>
  <c r="M4" i="13"/>
  <c r="N80" i="13"/>
  <c r="N63" i="13"/>
  <c r="V9" i="14"/>
  <c r="T9" i="14"/>
  <c r="M91" i="13"/>
  <c r="N77" i="13"/>
  <c r="T2" i="14" s="1"/>
  <c r="N94" i="13"/>
  <c r="T11" i="14"/>
  <c r="M26" i="13"/>
  <c r="U9" i="14"/>
  <c r="N35" i="13"/>
  <c r="M63" i="13"/>
  <c r="N54" i="13"/>
  <c r="N34" i="13"/>
  <c r="T6" i="14" s="1"/>
  <c r="V6" i="14" s="1"/>
  <c r="M81" i="13"/>
  <c r="N25" i="13"/>
  <c r="M86" i="13"/>
  <c r="U6" i="14"/>
  <c r="M24" i="13"/>
  <c r="T19" i="14"/>
  <c r="N73" i="13"/>
  <c r="M23" i="13"/>
  <c r="M43" i="13"/>
  <c r="N53" i="13"/>
  <c r="N6" i="13"/>
  <c r="M69" i="13"/>
  <c r="M7" i="13"/>
  <c r="M44" i="13"/>
  <c r="N15" i="13"/>
  <c r="M62" i="13"/>
  <c r="M13" i="13"/>
  <c r="M52" i="13"/>
  <c r="U11" i="14"/>
  <c r="U13" i="14"/>
  <c r="T16" i="14"/>
  <c r="U10" i="14"/>
  <c r="U16" i="14"/>
  <c r="T10" i="14"/>
  <c r="V10" i="14" s="1"/>
  <c r="U2" i="14"/>
  <c r="U17" i="14" l="1"/>
  <c r="U5" i="14"/>
  <c r="T5" i="14"/>
  <c r="T14" i="14"/>
  <c r="U14" i="14"/>
  <c r="T17" i="14"/>
  <c r="U19" i="14"/>
  <c r="V19" i="14" s="1"/>
  <c r="U7" i="14"/>
  <c r="V7" i="14" s="1"/>
  <c r="T15" i="14"/>
  <c r="U15" i="14"/>
  <c r="V2" i="14"/>
  <c r="T13" i="14"/>
  <c r="V13" i="14" s="1"/>
  <c r="V11" i="14"/>
  <c r="U4" i="14"/>
  <c r="T4" i="14"/>
  <c r="V16" i="14"/>
  <c r="V5" i="14" l="1"/>
  <c r="V17" i="14"/>
  <c r="V14" i="14"/>
  <c r="W2" i="14"/>
  <c r="W7" i="14"/>
  <c r="V15" i="14"/>
  <c r="W6" i="14"/>
  <c r="W11" i="14"/>
  <c r="V4" i="14"/>
  <c r="W17" i="14" s="1"/>
  <c r="W10" i="14"/>
  <c r="W14" i="14"/>
  <c r="W15" i="14"/>
  <c r="W3" i="14"/>
  <c r="W16" i="14"/>
  <c r="W5" i="14"/>
  <c r="W19" i="14"/>
  <c r="W8" i="14"/>
  <c r="W9" i="14"/>
  <c r="W12" i="14"/>
  <c r="W18" i="14"/>
  <c r="W4" i="14" l="1"/>
  <c r="W13" i="14"/>
  <c r="X14" i="14" l="1"/>
  <c r="Z14" i="14" s="1"/>
  <c r="X11" i="14"/>
  <c r="Z11" i="14" s="1"/>
  <c r="X6" i="14"/>
  <c r="Z6" i="14" s="1"/>
  <c r="X7" i="14"/>
  <c r="Z7" i="14" s="1"/>
  <c r="X18" i="14"/>
  <c r="Z18" i="14" s="1"/>
  <c r="X16" i="14"/>
  <c r="Z16" i="14" s="1"/>
  <c r="X2" i="14"/>
  <c r="Z2" i="14" s="1"/>
  <c r="X8" i="14"/>
  <c r="Z8" i="14" s="1"/>
  <c r="X3" i="14"/>
  <c r="Z3" i="14" s="1"/>
  <c r="X13" i="14"/>
  <c r="X12" i="14"/>
  <c r="Z12" i="14" s="1"/>
  <c r="X15" i="14"/>
  <c r="Z15" i="14" s="1"/>
  <c r="X5" i="14"/>
  <c r="Z5" i="14" s="1"/>
  <c r="X19" i="14"/>
  <c r="Z19" i="14" s="1"/>
  <c r="X17" i="14"/>
  <c r="Z17" i="14" s="1"/>
  <c r="X9" i="14"/>
  <c r="Z9" i="14" s="1"/>
  <c r="X4" i="14"/>
  <c r="Z4" i="14" s="1"/>
  <c r="X10" i="14"/>
  <c r="Z10" i="14" s="1"/>
  <c r="Z13" i="14"/>
  <c r="AA14" i="14" l="1"/>
  <c r="AA7" i="14"/>
  <c r="AA8" i="14"/>
  <c r="AA10" i="14"/>
  <c r="AA17" i="14"/>
  <c r="AA13" i="14"/>
  <c r="AA3" i="14"/>
  <c r="AA5" i="14"/>
  <c r="AA12" i="14"/>
  <c r="AA2" i="14"/>
  <c r="AA9" i="14"/>
  <c r="AA15" i="14"/>
  <c r="AA19" i="14"/>
  <c r="AA6" i="14"/>
  <c r="AA18" i="14"/>
  <c r="AA4" i="14"/>
  <c r="AA16" i="14"/>
  <c r="AA11" i="14"/>
  <c r="AB11" i="14" l="1"/>
  <c r="AB16" i="14"/>
  <c r="AB18" i="14"/>
  <c r="AD18" i="14" s="1"/>
  <c r="AB19" i="14"/>
  <c r="AB12" i="14"/>
  <c r="AD12" i="14" s="1"/>
  <c r="AB13" i="14"/>
  <c r="AB17" i="14"/>
  <c r="AD17" i="14" s="1"/>
  <c r="AB4" i="14"/>
  <c r="AD4" i="14" s="1"/>
  <c r="AB6" i="14"/>
  <c r="AD6" i="14" s="1"/>
  <c r="AB5" i="14"/>
  <c r="AB2" i="14"/>
  <c r="AB10" i="14"/>
  <c r="AD10" i="14" s="1"/>
  <c r="AB3" i="14"/>
  <c r="AD3" i="14" s="1"/>
  <c r="AB8" i="14"/>
  <c r="AD8" i="14" s="1"/>
  <c r="AB9" i="14"/>
  <c r="AD9" i="14" s="1"/>
  <c r="AB15" i="14"/>
  <c r="AD15" i="14" s="1"/>
  <c r="AB14" i="14"/>
  <c r="AD14" i="14" s="1"/>
  <c r="AB7" i="14"/>
  <c r="AD2" i="14"/>
  <c r="AD16" i="14"/>
  <c r="AD13" i="14"/>
  <c r="AD7" i="14"/>
  <c r="AD5" i="14"/>
  <c r="AD19" i="14"/>
  <c r="AD11" i="14"/>
  <c r="AE2" i="14" l="1"/>
  <c r="AE10" i="14"/>
  <c r="AE6" i="14"/>
  <c r="AE11" i="14"/>
  <c r="AE7" i="14"/>
  <c r="AE14" i="14"/>
  <c r="AE15" i="14"/>
  <c r="AE8" i="14"/>
  <c r="AE3" i="14"/>
  <c r="AE13" i="14"/>
  <c r="AE19" i="14"/>
  <c r="AE16" i="14"/>
  <c r="AE4" i="14"/>
  <c r="AE18" i="14"/>
  <c r="AE5" i="14"/>
  <c r="AE9" i="14"/>
  <c r="AE17" i="14"/>
  <c r="AE12" i="14"/>
  <c r="AF7" i="14" l="1"/>
  <c r="AH7" i="14" s="1"/>
  <c r="AF17" i="14"/>
  <c r="AH17" i="14" s="1"/>
  <c r="AF8" i="14"/>
  <c r="AF4" i="14"/>
  <c r="AF2" i="14"/>
  <c r="AF9" i="14"/>
  <c r="AH9" i="14" s="1"/>
  <c r="AF19" i="14"/>
  <c r="AF13" i="14"/>
  <c r="AF3" i="14"/>
  <c r="AF5" i="14"/>
  <c r="AH5" i="14" s="1"/>
  <c r="AF16" i="14"/>
  <c r="AF6" i="14"/>
  <c r="AF10" i="14"/>
  <c r="AF12" i="14"/>
  <c r="AH12" i="14" s="1"/>
  <c r="AF18" i="14"/>
  <c r="AH18" i="14" s="1"/>
  <c r="AF15" i="14"/>
  <c r="AF11" i="14"/>
  <c r="AF14" i="14"/>
  <c r="AH14" i="14" l="1"/>
  <c r="AH6" i="14"/>
  <c r="AH3" i="14"/>
  <c r="AH13" i="14"/>
  <c r="AH15" i="14"/>
  <c r="AH19" i="14"/>
  <c r="AH4" i="14"/>
  <c r="AH11" i="14"/>
  <c r="AH16" i="14"/>
  <c r="AH2" i="14"/>
  <c r="AH10" i="14"/>
  <c r="AH8" i="14"/>
  <c r="AI11" i="14" l="1"/>
  <c r="AI10" i="14"/>
  <c r="AI18" i="14"/>
  <c r="AI19" i="14"/>
  <c r="AI3" i="14"/>
  <c r="AI8" i="14"/>
  <c r="AI7" i="14"/>
  <c r="AI9" i="14"/>
  <c r="AI15" i="14"/>
  <c r="AI14" i="14"/>
  <c r="AI16" i="14"/>
  <c r="AI4" i="14"/>
  <c r="AI12" i="14"/>
  <c r="AI17" i="14"/>
  <c r="AI5" i="14"/>
  <c r="AI2" i="14"/>
  <c r="AI13" i="14"/>
  <c r="AI6" i="14"/>
  <c r="J3" i="15" l="1"/>
  <c r="J7" i="15"/>
  <c r="J11" i="15"/>
  <c r="J15" i="15"/>
  <c r="J19" i="15"/>
  <c r="I6" i="15"/>
  <c r="I10" i="15"/>
  <c r="I14" i="15"/>
  <c r="I18" i="15"/>
  <c r="H5" i="15"/>
  <c r="H9" i="15"/>
  <c r="H13" i="15"/>
  <c r="H17" i="15"/>
  <c r="G7" i="15"/>
  <c r="G11" i="15"/>
  <c r="G13" i="15"/>
  <c r="G16" i="15"/>
  <c r="G18" i="15"/>
  <c r="F5" i="15"/>
  <c r="F9" i="15"/>
  <c r="F13" i="15"/>
  <c r="F17" i="15"/>
  <c r="E4" i="15"/>
  <c r="E8" i="15"/>
  <c r="E12" i="15"/>
  <c r="E16" i="15"/>
  <c r="D6" i="15"/>
  <c r="D10" i="15"/>
  <c r="D12" i="15"/>
  <c r="C4" i="15"/>
  <c r="C8" i="15"/>
  <c r="C12" i="15"/>
  <c r="C16" i="15"/>
  <c r="B3" i="15"/>
  <c r="B7" i="15"/>
  <c r="B11" i="15"/>
  <c r="B15" i="15"/>
  <c r="B19" i="15"/>
  <c r="G2" i="15"/>
  <c r="C2" i="15"/>
  <c r="J5" i="15"/>
  <c r="J10" i="15"/>
  <c r="J16" i="15"/>
  <c r="I4" i="15"/>
  <c r="I9" i="15"/>
  <c r="I15" i="15"/>
  <c r="H3" i="15"/>
  <c r="H8" i="15"/>
  <c r="H14" i="15"/>
  <c r="H19" i="15"/>
  <c r="G8" i="15"/>
  <c r="G10" i="15"/>
  <c r="G14" i="15"/>
  <c r="F4" i="15"/>
  <c r="F10" i="15"/>
  <c r="F15" i="15"/>
  <c r="E3" i="15"/>
  <c r="E9" i="15"/>
  <c r="E14" i="15"/>
  <c r="E19" i="15"/>
  <c r="D8" i="15"/>
  <c r="D11" i="15"/>
  <c r="D14" i="15"/>
  <c r="C5" i="15"/>
  <c r="C10" i="15"/>
  <c r="C15" i="15"/>
  <c r="B4" i="15"/>
  <c r="B9" i="15"/>
  <c r="B14" i="15"/>
  <c r="J2" i="15"/>
  <c r="E2" i="15"/>
  <c r="J4" i="15"/>
  <c r="J9" i="15"/>
  <c r="J14" i="15"/>
  <c r="I3" i="15"/>
  <c r="J6" i="15"/>
  <c r="J17" i="15"/>
  <c r="I8" i="15"/>
  <c r="I16" i="15"/>
  <c r="H6" i="15"/>
  <c r="H12" i="15"/>
  <c r="G4" i="15"/>
  <c r="J8" i="15"/>
  <c r="J18" i="15"/>
  <c r="I11" i="15"/>
  <c r="I17" i="15"/>
  <c r="H7" i="15"/>
  <c r="H15" i="15"/>
  <c r="J12" i="15"/>
  <c r="I5" i="15"/>
  <c r="I12" i="15"/>
  <c r="I19" i="15"/>
  <c r="H10" i="15"/>
  <c r="H16" i="15"/>
  <c r="G5" i="15"/>
  <c r="G12" i="15"/>
  <c r="J13" i="15"/>
  <c r="I7" i="15"/>
  <c r="I13" i="15"/>
  <c r="H4" i="15"/>
  <c r="H11" i="15"/>
  <c r="H18" i="15"/>
  <c r="G3" i="15"/>
  <c r="G6" i="15"/>
  <c r="G9" i="15"/>
  <c r="G15" i="15"/>
  <c r="G19" i="15"/>
  <c r="F8" i="15"/>
  <c r="F16" i="15"/>
  <c r="E6" i="15"/>
  <c r="E13" i="15"/>
  <c r="D4" i="15"/>
  <c r="D16" i="15"/>
  <c r="C3" i="15"/>
  <c r="C11" i="15"/>
  <c r="C18" i="15"/>
  <c r="B8" i="15"/>
  <c r="B16" i="15"/>
  <c r="H2" i="15"/>
  <c r="G17" i="15"/>
  <c r="F7" i="15"/>
  <c r="F18" i="15"/>
  <c r="E10" i="15"/>
  <c r="E18" i="15"/>
  <c r="D15" i="15"/>
  <c r="C6" i="15"/>
  <c r="C14" i="15"/>
  <c r="B6" i="15"/>
  <c r="B17" i="15"/>
  <c r="D2" i="15"/>
  <c r="F11" i="15"/>
  <c r="F19" i="15"/>
  <c r="E11" i="15"/>
  <c r="D5" i="15"/>
  <c r="D9" i="15"/>
  <c r="D17" i="15"/>
  <c r="C7" i="15"/>
  <c r="C17" i="15"/>
  <c r="B10" i="15"/>
  <c r="B18" i="15"/>
  <c r="B2" i="15"/>
  <c r="F3" i="15"/>
  <c r="F12" i="15"/>
  <c r="E5" i="15"/>
  <c r="E15" i="15"/>
  <c r="D7" i="15"/>
  <c r="D18" i="15"/>
  <c r="C9" i="15"/>
  <c r="C19" i="15"/>
  <c r="B12" i="15"/>
  <c r="I2" i="15"/>
  <c r="F6" i="15"/>
  <c r="F14" i="15"/>
  <c r="E7" i="15"/>
  <c r="E17" i="15"/>
  <c r="D3" i="15"/>
  <c r="D13" i="15"/>
  <c r="D19" i="15"/>
  <c r="C13" i="15"/>
  <c r="B5" i="15"/>
  <c r="B13" i="15"/>
  <c r="F2" i="15"/>
</calcChain>
</file>

<file path=xl/sharedStrings.xml><?xml version="1.0" encoding="utf-8"?>
<sst xmlns="http://schemas.openxmlformats.org/spreadsheetml/2006/main" count="3353" uniqueCount="206">
  <si>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</si>
  <si>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</si>
  <si>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</si>
  <si>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</si>
  <si>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</si>
  <si>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</si>
  <si>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</si>
  <si>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</si>
  <si>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</si>
  <si>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</si>
  <si>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</si>
  <si>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</si>
  <si>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</si>
  <si>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</si>
  <si>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</si>
  <si>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</si>
  <si>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</si>
  <si>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</si>
  <si>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</si>
  <si>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</si>
  <si>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</si>
  <si>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</si>
  <si>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</si>
  <si>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</si>
  <si>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</si>
  <si>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</si>
  <si>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</si>
  <si>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</si>
  <si>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</si>
  <si>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</si>
  <si>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</si>
  <si>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</si>
  <si>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</si>
  <si>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</si>
  <si>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</si>
  <si>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</si>
  <si>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</si>
  <si>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</si>
  <si>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</si>
  <si>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</si>
  <si>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</si>
  <si>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</si>
  <si>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</si>
  <si>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</si>
  <si>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</si>
  <si>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</si>
  <si>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</si>
  <si>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</si>
  <si>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</si>
  <si>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</si>
  <si>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</si>
  <si>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</si>
  <si>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</si>
  <si>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</si>
  <si>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</si>
  <si>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</si>
  <si>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</si>
  <si>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</si>
  <si>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</si>
  <si>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</si>
  <si>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</si>
  <si>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</si>
  <si>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</si>
  <si>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</si>
  <si>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</si>
  <si>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</si>
  <si>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</si>
  <si>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</si>
  <si>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</si>
  <si>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</si>
  <si>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</si>
  <si>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</si>
  <si>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</si>
  <si>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</si>
  <si>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</si>
  <si>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</si>
  <si>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</si>
  <si>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</si>
  <si>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</si>
  <si>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</si>
  <si>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</si>
  <si>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</si>
  <si>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</si>
  <si>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</si>
  <si>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</si>
  <si>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</si>
  <si>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</si>
  <si>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</si>
  <si>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</si>
  <si>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</si>
  <si>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</si>
  <si>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</si>
  <si>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</si>
  <si>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</si>
  <si>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</si>
  <si>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</si>
  <si>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</si>
  <si>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</si>
  <si>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</si>
  <si>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</si>
  <si>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</si>
  <si>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</si>
  <si>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</si>
  <si>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</si>
  <si>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</si>
  <si>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</si>
  <si>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</si>
  <si>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</si>
  <si>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</si>
  <si>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</si>
  <si>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</si>
  <si>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</si>
  <si>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</si>
  <si>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</si>
  <si>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</si>
  <si>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</si>
  <si>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</si>
  <si>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</si>
  <si>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</si>
  <si>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</si>
  <si>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</si>
  <si>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</si>
  <si>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</si>
  <si>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</si>
  <si>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</si>
  <si>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</si>
  <si>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</si>
  <si>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</si>
  <si>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</si>
  <si>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</si>
  <si>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</si>
  <si>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</si>
  <si>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</si>
  <si>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</si>
  <si>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</si>
  <si>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</si>
  <si>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</si>
  <si>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</si>
  <si>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</si>
  <si>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</si>
  <si>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</si>
  <si>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</si>
  <si>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</si>
  <si>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</si>
  <si>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</si>
  <si>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</si>
  <si>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</si>
  <si>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</si>
  <si>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</si>
  <si>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</si>
  <si>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</si>
  <si>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</si>
  <si>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</si>
  <si>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</si>
  <si>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</si>
  <si>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</si>
  <si>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</si>
  <si>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</si>
  <si>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</si>
  <si>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</si>
  <si>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</si>
  <si>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</si>
  <si>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</si>
  <si>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</si>
  <si>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</si>
  <si>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</si>
  <si>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</si>
  <si>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</si>
  <si>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</si>
  <si>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</si>
  <si>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</si>
  <si>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</si>
  <si>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</si>
  <si>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</si>
  <si>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</si>
  <si>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</si>
  <si>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</si>
  <si>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</si>
  <si>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</si>
  <si>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</si>
  <si>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</si>
  <si>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</si>
  <si>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</si>
  <si>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</si>
  <si>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</si>
  <si>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</si>
  <si>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</si>
  <si>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</si>
  <si>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</si>
  <si>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</si>
  <si>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</si>
  <si>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</si>
  <si>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</si>
  <si>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</si>
  <si>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</si>
  <si>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</si>
  <si>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</si>
  <si>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</si>
  <si>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1/11/2023</t>
    </r>
  </si>
  <si>
    <t>CRISTO ATLÉTICO PALENCIA</t>
  </si>
  <si>
    <t>ALMAZÁN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</si>
  <si>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5/11/2023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</si>
  <si>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11/11/2023</t>
    </r>
  </si>
  <si>
    <t>JÚPITER LEONÉS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</si>
  <si>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19/11/2023</t>
    </r>
  </si>
  <si>
    <t>BURGOS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</si>
</sst>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10" t="s">
        <v>52</v>
      </c>
      <c r="D2" s="110"/>
      <c r="E2" s="110"/>
      <c r="F2" s="23" t="s">
        <v>53</v>
      </c>
      <c r="H2" s="24" t="s">
        <v>60</v>
      </c>
      <c r="I2" s="110" t="s">
        <v>59</v>
      </c>
      <c r="J2" s="110"/>
      <c r="K2" s="110"/>
      <c r="L2" s="33" t="s">
        <v>68</v>
      </c>
      <c r="N2" s="24" t="s">
        <v>70</v>
      </c>
      <c r="O2" s="110" t="s">
        <v>69</v>
      </c>
      <c r="P2" s="110"/>
      <c r="Q2" s="110"/>
      <c r="R2" s="34" t="s">
        <v>71</v>
      </c>
      <c r="T2" s="24" t="s">
        <v>84</v>
      </c>
      <c r="U2" s="110" t="s">
        <v>83</v>
      </c>
      <c r="V2" s="110"/>
      <c r="W2" s="110"/>
      <c r="X2" s="44" t="s">
        <v>85</v>
      </c>
    </row>
    <row r="3" spans="2:24" ht="20" thickBot="1" x14ac:dyDescent="0.3">
      <c r="B3" s="115" t="s">
        <v>0</v>
      </c>
      <c r="C3" s="116"/>
      <c r="D3" s="116"/>
      <c r="E3" s="117" t="s">
        <v>7</v>
      </c>
      <c r="F3" s="118"/>
      <c r="H3" s="115" t="s">
        <v>0</v>
      </c>
      <c r="I3" s="116"/>
      <c r="J3" s="116"/>
      <c r="K3" s="117" t="s">
        <v>7</v>
      </c>
      <c r="L3" s="118"/>
      <c r="N3" s="115" t="s">
        <v>0</v>
      </c>
      <c r="O3" s="116"/>
      <c r="P3" s="116"/>
      <c r="Q3" s="117" t="s">
        <v>7</v>
      </c>
      <c r="R3" s="118"/>
      <c r="T3" s="111" t="s">
        <v>0</v>
      </c>
      <c r="U3" s="112"/>
      <c r="V3" s="112"/>
      <c r="W3" s="113" t="s">
        <v>7</v>
      </c>
      <c r="X3" s="114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5" t="s">
        <v>49</v>
      </c>
      <c r="V4" s="46" t="s">
        <v>3</v>
      </c>
      <c r="W4" s="47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29" t="s">
        <v>74</v>
      </c>
      <c r="C27" s="22">
        <v>1</v>
      </c>
      <c r="D27" s="22">
        <v>45</v>
      </c>
      <c r="E27" s="22"/>
      <c r="F27" s="26"/>
      <c r="H27" s="29" t="s">
        <v>74</v>
      </c>
      <c r="I27" s="22"/>
      <c r="J27" s="22">
        <v>45</v>
      </c>
      <c r="K27" s="22"/>
      <c r="L27" s="26"/>
      <c r="N27" s="29" t="s">
        <v>74</v>
      </c>
      <c r="O27" s="22"/>
      <c r="P27" s="22">
        <v>45</v>
      </c>
      <c r="Q27" s="22"/>
      <c r="R27" s="26"/>
      <c r="T27" s="29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29" t="s">
        <v>55</v>
      </c>
      <c r="C28" s="22"/>
      <c r="D28" s="22">
        <v>45</v>
      </c>
      <c r="E28" s="22"/>
      <c r="F28" s="26"/>
      <c r="H28" s="29" t="s">
        <v>55</v>
      </c>
      <c r="I28" s="22"/>
      <c r="J28" s="22">
        <v>45</v>
      </c>
      <c r="K28" s="22"/>
      <c r="L28" s="26"/>
      <c r="N28" s="29" t="s">
        <v>55</v>
      </c>
      <c r="O28" s="22"/>
      <c r="P28" s="22">
        <v>45</v>
      </c>
      <c r="Q28" s="22"/>
      <c r="R28" s="26"/>
      <c r="T28" s="29" t="s">
        <v>89</v>
      </c>
      <c r="U28" s="22"/>
      <c r="V28" s="22">
        <v>30</v>
      </c>
      <c r="W28" s="22"/>
      <c r="X28" s="26"/>
    </row>
    <row r="29" spans="2:24" ht="19" x14ac:dyDescent="0.25">
      <c r="B29" s="29" t="s">
        <v>56</v>
      </c>
      <c r="C29" s="22"/>
      <c r="D29" s="22">
        <v>34</v>
      </c>
      <c r="E29" s="22"/>
      <c r="F29" s="26"/>
      <c r="H29" s="29" t="s">
        <v>56</v>
      </c>
      <c r="I29" s="22"/>
      <c r="J29" s="22">
        <v>35</v>
      </c>
      <c r="K29" s="22"/>
      <c r="L29" s="26"/>
      <c r="N29" s="29" t="s">
        <v>56</v>
      </c>
      <c r="O29" s="22"/>
      <c r="P29" s="22">
        <v>20</v>
      </c>
      <c r="Q29" s="22"/>
      <c r="R29" s="26"/>
      <c r="T29" s="29" t="s">
        <v>56</v>
      </c>
      <c r="U29" s="22"/>
      <c r="V29" s="22"/>
      <c r="W29" s="22"/>
      <c r="X29" s="26"/>
    </row>
    <row r="30" spans="2:24" ht="19" x14ac:dyDescent="0.25">
      <c r="B30" s="29" t="s">
        <v>58</v>
      </c>
      <c r="C30" s="22"/>
      <c r="D30" s="22">
        <v>14</v>
      </c>
      <c r="E30" s="22"/>
      <c r="F30" s="26"/>
      <c r="H30" s="29" t="s">
        <v>58</v>
      </c>
      <c r="I30" s="22"/>
      <c r="J30" s="22"/>
      <c r="K30" s="22"/>
      <c r="L30" s="26"/>
      <c r="N30" s="29" t="s">
        <v>58</v>
      </c>
      <c r="O30" s="22"/>
      <c r="P30" s="22"/>
      <c r="Q30" s="22"/>
      <c r="R30" s="26"/>
      <c r="T30" s="29" t="s">
        <v>58</v>
      </c>
      <c r="U30" s="22"/>
      <c r="V30" s="22"/>
      <c r="W30" s="22"/>
      <c r="X30" s="26"/>
    </row>
    <row r="31" spans="2:24" ht="20" thickBot="1" x14ac:dyDescent="0.3">
      <c r="B31" s="30" t="s">
        <v>57</v>
      </c>
      <c r="C31" s="27"/>
      <c r="D31" s="27">
        <v>11</v>
      </c>
      <c r="E31" s="27"/>
      <c r="F31" s="28"/>
      <c r="H31" s="29" t="s">
        <v>57</v>
      </c>
      <c r="I31" s="22"/>
      <c r="J31" s="22"/>
      <c r="K31" s="22"/>
      <c r="L31" s="26"/>
      <c r="N31" s="29" t="s">
        <v>57</v>
      </c>
      <c r="O31" s="22"/>
      <c r="P31" s="22"/>
      <c r="Q31" s="22"/>
      <c r="R31" s="26"/>
      <c r="T31" s="29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29" t="s">
        <v>65</v>
      </c>
      <c r="I33" s="22"/>
      <c r="J33" s="22">
        <v>17</v>
      </c>
      <c r="K33" s="22"/>
      <c r="L33" s="26"/>
      <c r="N33" s="29" t="s">
        <v>73</v>
      </c>
      <c r="O33" s="22"/>
      <c r="P33" s="22"/>
      <c r="Q33" s="22"/>
      <c r="R33" s="26"/>
      <c r="T33" s="29" t="s">
        <v>73</v>
      </c>
      <c r="U33" s="22"/>
      <c r="V33" s="22"/>
      <c r="W33" s="22"/>
      <c r="X33" s="26"/>
    </row>
    <row r="34" spans="2:24" ht="20" thickBot="1" x14ac:dyDescent="0.3">
      <c r="B34" s="31" t="s">
        <v>61</v>
      </c>
      <c r="H34" s="30" t="s">
        <v>63</v>
      </c>
      <c r="I34" s="27"/>
      <c r="J34" s="27"/>
      <c r="K34" s="27">
        <v>1</v>
      </c>
      <c r="L34" s="28"/>
      <c r="N34" s="30"/>
      <c r="O34" s="27"/>
      <c r="P34" s="27"/>
      <c r="Q34" s="27"/>
      <c r="R34" s="28"/>
      <c r="T34" s="29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29" t="s">
        <v>87</v>
      </c>
      <c r="U35" s="22"/>
      <c r="V35" s="22">
        <v>45</v>
      </c>
      <c r="W35" s="22"/>
      <c r="X35" s="26"/>
    </row>
    <row r="36" spans="2:24" ht="19" x14ac:dyDescent="0.25">
      <c r="T36" s="29" t="s">
        <v>88</v>
      </c>
      <c r="U36" s="22"/>
      <c r="V36" s="22">
        <v>45</v>
      </c>
      <c r="W36" s="22"/>
      <c r="X36" s="26"/>
    </row>
    <row r="37" spans="2:24" ht="19" x14ac:dyDescent="0.25">
      <c r="H37" s="32" t="s">
        <v>66</v>
      </c>
      <c r="N37" s="32" t="s">
        <v>66</v>
      </c>
      <c r="T37" s="29" t="s">
        <v>90</v>
      </c>
      <c r="U37" s="22"/>
      <c r="V37" s="22">
        <v>30</v>
      </c>
      <c r="W37" s="22"/>
      <c r="X37" s="26"/>
    </row>
    <row r="38" spans="2:24" ht="19" x14ac:dyDescent="0.25">
      <c r="B38" s="32" t="s">
        <v>62</v>
      </c>
      <c r="T38" s="29" t="s">
        <v>91</v>
      </c>
      <c r="U38" s="22"/>
      <c r="V38" s="22">
        <v>30</v>
      </c>
      <c r="W38" s="22"/>
      <c r="X38" s="26"/>
    </row>
    <row r="39" spans="2:24" ht="19" x14ac:dyDescent="0.25">
      <c r="T39" s="29" t="s">
        <v>92</v>
      </c>
      <c r="U39" s="22"/>
      <c r="V39" s="22">
        <v>20</v>
      </c>
      <c r="W39" s="22"/>
      <c r="X39" s="26"/>
    </row>
    <row r="40" spans="2:24" ht="19" x14ac:dyDescent="0.25">
      <c r="T40" s="29" t="s">
        <v>93</v>
      </c>
      <c r="U40" s="22"/>
      <c r="V40" s="22">
        <v>20</v>
      </c>
      <c r="W40" s="22"/>
      <c r="X40" s="26"/>
    </row>
    <row r="41" spans="2:24" ht="19" x14ac:dyDescent="0.25">
      <c r="H41" s="32" t="s">
        <v>67</v>
      </c>
      <c r="N41" s="32" t="s">
        <v>67</v>
      </c>
      <c r="T41" s="29" t="s">
        <v>94</v>
      </c>
      <c r="U41" s="22"/>
      <c r="V41" s="22">
        <v>11</v>
      </c>
      <c r="W41" s="22"/>
      <c r="X41" s="26"/>
    </row>
    <row r="42" spans="2:24" ht="20" thickBot="1" x14ac:dyDescent="0.3">
      <c r="T42" s="30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752"/>
  <sheetViews>
    <sheetView topLeftCell="A83" workbookViewId="0">
      <selection activeCell="E102" sqref="E102"/>
    </sheetView>
  </sheetViews>
  <sheetFormatPr baseColWidth="10" defaultRowHeight="16" x14ac:dyDescent="0.2"/>
  <cols>
    <col min="1" max="1" width="10.5" style="84" bestFit="1" customWidth="1"/>
    <col min="2" max="2" width="19.83203125" style="52" bestFit="1" customWidth="1"/>
    <col min="3" max="3" width="14.1640625" style="52" bestFit="1" customWidth="1"/>
    <col min="4" max="4" width="1.6640625" style="79" bestFit="1" customWidth="1"/>
    <col min="5" max="5" width="18" style="52" bestFit="1" customWidth="1"/>
    <col min="6" max="6" width="19.5" style="52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25" customFormat="1" ht="58" thickBot="1" x14ac:dyDescent="0.3">
      <c r="A1" s="86" t="s">
        <v>109</v>
      </c>
      <c r="B1" s="87" t="s">
        <v>110</v>
      </c>
      <c r="C1" s="88" t="s">
        <v>111</v>
      </c>
      <c r="D1" s="88"/>
      <c r="E1" s="88" t="s">
        <v>112</v>
      </c>
      <c r="F1" s="89" t="s">
        <v>113</v>
      </c>
      <c r="H1" s="32" t="s">
        <v>132</v>
      </c>
      <c r="J1" s="58" t="s">
        <v>155</v>
      </c>
      <c r="K1" s="58" t="s">
        <v>156</v>
      </c>
      <c r="M1" s="58" t="s">
        <v>159</v>
      </c>
      <c r="N1" s="58" t="s">
        <v>160</v>
      </c>
    </row>
    <row r="2" spans="1:14" x14ac:dyDescent="0.2">
      <c r="A2" s="83">
        <v>1</v>
      </c>
      <c r="B2" s="98" t="s">
        <v>114</v>
      </c>
      <c r="C2" s="98">
        <v>1</v>
      </c>
      <c r="D2" s="99" t="s">
        <v>19</v>
      </c>
      <c r="E2" s="98">
        <v>2</v>
      </c>
      <c r="F2" s="100" t="s">
        <v>115</v>
      </c>
      <c r="H2" t="str">
        <f>IF(OR(C2="",E2=""),"Pendiente",IF(C2&gt;E2,"Local",IF(E2&gt;C2,"Visitante",IF(C2=E2,"Empate"))))</f>
        <v>Visitante</v>
      </c>
      <c r="J2" s="52" t="str">
        <f>IF(H2="Pendiente","-",INDEX('Equipos (cálculos)'!K$2:K$19,MATCH($B2,'Equipos (cálculos)'!$A$2:$A$19,0)))</f>
        <v>-</v>
      </c>
      <c r="K2" s="52" t="str">
        <f>IF(H2="Pendiente","-",INDEX('Equipos (cálculos)'!K$2:K$19,MATCH($F2,'Equipos (cálculos)'!$A$2:$A$19,0)))</f>
        <v>-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-</v>
      </c>
    </row>
    <row r="3" spans="1:14" x14ac:dyDescent="0.2">
      <c r="A3" s="84">
        <v>1</v>
      </c>
      <c r="B3" s="101" t="s">
        <v>124</v>
      </c>
      <c r="C3" s="101">
        <v>1</v>
      </c>
      <c r="D3" s="102" t="s">
        <v>19</v>
      </c>
      <c r="E3" s="101">
        <v>1</v>
      </c>
      <c r="F3" s="103" t="s">
        <v>116</v>
      </c>
      <c r="H3" t="str">
        <f t="shared" ref="H3:H36" si="0">IF(OR(C3="",E3=""),"Pendiente",IF(C3&gt;E3,"Local",IF(E3&gt;C3,"Visitante",IF(C3=E3,"Empate"))))</f>
        <v>Empate</v>
      </c>
      <c r="J3" s="52" t="str">
        <f>IF(H3="Pendiente","-",INDEX('Equipos (cálculos)'!K$2:K$19,MATCH($B3,'Equipos (cálculos)'!$A$2:$A$19,0)))</f>
        <v>Pos.12(2)</v>
      </c>
      <c r="K3" s="52" t="str">
        <f>IF(H3="Pendiente","-",INDEX('Equipos (cálculos)'!K$2:K$19,MATCH($F3,'Equipos (cálculos)'!$A$2:$A$19,0)))</f>
        <v>-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-</v>
      </c>
    </row>
    <row r="4" spans="1:14" x14ac:dyDescent="0.2">
      <c r="A4" s="84">
        <v>1</v>
      </c>
      <c r="B4" s="101" t="s">
        <v>125</v>
      </c>
      <c r="C4" s="101">
        <v>0</v>
      </c>
      <c r="D4" s="102" t="s">
        <v>19</v>
      </c>
      <c r="E4" s="101">
        <v>0</v>
      </c>
      <c r="F4" s="103" t="s">
        <v>117</v>
      </c>
      <c r="H4" t="str">
        <f t="shared" si="0"/>
        <v>Empate</v>
      </c>
      <c r="J4" s="52" t="str">
        <f>IF(H4="Pendiente","-",INDEX('Equipos (cálculos)'!K$2:K$19,MATCH($B4,'Equipos (cálculos)'!$A$2:$A$19,0)))</f>
        <v>-</v>
      </c>
      <c r="K4" s="52" t="str">
        <f>IF(H4="Pendiente","-",INDEX('Equipos (cálculos)'!K$2:K$19,MATCH($F4,'Equipos (cálculos)'!$A$2:$A$19,0)))</f>
        <v>Pos.7(2)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Pos.7(2)</v>
      </c>
    </row>
    <row r="5" spans="1:14" x14ac:dyDescent="0.2">
      <c r="A5" s="84">
        <v>1</v>
      </c>
      <c r="B5" s="101" t="s">
        <v>126</v>
      </c>
      <c r="C5" s="101">
        <v>0</v>
      </c>
      <c r="D5" s="102" t="s">
        <v>19</v>
      </c>
      <c r="E5" s="101">
        <v>0</v>
      </c>
      <c r="F5" s="103" t="s">
        <v>118</v>
      </c>
      <c r="H5" t="str">
        <f t="shared" si="0"/>
        <v>Empate</v>
      </c>
      <c r="J5" s="52" t="str">
        <f>IF(H5="Pendiente","-",INDEX('Equipos (cálculos)'!K$2:K$19,MATCH($B5,'Equipos (cálculos)'!$A$2:$A$19,0)))</f>
        <v>-</v>
      </c>
      <c r="K5" s="52" t="str">
        <f>IF(H5="Pendiente","-",INDEX('Equipos (cálculos)'!K$2:K$19,MATCH($F5,'Equipos (cálculos)'!$A$2:$A$19,0)))</f>
        <v>Pos.3(3)</v>
      </c>
      <c r="M5" t="str">
        <f>IF(H5="Pendiente","-",INDEX('Equipos (cálculos)'!R$2:R$19,MATCH($B5,'Equipos (cálculos)'!$A$2:$A$19,0)))</f>
        <v>-</v>
      </c>
      <c r="N5" t="str">
        <f>IF(H5="Pendiente","-",INDEX('Equipos (cálculos)'!R$2:R$19,MATCH($F5,'Equipos (cálculos)'!$A$2:$A$19,0)))</f>
        <v>Pos.3(3)</v>
      </c>
    </row>
    <row r="6" spans="1:14" x14ac:dyDescent="0.2">
      <c r="A6" s="84">
        <v>1</v>
      </c>
      <c r="B6" s="101" t="s">
        <v>127</v>
      </c>
      <c r="C6" s="101">
        <v>1</v>
      </c>
      <c r="D6" s="102" t="s">
        <v>19</v>
      </c>
      <c r="E6" s="101">
        <v>1</v>
      </c>
      <c r="F6" s="103" t="s">
        <v>119</v>
      </c>
      <c r="H6" t="str">
        <f t="shared" si="0"/>
        <v>Empate</v>
      </c>
      <c r="J6" s="52" t="str">
        <f>IF(H6="Pendiente","-",INDEX('Equipos (cálculos)'!K$2:K$19,MATCH($B6,'Equipos (cálculos)'!$A$2:$A$19,0)))</f>
        <v>-</v>
      </c>
      <c r="K6" s="52" t="str">
        <f>IF(H6="Pendiente","-",INDEX('Equipos (cálculos)'!K$2:K$19,MATCH($F6,'Equipos (cálculos)'!$A$2:$A$19,0)))</f>
        <v>Pos.3(3)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Pos.3(3)</v>
      </c>
    </row>
    <row r="7" spans="1:14" x14ac:dyDescent="0.2">
      <c r="A7" s="84">
        <v>1</v>
      </c>
      <c r="B7" s="101" t="s">
        <v>128</v>
      </c>
      <c r="C7" s="101">
        <v>2</v>
      </c>
      <c r="D7" s="102" t="s">
        <v>19</v>
      </c>
      <c r="E7" s="101">
        <v>0</v>
      </c>
      <c r="F7" s="103" t="s">
        <v>120</v>
      </c>
      <c r="H7" t="str">
        <f t="shared" si="0"/>
        <v>Local</v>
      </c>
      <c r="J7" s="52" t="str">
        <f>IF(H7="Pendiente","-",INDEX('Equipos (cálculos)'!K$2:K$19,MATCH($B7,'Equipos (cálculos)'!$A$2:$A$19,0)))</f>
        <v>-</v>
      </c>
      <c r="K7" s="52" t="str">
        <f>IF(H7="Pendiente","-",INDEX('Equipos (cálculos)'!K$2:K$19,MATCH($F7,'Equipos (cálculos)'!$A$2:$A$19,0)))</f>
        <v>Pos.12(2)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-</v>
      </c>
    </row>
    <row r="8" spans="1:14" x14ac:dyDescent="0.2">
      <c r="A8" s="84">
        <v>1</v>
      </c>
      <c r="B8" s="101" t="s">
        <v>129</v>
      </c>
      <c r="C8" s="101">
        <v>1</v>
      </c>
      <c r="D8" s="102" t="s">
        <v>19</v>
      </c>
      <c r="E8" s="101">
        <v>1</v>
      </c>
      <c r="F8" s="103" t="s">
        <v>121</v>
      </c>
      <c r="H8" t="str">
        <f t="shared" si="0"/>
        <v>Empate</v>
      </c>
      <c r="J8" s="52" t="str">
        <f>IF(H8="Pendiente","-",INDEX('Equipos (cálculos)'!K$2:K$19,MATCH($B8,'Equipos (cálculos)'!$A$2:$A$19,0)))</f>
        <v>Pos.7(2)</v>
      </c>
      <c r="K8" s="52" t="str">
        <f>IF(H8="Pendiente","-",INDEX('Equipos (cálculos)'!K$2:K$19,MATCH($F8,'Equipos (cálculos)'!$A$2:$A$19,0)))</f>
        <v>Pos.3(3)</v>
      </c>
      <c r="M8" t="str">
        <f>IF(H8="Pendiente","-",INDEX('Equipos (cálculos)'!R$2:R$19,MATCH($B8,'Equipos (cálculos)'!$A$2:$A$19,0)))</f>
        <v>Pos.7(2)</v>
      </c>
      <c r="N8" t="str">
        <f>IF(H8="Pendiente","-",INDEX('Equipos (cálculos)'!R$2:R$19,MATCH($F8,'Equipos (cálculos)'!$A$2:$A$19,0)))</f>
        <v>Pos.3(3)</v>
      </c>
    </row>
    <row r="9" spans="1:14" x14ac:dyDescent="0.2">
      <c r="A9" s="84">
        <v>1</v>
      </c>
      <c r="B9" s="101" t="s">
        <v>130</v>
      </c>
      <c r="C9" s="101">
        <v>0</v>
      </c>
      <c r="D9" s="102" t="s">
        <v>19</v>
      </c>
      <c r="E9" s="101">
        <v>4</v>
      </c>
      <c r="F9" s="103" t="s">
        <v>122</v>
      </c>
      <c r="H9" t="str">
        <f t="shared" si="0"/>
        <v>Visitante</v>
      </c>
      <c r="J9" s="52" t="str">
        <f>IF(H9="Pendiente","-",INDEX('Equipos (cálculos)'!K$2:K$19,MATCH($B9,'Equipos (cálculos)'!$A$2:$A$19,0)))</f>
        <v>-</v>
      </c>
      <c r="K9" s="52" t="str">
        <f>IF(H9="Pendiente","-",INDEX('Equipos (cálculos)'!K$2:K$19,MATCH($F9,'Equipos (cálculos)'!$A$2:$A$19,0)))</f>
        <v>-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-</v>
      </c>
    </row>
    <row r="10" spans="1:14" ht="17" thickBot="1" x14ac:dyDescent="0.25">
      <c r="A10" s="85">
        <v>1</v>
      </c>
      <c r="B10" s="104" t="s">
        <v>131</v>
      </c>
      <c r="C10" s="104">
        <v>1</v>
      </c>
      <c r="D10" s="105" t="s">
        <v>19</v>
      </c>
      <c r="E10" s="104">
        <v>0</v>
      </c>
      <c r="F10" s="106" t="s">
        <v>123</v>
      </c>
      <c r="H10" t="str">
        <f t="shared" si="0"/>
        <v>Local</v>
      </c>
      <c r="J10" s="52" t="str">
        <f>IF(H10="Pendiente","-",INDEX('Equipos (cálculos)'!K$2:K$19,MATCH($B10,'Equipos (cálculos)'!$A$2:$A$19,0)))</f>
        <v>-</v>
      </c>
      <c r="K10" s="52" t="str">
        <f>IF(H10="Pendiente","-",INDEX('Equipos (cálculos)'!K$2:K$19,MATCH($F10,'Equipos (cálculos)'!$A$2:$A$19,0)))</f>
        <v>-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-</v>
      </c>
    </row>
    <row r="11" spans="1:14" x14ac:dyDescent="0.2">
      <c r="A11" s="83">
        <v>2</v>
      </c>
      <c r="B11" s="98" t="s">
        <v>122</v>
      </c>
      <c r="C11" s="98">
        <v>0</v>
      </c>
      <c r="D11" s="99" t="s">
        <v>19</v>
      </c>
      <c r="E11" s="98">
        <v>1</v>
      </c>
      <c r="F11" s="100" t="s">
        <v>128</v>
      </c>
      <c r="H11" t="str">
        <f t="shared" si="0"/>
        <v>Visitante</v>
      </c>
      <c r="J11" s="52" t="str">
        <f>IF(H11="Pendiente","-",INDEX('Equipos (cálculos)'!K$2:K$19,MATCH($B11,'Equipos (cálculos)'!$A$2:$A$19,0)))</f>
        <v>-</v>
      </c>
      <c r="K11" s="52" t="str">
        <f>IF(H11="Pendiente","-",INDEX('Equipos (cálculos)'!K$2:K$19,MATCH($F11,'Equipos (cálculos)'!$A$2:$A$19,0)))</f>
        <v>-</v>
      </c>
      <c r="M11" t="str">
        <f>IF(H11="Pendiente","-",INDEX('Equipos (cálculos)'!R$2:R$19,MATCH($B11,'Equipos (cálculos)'!$A$2:$A$19,0)))</f>
        <v>-</v>
      </c>
      <c r="N11" t="str">
        <f>IF(H11="Pendiente","-",INDEX('Equipos (cálculos)'!R$2:R$19,MATCH($F11,'Equipos (cálculos)'!$A$2:$A$19,0)))</f>
        <v>-</v>
      </c>
    </row>
    <row r="12" spans="1:14" x14ac:dyDescent="0.2">
      <c r="A12" s="84">
        <v>2</v>
      </c>
      <c r="B12" s="101" t="s">
        <v>116</v>
      </c>
      <c r="C12" s="101">
        <v>2</v>
      </c>
      <c r="D12" s="102" t="s">
        <v>19</v>
      </c>
      <c r="E12" s="101">
        <v>1</v>
      </c>
      <c r="F12" s="103" t="s">
        <v>131</v>
      </c>
      <c r="H12" t="str">
        <f t="shared" si="0"/>
        <v>Local</v>
      </c>
      <c r="J12" s="52" t="str">
        <f>IF(H12="Pendiente","-",INDEX('Equipos (cálculos)'!K$2:K$19,MATCH($B12,'Equipos (cálculos)'!$A$2:$A$19,0)))</f>
        <v>-</v>
      </c>
      <c r="K12" s="52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-</v>
      </c>
    </row>
    <row r="13" spans="1:14" x14ac:dyDescent="0.2">
      <c r="A13" s="84">
        <v>2</v>
      </c>
      <c r="B13" s="101" t="s">
        <v>119</v>
      </c>
      <c r="C13" s="101">
        <v>0</v>
      </c>
      <c r="D13" s="102" t="s">
        <v>19</v>
      </c>
      <c r="E13" s="101">
        <v>0</v>
      </c>
      <c r="F13" s="103" t="s">
        <v>125</v>
      </c>
      <c r="H13" t="str">
        <f t="shared" si="0"/>
        <v>Empate</v>
      </c>
      <c r="J13" s="52" t="str">
        <f>IF(H13="Pendiente","-",INDEX('Equipos (cálculos)'!K$2:K$19,MATCH($B13,'Equipos (cálculos)'!$A$2:$A$19,0)))</f>
        <v>Pos.3(3)</v>
      </c>
      <c r="K13" s="52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Pos.3(3)</v>
      </c>
      <c r="N13" t="str">
        <f>IF(H13="Pendiente","-",INDEX('Equipos (cálculos)'!R$2:R$19,MATCH($F13,'Equipos (cálculos)'!$A$2:$A$19,0)))</f>
        <v>-</v>
      </c>
    </row>
    <row r="14" spans="1:14" x14ac:dyDescent="0.2">
      <c r="A14" s="84">
        <v>2</v>
      </c>
      <c r="B14" s="101" t="s">
        <v>115</v>
      </c>
      <c r="C14" s="101">
        <v>1</v>
      </c>
      <c r="D14" s="102" t="s">
        <v>19</v>
      </c>
      <c r="E14" s="101">
        <v>2</v>
      </c>
      <c r="F14" s="103" t="s">
        <v>129</v>
      </c>
      <c r="H14" t="str">
        <f t="shared" si="0"/>
        <v>Visitante</v>
      </c>
      <c r="J14" s="52" t="str">
        <f>IF(H14="Pendiente","-",INDEX('Equipos (cálculos)'!K$2:K$19,MATCH($B14,'Equipos (cálculos)'!$A$2:$A$19,0)))</f>
        <v>-</v>
      </c>
      <c r="K14" s="52" t="str">
        <f>IF(H14="Pendiente","-",INDEX('Equipos (cálculos)'!K$2:K$19,MATCH($F14,'Equipos (cálculos)'!$A$2:$A$19,0)))</f>
        <v>Pos.7(2)</v>
      </c>
      <c r="M14" t="str">
        <f>IF(H14="Pendiente","-",INDEX('Equipos (cálculos)'!R$2:R$19,MATCH($B14,'Equipos (cálculos)'!$A$2:$A$19,0)))</f>
        <v>-</v>
      </c>
      <c r="N14" t="str">
        <f>IF(H14="Pendiente","-",INDEX('Equipos (cálculos)'!R$2:R$19,MATCH($F14,'Equipos (cálculos)'!$A$2:$A$19,0)))</f>
        <v>Pos.7(2)</v>
      </c>
    </row>
    <row r="15" spans="1:14" x14ac:dyDescent="0.2">
      <c r="A15" s="84">
        <v>2</v>
      </c>
      <c r="B15" s="101" t="s">
        <v>120</v>
      </c>
      <c r="C15" s="101">
        <v>1</v>
      </c>
      <c r="D15" s="102" t="s">
        <v>19</v>
      </c>
      <c r="E15" s="101">
        <v>4</v>
      </c>
      <c r="F15" s="103" t="s">
        <v>126</v>
      </c>
      <c r="H15" t="str">
        <f t="shared" si="0"/>
        <v>Visitante</v>
      </c>
      <c r="J15" s="52" t="str">
        <f>IF(H15="Pendiente","-",INDEX('Equipos (cálculos)'!K$2:K$19,MATCH($B15,'Equipos (cálculos)'!$A$2:$A$19,0)))</f>
        <v>Pos.12(2)</v>
      </c>
      <c r="K15" s="52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-</v>
      </c>
    </row>
    <row r="16" spans="1:14" x14ac:dyDescent="0.2">
      <c r="A16" s="84">
        <v>2</v>
      </c>
      <c r="B16" s="101" t="s">
        <v>123</v>
      </c>
      <c r="C16" s="101">
        <v>6</v>
      </c>
      <c r="D16" s="102" t="s">
        <v>19</v>
      </c>
      <c r="E16" s="101">
        <v>0</v>
      </c>
      <c r="F16" s="103" t="s">
        <v>114</v>
      </c>
      <c r="H16" t="str">
        <f t="shared" si="0"/>
        <v>Local</v>
      </c>
      <c r="J16" s="52" t="str">
        <f>IF(H16="Pendiente","-",INDEX('Equipos (cálculos)'!K$2:K$19,MATCH($B16,'Equipos (cálculos)'!$A$2:$A$19,0)))</f>
        <v>-</v>
      </c>
      <c r="K16" s="52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-</v>
      </c>
      <c r="N16" t="str">
        <f>IF(H16="Pendiente","-",INDEX('Equipos (cálculos)'!R$2:R$19,MATCH($F16,'Equipos (cálculos)'!$A$2:$A$19,0)))</f>
        <v>-</v>
      </c>
    </row>
    <row r="17" spans="1:14" x14ac:dyDescent="0.2">
      <c r="A17" s="84">
        <v>2</v>
      </c>
      <c r="B17" s="101" t="s">
        <v>118</v>
      </c>
      <c r="C17" s="101">
        <v>2</v>
      </c>
      <c r="D17" s="102" t="s">
        <v>19</v>
      </c>
      <c r="E17" s="101">
        <v>0</v>
      </c>
      <c r="F17" s="103" t="s">
        <v>124</v>
      </c>
      <c r="H17" t="str">
        <f t="shared" si="0"/>
        <v>Local</v>
      </c>
      <c r="J17" s="52" t="str">
        <f>IF(H17="Pendiente","-",INDEX('Equipos (cálculos)'!K$2:K$19,MATCH($B17,'Equipos (cálculos)'!$A$2:$A$19,0)))</f>
        <v>Pos.3(3)</v>
      </c>
      <c r="K17" s="52" t="str">
        <f>IF(H17="Pendiente","-",INDEX('Equipos (cálculos)'!K$2:K$19,MATCH($F17,'Equipos (cálculos)'!$A$2:$A$19,0)))</f>
        <v>Pos.12(2)</v>
      </c>
      <c r="M17" t="str">
        <f>IF(H17="Pendiente","-",INDEX('Equipos (cálculos)'!R$2:R$19,MATCH($B17,'Equipos (cálculos)'!$A$2:$A$19,0)))</f>
        <v>Pos.3(3)</v>
      </c>
      <c r="N17" t="str">
        <f>IF(H17="Pendiente","-",INDEX('Equipos (cálculos)'!R$2:R$19,MATCH($F17,'Equipos (cálculos)'!$A$2:$A$19,0)))</f>
        <v>-</v>
      </c>
    </row>
    <row r="18" spans="1:14" x14ac:dyDescent="0.2">
      <c r="A18" s="84">
        <v>2</v>
      </c>
      <c r="B18" s="101" t="s">
        <v>121</v>
      </c>
      <c r="C18" s="101">
        <v>3</v>
      </c>
      <c r="D18" s="102" t="s">
        <v>19</v>
      </c>
      <c r="E18" s="101">
        <v>1</v>
      </c>
      <c r="F18" s="103" t="s">
        <v>127</v>
      </c>
      <c r="H18" t="str">
        <f t="shared" si="0"/>
        <v>Local</v>
      </c>
      <c r="J18" s="52" t="str">
        <f>IF(H18="Pendiente","-",INDEX('Equipos (cálculos)'!K$2:K$19,MATCH($B18,'Equipos (cálculos)'!$A$2:$A$19,0)))</f>
        <v>Pos.3(3)</v>
      </c>
      <c r="K18" s="52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Pos.3(3)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85">
        <v>2</v>
      </c>
      <c r="B19" s="104" t="s">
        <v>117</v>
      </c>
      <c r="C19" s="104">
        <v>2</v>
      </c>
      <c r="D19" s="105" t="s">
        <v>19</v>
      </c>
      <c r="E19" s="104">
        <v>0</v>
      </c>
      <c r="F19" s="106" t="s">
        <v>130</v>
      </c>
      <c r="H19" t="str">
        <f t="shared" si="0"/>
        <v>Local</v>
      </c>
      <c r="J19" s="52" t="str">
        <f>IF(H19="Pendiente","-",INDEX('Equipos (cálculos)'!K$2:K$19,MATCH($B19,'Equipos (cálculos)'!$A$2:$A$19,0)))</f>
        <v>Pos.7(2)</v>
      </c>
      <c r="K19" s="52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Pos.7(2)</v>
      </c>
      <c r="N19" t="str">
        <f>IF(H19="Pendiente","-",INDEX('Equipos (cálculos)'!R$2:R$19,MATCH($F19,'Equipos (cálculos)'!$A$2:$A$19,0)))</f>
        <v>-</v>
      </c>
    </row>
    <row r="20" spans="1:14" x14ac:dyDescent="0.2">
      <c r="A20" s="83">
        <v>3</v>
      </c>
      <c r="B20" s="98" t="s">
        <v>114</v>
      </c>
      <c r="C20" s="98">
        <v>0</v>
      </c>
      <c r="D20" s="99" t="s">
        <v>19</v>
      </c>
      <c r="E20" s="98">
        <v>1</v>
      </c>
      <c r="F20" s="100" t="s">
        <v>116</v>
      </c>
      <c r="H20" t="str">
        <f t="shared" si="0"/>
        <v>Visitante</v>
      </c>
      <c r="J20" s="52" t="str">
        <f>IF(H20="Pendiente","-",INDEX('Equipos (cálculos)'!K$2:K$19,MATCH($B20,'Equipos (cálculos)'!$A$2:$A$19,0)))</f>
        <v>-</v>
      </c>
      <c r="K20" s="52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84">
        <v>3</v>
      </c>
      <c r="B21" s="101" t="s">
        <v>115</v>
      </c>
      <c r="C21" s="101">
        <v>0</v>
      </c>
      <c r="D21" s="102" t="s">
        <v>19</v>
      </c>
      <c r="E21" s="101">
        <v>1</v>
      </c>
      <c r="F21" s="103" t="s">
        <v>123</v>
      </c>
      <c r="H21" t="str">
        <f t="shared" si="0"/>
        <v>Visitante</v>
      </c>
      <c r="J21" s="52" t="str">
        <f>IF(H21="Pendiente","-",INDEX('Equipos (cálculos)'!K$2:K$19,MATCH($B21,'Equipos (cálculos)'!$A$2:$A$19,0)))</f>
        <v>-</v>
      </c>
      <c r="K21" s="52" t="str">
        <f>IF(H21="Pendiente","-",INDEX('Equipos (cálculos)'!K$2:K$19,MATCH($F21,'Equipos (cálculos)'!$A$2:$A$19,0)))</f>
        <v>-</v>
      </c>
      <c r="M21" t="str">
        <f>IF(H21="Pendiente","-",INDEX('Equipos (cálculos)'!R$2:R$19,MATCH($B21,'Equipos (cálculos)'!$A$2:$A$19,0)))</f>
        <v>-</v>
      </c>
      <c r="N21" t="str">
        <f>IF(H21="Pendiente","-",INDEX('Equipos (cálculos)'!R$2:R$19,MATCH($F21,'Equipos (cálculos)'!$A$2:$A$19,0)))</f>
        <v>-</v>
      </c>
    </row>
    <row r="22" spans="1:14" x14ac:dyDescent="0.2">
      <c r="A22" s="84">
        <v>3</v>
      </c>
      <c r="B22" s="101" t="s">
        <v>124</v>
      </c>
      <c r="C22" s="101">
        <v>2</v>
      </c>
      <c r="D22" s="102" t="s">
        <v>19</v>
      </c>
      <c r="E22" s="101">
        <v>1</v>
      </c>
      <c r="F22" s="103" t="s">
        <v>120</v>
      </c>
      <c r="H22" t="str">
        <f t="shared" si="0"/>
        <v>Local</v>
      </c>
      <c r="J22" s="52" t="str">
        <f>IF(H22="Pendiente","-",INDEX('Equipos (cálculos)'!K$2:K$19,MATCH($B22,'Equipos (cálculos)'!$A$2:$A$19,0)))</f>
        <v>Pos.12(2)</v>
      </c>
      <c r="K22" s="52" t="str">
        <f>IF(H22="Pendiente","-",INDEX('Equipos (cálculos)'!K$2:K$19,MATCH($F22,'Equipos (cálculos)'!$A$2:$A$19,0)))</f>
        <v>Pos.12(2)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84">
        <v>3</v>
      </c>
      <c r="B23" s="101" t="s">
        <v>126</v>
      </c>
      <c r="C23" s="101">
        <v>1</v>
      </c>
      <c r="D23" s="102" t="s">
        <v>19</v>
      </c>
      <c r="E23" s="101">
        <v>2</v>
      </c>
      <c r="F23" s="103" t="s">
        <v>122</v>
      </c>
      <c r="H23" t="str">
        <f t="shared" si="0"/>
        <v>Visitante</v>
      </c>
      <c r="J23" s="52" t="str">
        <f>IF(H23="Pendiente","-",INDEX('Equipos (cálculos)'!K$2:K$19,MATCH($B23,'Equipos (cálculos)'!$A$2:$A$19,0)))</f>
        <v>-</v>
      </c>
      <c r="K23" s="52" t="str">
        <f>IF(H23="Pendiente","-",INDEX('Equipos (cálculos)'!K$2:K$19,MATCH($F23,'Equipos (cálculos)'!$A$2:$A$19,0)))</f>
        <v>-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-</v>
      </c>
    </row>
    <row r="24" spans="1:14" x14ac:dyDescent="0.2">
      <c r="A24" s="84">
        <v>3</v>
      </c>
      <c r="B24" s="101" t="s">
        <v>128</v>
      </c>
      <c r="C24" s="101">
        <v>1</v>
      </c>
      <c r="D24" s="102" t="s">
        <v>19</v>
      </c>
      <c r="E24" s="101">
        <v>2</v>
      </c>
      <c r="F24" s="103" t="s">
        <v>117</v>
      </c>
      <c r="H24" t="str">
        <f t="shared" si="0"/>
        <v>Visitante</v>
      </c>
      <c r="J24" s="52" t="str">
        <f>IF(H24="Pendiente","-",INDEX('Equipos (cálculos)'!K$2:K$19,MATCH($B24,'Equipos (cálculos)'!$A$2:$A$19,0)))</f>
        <v>-</v>
      </c>
      <c r="K24" s="52" t="str">
        <f>IF(H24="Pendiente","-",INDEX('Equipos (cálculos)'!K$2:K$19,MATCH($F24,'Equipos (cálculos)'!$A$2:$A$19,0)))</f>
        <v>Pos.7(2)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Pos.7(2)</v>
      </c>
    </row>
    <row r="25" spans="1:14" x14ac:dyDescent="0.2">
      <c r="A25" s="84">
        <v>3</v>
      </c>
      <c r="B25" s="101" t="s">
        <v>130</v>
      </c>
      <c r="C25" s="101">
        <v>1</v>
      </c>
      <c r="D25" s="102" t="s">
        <v>19</v>
      </c>
      <c r="E25" s="101">
        <v>3</v>
      </c>
      <c r="F25" s="103" t="s">
        <v>119</v>
      </c>
      <c r="H25" t="str">
        <f t="shared" si="0"/>
        <v>Visitante</v>
      </c>
      <c r="J25" s="52" t="str">
        <f>IF(H25="Pendiente","-",INDEX('Equipos (cálculos)'!K$2:K$19,MATCH($B25,'Equipos (cálculos)'!$A$2:$A$19,0)))</f>
        <v>-</v>
      </c>
      <c r="K25" s="52" t="str">
        <f>IF(H25="Pendiente","-",INDEX('Equipos (cálculos)'!K$2:K$19,MATCH($F25,'Equipos (cálculos)'!$A$2:$A$19,0)))</f>
        <v>Pos.3(3)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Pos.3(3)</v>
      </c>
    </row>
    <row r="26" spans="1:14" x14ac:dyDescent="0.2">
      <c r="A26" s="84">
        <v>3</v>
      </c>
      <c r="B26" s="101" t="s">
        <v>125</v>
      </c>
      <c r="C26" s="101">
        <v>0</v>
      </c>
      <c r="D26" s="102" t="s">
        <v>19</v>
      </c>
      <c r="E26" s="101">
        <v>1</v>
      </c>
      <c r="F26" s="103" t="s">
        <v>121</v>
      </c>
      <c r="H26" t="str">
        <f t="shared" si="0"/>
        <v>Visitante</v>
      </c>
      <c r="J26" s="52" t="str">
        <f>IF(H26="Pendiente","-",INDEX('Equipos (cálculos)'!K$2:K$19,MATCH($B26,'Equipos (cálculos)'!$A$2:$A$19,0)))</f>
        <v>-</v>
      </c>
      <c r="K26" s="52" t="str">
        <f>IF(H26="Pendiente","-",INDEX('Equipos (cálculos)'!K$2:K$19,MATCH($F26,'Equipos (cálculos)'!$A$2:$A$19,0)))</f>
        <v>Pos.3(3)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Pos.3(3)</v>
      </c>
    </row>
    <row r="27" spans="1:14" x14ac:dyDescent="0.2">
      <c r="A27" s="84">
        <v>3</v>
      </c>
      <c r="B27" s="101" t="s">
        <v>129</v>
      </c>
      <c r="C27" s="101">
        <v>1</v>
      </c>
      <c r="D27" s="102" t="s">
        <v>19</v>
      </c>
      <c r="E27" s="101">
        <v>2</v>
      </c>
      <c r="F27" s="103" t="s">
        <v>127</v>
      </c>
      <c r="H27" t="str">
        <f t="shared" si="0"/>
        <v>Visitante</v>
      </c>
      <c r="J27" s="52" t="str">
        <f>IF(H27="Pendiente","-",INDEX('Equipos (cálculos)'!K$2:K$19,MATCH($B27,'Equipos (cálculos)'!$A$2:$A$19,0)))</f>
        <v>Pos.7(2)</v>
      </c>
      <c r="K27" s="52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Pos.7(2)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85">
        <v>3</v>
      </c>
      <c r="B28" s="104" t="s">
        <v>131</v>
      </c>
      <c r="C28" s="104">
        <v>0</v>
      </c>
      <c r="D28" s="105" t="s">
        <v>19</v>
      </c>
      <c r="E28" s="104">
        <v>4</v>
      </c>
      <c r="F28" s="106" t="s">
        <v>118</v>
      </c>
      <c r="H28" t="str">
        <f t="shared" si="0"/>
        <v>Visitante</v>
      </c>
      <c r="J28" s="52" t="str">
        <f>IF(H28="Pendiente","-",INDEX('Equipos (cálculos)'!K$2:K$19,MATCH($B28,'Equipos (cálculos)'!$A$2:$A$19,0)))</f>
        <v>-</v>
      </c>
      <c r="K28" s="52" t="str">
        <f>IF(H28="Pendiente","-",INDEX('Equipos (cálculos)'!K$2:K$19,MATCH($F28,'Equipos (cálculos)'!$A$2:$A$19,0)))</f>
        <v>Pos.3(3)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Pos.3(3)</v>
      </c>
    </row>
    <row r="29" spans="1:14" x14ac:dyDescent="0.2">
      <c r="A29" s="83">
        <v>4</v>
      </c>
      <c r="B29" s="98" t="s">
        <v>123</v>
      </c>
      <c r="C29" s="98">
        <v>2</v>
      </c>
      <c r="D29" s="99" t="s">
        <v>19</v>
      </c>
      <c r="E29" s="98">
        <v>0</v>
      </c>
      <c r="F29" s="100" t="s">
        <v>129</v>
      </c>
      <c r="H29" t="str">
        <f t="shared" si="0"/>
        <v>Local</v>
      </c>
      <c r="J29" s="52" t="str">
        <f>IF(H29="Pendiente","-",INDEX('Equipos (cálculos)'!K$2:K$19,MATCH($B29,'Equipos (cálculos)'!$A$2:$A$19,0)))</f>
        <v>-</v>
      </c>
      <c r="K29" s="52" t="str">
        <f>IF(H29="Pendiente","-",INDEX('Equipos (cálculos)'!K$2:K$19,MATCH($F29,'Equipos (cálculos)'!$A$2:$A$19,0)))</f>
        <v>Pos.7(2)</v>
      </c>
      <c r="M29" t="str">
        <f>IF(H29="Pendiente","-",INDEX('Equipos (cálculos)'!R$2:R$19,MATCH($B29,'Equipos (cálculos)'!$A$2:$A$19,0)))</f>
        <v>-</v>
      </c>
      <c r="N29" t="str">
        <f>IF(H29="Pendiente","-",INDEX('Equipos (cálculos)'!R$2:R$19,MATCH($F29,'Equipos (cálculos)'!$A$2:$A$19,0)))</f>
        <v>Pos.7(2)</v>
      </c>
    </row>
    <row r="30" spans="1:14" x14ac:dyDescent="0.2">
      <c r="A30" s="84">
        <v>4</v>
      </c>
      <c r="B30" s="101" t="s">
        <v>116</v>
      </c>
      <c r="C30" s="101">
        <v>0</v>
      </c>
      <c r="D30" s="102" t="s">
        <v>19</v>
      </c>
      <c r="E30" s="101">
        <v>1</v>
      </c>
      <c r="F30" s="103" t="s">
        <v>115</v>
      </c>
      <c r="H30" t="str">
        <f t="shared" si="0"/>
        <v>Visitante</v>
      </c>
      <c r="K30" s="52" t="str">
        <f>IF(H30="Pendiente","-",INDEX('Equipos (cálculos)'!K$2:K$19,MATCH($F30,'Equipos (cálculos)'!$A$2:$A$19,0)))</f>
        <v>-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-</v>
      </c>
    </row>
    <row r="31" spans="1:14" x14ac:dyDescent="0.2">
      <c r="A31" s="84">
        <v>4</v>
      </c>
      <c r="B31" s="101" t="s">
        <v>118</v>
      </c>
      <c r="C31" s="101">
        <v>4</v>
      </c>
      <c r="D31" s="102" t="s">
        <v>19</v>
      </c>
      <c r="E31" s="101">
        <v>0</v>
      </c>
      <c r="F31" s="103" t="s">
        <v>114</v>
      </c>
      <c r="H31" t="str">
        <f t="shared" si="0"/>
        <v>Local</v>
      </c>
      <c r="J31" s="52" t="str">
        <f>IF(H31="Pendiente","-",INDEX('Equipos (cálculos)'!K$2:K$19,MATCH($B31,'Equipos (cálculos)'!$A$2:$A$19,0)))</f>
        <v>Pos.3(3)</v>
      </c>
      <c r="K31" s="52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Pos.3(3)</v>
      </c>
      <c r="N31" t="str">
        <f>IF(H31="Pendiente","-",INDEX('Equipos (cálculos)'!R$2:R$19,MATCH($F31,'Equipos (cálculos)'!$A$2:$A$19,0)))</f>
        <v>-</v>
      </c>
    </row>
    <row r="32" spans="1:14" x14ac:dyDescent="0.2">
      <c r="A32" s="84">
        <v>4</v>
      </c>
      <c r="B32" s="101" t="s">
        <v>120</v>
      </c>
      <c r="C32" s="101">
        <v>3</v>
      </c>
      <c r="D32" s="102" t="s">
        <v>19</v>
      </c>
      <c r="E32" s="101">
        <v>1</v>
      </c>
      <c r="F32" s="103" t="s">
        <v>131</v>
      </c>
      <c r="H32" t="str">
        <f t="shared" si="0"/>
        <v>Local</v>
      </c>
      <c r="J32" s="52" t="str">
        <f>IF(H32="Pendiente","-",INDEX('Equipos (cálculos)'!K$2:K$19,MATCH($B32,'Equipos (cálculos)'!$A$2:$A$19,0)))</f>
        <v>Pos.12(2)</v>
      </c>
      <c r="K32" s="52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84">
        <v>4</v>
      </c>
      <c r="B33" s="101" t="s">
        <v>122</v>
      </c>
      <c r="C33" s="101">
        <v>2</v>
      </c>
      <c r="D33" s="102" t="s">
        <v>19</v>
      </c>
      <c r="E33" s="101">
        <v>0</v>
      </c>
      <c r="F33" s="103" t="s">
        <v>124</v>
      </c>
      <c r="H33" t="str">
        <f t="shared" si="0"/>
        <v>Local</v>
      </c>
      <c r="J33" s="52" t="str">
        <f>IF(H33="Pendiente","-",INDEX('Equipos (cálculos)'!K$2:K$19,MATCH($B33,'Equipos (cálculos)'!$A$2:$A$19,0)))</f>
        <v>-</v>
      </c>
      <c r="K33" s="52" t="str">
        <f>IF(H33="Pendiente","-",INDEX('Equipos (cálculos)'!K$2:K$19,MATCH($F33,'Equipos (cálculos)'!$A$2:$A$19,0)))</f>
        <v>Pos.12(2)</v>
      </c>
      <c r="M33" t="str">
        <f>IF(H33="Pendiente","-",INDEX('Equipos (cálculos)'!R$2:R$19,MATCH($B33,'Equipos (cálculos)'!$A$2:$A$19,0)))</f>
        <v>-</v>
      </c>
      <c r="N33" t="str">
        <f>IF(H33="Pendiente","-",INDEX('Equipos (cálculos)'!R$2:R$19,MATCH($F33,'Equipos (cálculos)'!$A$2:$A$19,0)))</f>
        <v>-</v>
      </c>
    </row>
    <row r="34" spans="1:14" x14ac:dyDescent="0.2">
      <c r="A34" s="84">
        <v>4</v>
      </c>
      <c r="B34" s="101" t="s">
        <v>117</v>
      </c>
      <c r="C34" s="101">
        <v>0</v>
      </c>
      <c r="D34" s="102" t="s">
        <v>19</v>
      </c>
      <c r="E34" s="101">
        <v>0</v>
      </c>
      <c r="F34" s="103" t="s">
        <v>126</v>
      </c>
      <c r="H34" t="str">
        <f t="shared" si="0"/>
        <v>Empate</v>
      </c>
      <c r="J34" s="52" t="str">
        <f>IF(H34="Pendiente","-",INDEX('Equipos (cálculos)'!K$2:K$19,MATCH($B34,'Equipos (cálculos)'!$A$2:$A$19,0)))</f>
        <v>Pos.7(2)</v>
      </c>
      <c r="K34" s="52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Pos.7(2)</v>
      </c>
      <c r="N34" t="str">
        <f>IF(H34="Pendiente","-",INDEX('Equipos (cálculos)'!R$2:R$19,MATCH($F34,'Equipos (cálculos)'!$A$2:$A$19,0)))</f>
        <v>-</v>
      </c>
    </row>
    <row r="35" spans="1:14" x14ac:dyDescent="0.2">
      <c r="A35" s="84">
        <v>4</v>
      </c>
      <c r="B35" s="101" t="s">
        <v>119</v>
      </c>
      <c r="C35" s="101">
        <v>2</v>
      </c>
      <c r="D35" s="102" t="s">
        <v>19</v>
      </c>
      <c r="E35" s="101">
        <v>1</v>
      </c>
      <c r="F35" s="103" t="s">
        <v>128</v>
      </c>
      <c r="H35" t="str">
        <f t="shared" si="0"/>
        <v>Local</v>
      </c>
      <c r="J35" s="52" t="str">
        <f>IF(H35="Pendiente","-",INDEX('Equipos (cálculos)'!K$2:K$19,MATCH($B35,'Equipos (cálculos)'!$A$2:$A$19,0)))</f>
        <v>Pos.3(3)</v>
      </c>
      <c r="K35" s="52" t="str">
        <f>IF(H35="Pendiente","-",INDEX('Equipos (cálculos)'!K$2:K$19,MATCH($F35,'Equipos (cálculos)'!$A$2:$A$19,0)))</f>
        <v>-</v>
      </c>
      <c r="M35" t="str">
        <f>IF(H35="Pendiente","-",INDEX('Equipos (cálculos)'!R$2:R$19,MATCH($B35,'Equipos (cálculos)'!$A$2:$A$19,0)))</f>
        <v>Pos.3(3)</v>
      </c>
      <c r="N35" t="str">
        <f>IF(H35="Pendiente","-",INDEX('Equipos (cálculos)'!R$2:R$19,MATCH($F35,'Equipos (cálculos)'!$A$2:$A$19,0)))</f>
        <v>-</v>
      </c>
    </row>
    <row r="36" spans="1:14" x14ac:dyDescent="0.2">
      <c r="A36" s="84">
        <v>4</v>
      </c>
      <c r="B36" s="101" t="s">
        <v>121</v>
      </c>
      <c r="C36" s="101">
        <v>2</v>
      </c>
      <c r="D36" s="102" t="s">
        <v>19</v>
      </c>
      <c r="E36" s="101">
        <v>0</v>
      </c>
      <c r="F36" s="103" t="s">
        <v>130</v>
      </c>
      <c r="H36" t="str">
        <f t="shared" si="0"/>
        <v>Local</v>
      </c>
      <c r="J36" s="52" t="str">
        <f>IF(H36="Pendiente","-",INDEX('Equipos (cálculos)'!K$2:K$19,MATCH($B36,'Equipos (cálculos)'!$A$2:$A$19,0)))</f>
        <v>Pos.3(3)</v>
      </c>
      <c r="K36" s="52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Pos.3(3)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85">
        <v>4</v>
      </c>
      <c r="B37" s="104" t="s">
        <v>127</v>
      </c>
      <c r="C37" s="104">
        <v>3</v>
      </c>
      <c r="D37" s="105" t="s">
        <v>19</v>
      </c>
      <c r="E37" s="104">
        <v>0</v>
      </c>
      <c r="F37" s="106" t="s">
        <v>125</v>
      </c>
      <c r="H37" t="str">
        <f>IF(OR(C37="",E37=""),"Pendiente",IF(C37&gt;E37,"Local",IF(E37&gt;C37,"Visitante",IF(C37=E37,"Empate"))))</f>
        <v>Local</v>
      </c>
      <c r="J37" s="52" t="str">
        <f>IF(H37="Pendiente","-",INDEX('Equipos (cálculos)'!K$2:K$19,MATCH($B37,'Equipos (cálculos)'!$A$2:$A$19,0)))</f>
        <v>-</v>
      </c>
      <c r="K37" s="52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83">
        <v>5</v>
      </c>
      <c r="B38" s="98" t="s">
        <v>123</v>
      </c>
      <c r="C38" s="98">
        <v>3</v>
      </c>
      <c r="D38" s="99" t="s">
        <v>19</v>
      </c>
      <c r="E38" s="98">
        <v>0</v>
      </c>
      <c r="F38" s="100" t="s">
        <v>116</v>
      </c>
      <c r="H38" t="str">
        <f t="shared" ref="H38:H54" si="1">IF(OR(C38="",E38=""),"Pendiente",IF(C38&gt;E38,"Local",IF(E38&gt;C38,"Visitante",IF(C38=E38,"Empate"))))</f>
        <v>Local</v>
      </c>
      <c r="J38" s="52" t="str">
        <f>IF(H38="Pendiente","-",INDEX('Equipos (cálculos)'!K$2:K$19,MATCH($B38,'Equipos (cálculos)'!$A$2:$A$19,0)))</f>
        <v>-</v>
      </c>
      <c r="K38" s="52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84">
        <v>5</v>
      </c>
      <c r="B39" s="101" t="s">
        <v>115</v>
      </c>
      <c r="C39" s="101">
        <v>0</v>
      </c>
      <c r="D39" s="102" t="s">
        <v>19</v>
      </c>
      <c r="E39" s="101">
        <v>0</v>
      </c>
      <c r="F39" s="103" t="s">
        <v>118</v>
      </c>
      <c r="H39" t="str">
        <f t="shared" si="1"/>
        <v>Empate</v>
      </c>
      <c r="J39" s="52" t="str">
        <f>IF(H39="Pendiente","-",INDEX('Equipos (cálculos)'!K$2:K$19,MATCH($B39,'Equipos (cálculos)'!$A$2:$A$19,0)))</f>
        <v>-</v>
      </c>
      <c r="K39" s="52" t="str">
        <f>IF(H39="Pendiente","-",INDEX('Equipos (cálculos)'!K$2:K$19,MATCH($F39,'Equipos (cálculos)'!$A$2:$A$19,0)))</f>
        <v>Pos.3(3)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Pos.3(3)</v>
      </c>
    </row>
    <row r="40" spans="1:14" x14ac:dyDescent="0.2">
      <c r="A40" s="84">
        <v>5</v>
      </c>
      <c r="B40" s="101" t="s">
        <v>114</v>
      </c>
      <c r="C40" s="101">
        <v>1</v>
      </c>
      <c r="D40" s="102" t="s">
        <v>19</v>
      </c>
      <c r="E40" s="101">
        <v>2</v>
      </c>
      <c r="F40" s="103" t="s">
        <v>120</v>
      </c>
      <c r="H40" t="str">
        <f t="shared" si="1"/>
        <v>Visitante</v>
      </c>
      <c r="J40" s="52" t="str">
        <f>IF(H40="Pendiente","-",INDEX('Equipos (cálculos)'!K$2:K$19,MATCH($B40,'Equipos (cálculos)'!$A$2:$A$19,0)))</f>
        <v>-</v>
      </c>
      <c r="K40" s="52" t="str">
        <f>IF(H40="Pendiente","-",INDEX('Equipos (cálculos)'!K$2:K$19,MATCH($F40,'Equipos (cálculos)'!$A$2:$A$19,0)))</f>
        <v>Pos.12(2)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84">
        <v>5</v>
      </c>
      <c r="B41" s="101" t="s">
        <v>131</v>
      </c>
      <c r="C41" s="101">
        <v>0</v>
      </c>
      <c r="D41" s="102" t="s">
        <v>19</v>
      </c>
      <c r="E41" s="101">
        <v>2</v>
      </c>
      <c r="F41" s="103" t="s">
        <v>122</v>
      </c>
      <c r="H41" t="str">
        <f t="shared" si="1"/>
        <v>Visitante</v>
      </c>
      <c r="J41" s="52" t="str">
        <f>IF(H41="Pendiente","-",INDEX('Equipos (cálculos)'!K$2:K$19,MATCH($B41,'Equipos (cálculos)'!$A$2:$A$19,0)))</f>
        <v>-</v>
      </c>
      <c r="K41" s="52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84">
        <v>5</v>
      </c>
      <c r="B42" s="101" t="s">
        <v>124</v>
      </c>
      <c r="C42" s="101">
        <v>0</v>
      </c>
      <c r="D42" s="102" t="s">
        <v>19</v>
      </c>
      <c r="E42" s="101">
        <v>0</v>
      </c>
      <c r="F42" s="103" t="s">
        <v>117</v>
      </c>
      <c r="H42" t="str">
        <f t="shared" si="1"/>
        <v>Empate</v>
      </c>
      <c r="J42" s="52" t="str">
        <f>IF(H42="Pendiente","-",INDEX('Equipos (cálculos)'!K$2:K$19,MATCH($B42,'Equipos (cálculos)'!$A$2:$A$19,0)))</f>
        <v>Pos.12(2)</v>
      </c>
      <c r="K42" s="52" t="str">
        <f>IF(H42="Pendiente","-",INDEX('Equipos (cálculos)'!K$2:K$19,MATCH($F42,'Equipos (cálculos)'!$A$2:$A$19,0)))</f>
        <v>Pos.7(2)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Pos.7(2)</v>
      </c>
    </row>
    <row r="43" spans="1:14" x14ac:dyDescent="0.2">
      <c r="A43" s="84">
        <v>5</v>
      </c>
      <c r="B43" s="101" t="s">
        <v>126</v>
      </c>
      <c r="C43" s="101">
        <v>1</v>
      </c>
      <c r="D43" s="102" t="s">
        <v>19</v>
      </c>
      <c r="E43" s="101">
        <v>2</v>
      </c>
      <c r="F43" s="103" t="s">
        <v>119</v>
      </c>
      <c r="H43" t="str">
        <f t="shared" si="1"/>
        <v>Visitante</v>
      </c>
      <c r="J43" s="52" t="str">
        <f>IF(H43="Pendiente","-",INDEX('Equipos (cálculos)'!K$2:K$19,MATCH($B43,'Equipos (cálculos)'!$A$2:$A$19,0)))</f>
        <v>-</v>
      </c>
      <c r="K43" s="52" t="str">
        <f>IF(H43="Pendiente","-",INDEX('Equipos (cálculos)'!K$2:K$19,MATCH($F43,'Equipos (cálculos)'!$A$2:$A$19,0)))</f>
        <v>Pos.3(3)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Pos.3(3)</v>
      </c>
    </row>
    <row r="44" spans="1:14" x14ac:dyDescent="0.2">
      <c r="A44" s="84">
        <v>5</v>
      </c>
      <c r="B44" s="101" t="s">
        <v>128</v>
      </c>
      <c r="C44" s="101">
        <v>1</v>
      </c>
      <c r="D44" s="102" t="s">
        <v>19</v>
      </c>
      <c r="E44" s="101">
        <v>0</v>
      </c>
      <c r="F44" s="103" t="s">
        <v>121</v>
      </c>
      <c r="H44" t="str">
        <f t="shared" si="1"/>
        <v>Local</v>
      </c>
      <c r="J44" s="52" t="str">
        <f>IF(H44="Pendiente","-",INDEX('Equipos (cálculos)'!K$2:K$19,MATCH($B44,'Equipos (cálculos)'!$A$2:$A$19,0)))</f>
        <v>-</v>
      </c>
      <c r="K44" s="52" t="str">
        <f>IF(H44="Pendiente","-",INDEX('Equipos (cálculos)'!K$2:K$19,MATCH($F44,'Equipos (cálculos)'!$A$2:$A$19,0)))</f>
        <v>Pos.3(3)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Pos.3(3)</v>
      </c>
    </row>
    <row r="45" spans="1:14" x14ac:dyDescent="0.2">
      <c r="A45" s="84">
        <v>5</v>
      </c>
      <c r="B45" s="101" t="s">
        <v>130</v>
      </c>
      <c r="C45" s="101">
        <v>1</v>
      </c>
      <c r="D45" s="102" t="s">
        <v>19</v>
      </c>
      <c r="E45" s="101">
        <v>1</v>
      </c>
      <c r="F45" s="103" t="s">
        <v>127</v>
      </c>
      <c r="H45" t="str">
        <f t="shared" si="1"/>
        <v>Empate</v>
      </c>
      <c r="J45" s="52" t="str">
        <f>IF(H45="Pendiente","-",INDEX('Equipos (cálculos)'!K$2:K$19,MATCH($B45,'Equipos (cálculos)'!$A$2:$A$19,0)))</f>
        <v>-</v>
      </c>
      <c r="K45" s="52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85">
        <v>5</v>
      </c>
      <c r="B46" s="104" t="s">
        <v>129</v>
      </c>
      <c r="C46" s="104">
        <v>0</v>
      </c>
      <c r="D46" s="105" t="s">
        <v>19</v>
      </c>
      <c r="E46" s="104">
        <v>0</v>
      </c>
      <c r="F46" s="106" t="s">
        <v>125</v>
      </c>
      <c r="H46" t="str">
        <f t="shared" si="1"/>
        <v>Empate</v>
      </c>
      <c r="J46" s="52" t="str">
        <f>IF(H46="Pendiente","-",INDEX('Equipos (cálculos)'!K$2:K$19,MATCH($B46,'Equipos (cálculos)'!$A$2:$A$19,0)))</f>
        <v>Pos.7(2)</v>
      </c>
      <c r="K46" s="52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Pos.7(2)</v>
      </c>
      <c r="N46" t="str">
        <f>IF(H46="Pendiente","-",INDEX('Equipos (cálculos)'!R$2:R$19,MATCH($F46,'Equipos (cálculos)'!$A$2:$A$19,0)))</f>
        <v>-</v>
      </c>
    </row>
    <row r="47" spans="1:14" x14ac:dyDescent="0.2">
      <c r="A47" s="83">
        <v>6</v>
      </c>
      <c r="B47" s="98" t="s">
        <v>116</v>
      </c>
      <c r="C47" s="98">
        <v>0</v>
      </c>
      <c r="D47" s="99" t="s">
        <v>19</v>
      </c>
      <c r="E47" s="98">
        <v>1</v>
      </c>
      <c r="F47" s="100" t="s">
        <v>129</v>
      </c>
      <c r="H47" t="str">
        <f t="shared" si="1"/>
        <v>Visitante</v>
      </c>
      <c r="J47" s="52" t="str">
        <f>IF(H47="Pendiente","-",INDEX('Equipos (cálculos)'!K$2:K$19,MATCH($B47,'Equipos (cálculos)'!$A$2:$A$19,0)))</f>
        <v>-</v>
      </c>
      <c r="K47" s="52" t="str">
        <f>IF(H47="Pendiente","-",INDEX('Equipos (cálculos)'!K$2:K$19,MATCH($F47,'Equipos (cálculos)'!$A$2:$A$19,0)))</f>
        <v>Pos.7(2)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Pos.7(2)</v>
      </c>
    </row>
    <row r="48" spans="1:14" x14ac:dyDescent="0.2">
      <c r="A48" s="84">
        <v>6</v>
      </c>
      <c r="B48" s="101" t="s">
        <v>118</v>
      </c>
      <c r="C48" s="101">
        <v>0</v>
      </c>
      <c r="D48" s="102" t="s">
        <v>19</v>
      </c>
      <c r="E48" s="101">
        <v>2</v>
      </c>
      <c r="F48" s="103" t="s">
        <v>123</v>
      </c>
      <c r="H48" t="str">
        <f t="shared" si="1"/>
        <v>Visitante</v>
      </c>
      <c r="J48" s="52" t="str">
        <f>IF(H48="Pendiente","-",INDEX('Equipos (cálculos)'!K$2:K$19,MATCH($B48,'Equipos (cálculos)'!$A$2:$A$19,0)))</f>
        <v>Pos.3(3)</v>
      </c>
      <c r="K48" s="52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Pos.3(3)</v>
      </c>
      <c r="N48" t="str">
        <f>IF(H48="Pendiente","-",INDEX('Equipos (cálculos)'!R$2:R$19,MATCH($F48,'Equipos (cálculos)'!$A$2:$A$19,0)))</f>
        <v>-</v>
      </c>
    </row>
    <row r="49" spans="1:14" x14ac:dyDescent="0.2">
      <c r="A49" s="84">
        <v>6</v>
      </c>
      <c r="B49" s="101" t="s">
        <v>120</v>
      </c>
      <c r="C49" s="101">
        <v>2</v>
      </c>
      <c r="D49" s="102" t="s">
        <v>19</v>
      </c>
      <c r="E49" s="101">
        <v>2</v>
      </c>
      <c r="F49" s="103" t="s">
        <v>115</v>
      </c>
      <c r="H49" t="str">
        <f t="shared" si="1"/>
        <v>Empate</v>
      </c>
      <c r="J49" s="52" t="str">
        <f>IF(H49="Pendiente","-",INDEX('Equipos (cálculos)'!K$2:K$19,MATCH($B49,'Equipos (cálculos)'!$A$2:$A$19,0)))</f>
        <v>Pos.12(2)</v>
      </c>
      <c r="K49" s="52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84">
        <v>6</v>
      </c>
      <c r="B50" s="101" t="s">
        <v>122</v>
      </c>
      <c r="C50" s="101">
        <v>2</v>
      </c>
      <c r="D50" s="102" t="s">
        <v>19</v>
      </c>
      <c r="E50" s="101">
        <v>1</v>
      </c>
      <c r="F50" s="103" t="s">
        <v>114</v>
      </c>
      <c r="H50" t="str">
        <f t="shared" si="1"/>
        <v>Local</v>
      </c>
      <c r="J50" s="52" t="str">
        <f>IF(H50="Pendiente","-",INDEX('Equipos (cálculos)'!K$2:K$19,MATCH($B50,'Equipos (cálculos)'!$A$2:$A$19,0)))</f>
        <v>-</v>
      </c>
      <c r="K50" s="52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84">
        <v>6</v>
      </c>
      <c r="B51" s="101" t="s">
        <v>117</v>
      </c>
      <c r="C51" s="101">
        <v>1</v>
      </c>
      <c r="D51" s="102" t="s">
        <v>19</v>
      </c>
      <c r="E51" s="101">
        <v>0</v>
      </c>
      <c r="F51" s="103" t="s">
        <v>131</v>
      </c>
      <c r="H51" t="str">
        <f t="shared" si="1"/>
        <v>Local</v>
      </c>
      <c r="J51" s="52" t="str">
        <f>IF(H51="Pendiente","-",INDEX('Equipos (cálculos)'!K$2:K$19,MATCH($B51,'Equipos (cálculos)'!$A$2:$A$19,0)))</f>
        <v>Pos.7(2)</v>
      </c>
      <c r="K51" s="52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Pos.7(2)</v>
      </c>
      <c r="N51" t="str">
        <f>IF(H51="Pendiente","-",INDEX('Equipos (cálculos)'!R$2:R$19,MATCH($F51,'Equipos (cálculos)'!$A$2:$A$19,0)))</f>
        <v>-</v>
      </c>
    </row>
    <row r="52" spans="1:14" x14ac:dyDescent="0.2">
      <c r="A52" s="84">
        <v>6</v>
      </c>
      <c r="B52" s="101" t="s">
        <v>119</v>
      </c>
      <c r="C52" s="101">
        <v>2</v>
      </c>
      <c r="D52" s="102" t="s">
        <v>19</v>
      </c>
      <c r="E52" s="101">
        <v>0</v>
      </c>
      <c r="F52" s="103" t="s">
        <v>124</v>
      </c>
      <c r="H52" t="str">
        <f t="shared" si="1"/>
        <v>Local</v>
      </c>
      <c r="J52" s="52" t="str">
        <f>IF(H52="Pendiente","-",INDEX('Equipos (cálculos)'!K$2:K$19,MATCH($B52,'Equipos (cálculos)'!$A$2:$A$19,0)))</f>
        <v>Pos.3(3)</v>
      </c>
      <c r="K52" s="52" t="str">
        <f>IF(H52="Pendiente","-",INDEX('Equipos (cálculos)'!K$2:K$19,MATCH($F52,'Equipos (cálculos)'!$A$2:$A$19,0)))</f>
        <v>Pos.12(2)</v>
      </c>
      <c r="M52" t="str">
        <f>IF(H52="Pendiente","-",INDEX('Equipos (cálculos)'!R$2:R$19,MATCH($B52,'Equipos (cálculos)'!$A$2:$A$19,0)))</f>
        <v>Pos.3(3)</v>
      </c>
      <c r="N52" t="str">
        <f>IF(H52="Pendiente","-",INDEX('Equipos (cálculos)'!R$2:R$19,MATCH($F52,'Equipos (cálculos)'!$A$2:$A$19,0)))</f>
        <v>-</v>
      </c>
    </row>
    <row r="53" spans="1:14" x14ac:dyDescent="0.2">
      <c r="A53" s="84">
        <v>6</v>
      </c>
      <c r="B53" s="101" t="s">
        <v>121</v>
      </c>
      <c r="C53" s="101">
        <v>2</v>
      </c>
      <c r="D53" s="102" t="s">
        <v>19</v>
      </c>
      <c r="E53" s="101">
        <v>0</v>
      </c>
      <c r="F53" s="103" t="s">
        <v>126</v>
      </c>
      <c r="H53" t="str">
        <f t="shared" si="1"/>
        <v>Local</v>
      </c>
      <c r="J53" s="52" t="str">
        <f>IF(H53="Pendiente","-",INDEX('Equipos (cálculos)'!K$2:K$19,MATCH($B53,'Equipos (cálculos)'!$A$2:$A$19,0)))</f>
        <v>Pos.3(3)</v>
      </c>
      <c r="K53" s="52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Pos.3(3)</v>
      </c>
      <c r="N53" t="str">
        <f>IF(H53="Pendiente","-",INDEX('Equipos (cálculos)'!R$2:R$19,MATCH($F53,'Equipos (cálculos)'!$A$2:$A$19,0)))</f>
        <v>-</v>
      </c>
    </row>
    <row r="54" spans="1:14" x14ac:dyDescent="0.2">
      <c r="A54" s="84">
        <v>6</v>
      </c>
      <c r="B54" s="101" t="s">
        <v>127</v>
      </c>
      <c r="C54" s="101">
        <v>0</v>
      </c>
      <c r="D54" s="102" t="s">
        <v>19</v>
      </c>
      <c r="E54" s="101">
        <v>1</v>
      </c>
      <c r="F54" s="103" t="s">
        <v>128</v>
      </c>
      <c r="H54" t="str">
        <f t="shared" si="1"/>
        <v>Visitante</v>
      </c>
      <c r="J54" s="52" t="str">
        <f>IF(H54="Pendiente","-",INDEX('Equipos (cálculos)'!K$2:K$19,MATCH($B54,'Equipos (cálculos)'!$A$2:$A$19,0)))</f>
        <v>-</v>
      </c>
      <c r="K54" s="52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85">
        <v>6</v>
      </c>
      <c r="B55" s="104" t="s">
        <v>125</v>
      </c>
      <c r="C55" s="104">
        <v>1</v>
      </c>
      <c r="D55" s="105" t="s">
        <v>19</v>
      </c>
      <c r="E55" s="104">
        <v>1</v>
      </c>
      <c r="F55" s="106" t="s">
        <v>130</v>
      </c>
      <c r="H55" t="str">
        <f>IF(OR(C55="",E55=""),"Pendiente",IF(C55&gt;E55,"Local",IF(E55&gt;C55,"Visitante",IF(C55=E55,"Empate"))))</f>
        <v>Empate</v>
      </c>
      <c r="J55" s="52" t="str">
        <f>IF(H55="Pendiente","-",INDEX('Equipos (cálculos)'!K$2:K$19,MATCH($B55,'Equipos (cálculos)'!$A$2:$A$19,0)))</f>
        <v>-</v>
      </c>
      <c r="K55" s="52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83">
        <v>7</v>
      </c>
      <c r="B56" s="74" t="s">
        <v>116</v>
      </c>
      <c r="C56" s="74">
        <v>0</v>
      </c>
      <c r="D56" s="80" t="s">
        <v>19</v>
      </c>
      <c r="E56" s="74">
        <v>5</v>
      </c>
      <c r="F56" s="75" t="s">
        <v>118</v>
      </c>
      <c r="H56" t="str">
        <f t="shared" ref="H56:H120" si="2">IF(OR(C56="",E56=""),"Pendiente",IF(C56&gt;E56,"Local",IF(E56&gt;C56,"Visitante",IF(C56=E56,"Empate"))))</f>
        <v>Visitante</v>
      </c>
      <c r="J56" s="52" t="str">
        <f>IF(H56="Pendiente","-",INDEX('Equipos (cálculos)'!K$2:K$19,MATCH($B56,'Equipos (cálculos)'!$A$2:$A$19,0)))</f>
        <v>-</v>
      </c>
      <c r="K56" s="52" t="str">
        <f>IF(H56="Pendiente","-",INDEX('Equipos (cálculos)'!K$2:K$19,MATCH($F56,'Equipos (cálculos)'!$A$2:$A$19,0)))</f>
        <v>Pos.3(3)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Pos.3(3)</v>
      </c>
    </row>
    <row r="57" spans="1:14" x14ac:dyDescent="0.2">
      <c r="A57" s="84">
        <v>7</v>
      </c>
      <c r="B57" s="52" t="s">
        <v>123</v>
      </c>
      <c r="C57" s="52">
        <v>1</v>
      </c>
      <c r="D57" s="79" t="s">
        <v>19</v>
      </c>
      <c r="E57" s="52">
        <v>0</v>
      </c>
      <c r="F57" s="76" t="s">
        <v>120</v>
      </c>
      <c r="H57" t="str">
        <f t="shared" si="2"/>
        <v>Local</v>
      </c>
      <c r="J57" s="52" t="str">
        <f>IF(H57="Pendiente","-",INDEX('Equipos (cálculos)'!K$2:K$19,MATCH($B57,'Equipos (cálculos)'!$A$2:$A$19,0)))</f>
        <v>-</v>
      </c>
      <c r="K57" s="52" t="str">
        <f>IF(H57="Pendiente","-",INDEX('Equipos (cálculos)'!K$2:K$19,MATCH($F57,'Equipos (cálculos)'!$A$2:$A$19,0)))</f>
        <v>Pos.12(2)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84">
        <v>7</v>
      </c>
      <c r="B58" s="52" t="s">
        <v>115</v>
      </c>
      <c r="C58" s="52">
        <v>0</v>
      </c>
      <c r="D58" s="79" t="s">
        <v>19</v>
      </c>
      <c r="E58" s="52">
        <v>1</v>
      </c>
      <c r="F58" s="76" t="s">
        <v>122</v>
      </c>
      <c r="H58" t="str">
        <f t="shared" si="2"/>
        <v>Visitante</v>
      </c>
      <c r="J58" s="52" t="str">
        <f>IF(H58="Pendiente","-",INDEX('Equipos (cálculos)'!K$2:K$19,MATCH($B58,'Equipos (cálculos)'!$A$2:$A$19,0)))</f>
        <v>-</v>
      </c>
      <c r="K58" s="52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84">
        <v>7</v>
      </c>
      <c r="B59" s="52" t="s">
        <v>114</v>
      </c>
      <c r="C59" s="52">
        <v>1</v>
      </c>
      <c r="D59" s="79" t="s">
        <v>19</v>
      </c>
      <c r="E59" s="52">
        <v>3</v>
      </c>
      <c r="F59" s="76" t="s">
        <v>117</v>
      </c>
      <c r="H59" t="str">
        <f t="shared" si="2"/>
        <v>Visitante</v>
      </c>
      <c r="J59" s="52" t="str">
        <f>IF(H59="Pendiente","-",INDEX('Equipos (cálculos)'!K$2:K$19,MATCH($B59,'Equipos (cálculos)'!$A$2:$A$19,0)))</f>
        <v>-</v>
      </c>
      <c r="K59" s="52" t="str">
        <f>IF(H59="Pendiente","-",INDEX('Equipos (cálculos)'!K$2:K$19,MATCH($F59,'Equipos (cálculos)'!$A$2:$A$19,0)))</f>
        <v>Pos.7(2)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Pos.7(2)</v>
      </c>
    </row>
    <row r="60" spans="1:14" x14ac:dyDescent="0.2">
      <c r="A60" s="84">
        <v>7</v>
      </c>
      <c r="B60" s="52" t="s">
        <v>131</v>
      </c>
      <c r="C60" s="52">
        <v>1</v>
      </c>
      <c r="D60" s="79" t="s">
        <v>19</v>
      </c>
      <c r="E60" s="52">
        <v>0</v>
      </c>
      <c r="F60" s="76" t="s">
        <v>119</v>
      </c>
      <c r="H60" t="str">
        <f t="shared" si="2"/>
        <v>Local</v>
      </c>
      <c r="J60" s="52" t="str">
        <f>IF(H60="Pendiente","-",INDEX('Equipos (cálculos)'!K$2:K$19,MATCH($B60,'Equipos (cálculos)'!$A$2:$A$19,0)))</f>
        <v>-</v>
      </c>
      <c r="K60" s="52" t="str">
        <f>IF(H60="Pendiente","-",INDEX('Equipos (cálculos)'!K$2:K$19,MATCH($F60,'Equipos (cálculos)'!$A$2:$A$19,0)))</f>
        <v>Pos.3(3)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Pos.3(3)</v>
      </c>
    </row>
    <row r="61" spans="1:14" x14ac:dyDescent="0.2">
      <c r="A61" s="84">
        <v>7</v>
      </c>
      <c r="B61" s="52" t="s">
        <v>124</v>
      </c>
      <c r="C61" s="52">
        <v>1</v>
      </c>
      <c r="D61" s="79" t="s">
        <v>19</v>
      </c>
      <c r="E61" s="52">
        <v>2</v>
      </c>
      <c r="F61" s="76" t="s">
        <v>121</v>
      </c>
      <c r="H61" t="str">
        <f t="shared" si="2"/>
        <v>Visitante</v>
      </c>
      <c r="J61" s="52" t="str">
        <f>IF(H61="Pendiente","-",INDEX('Equipos (cálculos)'!K$2:K$19,MATCH($B61,'Equipos (cálculos)'!$A$2:$A$19,0)))</f>
        <v>Pos.12(2)</v>
      </c>
      <c r="K61" s="52" t="str">
        <f>IF(H61="Pendiente","-",INDEX('Equipos (cálculos)'!K$2:K$19,MATCH($F61,'Equipos (cálculos)'!$A$2:$A$19,0)))</f>
        <v>Pos.3(3)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Pos.3(3)</v>
      </c>
    </row>
    <row r="62" spans="1:14" x14ac:dyDescent="0.2">
      <c r="A62" s="84">
        <v>7</v>
      </c>
      <c r="B62" s="52" t="s">
        <v>126</v>
      </c>
      <c r="C62" s="52">
        <v>1</v>
      </c>
      <c r="D62" s="79" t="s">
        <v>19</v>
      </c>
      <c r="E62" s="52">
        <v>0</v>
      </c>
      <c r="F62" s="76" t="s">
        <v>127</v>
      </c>
      <c r="H62" t="str">
        <f t="shared" si="2"/>
        <v>Local</v>
      </c>
      <c r="J62" s="52" t="str">
        <f>IF(H62="Pendiente","-",INDEX('Equipos (cálculos)'!K$2:K$19,MATCH($B62,'Equipos (cálculos)'!$A$2:$A$19,0)))</f>
        <v>-</v>
      </c>
      <c r="K62" s="52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84">
        <v>7</v>
      </c>
      <c r="B63" s="52" t="s">
        <v>128</v>
      </c>
      <c r="C63" s="52">
        <v>0</v>
      </c>
      <c r="D63" s="79" t="s">
        <v>19</v>
      </c>
      <c r="E63" s="52">
        <v>0</v>
      </c>
      <c r="F63" s="76" t="s">
        <v>125</v>
      </c>
      <c r="H63" t="str">
        <f t="shared" si="2"/>
        <v>Empate</v>
      </c>
      <c r="J63" s="52" t="str">
        <f>IF(H63="Pendiente","-",INDEX('Equipos (cálculos)'!K$2:K$19,MATCH($B63,'Equipos (cálculos)'!$A$2:$A$19,0)))</f>
        <v>-</v>
      </c>
      <c r="K63" s="52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85">
        <v>7</v>
      </c>
      <c r="B64" s="77" t="s">
        <v>129</v>
      </c>
      <c r="C64" s="77">
        <v>1</v>
      </c>
      <c r="D64" s="81" t="s">
        <v>19</v>
      </c>
      <c r="E64" s="77">
        <v>1</v>
      </c>
      <c r="F64" s="78" t="s">
        <v>130</v>
      </c>
      <c r="H64" t="str">
        <f t="shared" si="2"/>
        <v>Empate</v>
      </c>
      <c r="J64" s="52" t="str">
        <f>IF(H64="Pendiente","-",INDEX('Equipos (cálculos)'!K$2:K$19,MATCH($B64,'Equipos (cálculos)'!$A$2:$A$19,0)))</f>
        <v>Pos.7(2)</v>
      </c>
      <c r="K64" s="52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Pos.7(2)</v>
      </c>
      <c r="N64" t="str">
        <f>IF(H64="Pendiente","-",INDEX('Equipos (cálculos)'!R$2:R$19,MATCH($F64,'Equipos (cálculos)'!$A$2:$A$19,0)))</f>
        <v>-</v>
      </c>
    </row>
    <row r="65" spans="1:14" x14ac:dyDescent="0.2">
      <c r="A65" s="83">
        <v>8</v>
      </c>
      <c r="B65" s="74" t="s">
        <v>118</v>
      </c>
      <c r="C65" s="74">
        <v>1</v>
      </c>
      <c r="D65" s="90" t="s">
        <v>19</v>
      </c>
      <c r="E65" s="74">
        <v>1</v>
      </c>
      <c r="F65" s="75" t="s">
        <v>129</v>
      </c>
      <c r="H65" t="str">
        <f t="shared" si="2"/>
        <v>Empate</v>
      </c>
      <c r="J65" s="52" t="str">
        <f>IF(H65="Pendiente","-",INDEX('Equipos (cálculos)'!K$2:K$19,MATCH($B65,'Equipos (cálculos)'!$A$2:$A$19,0)))</f>
        <v>Pos.3(3)</v>
      </c>
      <c r="K65" s="52" t="str">
        <f>IF(H65="Pendiente","-",INDEX('Equipos (cálculos)'!K$2:K$19,MATCH($F65,'Equipos (cálculos)'!$A$2:$A$19,0)))</f>
        <v>Pos.7(2)</v>
      </c>
      <c r="M65" t="str">
        <f>IF(H65="Pendiente","-",INDEX('Equipos (cálculos)'!R$2:R$19,MATCH($B65,'Equipos (cálculos)'!$A$2:$A$19,0)))</f>
        <v>Pos.3(3)</v>
      </c>
      <c r="N65" t="str">
        <f>IF(H65="Pendiente","-",INDEX('Equipos (cálculos)'!R$2:R$19,MATCH($F65,'Equipos (cálculos)'!$A$2:$A$19,0)))</f>
        <v>Pos.7(2)</v>
      </c>
    </row>
    <row r="66" spans="1:14" x14ac:dyDescent="0.2">
      <c r="A66" s="84">
        <v>8</v>
      </c>
      <c r="B66" s="52" t="s">
        <v>120</v>
      </c>
      <c r="C66" s="52">
        <v>1</v>
      </c>
      <c r="D66" s="91" t="s">
        <v>19</v>
      </c>
      <c r="E66" s="52">
        <v>0</v>
      </c>
      <c r="F66" s="76" t="s">
        <v>116</v>
      </c>
      <c r="H66" t="str">
        <f t="shared" si="2"/>
        <v>Local</v>
      </c>
      <c r="J66" s="52" t="str">
        <f>IF(H66="Pendiente","-",INDEX('Equipos (cálculos)'!K$2:K$19,MATCH($B66,'Equipos (cálculos)'!$A$2:$A$19,0)))</f>
        <v>Pos.12(2)</v>
      </c>
      <c r="K66" s="52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84">
        <v>8</v>
      </c>
      <c r="B67" s="52" t="s">
        <v>122</v>
      </c>
      <c r="C67" s="52">
        <v>0</v>
      </c>
      <c r="D67" s="91" t="s">
        <v>19</v>
      </c>
      <c r="E67" s="52">
        <v>0</v>
      </c>
      <c r="F67" s="76" t="s">
        <v>123</v>
      </c>
      <c r="H67" t="str">
        <f t="shared" si="2"/>
        <v>Empate</v>
      </c>
      <c r="J67" s="52" t="str">
        <f>IF(H67="Pendiente","-",INDEX('Equipos (cálculos)'!K$2:K$19,MATCH($B67,'Equipos (cálculos)'!$A$2:$A$19,0)))</f>
        <v>-</v>
      </c>
      <c r="K67" s="52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84">
        <v>8</v>
      </c>
      <c r="B68" s="52" t="s">
        <v>117</v>
      </c>
      <c r="C68" s="52">
        <v>1</v>
      </c>
      <c r="D68" s="91" t="s">
        <v>19</v>
      </c>
      <c r="E68" s="52">
        <v>2</v>
      </c>
      <c r="F68" s="76" t="s">
        <v>115</v>
      </c>
      <c r="H68" t="str">
        <f t="shared" si="2"/>
        <v>Visitante</v>
      </c>
      <c r="J68" s="52" t="str">
        <f>IF(H68="Pendiente","-",INDEX('Equipos (cálculos)'!K$2:K$19,MATCH($B68,'Equipos (cálculos)'!$A$2:$A$19,0)))</f>
        <v>Pos.7(2)</v>
      </c>
      <c r="K68" s="52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Pos.7(2)</v>
      </c>
      <c r="N68" t="str">
        <f>IF(H68="Pendiente","-",INDEX('Equipos (cálculos)'!R$2:R$19,MATCH($F68,'Equipos (cálculos)'!$A$2:$A$19,0)))</f>
        <v>-</v>
      </c>
    </row>
    <row r="69" spans="1:14" x14ac:dyDescent="0.2">
      <c r="A69" s="84">
        <v>8</v>
      </c>
      <c r="B69" s="52" t="s">
        <v>119</v>
      </c>
      <c r="C69" s="52">
        <v>2</v>
      </c>
      <c r="D69" s="91" t="s">
        <v>19</v>
      </c>
      <c r="E69" s="52">
        <v>1</v>
      </c>
      <c r="F69" s="76" t="s">
        <v>114</v>
      </c>
      <c r="H69" t="str">
        <f t="shared" si="2"/>
        <v>Local</v>
      </c>
      <c r="J69" s="52" t="str">
        <f>IF(H69="Pendiente","-",INDEX('Equipos (cálculos)'!K$2:K$19,MATCH($B69,'Equipos (cálculos)'!$A$2:$A$19,0)))</f>
        <v>Pos.3(3)</v>
      </c>
      <c r="K69" s="52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Pos.3(3)</v>
      </c>
      <c r="N69" t="str">
        <f>IF(H69="Pendiente","-",INDEX('Equipos (cálculos)'!R$2:R$19,MATCH($F69,'Equipos (cálculos)'!$A$2:$A$19,0)))</f>
        <v>-</v>
      </c>
    </row>
    <row r="70" spans="1:14" x14ac:dyDescent="0.2">
      <c r="A70" s="84">
        <v>8</v>
      </c>
      <c r="B70" s="52" t="s">
        <v>121</v>
      </c>
      <c r="C70" s="52">
        <v>0</v>
      </c>
      <c r="D70" s="91" t="s">
        <v>19</v>
      </c>
      <c r="E70" s="52">
        <v>1</v>
      </c>
      <c r="F70" s="76" t="s">
        <v>131</v>
      </c>
      <c r="H70" t="str">
        <f t="shared" si="2"/>
        <v>Visitante</v>
      </c>
      <c r="J70" s="52" t="str">
        <f>IF(H70="Pendiente","-",INDEX('Equipos (cálculos)'!K$2:K$19,MATCH($B70,'Equipos (cálculos)'!$A$2:$A$19,0)))</f>
        <v>Pos.3(3)</v>
      </c>
      <c r="K70" s="52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Pos.3(3)</v>
      </c>
      <c r="N70" t="str">
        <f>IF(H70="Pendiente","-",INDEX('Equipos (cálculos)'!R$2:R$19,MATCH($F70,'Equipos (cálculos)'!$A$2:$A$19,0)))</f>
        <v>-</v>
      </c>
    </row>
    <row r="71" spans="1:14" x14ac:dyDescent="0.2">
      <c r="A71" s="84">
        <v>8</v>
      </c>
      <c r="B71" s="52" t="s">
        <v>127</v>
      </c>
      <c r="C71" s="52">
        <v>0</v>
      </c>
      <c r="D71" s="91" t="s">
        <v>19</v>
      </c>
      <c r="E71" s="52">
        <v>1</v>
      </c>
      <c r="F71" s="76" t="s">
        <v>124</v>
      </c>
      <c r="H71" t="str">
        <f t="shared" si="2"/>
        <v>Visitante</v>
      </c>
      <c r="J71" s="52" t="str">
        <f>IF(H71="Pendiente","-",INDEX('Equipos (cálculos)'!K$2:K$19,MATCH($B71,'Equipos (cálculos)'!$A$2:$A$19,0)))</f>
        <v>-</v>
      </c>
      <c r="K71" s="52" t="str">
        <f>IF(H71="Pendiente","-",INDEX('Equipos (cálculos)'!K$2:K$19,MATCH($F71,'Equipos (cálculos)'!$A$2:$A$19,0)))</f>
        <v>Pos.12(2)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84">
        <v>8</v>
      </c>
      <c r="B72" s="52" t="s">
        <v>125</v>
      </c>
      <c r="C72" s="52">
        <v>2</v>
      </c>
      <c r="D72" s="91" t="s">
        <v>19</v>
      </c>
      <c r="E72" s="52">
        <v>3</v>
      </c>
      <c r="F72" s="76" t="s">
        <v>126</v>
      </c>
      <c r="H72" t="str">
        <f t="shared" si="2"/>
        <v>Visitante</v>
      </c>
      <c r="J72" s="52" t="str">
        <f>IF(H72="Pendiente","-",INDEX('Equipos (cálculos)'!K$2:K$19,MATCH($B72,'Equipos (cálculos)'!$A$2:$A$19,0)))</f>
        <v>-</v>
      </c>
      <c r="K72" s="52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85">
        <v>8</v>
      </c>
      <c r="B73" s="77" t="s">
        <v>130</v>
      </c>
      <c r="C73" s="77">
        <v>2</v>
      </c>
      <c r="D73" s="92" t="s">
        <v>19</v>
      </c>
      <c r="E73" s="77">
        <v>2</v>
      </c>
      <c r="F73" s="78" t="s">
        <v>128</v>
      </c>
      <c r="H73" t="str">
        <f t="shared" si="2"/>
        <v>Empate</v>
      </c>
      <c r="J73" s="52" t="str">
        <f>IF(H73="Pendiente","-",INDEX('Equipos (cálculos)'!K$2:K$19,MATCH($B73,'Equipos (cálculos)'!$A$2:$A$19,0)))</f>
        <v>-</v>
      </c>
      <c r="K73" s="52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83">
        <v>9</v>
      </c>
      <c r="B74" s="74" t="s">
        <v>118</v>
      </c>
      <c r="C74" s="74">
        <v>0</v>
      </c>
      <c r="D74" s="90" t="s">
        <v>19</v>
      </c>
      <c r="E74" s="74">
        <v>0</v>
      </c>
      <c r="F74" s="75" t="s">
        <v>120</v>
      </c>
      <c r="H74" t="str">
        <f t="shared" si="2"/>
        <v>Empate</v>
      </c>
      <c r="J74" s="52" t="str">
        <f>IF(H74="Pendiente","-",INDEX('Equipos (cálculos)'!K$2:K$19,MATCH($B74,'Equipos (cálculos)'!$A$2:$A$19,0)))</f>
        <v>Pos.3(3)</v>
      </c>
      <c r="K74" s="52" t="str">
        <f>IF(H74="Pendiente","-",INDEX('Equipos (cálculos)'!K$2:K$19,MATCH($F74,'Equipos (cálculos)'!$A$2:$A$19,0)))</f>
        <v>Pos.12(2)</v>
      </c>
      <c r="M74" t="str">
        <f>IF(H74="Pendiente","-",INDEX('Equipos (cálculos)'!R$2:R$19,MATCH($B74,'Equipos (cálculos)'!$A$2:$A$19,0)))</f>
        <v>Pos.3(3)</v>
      </c>
      <c r="N74" t="str">
        <f>IF(H74="Pendiente","-",INDEX('Equipos (cálculos)'!R$2:R$19,MATCH($F74,'Equipos (cálculos)'!$A$2:$A$19,0)))</f>
        <v>-</v>
      </c>
    </row>
    <row r="75" spans="1:14" x14ac:dyDescent="0.2">
      <c r="A75" s="84">
        <v>9</v>
      </c>
      <c r="B75" s="52" t="s">
        <v>116</v>
      </c>
      <c r="C75" s="52">
        <v>1</v>
      </c>
      <c r="D75" s="91" t="s">
        <v>19</v>
      </c>
      <c r="E75" s="52">
        <v>3</v>
      </c>
      <c r="F75" s="76" t="s">
        <v>122</v>
      </c>
      <c r="H75" t="str">
        <f t="shared" si="2"/>
        <v>Visitante</v>
      </c>
      <c r="J75" s="52" t="str">
        <f>IF(H75="Pendiente","-",INDEX('Equipos (cálculos)'!K$2:K$19,MATCH($B75,'Equipos (cálculos)'!$A$2:$A$19,0)))</f>
        <v>-</v>
      </c>
      <c r="K75" s="52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84">
        <v>9</v>
      </c>
      <c r="B76" s="52" t="s">
        <v>123</v>
      </c>
      <c r="C76" s="52">
        <v>1</v>
      </c>
      <c r="D76" s="91" t="s">
        <v>19</v>
      </c>
      <c r="E76" s="52">
        <v>1</v>
      </c>
      <c r="F76" s="76" t="s">
        <v>117</v>
      </c>
      <c r="H76" t="str">
        <f t="shared" si="2"/>
        <v>Empate</v>
      </c>
      <c r="J76" s="52" t="str">
        <f>IF(H76="Pendiente","-",INDEX('Equipos (cálculos)'!K$2:K$19,MATCH($B76,'Equipos (cálculos)'!$A$2:$A$19,0)))</f>
        <v>-</v>
      </c>
      <c r="K76" s="52" t="str">
        <f>IF(H76="Pendiente","-",INDEX('Equipos (cálculos)'!K$2:K$19,MATCH($F76,'Equipos (cálculos)'!$A$2:$A$19,0)))</f>
        <v>Pos.7(2)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Pos.7(2)</v>
      </c>
    </row>
    <row r="77" spans="1:14" x14ac:dyDescent="0.2">
      <c r="A77" s="84">
        <v>9</v>
      </c>
      <c r="B77" s="52" t="s">
        <v>115</v>
      </c>
      <c r="C77" s="52">
        <v>3</v>
      </c>
      <c r="D77" s="91" t="s">
        <v>19</v>
      </c>
      <c r="E77" s="52">
        <v>1</v>
      </c>
      <c r="F77" s="76" t="s">
        <v>119</v>
      </c>
      <c r="H77" t="str">
        <f t="shared" si="2"/>
        <v>Local</v>
      </c>
      <c r="J77" s="52" t="str">
        <f>IF(H77="Pendiente","-",INDEX('Equipos (cálculos)'!K$2:K$19,MATCH($B77,'Equipos (cálculos)'!$A$2:$A$19,0)))</f>
        <v>-</v>
      </c>
      <c r="K77" s="52" t="str">
        <f>IF(H77="Pendiente","-",INDEX('Equipos (cálculos)'!K$2:K$19,MATCH($F77,'Equipos (cálculos)'!$A$2:$A$19,0)))</f>
        <v>Pos.3(3)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Pos.3(3)</v>
      </c>
    </row>
    <row r="78" spans="1:14" x14ac:dyDescent="0.2">
      <c r="A78" s="84">
        <v>9</v>
      </c>
      <c r="B78" s="52" t="s">
        <v>114</v>
      </c>
      <c r="C78" s="52">
        <v>0</v>
      </c>
      <c r="D78" s="91" t="s">
        <v>19</v>
      </c>
      <c r="E78" s="52">
        <v>1</v>
      </c>
      <c r="F78" s="76" t="s">
        <v>121</v>
      </c>
      <c r="H78" t="str">
        <f t="shared" si="2"/>
        <v>Visitante</v>
      </c>
      <c r="J78" s="52" t="str">
        <f>IF(H78="Pendiente","-",INDEX('Equipos (cálculos)'!K$2:K$19,MATCH($B78,'Equipos (cálculos)'!$A$2:$A$19,0)))</f>
        <v>-</v>
      </c>
      <c r="K78" s="52" t="str">
        <f>IF(H78="Pendiente","-",INDEX('Equipos (cálculos)'!K$2:K$19,MATCH($F78,'Equipos (cálculos)'!$A$2:$A$19,0)))</f>
        <v>Pos.3(3)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Pos.3(3)</v>
      </c>
    </row>
    <row r="79" spans="1:14" x14ac:dyDescent="0.2">
      <c r="A79" s="84">
        <v>9</v>
      </c>
      <c r="B79" s="52" t="s">
        <v>131</v>
      </c>
      <c r="C79" s="52">
        <v>0</v>
      </c>
      <c r="D79" s="91" t="s">
        <v>19</v>
      </c>
      <c r="E79" s="52">
        <v>0</v>
      </c>
      <c r="F79" s="76" t="s">
        <v>127</v>
      </c>
      <c r="H79" t="str">
        <f t="shared" si="2"/>
        <v>Empate</v>
      </c>
      <c r="J79" s="52" t="str">
        <f>IF(H79="Pendiente","-",INDEX('Equipos (cálculos)'!K$2:K$19,MATCH($B79,'Equipos (cálculos)'!$A$2:$A$19,0)))</f>
        <v>-</v>
      </c>
      <c r="K79" s="52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84">
        <v>9</v>
      </c>
      <c r="B80" s="52" t="s">
        <v>124</v>
      </c>
      <c r="C80" s="52">
        <v>0</v>
      </c>
      <c r="D80" s="91" t="s">
        <v>19</v>
      </c>
      <c r="E80" s="52">
        <v>0</v>
      </c>
      <c r="F80" s="76" t="s">
        <v>125</v>
      </c>
      <c r="H80" t="str">
        <f t="shared" si="2"/>
        <v>Empate</v>
      </c>
      <c r="J80" s="52" t="str">
        <f>IF(H80="Pendiente","-",INDEX('Equipos (cálculos)'!K$2:K$19,MATCH($B80,'Equipos (cálculos)'!$A$2:$A$19,0)))</f>
        <v>Pos.12(2)</v>
      </c>
      <c r="K80" s="52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84">
        <v>9</v>
      </c>
      <c r="B81" s="52" t="s">
        <v>126</v>
      </c>
      <c r="C81" s="52">
        <v>1</v>
      </c>
      <c r="D81" s="91" t="s">
        <v>19</v>
      </c>
      <c r="E81" s="52">
        <v>0</v>
      </c>
      <c r="F81" s="76" t="s">
        <v>130</v>
      </c>
      <c r="H81" t="str">
        <f t="shared" si="2"/>
        <v>Local</v>
      </c>
      <c r="J81" s="52" t="str">
        <f>IF(H81="Pendiente","-",INDEX('Equipos (cálculos)'!K$2:K$19,MATCH($B81,'Equipos (cálculos)'!$A$2:$A$19,0)))</f>
        <v>-</v>
      </c>
      <c r="K81" s="52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85">
        <v>9</v>
      </c>
      <c r="B82" s="77" t="s">
        <v>129</v>
      </c>
      <c r="C82" s="77">
        <v>2</v>
      </c>
      <c r="D82" s="92" t="s">
        <v>19</v>
      </c>
      <c r="E82" s="77">
        <v>2</v>
      </c>
      <c r="F82" s="78" t="s">
        <v>128</v>
      </c>
      <c r="H82" t="str">
        <f t="shared" si="2"/>
        <v>Empate</v>
      </c>
      <c r="J82" s="52" t="str">
        <f>IF(H82="Pendiente","-",INDEX('Equipos (cálculos)'!K$2:K$19,MATCH($B82,'Equipos (cálculos)'!$A$2:$A$19,0)))</f>
        <v>Pos.7(2)</v>
      </c>
      <c r="K82" s="52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Pos.7(2)</v>
      </c>
      <c r="N82" t="str">
        <f>IF(H82="Pendiente","-",INDEX('Equipos (cálculos)'!R$2:R$19,MATCH($F82,'Equipos (cálculos)'!$A$2:$A$19,0)))</f>
        <v>-</v>
      </c>
    </row>
    <row r="83" spans="1:14" x14ac:dyDescent="0.2">
      <c r="A83" s="83">
        <v>10</v>
      </c>
      <c r="B83" s="74" t="s">
        <v>120</v>
      </c>
      <c r="C83" s="74">
        <v>0</v>
      </c>
      <c r="D83" s="90" t="s">
        <v>19</v>
      </c>
      <c r="E83" s="74">
        <v>2</v>
      </c>
      <c r="F83" s="75" t="s">
        <v>129</v>
      </c>
      <c r="H83" t="str">
        <f t="shared" si="2"/>
        <v>Visitante</v>
      </c>
      <c r="J83" s="52" t="str">
        <f>IF(H83="Pendiente","-",INDEX('Equipos (cálculos)'!K$2:K$19,MATCH($B83,'Equipos (cálculos)'!$A$2:$A$19,0)))</f>
        <v>Pos.12(2)</v>
      </c>
      <c r="K83" s="52" t="str">
        <f>IF(H83="Pendiente","-",INDEX('Equipos (cálculos)'!K$2:K$19,MATCH($F83,'Equipos (cálculos)'!$A$2:$A$19,0)))</f>
        <v>Pos.7(2)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Pos.7(2)</v>
      </c>
    </row>
    <row r="84" spans="1:14" x14ac:dyDescent="0.2">
      <c r="A84" s="84">
        <v>10</v>
      </c>
      <c r="B84" s="52" t="s">
        <v>122</v>
      </c>
      <c r="C84" s="52">
        <v>0</v>
      </c>
      <c r="D84" s="91" t="s">
        <v>19</v>
      </c>
      <c r="E84" s="52">
        <v>0</v>
      </c>
      <c r="F84" s="76" t="s">
        <v>118</v>
      </c>
      <c r="H84" t="str">
        <f t="shared" si="2"/>
        <v>Empate</v>
      </c>
      <c r="J84" s="52" t="str">
        <f>IF(H84="Pendiente","-",INDEX('Equipos (cálculos)'!K$2:K$19,MATCH($B84,'Equipos (cálculos)'!$A$2:$A$19,0)))</f>
        <v>-</v>
      </c>
      <c r="K84" s="52" t="str">
        <f>IF(H84="Pendiente","-",INDEX('Equipos (cálculos)'!K$2:K$19,MATCH($F84,'Equipos (cálculos)'!$A$2:$A$19,0)))</f>
        <v>Pos.3(3)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Pos.3(3)</v>
      </c>
    </row>
    <row r="85" spans="1:14" x14ac:dyDescent="0.2">
      <c r="A85" s="84">
        <v>10</v>
      </c>
      <c r="B85" s="52" t="s">
        <v>117</v>
      </c>
      <c r="C85" s="52">
        <v>0</v>
      </c>
      <c r="D85" s="91" t="s">
        <v>19</v>
      </c>
      <c r="E85" s="52">
        <v>0</v>
      </c>
      <c r="F85" s="76" t="s">
        <v>116</v>
      </c>
      <c r="H85" t="str">
        <f t="shared" si="2"/>
        <v>Empate</v>
      </c>
      <c r="J85" s="52" t="str">
        <f>IF(H85="Pendiente","-",INDEX('Equipos (cálculos)'!K$2:K$19,MATCH($B85,'Equipos (cálculos)'!$A$2:$A$19,0)))</f>
        <v>Pos.7(2)</v>
      </c>
      <c r="K85" s="52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Pos.7(2)</v>
      </c>
      <c r="N85" t="str">
        <f>IF(H85="Pendiente","-",INDEX('Equipos (cálculos)'!R$2:R$19,MATCH($F85,'Equipos (cálculos)'!$A$2:$A$19,0)))</f>
        <v>-</v>
      </c>
    </row>
    <row r="86" spans="1:14" x14ac:dyDescent="0.2">
      <c r="A86" s="84">
        <v>10</v>
      </c>
      <c r="B86" s="52" t="s">
        <v>119</v>
      </c>
      <c r="C86" s="52">
        <v>0</v>
      </c>
      <c r="D86" s="91" t="s">
        <v>19</v>
      </c>
      <c r="E86" s="52">
        <v>1</v>
      </c>
      <c r="F86" s="76" t="s">
        <v>123</v>
      </c>
      <c r="H86" t="str">
        <f t="shared" si="2"/>
        <v>Visitante</v>
      </c>
      <c r="J86" s="52" t="str">
        <f>IF(H86="Pendiente","-",INDEX('Equipos (cálculos)'!K$2:K$19,MATCH($B86,'Equipos (cálculos)'!$A$2:$A$19,0)))</f>
        <v>Pos.3(3)</v>
      </c>
      <c r="K86" s="52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Pos.3(3)</v>
      </c>
      <c r="N86" t="str">
        <f>IF(H86="Pendiente","-",INDEX('Equipos (cálculos)'!R$2:R$19,MATCH($F86,'Equipos (cálculos)'!$A$2:$A$19,0)))</f>
        <v>-</v>
      </c>
    </row>
    <row r="87" spans="1:14" x14ac:dyDescent="0.2">
      <c r="A87" s="84">
        <v>10</v>
      </c>
      <c r="B87" s="52" t="s">
        <v>121</v>
      </c>
      <c r="C87" s="52">
        <v>3</v>
      </c>
      <c r="D87" s="91" t="s">
        <v>19</v>
      </c>
      <c r="E87" s="52">
        <v>3</v>
      </c>
      <c r="F87" s="76" t="s">
        <v>115</v>
      </c>
      <c r="H87" t="str">
        <f t="shared" si="2"/>
        <v>Empate</v>
      </c>
      <c r="J87" s="52" t="str">
        <f>IF(H87="Pendiente","-",INDEX('Equipos (cálculos)'!K$2:K$19,MATCH($B87,'Equipos (cálculos)'!$A$2:$A$19,0)))</f>
        <v>Pos.3(3)</v>
      </c>
      <c r="K87" s="52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Pos.3(3)</v>
      </c>
      <c r="N87" t="str">
        <f>IF(H87="Pendiente","-",INDEX('Equipos (cálculos)'!R$2:R$19,MATCH($F87,'Equipos (cálculos)'!$A$2:$A$19,0)))</f>
        <v>-</v>
      </c>
    </row>
    <row r="88" spans="1:14" x14ac:dyDescent="0.2">
      <c r="A88" s="84">
        <v>10</v>
      </c>
      <c r="B88" s="52" t="s">
        <v>127</v>
      </c>
      <c r="C88" s="52">
        <v>1</v>
      </c>
      <c r="D88" s="91" t="s">
        <v>19</v>
      </c>
      <c r="E88" s="52">
        <v>1</v>
      </c>
      <c r="F88" s="76" t="s">
        <v>114</v>
      </c>
      <c r="H88" t="str">
        <f t="shared" si="2"/>
        <v>Empate</v>
      </c>
      <c r="J88" s="52" t="str">
        <f>IF(H88="Pendiente","-",INDEX('Equipos (cálculos)'!K$2:K$19,MATCH($B88,'Equipos (cálculos)'!$A$2:$A$19,0)))</f>
        <v>-</v>
      </c>
      <c r="K88" s="52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84">
        <v>10</v>
      </c>
      <c r="B89" s="52" t="s">
        <v>125</v>
      </c>
      <c r="C89" s="52">
        <v>0</v>
      </c>
      <c r="D89" s="91" t="s">
        <v>19</v>
      </c>
      <c r="E89" s="52">
        <v>1</v>
      </c>
      <c r="F89" s="76" t="s">
        <v>131</v>
      </c>
      <c r="H89" t="str">
        <f t="shared" si="2"/>
        <v>Visitante</v>
      </c>
      <c r="J89" s="52" t="str">
        <f>IF(H89="Pendiente","-",INDEX('Equipos (cálculos)'!K$2:K$19,MATCH($B89,'Equipos (cálculos)'!$A$2:$A$19,0)))</f>
        <v>-</v>
      </c>
      <c r="K89" s="52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84">
        <v>10</v>
      </c>
      <c r="B90" s="52" t="s">
        <v>130</v>
      </c>
      <c r="C90" s="52">
        <v>0</v>
      </c>
      <c r="D90" s="91" t="s">
        <v>19</v>
      </c>
      <c r="E90" s="52">
        <v>3</v>
      </c>
      <c r="F90" s="76" t="s">
        <v>124</v>
      </c>
      <c r="H90" t="str">
        <f t="shared" si="2"/>
        <v>Visitante</v>
      </c>
      <c r="J90" s="52" t="str">
        <f>IF(H90="Pendiente","-",INDEX('Equipos (cálculos)'!K$2:K$19,MATCH($B90,'Equipos (cálculos)'!$A$2:$A$19,0)))</f>
        <v>-</v>
      </c>
      <c r="K90" s="52" t="str">
        <f>IF(H90="Pendiente","-",INDEX('Equipos (cálculos)'!K$2:K$19,MATCH($F90,'Equipos (cálculos)'!$A$2:$A$19,0)))</f>
        <v>Pos.12(2)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85">
        <v>10</v>
      </c>
      <c r="B91" s="77" t="s">
        <v>128</v>
      </c>
      <c r="C91" s="77">
        <v>4</v>
      </c>
      <c r="D91" s="92" t="s">
        <v>19</v>
      </c>
      <c r="E91" s="77">
        <v>4</v>
      </c>
      <c r="F91" s="78" t="s">
        <v>126</v>
      </c>
      <c r="H91" t="str">
        <f t="shared" si="2"/>
        <v>Empate</v>
      </c>
      <c r="J91" s="52" t="str">
        <f>IF(H91="Pendiente","-",INDEX('Equipos (cálculos)'!K$2:K$19,MATCH($B91,'Equipos (cálculos)'!$A$2:$A$19,0)))</f>
        <v>-</v>
      </c>
      <c r="K91" s="52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83">
        <v>11</v>
      </c>
      <c r="B92" s="74" t="s">
        <v>120</v>
      </c>
      <c r="C92" s="74">
        <v>3</v>
      </c>
      <c r="D92" s="90" t="s">
        <v>19</v>
      </c>
      <c r="E92" s="74">
        <v>3</v>
      </c>
      <c r="F92" s="75" t="s">
        <v>122</v>
      </c>
      <c r="H92" t="str">
        <f t="shared" si="2"/>
        <v>Empate</v>
      </c>
      <c r="J92" s="52" t="str">
        <f>IF(H92="Pendiente","-",INDEX('Equipos (cálculos)'!K$2:K$19,MATCH($B92,'Equipos (cálculos)'!$A$2:$A$19,0)))</f>
        <v>Pos.12(2)</v>
      </c>
      <c r="K92" s="52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84">
        <v>11</v>
      </c>
      <c r="B93" s="52" t="s">
        <v>118</v>
      </c>
      <c r="C93" s="52">
        <v>2</v>
      </c>
      <c r="D93" s="91" t="s">
        <v>19</v>
      </c>
      <c r="E93" s="52">
        <v>0</v>
      </c>
      <c r="F93" s="76" t="s">
        <v>117</v>
      </c>
      <c r="H93" t="str">
        <f t="shared" si="2"/>
        <v>Local</v>
      </c>
      <c r="J93" s="52" t="str">
        <f>IF(H93="Pendiente","-",INDEX('Equipos (cálculos)'!K$2:K$19,MATCH($B93,'Equipos (cálculos)'!$A$2:$A$19,0)))</f>
        <v>Pos.3(3)</v>
      </c>
      <c r="K93" s="52" t="str">
        <f>IF(H93="Pendiente","-",INDEX('Equipos (cálculos)'!K$2:K$19,MATCH($F93,'Equipos (cálculos)'!$A$2:$A$19,0)))</f>
        <v>Pos.7(2)</v>
      </c>
      <c r="M93" t="str">
        <f>IF(H93="Pendiente","-",INDEX('Equipos (cálculos)'!R$2:R$19,MATCH($B93,'Equipos (cálculos)'!$A$2:$A$19,0)))</f>
        <v>Pos.3(3)</v>
      </c>
      <c r="N93" t="str">
        <f>IF(H93="Pendiente","-",INDEX('Equipos (cálculos)'!R$2:R$19,MATCH($F93,'Equipos (cálculos)'!$A$2:$A$19,0)))</f>
        <v>Pos.7(2)</v>
      </c>
    </row>
    <row r="94" spans="1:14" x14ac:dyDescent="0.2">
      <c r="A94" s="84">
        <v>11</v>
      </c>
      <c r="B94" s="52" t="s">
        <v>116</v>
      </c>
      <c r="C94" s="52">
        <v>0</v>
      </c>
      <c r="D94" s="91" t="s">
        <v>19</v>
      </c>
      <c r="E94" s="52">
        <v>1</v>
      </c>
      <c r="F94" s="76" t="s">
        <v>119</v>
      </c>
      <c r="H94" t="str">
        <f t="shared" si="2"/>
        <v>Visitante</v>
      </c>
      <c r="J94" s="52" t="str">
        <f>IF(H94="Pendiente","-",INDEX('Equipos (cálculos)'!K$2:K$19,MATCH($B94,'Equipos (cálculos)'!$A$2:$A$19,0)))</f>
        <v>-</v>
      </c>
      <c r="K94" s="52" t="str">
        <f>IF(H94="Pendiente","-",INDEX('Equipos (cálculos)'!K$2:K$19,MATCH($F94,'Equipos (cálculos)'!$A$2:$A$19,0)))</f>
        <v>Pos.3(3)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Pos.3(3)</v>
      </c>
    </row>
    <row r="95" spans="1:14" x14ac:dyDescent="0.2">
      <c r="A95" s="84">
        <v>11</v>
      </c>
      <c r="B95" s="52" t="s">
        <v>123</v>
      </c>
      <c r="C95" s="52">
        <v>3</v>
      </c>
      <c r="D95" s="91" t="s">
        <v>19</v>
      </c>
      <c r="E95" s="52">
        <v>2</v>
      </c>
      <c r="F95" s="76" t="s">
        <v>121</v>
      </c>
      <c r="H95" t="str">
        <f t="shared" si="2"/>
        <v>Local</v>
      </c>
      <c r="J95" s="52" t="str">
        <f>IF(H95="Pendiente","-",INDEX('Equipos (cálculos)'!K$2:K$19,MATCH($B95,'Equipos (cálculos)'!$A$2:$A$19,0)))</f>
        <v>-</v>
      </c>
      <c r="K95" s="52" t="str">
        <f>IF(H95="Pendiente","-",INDEX('Equipos (cálculos)'!K$2:K$19,MATCH($F95,'Equipos (cálculos)'!$A$2:$A$19,0)))</f>
        <v>Pos.3(3)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Pos.3(3)</v>
      </c>
    </row>
    <row r="96" spans="1:14" x14ac:dyDescent="0.2">
      <c r="A96" s="84">
        <v>11</v>
      </c>
      <c r="B96" s="52" t="s">
        <v>115</v>
      </c>
      <c r="C96" s="52">
        <v>0</v>
      </c>
      <c r="D96" s="91" t="s">
        <v>19</v>
      </c>
      <c r="E96" s="52">
        <v>0</v>
      </c>
      <c r="F96" s="76" t="s">
        <v>127</v>
      </c>
      <c r="H96" t="str">
        <f t="shared" si="2"/>
        <v>Empate</v>
      </c>
      <c r="J96" s="52" t="str">
        <f>IF(H96="Pendiente","-",INDEX('Equipos (cálculos)'!K$2:K$19,MATCH($B96,'Equipos (cálculos)'!$A$2:$A$19,0)))</f>
        <v>-</v>
      </c>
      <c r="K96" s="52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84">
        <v>11</v>
      </c>
      <c r="B97" s="52" t="s">
        <v>114</v>
      </c>
      <c r="C97" s="52">
        <v>2</v>
      </c>
      <c r="D97" s="91" t="s">
        <v>19</v>
      </c>
      <c r="E97" s="52">
        <v>0</v>
      </c>
      <c r="F97" s="76" t="s">
        <v>125</v>
      </c>
      <c r="H97" t="str">
        <f t="shared" si="2"/>
        <v>Local</v>
      </c>
      <c r="J97" s="52" t="str">
        <f>IF(H97="Pendiente","-",INDEX('Equipos (cálculos)'!K$2:K$19,MATCH($B97,'Equipos (cálculos)'!$A$2:$A$19,0)))</f>
        <v>-</v>
      </c>
      <c r="K97" s="52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84">
        <v>11</v>
      </c>
      <c r="B98" s="52" t="s">
        <v>131</v>
      </c>
      <c r="C98" s="52">
        <v>3</v>
      </c>
      <c r="D98" s="91" t="s">
        <v>19</v>
      </c>
      <c r="E98" s="52">
        <v>3</v>
      </c>
      <c r="F98" s="76" t="s">
        <v>130</v>
      </c>
      <c r="H98" t="str">
        <f t="shared" si="2"/>
        <v>Empate</v>
      </c>
      <c r="J98" s="52" t="str">
        <f>IF(H98="Pendiente","-",INDEX('Equipos (cálculos)'!K$2:K$19,MATCH($B98,'Equipos (cálculos)'!$A$2:$A$19,0)))</f>
        <v>-</v>
      </c>
      <c r="K98" s="52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84">
        <v>11</v>
      </c>
      <c r="B99" s="52" t="s">
        <v>124</v>
      </c>
      <c r="C99" s="52">
        <v>0</v>
      </c>
      <c r="D99" s="91" t="s">
        <v>19</v>
      </c>
      <c r="E99" s="52">
        <v>1</v>
      </c>
      <c r="F99" s="76" t="s">
        <v>128</v>
      </c>
      <c r="H99" t="str">
        <f t="shared" si="2"/>
        <v>Visitante</v>
      </c>
      <c r="J99" s="52" t="str">
        <f>IF(H99="Pendiente","-",INDEX('Equipos (cálculos)'!K$2:K$19,MATCH($B99,'Equipos (cálculos)'!$A$2:$A$19,0)))</f>
        <v>Pos.12(2)</v>
      </c>
      <c r="K99" s="52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85">
        <v>11</v>
      </c>
      <c r="B100" s="52" t="s">
        <v>129</v>
      </c>
      <c r="C100" s="52">
        <v>3</v>
      </c>
      <c r="D100" s="91" t="s">
        <v>19</v>
      </c>
      <c r="E100" s="52">
        <v>1</v>
      </c>
      <c r="F100" s="76" t="s">
        <v>126</v>
      </c>
      <c r="H100" t="str">
        <f t="shared" si="2"/>
        <v>Local</v>
      </c>
      <c r="J100" s="52" t="str">
        <f>IF(H100="Pendiente","-",INDEX('Equipos (cálculos)'!K$2:K$19,MATCH($B100,'Equipos (cálculos)'!$A$2:$A$19,0)))</f>
        <v>Pos.7(2)</v>
      </c>
      <c r="K100" s="52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Pos.7(2)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83">
        <v>12</v>
      </c>
      <c r="B101" s="93" t="s">
        <v>122</v>
      </c>
      <c r="C101" s="74"/>
      <c r="D101" s="90" t="s">
        <v>19</v>
      </c>
      <c r="E101" s="74"/>
      <c r="F101" s="75" t="s">
        <v>129</v>
      </c>
      <c r="H101" t="str">
        <f t="shared" si="2"/>
        <v>Pendiente</v>
      </c>
      <c r="J101" s="52" t="str">
        <f>IF(H101="Pendiente","-",INDEX('Equipos (cálculos)'!K$2:K$19,MATCH($B101,'Equipos (cálculos)'!$A$2:$A$19,0)))</f>
        <v>-</v>
      </c>
      <c r="K101" s="52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84">
        <v>12</v>
      </c>
      <c r="B102" s="94" t="s">
        <v>117</v>
      </c>
      <c r="D102" s="91" t="s">
        <v>19</v>
      </c>
      <c r="F102" s="76" t="s">
        <v>120</v>
      </c>
      <c r="H102" t="str">
        <f t="shared" si="2"/>
        <v>Pendiente</v>
      </c>
      <c r="J102" s="52" t="str">
        <f>IF(H102="Pendiente","-",INDEX('Equipos (cálculos)'!K$2:K$19,MATCH($B102,'Equipos (cálculos)'!$A$2:$A$19,0)))</f>
        <v>-</v>
      </c>
      <c r="K102" s="52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84">
        <v>12</v>
      </c>
      <c r="B103" s="94" t="s">
        <v>119</v>
      </c>
      <c r="D103" s="91" t="s">
        <v>19</v>
      </c>
      <c r="F103" s="76" t="s">
        <v>118</v>
      </c>
      <c r="H103" t="str">
        <f t="shared" si="2"/>
        <v>Pendiente</v>
      </c>
      <c r="J103" s="52" t="str">
        <f>IF(H103="Pendiente","-",INDEX('Equipos (cálculos)'!K$2:K$19,MATCH($B103,'Equipos (cálculos)'!$A$2:$A$19,0)))</f>
        <v>-</v>
      </c>
      <c r="K103" s="52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84">
        <v>12</v>
      </c>
      <c r="B104" s="94" t="s">
        <v>121</v>
      </c>
      <c r="D104" s="91" t="s">
        <v>19</v>
      </c>
      <c r="F104" s="76" t="s">
        <v>116</v>
      </c>
      <c r="H104" t="str">
        <f t="shared" si="2"/>
        <v>Pendiente</v>
      </c>
      <c r="J104" s="52" t="str">
        <f>IF(H104="Pendiente","-",INDEX('Equipos (cálculos)'!K$2:K$19,MATCH($B104,'Equipos (cálculos)'!$A$2:$A$19,0)))</f>
        <v>-</v>
      </c>
      <c r="K104" s="52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84">
        <v>12</v>
      </c>
      <c r="B105" s="94" t="s">
        <v>127</v>
      </c>
      <c r="D105" s="91" t="s">
        <v>19</v>
      </c>
      <c r="F105" s="76" t="s">
        <v>123</v>
      </c>
      <c r="H105" t="str">
        <f t="shared" si="2"/>
        <v>Pendiente</v>
      </c>
      <c r="J105" s="52" t="str">
        <f>IF(H105="Pendiente","-",INDEX('Equipos (cálculos)'!K$2:K$19,MATCH($B105,'Equipos (cálculos)'!$A$2:$A$19,0)))</f>
        <v>-</v>
      </c>
      <c r="K105" s="52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84">
        <v>12</v>
      </c>
      <c r="B106" s="94" t="s">
        <v>125</v>
      </c>
      <c r="D106" s="91" t="s">
        <v>19</v>
      </c>
      <c r="F106" s="76" t="s">
        <v>115</v>
      </c>
      <c r="H106" t="str">
        <f t="shared" si="2"/>
        <v>Pendiente</v>
      </c>
      <c r="J106" s="52" t="str">
        <f>IF(H106="Pendiente","-",INDEX('Equipos (cálculos)'!K$2:K$19,MATCH($B106,'Equipos (cálculos)'!$A$2:$A$19,0)))</f>
        <v>-</v>
      </c>
      <c r="K106" s="52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84">
        <v>12</v>
      </c>
      <c r="B107" s="94" t="s">
        <v>130</v>
      </c>
      <c r="D107" s="91" t="s">
        <v>19</v>
      </c>
      <c r="F107" s="76" t="s">
        <v>114</v>
      </c>
      <c r="H107" t="str">
        <f t="shared" si="2"/>
        <v>Pendiente</v>
      </c>
      <c r="J107" s="52" t="str">
        <f>IF(H107="Pendiente","-",INDEX('Equipos (cálculos)'!K$2:K$19,MATCH($B107,'Equipos (cálculos)'!$A$2:$A$19,0)))</f>
        <v>-</v>
      </c>
      <c r="K107" s="52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84">
        <v>12</v>
      </c>
      <c r="B108" s="94" t="s">
        <v>128</v>
      </c>
      <c r="D108" s="91" t="s">
        <v>19</v>
      </c>
      <c r="F108" s="76" t="s">
        <v>131</v>
      </c>
      <c r="H108" t="str">
        <f t="shared" si="2"/>
        <v>Pendiente</v>
      </c>
      <c r="J108" s="52" t="str">
        <f>IF(H108="Pendiente","-",INDEX('Equipos (cálculos)'!K$2:K$19,MATCH($B108,'Equipos (cálculos)'!$A$2:$A$19,0)))</f>
        <v>-</v>
      </c>
      <c r="K108" s="52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85">
        <v>12</v>
      </c>
      <c r="B109" s="95" t="s">
        <v>126</v>
      </c>
      <c r="C109" s="77"/>
      <c r="D109" s="92" t="s">
        <v>19</v>
      </c>
      <c r="E109" s="77"/>
      <c r="F109" s="78" t="s">
        <v>124</v>
      </c>
      <c r="H109" t="str">
        <f t="shared" si="2"/>
        <v>Pendiente</v>
      </c>
      <c r="J109" s="52" t="str">
        <f>IF(H109="Pendiente","-",INDEX('Equipos (cálculos)'!K$2:K$19,MATCH($B109,'Equipos (cálculos)'!$A$2:$A$19,0)))</f>
        <v>-</v>
      </c>
      <c r="K109" s="52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83">
        <v>13</v>
      </c>
      <c r="B110" s="52" t="s">
        <v>122</v>
      </c>
      <c r="D110" s="91" t="s">
        <v>19</v>
      </c>
      <c r="F110" s="76" t="s">
        <v>117</v>
      </c>
      <c r="H110" t="str">
        <f t="shared" si="2"/>
        <v>Pendiente</v>
      </c>
      <c r="J110" s="52" t="str">
        <f>IF(H110="Pendiente","-",INDEX('Equipos (cálculos)'!K$2:K$19,MATCH($B110,'Equipos (cálculos)'!$A$2:$A$19,0)))</f>
        <v>-</v>
      </c>
      <c r="K110" s="52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84">
        <v>13</v>
      </c>
      <c r="B111" s="52" t="s">
        <v>120</v>
      </c>
      <c r="D111" s="91" t="s">
        <v>19</v>
      </c>
      <c r="F111" s="76" t="s">
        <v>119</v>
      </c>
      <c r="H111" t="str">
        <f t="shared" si="2"/>
        <v>Pendiente</v>
      </c>
      <c r="J111" s="52" t="str">
        <f>IF(H111="Pendiente","-",INDEX('Equipos (cálculos)'!K$2:K$19,MATCH($B111,'Equipos (cálculos)'!$A$2:$A$19,0)))</f>
        <v>-</v>
      </c>
      <c r="K111" s="52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84">
        <v>13</v>
      </c>
      <c r="B112" s="52" t="s">
        <v>118</v>
      </c>
      <c r="D112" s="91" t="s">
        <v>19</v>
      </c>
      <c r="F112" s="76" t="s">
        <v>121</v>
      </c>
      <c r="H112" t="str">
        <f t="shared" si="2"/>
        <v>Pendiente</v>
      </c>
      <c r="J112" s="52" t="str">
        <f>IF(H112="Pendiente","-",INDEX('Equipos (cálculos)'!K$2:K$19,MATCH($B112,'Equipos (cálculos)'!$A$2:$A$19,0)))</f>
        <v>-</v>
      </c>
      <c r="K112" s="52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84">
        <v>13</v>
      </c>
      <c r="B113" s="52" t="s">
        <v>116</v>
      </c>
      <c r="D113" s="91" t="s">
        <v>19</v>
      </c>
      <c r="F113" s="76" t="s">
        <v>127</v>
      </c>
      <c r="H113" t="str">
        <f t="shared" si="2"/>
        <v>Pendiente</v>
      </c>
      <c r="J113" s="52" t="str">
        <f>IF(H113="Pendiente","-",INDEX('Equipos (cálculos)'!K$2:K$19,MATCH($B113,'Equipos (cálculos)'!$A$2:$A$19,0)))</f>
        <v>-</v>
      </c>
      <c r="K113" s="52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84">
        <v>13</v>
      </c>
      <c r="B114" s="52" t="s">
        <v>123</v>
      </c>
      <c r="D114" s="91" t="s">
        <v>19</v>
      </c>
      <c r="F114" s="76" t="s">
        <v>125</v>
      </c>
      <c r="H114" t="str">
        <f t="shared" si="2"/>
        <v>Pendiente</v>
      </c>
      <c r="J114" s="52" t="str">
        <f>IF(H114="Pendiente","-",INDEX('Equipos (cálculos)'!K$2:K$19,MATCH($B114,'Equipos (cálculos)'!$A$2:$A$19,0)))</f>
        <v>-</v>
      </c>
      <c r="K114" s="52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84">
        <v>13</v>
      </c>
      <c r="B115" s="52" t="s">
        <v>115</v>
      </c>
      <c r="D115" s="91" t="s">
        <v>19</v>
      </c>
      <c r="F115" s="76" t="s">
        <v>130</v>
      </c>
      <c r="H115" t="str">
        <f t="shared" si="2"/>
        <v>Pendiente</v>
      </c>
      <c r="J115" s="52" t="str">
        <f>IF(H115="Pendiente","-",INDEX('Equipos (cálculos)'!K$2:K$19,MATCH($B115,'Equipos (cálculos)'!$A$2:$A$19,0)))</f>
        <v>-</v>
      </c>
      <c r="K115" s="52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84">
        <v>13</v>
      </c>
      <c r="B116" s="52" t="s">
        <v>114</v>
      </c>
      <c r="D116" s="91" t="s">
        <v>19</v>
      </c>
      <c r="F116" s="76" t="s">
        <v>128</v>
      </c>
      <c r="H116" t="str">
        <f t="shared" si="2"/>
        <v>Pendiente</v>
      </c>
      <c r="J116" s="52" t="str">
        <f>IF(H116="Pendiente","-",INDEX('Equipos (cálculos)'!K$2:K$19,MATCH($B116,'Equipos (cálculos)'!$A$2:$A$19,0)))</f>
        <v>-</v>
      </c>
      <c r="K116" s="52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84">
        <v>13</v>
      </c>
      <c r="B117" s="52" t="s">
        <v>131</v>
      </c>
      <c r="D117" s="91" t="s">
        <v>19</v>
      </c>
      <c r="F117" s="76" t="s">
        <v>126</v>
      </c>
      <c r="H117" t="str">
        <f t="shared" si="2"/>
        <v>Pendiente</v>
      </c>
      <c r="J117" s="52" t="str">
        <f>IF(H117="Pendiente","-",INDEX('Equipos (cálculos)'!K$2:K$19,MATCH($B117,'Equipos (cálculos)'!$A$2:$A$19,0)))</f>
        <v>-</v>
      </c>
      <c r="K117" s="52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85">
        <v>13</v>
      </c>
      <c r="B118" s="52" t="s">
        <v>129</v>
      </c>
      <c r="D118" s="91" t="s">
        <v>19</v>
      </c>
      <c r="F118" s="76" t="s">
        <v>124</v>
      </c>
      <c r="H118" t="str">
        <f t="shared" si="2"/>
        <v>Pendiente</v>
      </c>
      <c r="J118" s="52" t="str">
        <f>IF(H118="Pendiente","-",INDEX('Equipos (cálculos)'!K$2:K$19,MATCH($B118,'Equipos (cálculos)'!$A$2:$A$19,0)))</f>
        <v>-</v>
      </c>
      <c r="K118" s="52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96">
        <v>14</v>
      </c>
      <c r="B119" s="93" t="s">
        <v>117</v>
      </c>
      <c r="C119" s="74"/>
      <c r="D119" s="90" t="s">
        <v>19</v>
      </c>
      <c r="E119" s="74"/>
      <c r="F119" s="75" t="s">
        <v>129</v>
      </c>
      <c r="H119" t="str">
        <f t="shared" si="2"/>
        <v>Pendiente</v>
      </c>
      <c r="J119" s="52" t="str">
        <f>IF(H119="Pendiente","-",INDEX('Equipos (cálculos)'!K$2:K$19,MATCH($B119,'Equipos (cálculos)'!$A$2:$A$19,0)))</f>
        <v>-</v>
      </c>
      <c r="K119" s="52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82">
        <v>14</v>
      </c>
      <c r="B120" s="94" t="s">
        <v>119</v>
      </c>
      <c r="D120" s="91" t="s">
        <v>19</v>
      </c>
      <c r="F120" s="76" t="s">
        <v>122</v>
      </c>
      <c r="H120" t="str">
        <f t="shared" si="2"/>
        <v>Pendiente</v>
      </c>
      <c r="J120" s="52" t="str">
        <f>IF(H120="Pendiente","-",INDEX('Equipos (cálculos)'!K$2:K$19,MATCH($B120,'Equipos (cálculos)'!$A$2:$A$19,0)))</f>
        <v>-</v>
      </c>
      <c r="K120" s="52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82">
        <v>14</v>
      </c>
      <c r="B121" s="94" t="s">
        <v>121</v>
      </c>
      <c r="D121" s="91" t="s">
        <v>19</v>
      </c>
      <c r="F121" s="76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2" t="str">
        <f>IF(H121="Pendiente","-",INDEX('Equipos (cálculos)'!K$2:K$19,MATCH($B121,'Equipos (cálculos)'!$A$2:$A$19,0)))</f>
        <v>-</v>
      </c>
      <c r="K121" s="52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82">
        <v>14</v>
      </c>
      <c r="B122" s="94" t="s">
        <v>127</v>
      </c>
      <c r="D122" s="91" t="s">
        <v>19</v>
      </c>
      <c r="F122" s="76" t="s">
        <v>118</v>
      </c>
      <c r="H122" t="str">
        <f t="shared" si="3"/>
        <v>Pendiente</v>
      </c>
      <c r="J122" s="52" t="str">
        <f>IF(H122="Pendiente","-",INDEX('Equipos (cálculos)'!K$2:K$19,MATCH($B122,'Equipos (cálculos)'!$A$2:$A$19,0)))</f>
        <v>-</v>
      </c>
      <c r="K122" s="52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82">
        <v>14</v>
      </c>
      <c r="B123" s="94" t="s">
        <v>125</v>
      </c>
      <c r="D123" s="91" t="s">
        <v>19</v>
      </c>
      <c r="F123" s="76" t="s">
        <v>116</v>
      </c>
      <c r="H123" t="str">
        <f t="shared" si="3"/>
        <v>Pendiente</v>
      </c>
      <c r="J123" s="52" t="str">
        <f>IF(H123="Pendiente","-",INDEX('Equipos (cálculos)'!K$2:K$19,MATCH($B123,'Equipos (cálculos)'!$A$2:$A$19,0)))</f>
        <v>-</v>
      </c>
      <c r="K123" s="52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82">
        <v>14</v>
      </c>
      <c r="B124" s="94" t="s">
        <v>130</v>
      </c>
      <c r="D124" s="91" t="s">
        <v>19</v>
      </c>
      <c r="F124" s="76" t="s">
        <v>123</v>
      </c>
      <c r="H124" t="str">
        <f t="shared" si="3"/>
        <v>Pendiente</v>
      </c>
      <c r="J124" s="52" t="str">
        <f>IF(H124="Pendiente","-",INDEX('Equipos (cálculos)'!K$2:K$19,MATCH($B124,'Equipos (cálculos)'!$A$2:$A$19,0)))</f>
        <v>-</v>
      </c>
      <c r="K124" s="52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82">
        <v>14</v>
      </c>
      <c r="B125" s="94" t="s">
        <v>128</v>
      </c>
      <c r="D125" s="91" t="s">
        <v>19</v>
      </c>
      <c r="F125" s="76" t="s">
        <v>115</v>
      </c>
      <c r="H125" t="str">
        <f t="shared" si="3"/>
        <v>Pendiente</v>
      </c>
      <c r="J125" s="52" t="str">
        <f>IF(H125="Pendiente","-",INDEX('Equipos (cálculos)'!K$2:K$19,MATCH($B125,'Equipos (cálculos)'!$A$2:$A$19,0)))</f>
        <v>-</v>
      </c>
      <c r="K125" s="52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82">
        <v>14</v>
      </c>
      <c r="B126" s="94" t="s">
        <v>126</v>
      </c>
      <c r="D126" s="91" t="s">
        <v>19</v>
      </c>
      <c r="F126" s="76" t="s">
        <v>114</v>
      </c>
      <c r="H126" t="str">
        <f t="shared" si="3"/>
        <v>Pendiente</v>
      </c>
      <c r="J126" s="52" t="str">
        <f>IF(H126="Pendiente","-",INDEX('Equipos (cálculos)'!K$2:K$19,MATCH($B126,'Equipos (cálculos)'!$A$2:$A$19,0)))</f>
        <v>-</v>
      </c>
      <c r="K126" s="52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97">
        <v>14</v>
      </c>
      <c r="B127" s="95" t="s">
        <v>124</v>
      </c>
      <c r="C127" s="77"/>
      <c r="D127" s="92" t="s">
        <v>19</v>
      </c>
      <c r="E127" s="77"/>
      <c r="F127" s="78" t="s">
        <v>131</v>
      </c>
      <c r="H127" t="str">
        <f t="shared" si="3"/>
        <v>Pendiente</v>
      </c>
      <c r="J127" s="52" t="str">
        <f>IF(H127="Pendiente","-",INDEX('Equipos (cálculos)'!K$2:K$19,MATCH($B127,'Equipos (cálculos)'!$A$2:$A$19,0)))</f>
        <v>-</v>
      </c>
      <c r="K127" s="52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83">
        <v>15</v>
      </c>
      <c r="B128" s="52" t="s">
        <v>117</v>
      </c>
      <c r="D128" s="91" t="s">
        <v>19</v>
      </c>
      <c r="F128" s="76" t="s">
        <v>119</v>
      </c>
      <c r="H128" t="str">
        <f t="shared" si="3"/>
        <v>Pendiente</v>
      </c>
      <c r="J128" s="52" t="str">
        <f>IF(H128="Pendiente","-",INDEX('Equipos (cálculos)'!K$2:K$19,MATCH($B128,'Equipos (cálculos)'!$A$2:$A$19,0)))</f>
        <v>-</v>
      </c>
      <c r="K128" s="52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84">
        <v>15</v>
      </c>
      <c r="B129" s="52" t="s">
        <v>184</v>
      </c>
      <c r="D129" s="91" t="s">
        <v>19</v>
      </c>
      <c r="F129" s="76" t="s">
        <v>121</v>
      </c>
      <c r="H129" t="str">
        <f t="shared" si="3"/>
        <v>Pendiente</v>
      </c>
      <c r="J129" s="52" t="str">
        <f>IF(H129="Pendiente","-",INDEX('Equipos (cálculos)'!K$2:K$19,MATCH($B129,'Equipos (cálculos)'!$A$2:$A$19,0)))</f>
        <v>-</v>
      </c>
      <c r="K129" s="52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84">
        <v>15</v>
      </c>
      <c r="B130" s="52" t="s">
        <v>120</v>
      </c>
      <c r="D130" s="91" t="s">
        <v>19</v>
      </c>
      <c r="F130" s="76" t="s">
        <v>127</v>
      </c>
      <c r="H130" t="str">
        <f t="shared" si="3"/>
        <v>Pendiente</v>
      </c>
      <c r="J130" s="52" t="str">
        <f>IF(H130="Pendiente","-",INDEX('Equipos (cálculos)'!K$2:K$19,MATCH($B130,'Equipos (cálculos)'!$A$2:$A$19,0)))</f>
        <v>-</v>
      </c>
      <c r="K130" s="52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84">
        <v>15</v>
      </c>
      <c r="B131" s="52" t="s">
        <v>118</v>
      </c>
      <c r="D131" s="91" t="s">
        <v>19</v>
      </c>
      <c r="F131" s="76" t="s">
        <v>125</v>
      </c>
      <c r="H131" t="str">
        <f t="shared" si="3"/>
        <v>Pendiente</v>
      </c>
      <c r="J131" s="52" t="str">
        <f>IF(H131="Pendiente","-",INDEX('Equipos (cálculos)'!K$2:K$19,MATCH($B131,'Equipos (cálculos)'!$A$2:$A$19,0)))</f>
        <v>-</v>
      </c>
      <c r="K131" s="52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84">
        <v>15</v>
      </c>
      <c r="B132" s="52" t="s">
        <v>116</v>
      </c>
      <c r="D132" s="91" t="s">
        <v>19</v>
      </c>
      <c r="F132" s="76" t="s">
        <v>130</v>
      </c>
      <c r="H132" t="str">
        <f t="shared" si="3"/>
        <v>Pendiente</v>
      </c>
      <c r="J132" s="52" t="str">
        <f>IF(H132="Pendiente","-",INDEX('Equipos (cálculos)'!K$2:K$19,MATCH($B132,'Equipos (cálculos)'!$A$2:$A$19,0)))</f>
        <v>-</v>
      </c>
      <c r="K132" s="52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84">
        <v>15</v>
      </c>
      <c r="B133" s="52" t="s">
        <v>123</v>
      </c>
      <c r="D133" s="91" t="s">
        <v>19</v>
      </c>
      <c r="F133" s="76" t="s">
        <v>128</v>
      </c>
      <c r="H133" t="str">
        <f t="shared" si="3"/>
        <v>Pendiente</v>
      </c>
      <c r="J133" s="52" t="str">
        <f>IF(H133="Pendiente","-",INDEX('Equipos (cálculos)'!K$2:K$19,MATCH($B133,'Equipos (cálculos)'!$A$2:$A$19,0)))</f>
        <v>-</v>
      </c>
      <c r="K133" s="52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84">
        <v>15</v>
      </c>
      <c r="B134" s="52" t="s">
        <v>115</v>
      </c>
      <c r="D134" s="91" t="s">
        <v>19</v>
      </c>
      <c r="F134" s="76" t="s">
        <v>126</v>
      </c>
      <c r="H134" t="str">
        <f t="shared" si="3"/>
        <v>Pendiente</v>
      </c>
      <c r="J134" s="52" t="str">
        <f>IF(H134="Pendiente","-",INDEX('Equipos (cálculos)'!K$2:K$19,MATCH($B134,'Equipos (cálculos)'!$A$2:$A$19,0)))</f>
        <v>-</v>
      </c>
      <c r="K134" s="52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84">
        <v>15</v>
      </c>
      <c r="B135" s="52" t="s">
        <v>114</v>
      </c>
      <c r="D135" s="91" t="s">
        <v>19</v>
      </c>
      <c r="F135" s="76" t="s">
        <v>124</v>
      </c>
      <c r="H135" t="str">
        <f t="shared" si="3"/>
        <v>Pendiente</v>
      </c>
      <c r="J135" s="52" t="str">
        <f>IF(H135="Pendiente","-",INDEX('Equipos (cálculos)'!K$2:K$19,MATCH($B135,'Equipos (cálculos)'!$A$2:$A$19,0)))</f>
        <v>-</v>
      </c>
      <c r="K135" s="52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85">
        <v>15</v>
      </c>
      <c r="B136" s="77" t="s">
        <v>129</v>
      </c>
      <c r="C136" s="77"/>
      <c r="D136" s="92" t="s">
        <v>19</v>
      </c>
      <c r="E136" s="77"/>
      <c r="F136" s="78" t="s">
        <v>131</v>
      </c>
      <c r="H136" t="str">
        <f t="shared" si="3"/>
        <v>Pendiente</v>
      </c>
      <c r="J136" s="52" t="str">
        <f>IF(H136="Pendiente","-",INDEX('Equipos (cálculos)'!K$2:K$19,MATCH($B136,'Equipos (cálculos)'!$A$2:$A$19,0)))</f>
        <v>-</v>
      </c>
      <c r="K136" s="52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96">
        <v>16</v>
      </c>
      <c r="B137" s="93" t="s">
        <v>129</v>
      </c>
      <c r="C137" s="74"/>
      <c r="D137" s="90" t="s">
        <v>19</v>
      </c>
      <c r="E137" s="74"/>
      <c r="F137" s="75" t="s">
        <v>119</v>
      </c>
      <c r="H137" t="str">
        <f t="shared" si="3"/>
        <v>Pendiente</v>
      </c>
      <c r="J137" s="52" t="str">
        <f>IF(H137="Pendiente","-",INDEX('Equipos (cálculos)'!K$2:K$19,MATCH($B137,'Equipos (cálculos)'!$A$2:$A$19,0)))</f>
        <v>-</v>
      </c>
      <c r="K137" s="52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82">
        <v>16</v>
      </c>
      <c r="B138" s="94" t="s">
        <v>121</v>
      </c>
      <c r="D138" s="91" t="s">
        <v>19</v>
      </c>
      <c r="F138" s="76" t="s">
        <v>117</v>
      </c>
      <c r="H138" t="str">
        <f t="shared" si="3"/>
        <v>Pendiente</v>
      </c>
      <c r="J138" s="52" t="str">
        <f>IF(H138="Pendiente","-",INDEX('Equipos (cálculos)'!K$2:K$19,MATCH($B138,'Equipos (cálculos)'!$A$2:$A$19,0)))</f>
        <v>-</v>
      </c>
      <c r="K138" s="52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82">
        <v>16</v>
      </c>
      <c r="B139" s="94" t="s">
        <v>127</v>
      </c>
      <c r="D139" s="91" t="s">
        <v>19</v>
      </c>
      <c r="F139" s="76" t="s">
        <v>122</v>
      </c>
      <c r="H139" t="str">
        <f t="shared" si="3"/>
        <v>Pendiente</v>
      </c>
      <c r="J139" s="52" t="str">
        <f>IF(H139="Pendiente","-",INDEX('Equipos (cálculos)'!K$2:K$19,MATCH($B139,'Equipos (cálculos)'!$A$2:$A$19,0)))</f>
        <v>-</v>
      </c>
      <c r="K139" s="52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82">
        <v>16</v>
      </c>
      <c r="B140" s="94" t="s">
        <v>125</v>
      </c>
      <c r="D140" s="91" t="s">
        <v>19</v>
      </c>
      <c r="F140" s="76" t="s">
        <v>120</v>
      </c>
      <c r="H140" t="str">
        <f t="shared" si="3"/>
        <v>Pendiente</v>
      </c>
      <c r="J140" s="52" t="str">
        <f>IF(H140="Pendiente","-",INDEX('Equipos (cálculos)'!K$2:K$19,MATCH($B140,'Equipos (cálculos)'!$A$2:$A$19,0)))</f>
        <v>-</v>
      </c>
      <c r="K140" s="52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82">
        <v>16</v>
      </c>
      <c r="B141" s="94" t="s">
        <v>130</v>
      </c>
      <c r="D141" s="91" t="s">
        <v>19</v>
      </c>
      <c r="F141" s="76" t="s">
        <v>118</v>
      </c>
      <c r="H141" t="str">
        <f t="shared" si="3"/>
        <v>Pendiente</v>
      </c>
      <c r="J141" s="52" t="str">
        <f>IF(H141="Pendiente","-",INDEX('Equipos (cálculos)'!K$2:K$19,MATCH($B141,'Equipos (cálculos)'!$A$2:$A$19,0)))</f>
        <v>-</v>
      </c>
      <c r="K141" s="52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82">
        <v>16</v>
      </c>
      <c r="B142" s="94" t="s">
        <v>128</v>
      </c>
      <c r="D142" s="91" t="s">
        <v>19</v>
      </c>
      <c r="F142" s="76" t="s">
        <v>116</v>
      </c>
      <c r="H142" t="str">
        <f t="shared" si="3"/>
        <v>Pendiente</v>
      </c>
      <c r="J142" s="52" t="str">
        <f>IF(H142="Pendiente","-",INDEX('Equipos (cálculos)'!K$2:K$19,MATCH($B142,'Equipos (cálculos)'!$A$2:$A$19,0)))</f>
        <v>-</v>
      </c>
      <c r="K142" s="52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82">
        <v>16</v>
      </c>
      <c r="B143" s="94" t="s">
        <v>126</v>
      </c>
      <c r="D143" s="91" t="s">
        <v>19</v>
      </c>
      <c r="F143" s="76" t="s">
        <v>123</v>
      </c>
      <c r="H143" t="str">
        <f t="shared" si="3"/>
        <v>Pendiente</v>
      </c>
      <c r="J143" s="52" t="str">
        <f>IF(H143="Pendiente","-",INDEX('Equipos (cálculos)'!K$2:K$19,MATCH($B143,'Equipos (cálculos)'!$A$2:$A$19,0)))</f>
        <v>-</v>
      </c>
      <c r="K143" s="52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82">
        <v>16</v>
      </c>
      <c r="B144" s="94" t="s">
        <v>124</v>
      </c>
      <c r="D144" s="91" t="s">
        <v>19</v>
      </c>
      <c r="F144" s="76" t="s">
        <v>115</v>
      </c>
      <c r="H144" t="str">
        <f t="shared" si="3"/>
        <v>Pendiente</v>
      </c>
      <c r="J144" s="52" t="str">
        <f>IF(H144="Pendiente","-",INDEX('Equipos (cálculos)'!K$2:K$19,MATCH($B144,'Equipos (cálculos)'!$A$2:$A$19,0)))</f>
        <v>-</v>
      </c>
      <c r="K144" s="52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97">
        <v>16</v>
      </c>
      <c r="B145" s="94" t="s">
        <v>131</v>
      </c>
      <c r="D145" s="91" t="s">
        <v>19</v>
      </c>
      <c r="F145" s="76" t="s">
        <v>114</v>
      </c>
      <c r="H145" t="str">
        <f t="shared" si="3"/>
        <v>Pendiente</v>
      </c>
      <c r="J145" s="52" t="str">
        <f>IF(H145="Pendiente","-",INDEX('Equipos (cálculos)'!K$2:K$19,MATCH($B145,'Equipos (cálculos)'!$A$2:$A$19,0)))</f>
        <v>-</v>
      </c>
      <c r="K145" s="52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96">
        <v>17</v>
      </c>
      <c r="B146" s="93" t="s">
        <v>119</v>
      </c>
      <c r="C146" s="74"/>
      <c r="D146" s="90" t="s">
        <v>19</v>
      </c>
      <c r="E146" s="74"/>
      <c r="F146" s="75" t="s">
        <v>121</v>
      </c>
      <c r="H146" t="str">
        <f t="shared" si="3"/>
        <v>Pendiente</v>
      </c>
      <c r="J146" s="52" t="str">
        <f>IF(H146="Pendiente","-",INDEX('Equipos (cálculos)'!K$2:K$19,MATCH($B146,'Equipos (cálculos)'!$A$2:$A$19,0)))</f>
        <v>-</v>
      </c>
      <c r="K146" s="52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82">
        <v>17</v>
      </c>
      <c r="B147" s="94" t="s">
        <v>117</v>
      </c>
      <c r="D147" s="91" t="s">
        <v>19</v>
      </c>
      <c r="F147" s="76" t="s">
        <v>127</v>
      </c>
      <c r="H147" t="str">
        <f t="shared" si="3"/>
        <v>Pendiente</v>
      </c>
      <c r="J147" s="52" t="str">
        <f>IF(H147="Pendiente","-",INDEX('Equipos (cálculos)'!K$2:K$19,MATCH($B147,'Equipos (cálculos)'!$A$2:$A$19,0)))</f>
        <v>-</v>
      </c>
      <c r="K147" s="52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82">
        <v>17</v>
      </c>
      <c r="B148" s="94" t="s">
        <v>122</v>
      </c>
      <c r="D148" s="91" t="s">
        <v>19</v>
      </c>
      <c r="F148" s="76" t="s">
        <v>125</v>
      </c>
      <c r="H148" t="str">
        <f t="shared" si="3"/>
        <v>Pendiente</v>
      </c>
      <c r="J148" s="52" t="str">
        <f>IF(H148="Pendiente","-",INDEX('Equipos (cálculos)'!K$2:K$19,MATCH($B148,'Equipos (cálculos)'!$A$2:$A$19,0)))</f>
        <v>-</v>
      </c>
      <c r="K148" s="52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82">
        <v>17</v>
      </c>
      <c r="B149" s="94" t="s">
        <v>120</v>
      </c>
      <c r="D149" s="91" t="s">
        <v>19</v>
      </c>
      <c r="F149" s="76" t="s">
        <v>130</v>
      </c>
      <c r="H149" t="str">
        <f t="shared" si="3"/>
        <v>Pendiente</v>
      </c>
      <c r="J149" s="52" t="str">
        <f>IF(H149="Pendiente","-",INDEX('Equipos (cálculos)'!K$2:K$19,MATCH($B149,'Equipos (cálculos)'!$A$2:$A$19,0)))</f>
        <v>-</v>
      </c>
      <c r="K149" s="52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82">
        <v>17</v>
      </c>
      <c r="B150" s="94" t="s">
        <v>118</v>
      </c>
      <c r="D150" s="91" t="s">
        <v>19</v>
      </c>
      <c r="F150" s="76" t="s">
        <v>128</v>
      </c>
      <c r="H150" t="str">
        <f t="shared" si="3"/>
        <v>Pendiente</v>
      </c>
      <c r="J150" s="52" t="str">
        <f>IF(H150="Pendiente","-",INDEX('Equipos (cálculos)'!K$2:K$19,MATCH($B150,'Equipos (cálculos)'!$A$2:$A$19,0)))</f>
        <v>-</v>
      </c>
      <c r="K150" s="52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82">
        <v>17</v>
      </c>
      <c r="B151" s="94" t="s">
        <v>116</v>
      </c>
      <c r="D151" s="91" t="s">
        <v>19</v>
      </c>
      <c r="F151" s="76" t="s">
        <v>126</v>
      </c>
      <c r="H151" t="str">
        <f t="shared" si="3"/>
        <v>Pendiente</v>
      </c>
      <c r="J151" s="52" t="str">
        <f>IF(H151="Pendiente","-",INDEX('Equipos (cálculos)'!K$2:K$19,MATCH($B151,'Equipos (cálculos)'!$A$2:$A$19,0)))</f>
        <v>-</v>
      </c>
      <c r="K151" s="52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82">
        <v>17</v>
      </c>
      <c r="B152" s="94" t="s">
        <v>123</v>
      </c>
      <c r="D152" s="91" t="s">
        <v>19</v>
      </c>
      <c r="F152" s="76" t="s">
        <v>124</v>
      </c>
      <c r="H152" t="str">
        <f t="shared" si="3"/>
        <v>Pendiente</v>
      </c>
      <c r="J152" s="52" t="str">
        <f>IF(H152="Pendiente","-",INDEX('Equipos (cálculos)'!K$2:K$19,MATCH($B152,'Equipos (cálculos)'!$A$2:$A$19,0)))</f>
        <v>-</v>
      </c>
      <c r="K152" s="52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82">
        <v>17</v>
      </c>
      <c r="B153" s="94" t="s">
        <v>115</v>
      </c>
      <c r="D153" s="91" t="s">
        <v>19</v>
      </c>
      <c r="F153" s="76" t="s">
        <v>131</v>
      </c>
      <c r="H153" t="str">
        <f t="shared" si="3"/>
        <v>Pendiente</v>
      </c>
      <c r="J153" s="52" t="str">
        <f>IF(H153="Pendiente","-",INDEX('Equipos (cálculos)'!K$2:K$19,MATCH($B153,'Equipos (cálculos)'!$A$2:$A$19,0)))</f>
        <v>-</v>
      </c>
      <c r="K153" s="52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97">
        <v>17</v>
      </c>
      <c r="B154" s="95" t="s">
        <v>114</v>
      </c>
      <c r="C154" s="77"/>
      <c r="D154" s="92" t="s">
        <v>19</v>
      </c>
      <c r="E154" s="77"/>
      <c r="F154" s="78" t="s">
        <v>129</v>
      </c>
      <c r="H154" t="str">
        <f t="shared" si="3"/>
        <v>Pendiente</v>
      </c>
      <c r="J154" s="52" t="str">
        <f>IF(H154="Pendiente","-",INDEX('Equipos (cálculos)'!K$2:K$19,MATCH($B154,'Equipos (cálculos)'!$A$2:$A$19,0)))</f>
        <v>-</v>
      </c>
      <c r="K154" s="52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83">
        <v>18</v>
      </c>
      <c r="B155" s="52" t="s">
        <v>115</v>
      </c>
      <c r="D155" s="91" t="s">
        <v>19</v>
      </c>
      <c r="F155" s="76" t="s">
        <v>114</v>
      </c>
      <c r="H155" t="str">
        <f t="shared" si="3"/>
        <v>Pendiente</v>
      </c>
      <c r="J155" s="52" t="str">
        <f>IF(H155="Pendiente","-",INDEX('Equipos (cálculos)'!K$2:K$19,MATCH($B155,'Equipos (cálculos)'!$A$2:$A$19,0)))</f>
        <v>-</v>
      </c>
      <c r="K155" s="52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84">
        <v>18</v>
      </c>
      <c r="B156" s="52" t="s">
        <v>116</v>
      </c>
      <c r="D156" s="91" t="s">
        <v>19</v>
      </c>
      <c r="F156" s="76" t="s">
        <v>124</v>
      </c>
      <c r="H156" t="str">
        <f t="shared" si="3"/>
        <v>Pendiente</v>
      </c>
      <c r="J156" s="52" t="str">
        <f>IF(H156="Pendiente","-",INDEX('Equipos (cálculos)'!K$2:K$19,MATCH($B156,'Equipos (cálculos)'!$A$2:$A$19,0)))</f>
        <v>-</v>
      </c>
      <c r="K156" s="52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84">
        <v>18</v>
      </c>
      <c r="B157" s="52" t="s">
        <v>117</v>
      </c>
      <c r="D157" s="91" t="s">
        <v>19</v>
      </c>
      <c r="F157" s="76" t="s">
        <v>125</v>
      </c>
      <c r="H157" t="str">
        <f t="shared" si="3"/>
        <v>Pendiente</v>
      </c>
      <c r="J157" s="52" t="str">
        <f>IF(H157="Pendiente","-",INDEX('Equipos (cálculos)'!K$2:K$19,MATCH($B157,'Equipos (cálculos)'!$A$2:$A$19,0)))</f>
        <v>-</v>
      </c>
      <c r="K157" s="52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84">
        <v>18</v>
      </c>
      <c r="B158" s="52" t="s">
        <v>118</v>
      </c>
      <c r="D158" s="91" t="s">
        <v>19</v>
      </c>
      <c r="F158" s="76" t="s">
        <v>126</v>
      </c>
      <c r="H158" t="str">
        <f t="shared" si="3"/>
        <v>Pendiente</v>
      </c>
      <c r="J158" s="52" t="str">
        <f>IF(H158="Pendiente","-",INDEX('Equipos (cálculos)'!K$2:K$19,MATCH($B158,'Equipos (cálculos)'!$A$2:$A$19,0)))</f>
        <v>-</v>
      </c>
      <c r="K158" s="52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84">
        <v>18</v>
      </c>
      <c r="B159" s="52" t="s">
        <v>119</v>
      </c>
      <c r="D159" s="91" t="s">
        <v>19</v>
      </c>
      <c r="F159" s="76" t="s">
        <v>127</v>
      </c>
      <c r="H159" t="str">
        <f t="shared" si="3"/>
        <v>Pendiente</v>
      </c>
      <c r="J159" s="52" t="str">
        <f>IF(H159="Pendiente","-",INDEX('Equipos (cálculos)'!K$2:K$19,MATCH($B159,'Equipos (cálculos)'!$A$2:$A$19,0)))</f>
        <v>-</v>
      </c>
      <c r="K159" s="52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84">
        <v>18</v>
      </c>
      <c r="B160" s="52" t="s">
        <v>120</v>
      </c>
      <c r="D160" s="91" t="s">
        <v>19</v>
      </c>
      <c r="F160" s="76" t="s">
        <v>128</v>
      </c>
      <c r="H160" t="str">
        <f t="shared" si="3"/>
        <v>Pendiente</v>
      </c>
      <c r="J160" s="52" t="str">
        <f>IF(H160="Pendiente","-",INDEX('Equipos (cálculos)'!K$2:K$19,MATCH($B160,'Equipos (cálculos)'!$A$2:$A$19,0)))</f>
        <v>-</v>
      </c>
      <c r="K160" s="52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84">
        <v>18</v>
      </c>
      <c r="B161" s="52" t="s">
        <v>121</v>
      </c>
      <c r="D161" s="91" t="s">
        <v>19</v>
      </c>
      <c r="F161" s="76" t="s">
        <v>129</v>
      </c>
      <c r="H161" t="str">
        <f t="shared" si="3"/>
        <v>Pendiente</v>
      </c>
      <c r="J161" s="52" t="str">
        <f>IF(H161="Pendiente","-",INDEX('Equipos (cálculos)'!K$2:K$19,MATCH($B161,'Equipos (cálculos)'!$A$2:$A$19,0)))</f>
        <v>-</v>
      </c>
      <c r="K161" s="52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84">
        <v>18</v>
      </c>
      <c r="B162" s="52" t="s">
        <v>122</v>
      </c>
      <c r="D162" s="91" t="s">
        <v>19</v>
      </c>
      <c r="F162" s="76" t="s">
        <v>130</v>
      </c>
      <c r="H162" t="str">
        <f t="shared" si="3"/>
        <v>Pendiente</v>
      </c>
      <c r="J162" s="52" t="str">
        <f>IF(H162="Pendiente","-",INDEX('Equipos (cálculos)'!K$2:K$19,MATCH($B162,'Equipos (cálculos)'!$A$2:$A$19,0)))</f>
        <v>-</v>
      </c>
      <c r="K162" s="52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84">
        <v>18</v>
      </c>
      <c r="B163" s="52" t="s">
        <v>123</v>
      </c>
      <c r="D163" s="92" t="s">
        <v>19</v>
      </c>
      <c r="F163" s="76" t="s">
        <v>131</v>
      </c>
      <c r="H163" t="str">
        <f t="shared" si="3"/>
        <v>Pendiente</v>
      </c>
      <c r="J163" s="52" t="str">
        <f>IF(H163="Pendiente","-",INDEX('Equipos (cálculos)'!K$2:K$19,MATCH($B163,'Equipos (cálculos)'!$A$2:$A$19,0)))</f>
        <v>-</v>
      </c>
      <c r="K163" s="52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83">
        <v>19</v>
      </c>
      <c r="B164" s="74" t="s">
        <v>128</v>
      </c>
      <c r="C164" s="74"/>
      <c r="D164" s="90" t="s">
        <v>19</v>
      </c>
      <c r="E164" s="74"/>
      <c r="F164" s="75" t="s">
        <v>122</v>
      </c>
      <c r="H164" t="str">
        <f t="shared" si="3"/>
        <v>Pendiente</v>
      </c>
      <c r="J164" s="52" t="str">
        <f>IF(H164="Pendiente","-",INDEX('Equipos (cálculos)'!K$2:K$19,MATCH($B164,'Equipos (cálculos)'!$A$2:$A$19,0)))</f>
        <v>-</v>
      </c>
      <c r="K164" s="52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84">
        <v>19</v>
      </c>
      <c r="B165" s="52" t="s">
        <v>131</v>
      </c>
      <c r="D165" s="91" t="s">
        <v>19</v>
      </c>
      <c r="F165" s="76" t="s">
        <v>116</v>
      </c>
      <c r="H165" t="str">
        <f t="shared" si="3"/>
        <v>Pendiente</v>
      </c>
      <c r="J165" s="52" t="str">
        <f>IF(H165="Pendiente","-",INDEX('Equipos (cálculos)'!K$2:K$19,MATCH($B165,'Equipos (cálculos)'!$A$2:$A$19,0)))</f>
        <v>-</v>
      </c>
      <c r="K165" s="52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84">
        <v>19</v>
      </c>
      <c r="B166" s="52" t="s">
        <v>125</v>
      </c>
      <c r="D166" s="91" t="s">
        <v>19</v>
      </c>
      <c r="F166" s="76" t="s">
        <v>119</v>
      </c>
      <c r="H166" t="str">
        <f t="shared" si="3"/>
        <v>Pendiente</v>
      </c>
      <c r="J166" s="52" t="str">
        <f>IF(H166="Pendiente","-",INDEX('Equipos (cálculos)'!K$2:K$19,MATCH($B166,'Equipos (cálculos)'!$A$2:$A$19,0)))</f>
        <v>-</v>
      </c>
      <c r="K166" s="52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84">
        <v>19</v>
      </c>
      <c r="B167" s="52" t="s">
        <v>129</v>
      </c>
      <c r="D167" s="91" t="s">
        <v>19</v>
      </c>
      <c r="F167" s="76" t="s">
        <v>115</v>
      </c>
      <c r="H167" t="str">
        <f t="shared" si="3"/>
        <v>Pendiente</v>
      </c>
      <c r="J167" s="52" t="str">
        <f>IF(H167="Pendiente","-",INDEX('Equipos (cálculos)'!K$2:K$19,MATCH($B167,'Equipos (cálculos)'!$A$2:$A$19,0)))</f>
        <v>-</v>
      </c>
      <c r="K167" s="52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84">
        <v>19</v>
      </c>
      <c r="B168" s="52" t="s">
        <v>126</v>
      </c>
      <c r="D168" s="91" t="s">
        <v>19</v>
      </c>
      <c r="F168" s="76" t="s">
        <v>120</v>
      </c>
      <c r="H168" t="str">
        <f t="shared" si="3"/>
        <v>Pendiente</v>
      </c>
      <c r="J168" s="52" t="str">
        <f>IF(H168="Pendiente","-",INDEX('Equipos (cálculos)'!K$2:K$19,MATCH($B168,'Equipos (cálculos)'!$A$2:$A$19,0)))</f>
        <v>-</v>
      </c>
      <c r="K168" s="52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84">
        <v>19</v>
      </c>
      <c r="B169" s="52" t="s">
        <v>114</v>
      </c>
      <c r="D169" s="91" t="s">
        <v>19</v>
      </c>
      <c r="F169" s="76" t="s">
        <v>123</v>
      </c>
      <c r="H169" t="str">
        <f t="shared" si="3"/>
        <v>Pendiente</v>
      </c>
      <c r="J169" s="52" t="str">
        <f>IF(H169="Pendiente","-",INDEX('Equipos (cálculos)'!K$2:K$19,MATCH($B169,'Equipos (cálculos)'!$A$2:$A$19,0)))</f>
        <v>-</v>
      </c>
      <c r="K169" s="52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84">
        <v>19</v>
      </c>
      <c r="B170" s="52" t="s">
        <v>124</v>
      </c>
      <c r="D170" s="91" t="s">
        <v>19</v>
      </c>
      <c r="F170" s="76" t="s">
        <v>118</v>
      </c>
      <c r="H170" t="str">
        <f t="shared" si="3"/>
        <v>Pendiente</v>
      </c>
      <c r="J170" s="52" t="str">
        <f>IF(H170="Pendiente","-",INDEX('Equipos (cálculos)'!K$2:K$19,MATCH($B170,'Equipos (cálculos)'!$A$2:$A$19,0)))</f>
        <v>-</v>
      </c>
      <c r="K170" s="52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84">
        <v>19</v>
      </c>
      <c r="B171" s="52" t="s">
        <v>127</v>
      </c>
      <c r="D171" s="91" t="s">
        <v>19</v>
      </c>
      <c r="F171" s="76" t="s">
        <v>121</v>
      </c>
      <c r="H171" t="str">
        <f t="shared" si="3"/>
        <v>Pendiente</v>
      </c>
      <c r="J171" s="52" t="str">
        <f>IF(H171="Pendiente","-",INDEX('Equipos (cálculos)'!K$2:K$19,MATCH($B171,'Equipos (cálculos)'!$A$2:$A$19,0)))</f>
        <v>-</v>
      </c>
      <c r="K171" s="52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85">
        <v>19</v>
      </c>
      <c r="B172" s="77" t="s">
        <v>130</v>
      </c>
      <c r="C172" s="77"/>
      <c r="D172" s="92" t="s">
        <v>19</v>
      </c>
      <c r="E172" s="77"/>
      <c r="F172" s="78" t="s">
        <v>117</v>
      </c>
      <c r="H172" t="str">
        <f t="shared" si="3"/>
        <v>Pendiente</v>
      </c>
      <c r="J172" s="52" t="str">
        <f>IF(H172="Pendiente","-",INDEX('Equipos (cálculos)'!K$2:K$19,MATCH($B172,'Equipos (cálculos)'!$A$2:$A$19,0)))</f>
        <v>-</v>
      </c>
      <c r="K172" s="52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83">
        <v>20</v>
      </c>
      <c r="B173" s="74" t="s">
        <v>116</v>
      </c>
      <c r="C173" s="74"/>
      <c r="D173" s="90" t="s">
        <v>19</v>
      </c>
      <c r="E173" s="74"/>
      <c r="F173" s="75" t="s">
        <v>114</v>
      </c>
      <c r="H173" t="str">
        <f t="shared" si="3"/>
        <v>Pendiente</v>
      </c>
      <c r="J173" s="52" t="str">
        <f>IF(H173="Pendiente","-",INDEX('Equipos (cálculos)'!K$2:K$19,MATCH($B173,'Equipos (cálculos)'!$A$2:$A$19,0)))</f>
        <v>-</v>
      </c>
      <c r="K173" s="52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84">
        <v>20</v>
      </c>
      <c r="B174" s="52" t="s">
        <v>123</v>
      </c>
      <c r="D174" s="91" t="s">
        <v>19</v>
      </c>
      <c r="F174" s="76" t="s">
        <v>115</v>
      </c>
      <c r="H174" t="str">
        <f t="shared" si="3"/>
        <v>Pendiente</v>
      </c>
      <c r="J174" s="52" t="str">
        <f>IF(H174="Pendiente","-",INDEX('Equipos (cálculos)'!K$2:K$19,MATCH($B174,'Equipos (cálculos)'!$A$2:$A$19,0)))</f>
        <v>-</v>
      </c>
      <c r="K174" s="52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84">
        <v>20</v>
      </c>
      <c r="B175" s="52" t="s">
        <v>120</v>
      </c>
      <c r="D175" s="91" t="s">
        <v>19</v>
      </c>
      <c r="F175" s="76" t="s">
        <v>124</v>
      </c>
      <c r="H175" t="str">
        <f t="shared" si="3"/>
        <v>Pendiente</v>
      </c>
      <c r="J175" s="52" t="str">
        <f>IF(H175="Pendiente","-",INDEX('Equipos (cálculos)'!K$2:K$19,MATCH($B175,'Equipos (cálculos)'!$A$2:$A$19,0)))</f>
        <v>-</v>
      </c>
      <c r="K175" s="52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84">
        <v>20</v>
      </c>
      <c r="B176" s="52" t="s">
        <v>122</v>
      </c>
      <c r="D176" s="91" t="s">
        <v>19</v>
      </c>
      <c r="F176" s="76" t="s">
        <v>126</v>
      </c>
      <c r="H176" t="str">
        <f t="shared" si="3"/>
        <v>Pendiente</v>
      </c>
      <c r="J176" s="52" t="str">
        <f>IF(H176="Pendiente","-",INDEX('Equipos (cálculos)'!K$2:K$19,MATCH($B176,'Equipos (cálculos)'!$A$2:$A$19,0)))</f>
        <v>-</v>
      </c>
      <c r="K176" s="52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84">
        <v>20</v>
      </c>
      <c r="B177" s="52" t="s">
        <v>117</v>
      </c>
      <c r="D177" s="91" t="s">
        <v>19</v>
      </c>
      <c r="F177" s="76" t="s">
        <v>128</v>
      </c>
      <c r="H177" t="str">
        <f t="shared" si="3"/>
        <v>Pendiente</v>
      </c>
      <c r="J177" s="52" t="str">
        <f>IF(H177="Pendiente","-",INDEX('Equipos (cálculos)'!K$2:K$19,MATCH($B177,'Equipos (cálculos)'!$A$2:$A$19,0)))</f>
        <v>-</v>
      </c>
      <c r="K177" s="52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84">
        <v>20</v>
      </c>
      <c r="B178" s="52" t="s">
        <v>119</v>
      </c>
      <c r="D178" s="91" t="s">
        <v>19</v>
      </c>
      <c r="F178" s="76" t="s">
        <v>130</v>
      </c>
      <c r="H178" t="str">
        <f t="shared" si="3"/>
        <v>Pendiente</v>
      </c>
      <c r="J178" s="52" t="str">
        <f>IF(H178="Pendiente","-",INDEX('Equipos (cálculos)'!K$2:K$19,MATCH($B178,'Equipos (cálculos)'!$A$2:$A$19,0)))</f>
        <v>-</v>
      </c>
      <c r="K178" s="52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84">
        <v>20</v>
      </c>
      <c r="B179" s="52" t="s">
        <v>121</v>
      </c>
      <c r="D179" s="91" t="s">
        <v>19</v>
      </c>
      <c r="F179" s="76" t="s">
        <v>125</v>
      </c>
      <c r="H179" t="str">
        <f t="shared" si="3"/>
        <v>Pendiente</v>
      </c>
      <c r="J179" s="52" t="str">
        <f>IF(H179="Pendiente","-",INDEX('Equipos (cálculos)'!K$2:K$19,MATCH($B179,'Equipos (cálculos)'!$A$2:$A$19,0)))</f>
        <v>-</v>
      </c>
      <c r="K179" s="52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84">
        <v>20</v>
      </c>
      <c r="B180" s="52" t="s">
        <v>127</v>
      </c>
      <c r="D180" s="91" t="s">
        <v>19</v>
      </c>
      <c r="F180" s="76" t="s">
        <v>129</v>
      </c>
      <c r="H180" t="str">
        <f t="shared" si="3"/>
        <v>Pendiente</v>
      </c>
      <c r="J180" s="52" t="str">
        <f>IF(H180="Pendiente","-",INDEX('Equipos (cálculos)'!K$2:K$19,MATCH($B180,'Equipos (cálculos)'!$A$2:$A$19,0)))</f>
        <v>-</v>
      </c>
      <c r="K180" s="52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85">
        <v>20</v>
      </c>
      <c r="B181" s="77" t="s">
        <v>118</v>
      </c>
      <c r="C181" s="77"/>
      <c r="D181" s="92" t="s">
        <v>19</v>
      </c>
      <c r="E181" s="77"/>
      <c r="F181" s="78" t="s">
        <v>131</v>
      </c>
      <c r="H181" t="str">
        <f t="shared" si="3"/>
        <v>Pendiente</v>
      </c>
      <c r="J181" s="52" t="str">
        <f>IF(H181="Pendiente","-",INDEX('Equipos (cálculos)'!K$2:K$19,MATCH($B181,'Equipos (cálculos)'!$A$2:$A$19,0)))</f>
        <v>-</v>
      </c>
      <c r="K181" s="52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83">
        <v>21</v>
      </c>
      <c r="B182" s="74" t="s">
        <v>129</v>
      </c>
      <c r="C182" s="74"/>
      <c r="D182" s="90" t="s">
        <v>19</v>
      </c>
      <c r="E182" s="74"/>
      <c r="F182" s="75" t="s">
        <v>123</v>
      </c>
      <c r="H182" t="str">
        <f t="shared" si="3"/>
        <v>Pendiente</v>
      </c>
      <c r="J182" s="52" t="str">
        <f>IF(H182="Pendiente","-",INDEX('Equipos (cálculos)'!K$2:K$19,MATCH($B182,'Equipos (cálculos)'!$A$2:$A$19,0)))</f>
        <v>-</v>
      </c>
      <c r="K182" s="52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84">
        <v>21</v>
      </c>
      <c r="B183" s="52" t="s">
        <v>115</v>
      </c>
      <c r="D183" s="91" t="s">
        <v>19</v>
      </c>
      <c r="F183" s="76" t="s">
        <v>116</v>
      </c>
      <c r="H183" t="str">
        <f t="shared" si="3"/>
        <v>Pendiente</v>
      </c>
      <c r="J183" s="52" t="str">
        <f>IF(H183="Pendiente","-",INDEX('Equipos (cálculos)'!K$2:K$19,MATCH($B183,'Equipos (cálculos)'!$A$2:$A$19,0)))</f>
        <v>-</v>
      </c>
      <c r="K183" s="52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84">
        <v>21</v>
      </c>
      <c r="B184" s="52" t="s">
        <v>114</v>
      </c>
      <c r="D184" s="91" t="s">
        <v>19</v>
      </c>
      <c r="F184" s="76" t="s">
        <v>118</v>
      </c>
      <c r="H184" t="str">
        <f t="shared" si="3"/>
        <v>Pendiente</v>
      </c>
      <c r="J184" s="52" t="str">
        <f>IF(H184="Pendiente","-",INDEX('Equipos (cálculos)'!K$2:K$19,MATCH($B184,'Equipos (cálculos)'!$A$2:$A$19,0)))</f>
        <v>-</v>
      </c>
      <c r="K184" s="52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84">
        <v>21</v>
      </c>
      <c r="B185" s="52" t="s">
        <v>131</v>
      </c>
      <c r="D185" s="91" t="s">
        <v>19</v>
      </c>
      <c r="F185" s="76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2" t="str">
        <f>IF(H185="Pendiente","-",INDEX('Equipos (cálculos)'!K$2:K$19,MATCH($B185,'Equipos (cálculos)'!$A$2:$A$19,0)))</f>
        <v>-</v>
      </c>
      <c r="K185" s="52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84">
        <v>21</v>
      </c>
      <c r="B186" s="52" t="s">
        <v>124</v>
      </c>
      <c r="D186" s="91" t="s">
        <v>19</v>
      </c>
      <c r="F186" s="76" t="s">
        <v>122</v>
      </c>
      <c r="H186" t="str">
        <f t="shared" si="4"/>
        <v>Pendiente</v>
      </c>
      <c r="J186" s="52" t="str">
        <f>IF(H186="Pendiente","-",INDEX('Equipos (cálculos)'!K$2:K$19,MATCH($B186,'Equipos (cálculos)'!$A$2:$A$19,0)))</f>
        <v>-</v>
      </c>
      <c r="K186" s="52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84">
        <v>21</v>
      </c>
      <c r="B187" s="52" t="s">
        <v>126</v>
      </c>
      <c r="D187" s="91" t="s">
        <v>19</v>
      </c>
      <c r="F187" s="76" t="s">
        <v>117</v>
      </c>
      <c r="H187" t="str">
        <f t="shared" si="4"/>
        <v>Pendiente</v>
      </c>
      <c r="J187" s="52" t="str">
        <f>IF(H187="Pendiente","-",INDEX('Equipos (cálculos)'!K$2:K$19,MATCH($B187,'Equipos (cálculos)'!$A$2:$A$19,0)))</f>
        <v>-</v>
      </c>
      <c r="K187" s="52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84">
        <v>21</v>
      </c>
      <c r="B188" s="52" t="s">
        <v>128</v>
      </c>
      <c r="D188" s="91" t="s">
        <v>19</v>
      </c>
      <c r="F188" s="76" t="s">
        <v>119</v>
      </c>
      <c r="H188" t="str">
        <f t="shared" si="4"/>
        <v>Pendiente</v>
      </c>
      <c r="J188" s="52" t="str">
        <f>IF(H188="Pendiente","-",INDEX('Equipos (cálculos)'!K$2:K$19,MATCH($B188,'Equipos (cálculos)'!$A$2:$A$19,0)))</f>
        <v>-</v>
      </c>
      <c r="K188" s="52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84">
        <v>21</v>
      </c>
      <c r="B189" s="52" t="s">
        <v>130</v>
      </c>
      <c r="D189" s="91" t="s">
        <v>19</v>
      </c>
      <c r="F189" s="76" t="s">
        <v>121</v>
      </c>
      <c r="H189" t="str">
        <f t="shared" si="4"/>
        <v>Pendiente</v>
      </c>
      <c r="J189" s="52" t="str">
        <f>IF(H189="Pendiente","-",INDEX('Equipos (cálculos)'!K$2:K$19,MATCH($B189,'Equipos (cálculos)'!$A$2:$A$19,0)))</f>
        <v>-</v>
      </c>
      <c r="K189" s="52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85">
        <v>21</v>
      </c>
      <c r="B190" s="77" t="s">
        <v>125</v>
      </c>
      <c r="C190" s="77"/>
      <c r="D190" s="92" t="s">
        <v>19</v>
      </c>
      <c r="E190" s="77"/>
      <c r="F190" s="78" t="s">
        <v>127</v>
      </c>
      <c r="H190" t="str">
        <f t="shared" si="4"/>
        <v>Pendiente</v>
      </c>
      <c r="J190" s="52" t="str">
        <f>IF(H190="Pendiente","-",INDEX('Equipos (cálculos)'!K$2:K$19,MATCH($B190,'Equipos (cálculos)'!$A$2:$A$19,0)))</f>
        <v>-</v>
      </c>
      <c r="K190" s="52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83">
        <v>22</v>
      </c>
      <c r="B191" s="74" t="s">
        <v>116</v>
      </c>
      <c r="C191" s="74"/>
      <c r="D191" s="90" t="s">
        <v>19</v>
      </c>
      <c r="E191" s="74"/>
      <c r="F191" s="75" t="s">
        <v>123</v>
      </c>
      <c r="H191" t="str">
        <f t="shared" si="4"/>
        <v>Pendiente</v>
      </c>
      <c r="J191" s="52" t="str">
        <f>IF(H191="Pendiente","-",INDEX('Equipos (cálculos)'!K$2:K$19,MATCH($B191,'Equipos (cálculos)'!$A$2:$A$19,0)))</f>
        <v>-</v>
      </c>
      <c r="K191" s="52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84">
        <v>22</v>
      </c>
      <c r="B192" s="52" t="s">
        <v>118</v>
      </c>
      <c r="D192" s="91" t="s">
        <v>19</v>
      </c>
      <c r="F192" s="76" t="s">
        <v>115</v>
      </c>
      <c r="H192" t="str">
        <f t="shared" si="4"/>
        <v>Pendiente</v>
      </c>
      <c r="J192" s="52" t="str">
        <f>IF(H192="Pendiente","-",INDEX('Equipos (cálculos)'!K$2:K$19,MATCH($B192,'Equipos (cálculos)'!$A$2:$A$19,0)))</f>
        <v>-</v>
      </c>
      <c r="K192" s="52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84">
        <v>22</v>
      </c>
      <c r="B193" s="52" t="s">
        <v>120</v>
      </c>
      <c r="D193" s="91" t="s">
        <v>19</v>
      </c>
      <c r="F193" s="76" t="s">
        <v>114</v>
      </c>
      <c r="H193" t="str">
        <f t="shared" si="4"/>
        <v>Pendiente</v>
      </c>
      <c r="J193" s="52" t="str">
        <f>IF(H193="Pendiente","-",INDEX('Equipos (cálculos)'!K$2:K$19,MATCH($B193,'Equipos (cálculos)'!$A$2:$A$19,0)))</f>
        <v>-</v>
      </c>
      <c r="K193" s="52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84">
        <v>22</v>
      </c>
      <c r="B194" s="52" t="s">
        <v>122</v>
      </c>
      <c r="D194" s="91" t="s">
        <v>19</v>
      </c>
      <c r="F194" s="76" t="s">
        <v>131</v>
      </c>
      <c r="H194" t="str">
        <f t="shared" si="4"/>
        <v>Pendiente</v>
      </c>
      <c r="J194" s="52" t="str">
        <f>IF(H194="Pendiente","-",INDEX('Equipos (cálculos)'!K$2:K$19,MATCH($B194,'Equipos (cálculos)'!$A$2:$A$19,0)))</f>
        <v>-</v>
      </c>
      <c r="K194" s="52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84">
        <v>22</v>
      </c>
      <c r="B195" s="52" t="s">
        <v>117</v>
      </c>
      <c r="D195" s="91" t="s">
        <v>19</v>
      </c>
      <c r="F195" s="76" t="s">
        <v>124</v>
      </c>
      <c r="H195" t="str">
        <f t="shared" si="4"/>
        <v>Pendiente</v>
      </c>
      <c r="J195" s="52" t="str">
        <f>IF(H195="Pendiente","-",INDEX('Equipos (cálculos)'!K$2:K$19,MATCH($B195,'Equipos (cálculos)'!$A$2:$A$19,0)))</f>
        <v>-</v>
      </c>
      <c r="K195" s="52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84">
        <v>22</v>
      </c>
      <c r="B196" s="52" t="s">
        <v>119</v>
      </c>
      <c r="D196" s="91" t="s">
        <v>19</v>
      </c>
      <c r="F196" s="76" t="s">
        <v>126</v>
      </c>
      <c r="H196" t="str">
        <f t="shared" si="4"/>
        <v>Pendiente</v>
      </c>
      <c r="J196" s="52" t="str">
        <f>IF(H196="Pendiente","-",INDEX('Equipos (cálculos)'!K$2:K$19,MATCH($B196,'Equipos (cálculos)'!$A$2:$A$19,0)))</f>
        <v>-</v>
      </c>
      <c r="K196" s="52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84">
        <v>22</v>
      </c>
      <c r="B197" s="52" t="s">
        <v>121</v>
      </c>
      <c r="D197" s="91" t="s">
        <v>19</v>
      </c>
      <c r="F197" s="76" t="s">
        <v>128</v>
      </c>
      <c r="H197" t="str">
        <f t="shared" si="4"/>
        <v>Pendiente</v>
      </c>
      <c r="J197" s="52" t="str">
        <f>IF(H197="Pendiente","-",INDEX('Equipos (cálculos)'!K$2:K$19,MATCH($B197,'Equipos (cálculos)'!$A$2:$A$19,0)))</f>
        <v>-</v>
      </c>
      <c r="K197" s="52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84">
        <v>22</v>
      </c>
      <c r="B198" s="52" t="s">
        <v>127</v>
      </c>
      <c r="D198" s="91" t="s">
        <v>19</v>
      </c>
      <c r="F198" s="76" t="s">
        <v>130</v>
      </c>
      <c r="H198" t="str">
        <f t="shared" si="4"/>
        <v>Pendiente</v>
      </c>
      <c r="J198" s="52" t="str">
        <f>IF(H198="Pendiente","-",INDEX('Equipos (cálculos)'!K$2:K$19,MATCH($B198,'Equipos (cálculos)'!$A$2:$A$19,0)))</f>
        <v>-</v>
      </c>
      <c r="K198" s="52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85">
        <v>22</v>
      </c>
      <c r="B199" s="77" t="s">
        <v>125</v>
      </c>
      <c r="C199" s="77"/>
      <c r="D199" s="92" t="s">
        <v>19</v>
      </c>
      <c r="E199" s="77"/>
      <c r="F199" s="78" t="s">
        <v>129</v>
      </c>
      <c r="H199" t="str">
        <f t="shared" si="4"/>
        <v>Pendiente</v>
      </c>
      <c r="J199" s="52" t="str">
        <f>IF(H199="Pendiente","-",INDEX('Equipos (cálculos)'!K$2:K$19,MATCH($B199,'Equipos (cálculos)'!$A$2:$A$19,0)))</f>
        <v>-</v>
      </c>
      <c r="K199" s="52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83">
        <v>23</v>
      </c>
      <c r="B200" s="74" t="s">
        <v>129</v>
      </c>
      <c r="C200" s="74"/>
      <c r="D200" s="90" t="s">
        <v>19</v>
      </c>
      <c r="E200" s="74"/>
      <c r="F200" s="75" t="s">
        <v>116</v>
      </c>
      <c r="H200" t="str">
        <f t="shared" si="4"/>
        <v>Pendiente</v>
      </c>
      <c r="J200" s="52" t="str">
        <f>IF(H200="Pendiente","-",INDEX('Equipos (cálculos)'!K$2:K$19,MATCH($B200,'Equipos (cálculos)'!$A$2:$A$19,0)))</f>
        <v>-</v>
      </c>
      <c r="K200" s="52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84">
        <v>23</v>
      </c>
      <c r="B201" s="52" t="s">
        <v>123</v>
      </c>
      <c r="D201" s="91" t="s">
        <v>19</v>
      </c>
      <c r="F201" s="76" t="s">
        <v>118</v>
      </c>
      <c r="H201" t="str">
        <f t="shared" si="4"/>
        <v>Pendiente</v>
      </c>
      <c r="J201" s="52" t="str">
        <f>IF(H201="Pendiente","-",INDEX('Equipos (cálculos)'!K$2:K$19,MATCH($B201,'Equipos (cálculos)'!$A$2:$A$19,0)))</f>
        <v>-</v>
      </c>
      <c r="K201" s="52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84">
        <v>23</v>
      </c>
      <c r="B202" s="52" t="s">
        <v>115</v>
      </c>
      <c r="D202" s="91" t="s">
        <v>19</v>
      </c>
      <c r="F202" s="76" t="s">
        <v>120</v>
      </c>
      <c r="H202" t="str">
        <f t="shared" si="4"/>
        <v>Pendiente</v>
      </c>
      <c r="J202" s="52" t="str">
        <f>IF(H202="Pendiente","-",INDEX('Equipos (cálculos)'!K$2:K$19,MATCH($B202,'Equipos (cálculos)'!$A$2:$A$19,0)))</f>
        <v>-</v>
      </c>
      <c r="K202" s="52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84">
        <v>23</v>
      </c>
      <c r="B203" s="52" t="s">
        <v>114</v>
      </c>
      <c r="D203" s="91" t="s">
        <v>19</v>
      </c>
      <c r="F203" s="76" t="s">
        <v>122</v>
      </c>
      <c r="H203" t="str">
        <f t="shared" si="4"/>
        <v>Pendiente</v>
      </c>
      <c r="J203" s="52" t="str">
        <f>IF(H203="Pendiente","-",INDEX('Equipos (cálculos)'!K$2:K$19,MATCH($B203,'Equipos (cálculos)'!$A$2:$A$19,0)))</f>
        <v>-</v>
      </c>
      <c r="K203" s="52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84">
        <v>23</v>
      </c>
      <c r="B204" s="52" t="s">
        <v>131</v>
      </c>
      <c r="D204" s="91" t="s">
        <v>19</v>
      </c>
      <c r="F204" s="76" t="s">
        <v>117</v>
      </c>
      <c r="H204" t="str">
        <f t="shared" si="4"/>
        <v>Pendiente</v>
      </c>
      <c r="J204" s="52" t="str">
        <f>IF(H204="Pendiente","-",INDEX('Equipos (cálculos)'!K$2:K$19,MATCH($B204,'Equipos (cálculos)'!$A$2:$A$19,0)))</f>
        <v>-</v>
      </c>
      <c r="K204" s="52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84">
        <v>23</v>
      </c>
      <c r="B205" s="52" t="s">
        <v>124</v>
      </c>
      <c r="D205" s="91" t="s">
        <v>19</v>
      </c>
      <c r="F205" s="76" t="s">
        <v>119</v>
      </c>
      <c r="H205" t="str">
        <f t="shared" si="4"/>
        <v>Pendiente</v>
      </c>
      <c r="J205" s="52" t="str">
        <f>IF(H205="Pendiente","-",INDEX('Equipos (cálculos)'!K$2:K$19,MATCH($B205,'Equipos (cálculos)'!$A$2:$A$19,0)))</f>
        <v>-</v>
      </c>
      <c r="K205" s="52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84">
        <v>23</v>
      </c>
      <c r="B206" s="52" t="s">
        <v>126</v>
      </c>
      <c r="D206" s="91" t="s">
        <v>19</v>
      </c>
      <c r="F206" s="76" t="s">
        <v>121</v>
      </c>
      <c r="H206" t="str">
        <f t="shared" si="4"/>
        <v>Pendiente</v>
      </c>
      <c r="J206" s="52" t="str">
        <f>IF(H206="Pendiente","-",INDEX('Equipos (cálculos)'!K$2:K$19,MATCH($B206,'Equipos (cálculos)'!$A$2:$A$19,0)))</f>
        <v>-</v>
      </c>
      <c r="K206" s="52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84">
        <v>23</v>
      </c>
      <c r="B207" s="52" t="s">
        <v>128</v>
      </c>
      <c r="D207" s="91" t="s">
        <v>19</v>
      </c>
      <c r="F207" s="76" t="s">
        <v>127</v>
      </c>
      <c r="H207" t="str">
        <f t="shared" si="4"/>
        <v>Pendiente</v>
      </c>
      <c r="J207" s="52" t="str">
        <f>IF(H207="Pendiente","-",INDEX('Equipos (cálculos)'!K$2:K$19,MATCH($B207,'Equipos (cálculos)'!$A$2:$A$19,0)))</f>
        <v>-</v>
      </c>
      <c r="K207" s="52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85">
        <v>23</v>
      </c>
      <c r="B208" s="52" t="s">
        <v>130</v>
      </c>
      <c r="D208" s="91" t="s">
        <v>19</v>
      </c>
      <c r="F208" s="76" t="s">
        <v>125</v>
      </c>
      <c r="H208" t="str">
        <f t="shared" si="4"/>
        <v>Pendiente</v>
      </c>
      <c r="J208" s="52" t="str">
        <f>IF(H208="Pendiente","-",INDEX('Equipos (cálculos)'!K$2:K$19,MATCH($B208,'Equipos (cálculos)'!$A$2:$A$19,0)))</f>
        <v>-</v>
      </c>
      <c r="K208" s="52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82">
        <v>24</v>
      </c>
      <c r="B209" s="93" t="s">
        <v>118</v>
      </c>
      <c r="C209" s="74"/>
      <c r="D209" s="90" t="s">
        <v>19</v>
      </c>
      <c r="E209" s="74"/>
      <c r="F209" s="75" t="s">
        <v>116</v>
      </c>
      <c r="H209" t="str">
        <f t="shared" si="4"/>
        <v>Pendiente</v>
      </c>
      <c r="J209" s="52" t="str">
        <f>IF(H209="Pendiente","-",INDEX('Equipos (cálculos)'!K$2:K$19,MATCH($B209,'Equipos (cálculos)'!$A$2:$A$19,0)))</f>
        <v>-</v>
      </c>
      <c r="K209" s="52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82">
        <v>24</v>
      </c>
      <c r="B210" s="94" t="s">
        <v>120</v>
      </c>
      <c r="D210" s="91" t="s">
        <v>19</v>
      </c>
      <c r="F210" s="76" t="s">
        <v>123</v>
      </c>
      <c r="H210" t="str">
        <f t="shared" si="4"/>
        <v>Pendiente</v>
      </c>
      <c r="J210" s="52" t="str">
        <f>IF(H210="Pendiente","-",INDEX('Equipos (cálculos)'!K$2:K$19,MATCH($B210,'Equipos (cálculos)'!$A$2:$A$19,0)))</f>
        <v>-</v>
      </c>
      <c r="K210" s="52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82">
        <v>24</v>
      </c>
      <c r="B211" s="94" t="s">
        <v>122</v>
      </c>
      <c r="D211" s="91" t="s">
        <v>19</v>
      </c>
      <c r="F211" s="76" t="s">
        <v>115</v>
      </c>
      <c r="H211" t="str">
        <f t="shared" si="4"/>
        <v>Pendiente</v>
      </c>
      <c r="J211" s="52" t="str">
        <f>IF(H211="Pendiente","-",INDEX('Equipos (cálculos)'!K$2:K$19,MATCH($B211,'Equipos (cálculos)'!$A$2:$A$19,0)))</f>
        <v>-</v>
      </c>
      <c r="K211" s="52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82">
        <v>24</v>
      </c>
      <c r="B212" s="94" t="s">
        <v>117</v>
      </c>
      <c r="D212" s="91" t="s">
        <v>19</v>
      </c>
      <c r="F212" s="76" t="s">
        <v>114</v>
      </c>
      <c r="H212" t="str">
        <f t="shared" si="4"/>
        <v>Pendiente</v>
      </c>
      <c r="J212" s="52" t="str">
        <f>IF(H212="Pendiente","-",INDEX('Equipos (cálculos)'!K$2:K$19,MATCH($B212,'Equipos (cálculos)'!$A$2:$A$19,0)))</f>
        <v>-</v>
      </c>
      <c r="K212" s="52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82">
        <v>24</v>
      </c>
      <c r="B213" s="94" t="s">
        <v>119</v>
      </c>
      <c r="D213" s="91" t="s">
        <v>19</v>
      </c>
      <c r="F213" s="76" t="s">
        <v>131</v>
      </c>
      <c r="H213" t="str">
        <f t="shared" si="4"/>
        <v>Pendiente</v>
      </c>
      <c r="J213" s="52" t="str">
        <f>IF(H213="Pendiente","-",INDEX('Equipos (cálculos)'!K$2:K$19,MATCH($B213,'Equipos (cálculos)'!$A$2:$A$19,0)))</f>
        <v>-</v>
      </c>
      <c r="K213" s="52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82">
        <v>24</v>
      </c>
      <c r="B214" s="94" t="s">
        <v>121</v>
      </c>
      <c r="D214" s="91" t="s">
        <v>19</v>
      </c>
      <c r="F214" s="76" t="s">
        <v>124</v>
      </c>
      <c r="H214" t="str">
        <f t="shared" si="4"/>
        <v>Pendiente</v>
      </c>
      <c r="J214" s="52" t="str">
        <f>IF(H214="Pendiente","-",INDEX('Equipos (cálculos)'!K$2:K$19,MATCH($B214,'Equipos (cálculos)'!$A$2:$A$19,0)))</f>
        <v>-</v>
      </c>
      <c r="K214" s="52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82">
        <v>24</v>
      </c>
      <c r="B215" s="94" t="s">
        <v>127</v>
      </c>
      <c r="D215" s="91" t="s">
        <v>19</v>
      </c>
      <c r="F215" s="76" t="s">
        <v>126</v>
      </c>
      <c r="H215" t="str">
        <f t="shared" si="4"/>
        <v>Pendiente</v>
      </c>
      <c r="J215" s="52" t="str">
        <f>IF(H215="Pendiente","-",INDEX('Equipos (cálculos)'!K$2:K$19,MATCH($B215,'Equipos (cálculos)'!$A$2:$A$19,0)))</f>
        <v>-</v>
      </c>
      <c r="K215" s="52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82">
        <v>24</v>
      </c>
      <c r="B216" s="94" t="s">
        <v>125</v>
      </c>
      <c r="D216" s="91" t="s">
        <v>19</v>
      </c>
      <c r="F216" s="76" t="s">
        <v>128</v>
      </c>
      <c r="H216" t="str">
        <f t="shared" si="4"/>
        <v>Pendiente</v>
      </c>
      <c r="J216" s="52" t="str">
        <f>IF(H216="Pendiente","-",INDEX('Equipos (cálculos)'!K$2:K$19,MATCH($B216,'Equipos (cálculos)'!$A$2:$A$19,0)))</f>
        <v>-</v>
      </c>
      <c r="K216" s="52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82">
        <v>24</v>
      </c>
      <c r="B217" s="95" t="s">
        <v>130</v>
      </c>
      <c r="C217" s="77"/>
      <c r="D217" s="91" t="s">
        <v>19</v>
      </c>
      <c r="E217" s="77"/>
      <c r="F217" s="78" t="s">
        <v>129</v>
      </c>
      <c r="H217" t="str">
        <f t="shared" si="4"/>
        <v>Pendiente</v>
      </c>
      <c r="J217" s="52" t="str">
        <f>IF(H217="Pendiente","-",INDEX('Equipos (cálculos)'!K$2:K$19,MATCH($B217,'Equipos (cálculos)'!$A$2:$A$19,0)))</f>
        <v>-</v>
      </c>
      <c r="K217" s="52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96">
        <v>25</v>
      </c>
      <c r="B218" s="93" t="s">
        <v>129</v>
      </c>
      <c r="C218" s="74"/>
      <c r="D218" s="90" t="s">
        <v>19</v>
      </c>
      <c r="E218" s="74"/>
      <c r="F218" s="75" t="s">
        <v>118</v>
      </c>
      <c r="H218" t="str">
        <f t="shared" si="4"/>
        <v>Pendiente</v>
      </c>
      <c r="J218" s="52" t="str">
        <f>IF(H218="Pendiente","-",INDEX('Equipos (cálculos)'!K$2:K$19,MATCH($B218,'Equipos (cálculos)'!$A$2:$A$19,0)))</f>
        <v>-</v>
      </c>
      <c r="K218" s="52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82">
        <v>25</v>
      </c>
      <c r="B219" s="94" t="s">
        <v>116</v>
      </c>
      <c r="D219" s="91" t="s">
        <v>19</v>
      </c>
      <c r="F219" s="76" t="s">
        <v>120</v>
      </c>
      <c r="H219" t="str">
        <f t="shared" si="4"/>
        <v>Pendiente</v>
      </c>
      <c r="J219" s="52" t="str">
        <f>IF(H219="Pendiente","-",INDEX('Equipos (cálculos)'!K$2:K$19,MATCH($B219,'Equipos (cálculos)'!$A$2:$A$19,0)))</f>
        <v>-</v>
      </c>
      <c r="K219" s="52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82">
        <v>25</v>
      </c>
      <c r="B220" s="94" t="s">
        <v>123</v>
      </c>
      <c r="D220" s="91" t="s">
        <v>19</v>
      </c>
      <c r="F220" s="76" t="s">
        <v>122</v>
      </c>
      <c r="H220" t="str">
        <f t="shared" si="4"/>
        <v>Pendiente</v>
      </c>
      <c r="J220" s="52" t="str">
        <f>IF(H220="Pendiente","-",INDEX('Equipos (cálculos)'!K$2:K$19,MATCH($B220,'Equipos (cálculos)'!$A$2:$A$19,0)))</f>
        <v>-</v>
      </c>
      <c r="K220" s="52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82">
        <v>25</v>
      </c>
      <c r="B221" s="94" t="s">
        <v>115</v>
      </c>
      <c r="D221" s="91" t="s">
        <v>19</v>
      </c>
      <c r="F221" s="76" t="s">
        <v>117</v>
      </c>
      <c r="H221" t="str">
        <f t="shared" si="4"/>
        <v>Pendiente</v>
      </c>
      <c r="J221" s="52" t="str">
        <f>IF(H221="Pendiente","-",INDEX('Equipos (cálculos)'!K$2:K$19,MATCH($B221,'Equipos (cálculos)'!$A$2:$A$19,0)))</f>
        <v>-</v>
      </c>
      <c r="K221" s="52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82">
        <v>25</v>
      </c>
      <c r="B222" s="94" t="s">
        <v>114</v>
      </c>
      <c r="D222" s="91" t="s">
        <v>19</v>
      </c>
      <c r="F222" s="76" t="s">
        <v>119</v>
      </c>
      <c r="H222" t="str">
        <f t="shared" si="4"/>
        <v>Pendiente</v>
      </c>
      <c r="J222" s="52" t="str">
        <f>IF(H222="Pendiente","-",INDEX('Equipos (cálculos)'!K$2:K$19,MATCH($B222,'Equipos (cálculos)'!$A$2:$A$19,0)))</f>
        <v>-</v>
      </c>
      <c r="K222" s="52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82">
        <v>25</v>
      </c>
      <c r="B223" s="94" t="s">
        <v>131</v>
      </c>
      <c r="D223" s="91" t="s">
        <v>19</v>
      </c>
      <c r="F223" s="76" t="s">
        <v>121</v>
      </c>
      <c r="H223" t="str">
        <f t="shared" si="4"/>
        <v>Pendiente</v>
      </c>
      <c r="J223" s="52" t="str">
        <f>IF(H223="Pendiente","-",INDEX('Equipos (cálculos)'!K$2:K$19,MATCH($B223,'Equipos (cálculos)'!$A$2:$A$19,0)))</f>
        <v>-</v>
      </c>
      <c r="K223" s="52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82">
        <v>25</v>
      </c>
      <c r="B224" s="94" t="s">
        <v>124</v>
      </c>
      <c r="D224" s="91" t="s">
        <v>19</v>
      </c>
      <c r="F224" s="76" t="s">
        <v>127</v>
      </c>
      <c r="H224" t="str">
        <f t="shared" si="4"/>
        <v>Pendiente</v>
      </c>
      <c r="J224" s="52" t="str">
        <f>IF(H224="Pendiente","-",INDEX('Equipos (cálculos)'!K$2:K$19,MATCH($B224,'Equipos (cálculos)'!$A$2:$A$19,0)))</f>
        <v>-</v>
      </c>
      <c r="K224" s="52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82">
        <v>25</v>
      </c>
      <c r="B225" s="94" t="s">
        <v>126</v>
      </c>
      <c r="D225" s="91" t="s">
        <v>19</v>
      </c>
      <c r="F225" s="76" t="s">
        <v>125</v>
      </c>
      <c r="H225" t="str">
        <f t="shared" si="4"/>
        <v>Pendiente</v>
      </c>
      <c r="J225" s="52" t="str">
        <f>IF(H225="Pendiente","-",INDEX('Equipos (cálculos)'!K$2:K$19,MATCH($B225,'Equipos (cálculos)'!$A$2:$A$19,0)))</f>
        <v>-</v>
      </c>
      <c r="K225" s="52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97">
        <v>25</v>
      </c>
      <c r="B226" s="95" t="s">
        <v>128</v>
      </c>
      <c r="C226" s="77"/>
      <c r="D226" s="91" t="s">
        <v>19</v>
      </c>
      <c r="E226" s="77"/>
      <c r="F226" s="78" t="s">
        <v>130</v>
      </c>
      <c r="H226" t="str">
        <f t="shared" si="4"/>
        <v>Pendiente</v>
      </c>
      <c r="J226" s="52" t="str">
        <f>IF(H226="Pendiente","-",INDEX('Equipos (cálculos)'!K$2:K$19,MATCH($B226,'Equipos (cálculos)'!$A$2:$A$19,0)))</f>
        <v>-</v>
      </c>
      <c r="K226" s="52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96">
        <v>26</v>
      </c>
      <c r="B227" s="93" t="s">
        <v>120</v>
      </c>
      <c r="C227" s="74"/>
      <c r="D227" s="90" t="s">
        <v>19</v>
      </c>
      <c r="E227" s="74"/>
      <c r="F227" s="75" t="s">
        <v>118</v>
      </c>
      <c r="H227" t="str">
        <f t="shared" si="4"/>
        <v>Pendiente</v>
      </c>
      <c r="J227" s="52" t="str">
        <f>IF(H227="Pendiente","-",INDEX('Equipos (cálculos)'!K$2:K$19,MATCH($B227,'Equipos (cálculos)'!$A$2:$A$19,0)))</f>
        <v>-</v>
      </c>
      <c r="K227" s="52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82">
        <v>26</v>
      </c>
      <c r="B228" s="94" t="s">
        <v>122</v>
      </c>
      <c r="D228" s="91" t="s">
        <v>19</v>
      </c>
      <c r="F228" s="76" t="s">
        <v>116</v>
      </c>
      <c r="H228" t="str">
        <f t="shared" si="4"/>
        <v>Pendiente</v>
      </c>
      <c r="J228" s="52" t="str">
        <f>IF(H228="Pendiente","-",INDEX('Equipos (cálculos)'!K$2:K$19,MATCH($B228,'Equipos (cálculos)'!$A$2:$A$19,0)))</f>
        <v>-</v>
      </c>
      <c r="K228" s="52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82">
        <v>26</v>
      </c>
      <c r="B229" s="94" t="s">
        <v>117</v>
      </c>
      <c r="D229" s="91" t="s">
        <v>19</v>
      </c>
      <c r="F229" s="76" t="s">
        <v>123</v>
      </c>
      <c r="H229" t="str">
        <f t="shared" si="4"/>
        <v>Pendiente</v>
      </c>
      <c r="J229" s="52" t="str">
        <f>IF(H229="Pendiente","-",INDEX('Equipos (cálculos)'!K$2:K$19,MATCH($B229,'Equipos (cálculos)'!$A$2:$A$19,0)))</f>
        <v>-</v>
      </c>
      <c r="K229" s="52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82">
        <v>26</v>
      </c>
      <c r="B230" s="94" t="s">
        <v>119</v>
      </c>
      <c r="D230" s="91" t="s">
        <v>19</v>
      </c>
      <c r="F230" s="76" t="s">
        <v>115</v>
      </c>
      <c r="H230" t="str">
        <f t="shared" si="4"/>
        <v>Pendiente</v>
      </c>
      <c r="J230" s="52" t="str">
        <f>IF(H230="Pendiente","-",INDEX('Equipos (cálculos)'!K$2:K$19,MATCH($B230,'Equipos (cálculos)'!$A$2:$A$19,0)))</f>
        <v>-</v>
      </c>
      <c r="K230" s="52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82">
        <v>26</v>
      </c>
      <c r="B231" s="94" t="s">
        <v>121</v>
      </c>
      <c r="D231" s="91" t="s">
        <v>19</v>
      </c>
      <c r="F231" s="76" t="s">
        <v>114</v>
      </c>
      <c r="H231" t="str">
        <f t="shared" si="4"/>
        <v>Pendiente</v>
      </c>
      <c r="J231" s="52" t="str">
        <f>IF(H231="Pendiente","-",INDEX('Equipos (cálculos)'!K$2:K$19,MATCH($B231,'Equipos (cálculos)'!$A$2:$A$19,0)))</f>
        <v>-</v>
      </c>
      <c r="K231" s="52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82">
        <v>26</v>
      </c>
      <c r="B232" s="94" t="s">
        <v>127</v>
      </c>
      <c r="D232" s="91" t="s">
        <v>19</v>
      </c>
      <c r="F232" s="76" t="s">
        <v>131</v>
      </c>
      <c r="H232" t="str">
        <f t="shared" si="4"/>
        <v>Pendiente</v>
      </c>
      <c r="J232" s="52" t="str">
        <f>IF(H232="Pendiente","-",INDEX('Equipos (cálculos)'!K$2:K$19,MATCH($B232,'Equipos (cálculos)'!$A$2:$A$19,0)))</f>
        <v>-</v>
      </c>
      <c r="K232" s="52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82">
        <v>26</v>
      </c>
      <c r="B233" s="94" t="s">
        <v>125</v>
      </c>
      <c r="D233" s="91" t="s">
        <v>19</v>
      </c>
      <c r="F233" s="76" t="s">
        <v>124</v>
      </c>
      <c r="H233" t="str">
        <f t="shared" si="4"/>
        <v>Pendiente</v>
      </c>
      <c r="J233" s="52" t="str">
        <f>IF(H233="Pendiente","-",INDEX('Equipos (cálculos)'!K$2:K$19,MATCH($B233,'Equipos (cálculos)'!$A$2:$A$19,0)))</f>
        <v>-</v>
      </c>
      <c r="K233" s="52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82">
        <v>26</v>
      </c>
      <c r="B234" s="94" t="s">
        <v>130</v>
      </c>
      <c r="D234" s="91" t="s">
        <v>19</v>
      </c>
      <c r="F234" s="76" t="s">
        <v>126</v>
      </c>
      <c r="H234" t="str">
        <f t="shared" si="4"/>
        <v>Pendiente</v>
      </c>
      <c r="J234" s="52" t="str">
        <f>IF(H234="Pendiente","-",INDEX('Equipos (cálculos)'!K$2:K$19,MATCH($B234,'Equipos (cálculos)'!$A$2:$A$19,0)))</f>
        <v>-</v>
      </c>
      <c r="K234" s="52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97">
        <v>26</v>
      </c>
      <c r="B235" s="95" t="s">
        <v>128</v>
      </c>
      <c r="C235" s="77"/>
      <c r="D235" s="91" t="s">
        <v>19</v>
      </c>
      <c r="E235" s="77"/>
      <c r="F235" s="78" t="s">
        <v>129</v>
      </c>
      <c r="H235" t="str">
        <f t="shared" si="4"/>
        <v>Pendiente</v>
      </c>
      <c r="J235" s="52" t="str">
        <f>IF(H235="Pendiente","-",INDEX('Equipos (cálculos)'!K$2:K$19,MATCH($B235,'Equipos (cálculos)'!$A$2:$A$19,0)))</f>
        <v>-</v>
      </c>
      <c r="K235" s="52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96">
        <v>27</v>
      </c>
      <c r="B236" s="93" t="s">
        <v>129</v>
      </c>
      <c r="C236" s="74"/>
      <c r="D236" s="90" t="s">
        <v>19</v>
      </c>
      <c r="E236" s="74"/>
      <c r="F236" s="75" t="s">
        <v>120</v>
      </c>
      <c r="H236" t="str">
        <f t="shared" si="4"/>
        <v>Pendiente</v>
      </c>
      <c r="J236" s="52" t="str">
        <f>IF(H236="Pendiente","-",INDEX('Equipos (cálculos)'!K$2:K$19,MATCH($B236,'Equipos (cálculos)'!$A$2:$A$19,0)))</f>
        <v>-</v>
      </c>
      <c r="K236" s="52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82">
        <v>27</v>
      </c>
      <c r="B237" s="94" t="s">
        <v>118</v>
      </c>
      <c r="D237" s="91" t="s">
        <v>19</v>
      </c>
      <c r="F237" s="76" t="s">
        <v>122</v>
      </c>
      <c r="H237" t="str">
        <f t="shared" si="4"/>
        <v>Pendiente</v>
      </c>
      <c r="J237" s="52" t="str">
        <f>IF(H237="Pendiente","-",INDEX('Equipos (cálculos)'!K$2:K$19,MATCH($B237,'Equipos (cálculos)'!$A$2:$A$19,0)))</f>
        <v>-</v>
      </c>
      <c r="K237" s="52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82">
        <v>27</v>
      </c>
      <c r="B238" s="94" t="s">
        <v>116</v>
      </c>
      <c r="D238" s="91" t="s">
        <v>19</v>
      </c>
      <c r="F238" s="76" t="s">
        <v>117</v>
      </c>
      <c r="H238" t="str">
        <f t="shared" si="4"/>
        <v>Pendiente</v>
      </c>
      <c r="J238" s="52" t="str">
        <f>IF(H238="Pendiente","-",INDEX('Equipos (cálculos)'!K$2:K$19,MATCH($B238,'Equipos (cálculos)'!$A$2:$A$19,0)))</f>
        <v>-</v>
      </c>
      <c r="K238" s="52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82">
        <v>27</v>
      </c>
      <c r="B239" s="94" t="s">
        <v>123</v>
      </c>
      <c r="D239" s="91" t="s">
        <v>19</v>
      </c>
      <c r="F239" s="76" t="s">
        <v>119</v>
      </c>
      <c r="H239" t="str">
        <f t="shared" si="4"/>
        <v>Pendiente</v>
      </c>
      <c r="J239" s="52" t="str">
        <f>IF(H239="Pendiente","-",INDEX('Equipos (cálculos)'!K$2:K$19,MATCH($B239,'Equipos (cálculos)'!$A$2:$A$19,0)))</f>
        <v>-</v>
      </c>
      <c r="K239" s="52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82">
        <v>27</v>
      </c>
      <c r="B240" s="94" t="s">
        <v>115</v>
      </c>
      <c r="D240" s="91" t="s">
        <v>19</v>
      </c>
      <c r="F240" s="76" t="s">
        <v>121</v>
      </c>
      <c r="H240" t="str">
        <f t="shared" si="4"/>
        <v>Pendiente</v>
      </c>
      <c r="J240" s="52" t="str">
        <f>IF(H240="Pendiente","-",INDEX('Equipos (cálculos)'!K$2:K$19,MATCH($B240,'Equipos (cálculos)'!$A$2:$A$19,0)))</f>
        <v>-</v>
      </c>
      <c r="K240" s="52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82">
        <v>27</v>
      </c>
      <c r="B241" s="94" t="s">
        <v>114</v>
      </c>
      <c r="D241" s="91" t="s">
        <v>19</v>
      </c>
      <c r="F241" s="76" t="s">
        <v>127</v>
      </c>
      <c r="H241" t="str">
        <f t="shared" si="4"/>
        <v>Pendiente</v>
      </c>
      <c r="J241" s="52" t="str">
        <f>IF(H241="Pendiente","-",INDEX('Equipos (cálculos)'!K$2:K$19,MATCH($B241,'Equipos (cálculos)'!$A$2:$A$19,0)))</f>
        <v>-</v>
      </c>
      <c r="K241" s="52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82">
        <v>27</v>
      </c>
      <c r="B242" s="94" t="s">
        <v>131</v>
      </c>
      <c r="D242" s="91" t="s">
        <v>19</v>
      </c>
      <c r="F242" s="76" t="s">
        <v>125</v>
      </c>
      <c r="H242" t="str">
        <f t="shared" si="4"/>
        <v>Pendiente</v>
      </c>
      <c r="J242" s="52" t="str">
        <f>IF(H242="Pendiente","-",INDEX('Equipos (cálculos)'!K$2:K$19,MATCH($B242,'Equipos (cálculos)'!$A$2:$A$19,0)))</f>
        <v>-</v>
      </c>
      <c r="K242" s="52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82">
        <v>27</v>
      </c>
      <c r="B243" s="94" t="s">
        <v>124</v>
      </c>
      <c r="D243" s="91" t="s">
        <v>19</v>
      </c>
      <c r="F243" s="76" t="s">
        <v>130</v>
      </c>
      <c r="H243" t="str">
        <f t="shared" si="4"/>
        <v>Pendiente</v>
      </c>
      <c r="J243" s="52" t="str">
        <f>IF(H243="Pendiente","-",INDEX('Equipos (cálculos)'!K$2:K$19,MATCH($B243,'Equipos (cálculos)'!$A$2:$A$19,0)))</f>
        <v>-</v>
      </c>
      <c r="K243" s="52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97">
        <v>27</v>
      </c>
      <c r="B244" s="95" t="s">
        <v>126</v>
      </c>
      <c r="C244" s="77"/>
      <c r="D244" s="91" t="s">
        <v>19</v>
      </c>
      <c r="E244" s="77"/>
      <c r="F244" s="78" t="s">
        <v>128</v>
      </c>
      <c r="H244" t="str">
        <f t="shared" si="4"/>
        <v>Pendiente</v>
      </c>
      <c r="J244" s="52" t="str">
        <f>IF(H244="Pendiente","-",INDEX('Equipos (cálculos)'!K$2:K$19,MATCH($B244,'Equipos (cálculos)'!$A$2:$A$19,0)))</f>
        <v>-</v>
      </c>
      <c r="K244" s="52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96">
        <v>28</v>
      </c>
      <c r="B245" s="93" t="s">
        <v>122</v>
      </c>
      <c r="C245" s="74"/>
      <c r="D245" s="90" t="s">
        <v>19</v>
      </c>
      <c r="E245" s="74"/>
      <c r="F245" s="75" t="s">
        <v>120</v>
      </c>
      <c r="H245" t="str">
        <f t="shared" si="4"/>
        <v>Pendiente</v>
      </c>
      <c r="J245" s="52" t="str">
        <f>IF(H245="Pendiente","-",INDEX('Equipos (cálculos)'!K$2:K$19,MATCH($B245,'Equipos (cálculos)'!$A$2:$A$19,0)))</f>
        <v>-</v>
      </c>
      <c r="K245" s="52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82">
        <v>28</v>
      </c>
      <c r="B246" s="94" t="s">
        <v>117</v>
      </c>
      <c r="D246" s="91" t="s">
        <v>19</v>
      </c>
      <c r="F246" s="76" t="s">
        <v>118</v>
      </c>
      <c r="H246" t="str">
        <f t="shared" si="4"/>
        <v>Pendiente</v>
      </c>
      <c r="J246" s="52" t="str">
        <f>IF(H246="Pendiente","-",INDEX('Equipos (cálculos)'!K$2:K$19,MATCH($B246,'Equipos (cálculos)'!$A$2:$A$19,0)))</f>
        <v>-</v>
      </c>
      <c r="K246" s="52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82">
        <v>28</v>
      </c>
      <c r="B247" s="94" t="s">
        <v>119</v>
      </c>
      <c r="D247" s="91" t="s">
        <v>19</v>
      </c>
      <c r="F247" s="76" t="s">
        <v>116</v>
      </c>
      <c r="H247" t="str">
        <f t="shared" si="4"/>
        <v>Pendiente</v>
      </c>
      <c r="J247" s="52" t="str">
        <f>IF(H247="Pendiente","-",INDEX('Equipos (cálculos)'!K$2:K$19,MATCH($B247,'Equipos (cálculos)'!$A$2:$A$19,0)))</f>
        <v>-</v>
      </c>
      <c r="K247" s="52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82">
        <v>28</v>
      </c>
      <c r="B248" s="94" t="s">
        <v>121</v>
      </c>
      <c r="D248" s="91" t="s">
        <v>19</v>
      </c>
      <c r="F248" s="76" t="s">
        <v>123</v>
      </c>
      <c r="H248" t="str">
        <f t="shared" si="4"/>
        <v>Pendiente</v>
      </c>
      <c r="J248" s="52" t="str">
        <f>IF(H248="Pendiente","-",INDEX('Equipos (cálculos)'!K$2:K$19,MATCH($B248,'Equipos (cálculos)'!$A$2:$A$19,0)))</f>
        <v>-</v>
      </c>
      <c r="K248" s="52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82">
        <v>28</v>
      </c>
      <c r="B249" s="94" t="s">
        <v>127</v>
      </c>
      <c r="D249" s="91" t="s">
        <v>19</v>
      </c>
      <c r="F249" s="76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2" t="str">
        <f>IF(H249="Pendiente","-",INDEX('Equipos (cálculos)'!K$2:K$19,MATCH($B249,'Equipos (cálculos)'!$A$2:$A$19,0)))</f>
        <v>-</v>
      </c>
      <c r="K249" s="52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82">
        <v>28</v>
      </c>
      <c r="B250" s="94" t="s">
        <v>125</v>
      </c>
      <c r="D250" s="91" t="s">
        <v>19</v>
      </c>
      <c r="F250" s="76" t="s">
        <v>114</v>
      </c>
      <c r="H250" t="str">
        <f t="shared" si="5"/>
        <v>Pendiente</v>
      </c>
      <c r="J250" s="52" t="str">
        <f>IF(H250="Pendiente","-",INDEX('Equipos (cálculos)'!K$2:K$19,MATCH($B250,'Equipos (cálculos)'!$A$2:$A$19,0)))</f>
        <v>-</v>
      </c>
      <c r="K250" s="52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82">
        <v>28</v>
      </c>
      <c r="B251" s="94" t="s">
        <v>130</v>
      </c>
      <c r="D251" s="91" t="s">
        <v>19</v>
      </c>
      <c r="F251" s="76" t="s">
        <v>131</v>
      </c>
      <c r="H251" t="str">
        <f t="shared" si="5"/>
        <v>Pendiente</v>
      </c>
      <c r="J251" s="52" t="str">
        <f>IF(H251="Pendiente","-",INDEX('Equipos (cálculos)'!K$2:K$19,MATCH($B251,'Equipos (cálculos)'!$A$2:$A$19,0)))</f>
        <v>-</v>
      </c>
      <c r="K251" s="52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82">
        <v>28</v>
      </c>
      <c r="B252" s="94" t="s">
        <v>128</v>
      </c>
      <c r="D252" s="91" t="s">
        <v>19</v>
      </c>
      <c r="F252" s="76" t="s">
        <v>124</v>
      </c>
      <c r="H252" t="str">
        <f t="shared" si="5"/>
        <v>Pendiente</v>
      </c>
      <c r="J252" s="52" t="str">
        <f>IF(H252="Pendiente","-",INDEX('Equipos (cálculos)'!K$2:K$19,MATCH($B252,'Equipos (cálculos)'!$A$2:$A$19,0)))</f>
        <v>-</v>
      </c>
      <c r="K252" s="52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97">
        <v>28</v>
      </c>
      <c r="B253" s="94" t="s">
        <v>126</v>
      </c>
      <c r="D253" s="91" t="s">
        <v>19</v>
      </c>
      <c r="F253" s="76" t="s">
        <v>129</v>
      </c>
      <c r="H253" t="str">
        <f t="shared" si="5"/>
        <v>Pendiente</v>
      </c>
      <c r="J253" s="52" t="str">
        <f>IF(H253="Pendiente","-",INDEX('Equipos (cálculos)'!K$2:K$19,MATCH($B253,'Equipos (cálculos)'!$A$2:$A$19,0)))</f>
        <v>-</v>
      </c>
      <c r="K253" s="52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96">
        <v>29</v>
      </c>
      <c r="B254" s="93" t="s">
        <v>129</v>
      </c>
      <c r="C254" s="74"/>
      <c r="D254" s="90" t="s">
        <v>19</v>
      </c>
      <c r="E254" s="74"/>
      <c r="F254" s="75" t="s">
        <v>122</v>
      </c>
      <c r="H254" t="str">
        <f t="shared" si="5"/>
        <v>Pendiente</v>
      </c>
      <c r="J254" s="52" t="str">
        <f>IF(H254="Pendiente","-",INDEX('Equipos (cálculos)'!K$2:K$19,MATCH($B254,'Equipos (cálculos)'!$A$2:$A$19,0)))</f>
        <v>-</v>
      </c>
      <c r="K254" s="52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82">
        <v>29</v>
      </c>
      <c r="B255" s="94" t="s">
        <v>120</v>
      </c>
      <c r="D255" s="91" t="s">
        <v>19</v>
      </c>
      <c r="F255" s="76" t="s">
        <v>117</v>
      </c>
      <c r="H255" t="str">
        <f t="shared" si="5"/>
        <v>Pendiente</v>
      </c>
      <c r="J255" s="52" t="str">
        <f>IF(H255="Pendiente","-",INDEX('Equipos (cálculos)'!K$2:K$19,MATCH($B255,'Equipos (cálculos)'!$A$2:$A$19,0)))</f>
        <v>-</v>
      </c>
      <c r="K255" s="52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82">
        <v>29</v>
      </c>
      <c r="B256" s="94" t="s">
        <v>118</v>
      </c>
      <c r="D256" s="91" t="s">
        <v>19</v>
      </c>
      <c r="F256" s="76" t="s">
        <v>119</v>
      </c>
      <c r="H256" t="str">
        <f t="shared" si="5"/>
        <v>Pendiente</v>
      </c>
      <c r="J256" s="52" t="str">
        <f>IF(H256="Pendiente","-",INDEX('Equipos (cálculos)'!K$2:K$19,MATCH($B256,'Equipos (cálculos)'!$A$2:$A$19,0)))</f>
        <v>-</v>
      </c>
      <c r="K256" s="52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82">
        <v>29</v>
      </c>
      <c r="B257" s="94" t="s">
        <v>116</v>
      </c>
      <c r="D257" s="91" t="s">
        <v>19</v>
      </c>
      <c r="F257" s="76" t="s">
        <v>121</v>
      </c>
      <c r="H257" t="str">
        <f t="shared" si="5"/>
        <v>Pendiente</v>
      </c>
      <c r="J257" s="52" t="str">
        <f>IF(H257="Pendiente","-",INDEX('Equipos (cálculos)'!K$2:K$19,MATCH($B257,'Equipos (cálculos)'!$A$2:$A$19,0)))</f>
        <v>-</v>
      </c>
      <c r="K257" s="52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82">
        <v>29</v>
      </c>
      <c r="B258" s="94" t="s">
        <v>123</v>
      </c>
      <c r="D258" s="91" t="s">
        <v>19</v>
      </c>
      <c r="F258" s="76" t="s">
        <v>127</v>
      </c>
      <c r="H258" t="str">
        <f t="shared" si="5"/>
        <v>Pendiente</v>
      </c>
      <c r="J258" s="52" t="str">
        <f>IF(H258="Pendiente","-",INDEX('Equipos (cálculos)'!K$2:K$19,MATCH($B258,'Equipos (cálculos)'!$A$2:$A$19,0)))</f>
        <v>-</v>
      </c>
      <c r="K258" s="52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82">
        <v>29</v>
      </c>
      <c r="B259" s="94" t="s">
        <v>115</v>
      </c>
      <c r="D259" s="91" t="s">
        <v>19</v>
      </c>
      <c r="F259" s="76" t="s">
        <v>125</v>
      </c>
      <c r="H259" t="str">
        <f t="shared" si="5"/>
        <v>Pendiente</v>
      </c>
      <c r="J259" s="52" t="str">
        <f>IF(H259="Pendiente","-",INDEX('Equipos (cálculos)'!K$2:K$19,MATCH($B259,'Equipos (cálculos)'!$A$2:$A$19,0)))</f>
        <v>-</v>
      </c>
      <c r="K259" s="52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82">
        <v>29</v>
      </c>
      <c r="B260" s="94" t="s">
        <v>114</v>
      </c>
      <c r="D260" s="91" t="s">
        <v>19</v>
      </c>
      <c r="F260" s="76" t="s">
        <v>130</v>
      </c>
      <c r="H260" t="str">
        <f t="shared" si="5"/>
        <v>Pendiente</v>
      </c>
      <c r="J260" s="52" t="str">
        <f>IF(H260="Pendiente","-",INDEX('Equipos (cálculos)'!K$2:K$19,MATCH($B260,'Equipos (cálculos)'!$A$2:$A$19,0)))</f>
        <v>-</v>
      </c>
      <c r="K260" s="52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82">
        <v>29</v>
      </c>
      <c r="B261" s="94" t="s">
        <v>131</v>
      </c>
      <c r="D261" s="91" t="s">
        <v>19</v>
      </c>
      <c r="F261" s="76" t="s">
        <v>128</v>
      </c>
      <c r="H261" t="str">
        <f t="shared" si="5"/>
        <v>Pendiente</v>
      </c>
      <c r="J261" s="52" t="str">
        <f>IF(H261="Pendiente","-",INDEX('Equipos (cálculos)'!K$2:K$19,MATCH($B261,'Equipos (cálculos)'!$A$2:$A$19,0)))</f>
        <v>-</v>
      </c>
      <c r="K261" s="52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97">
        <v>29</v>
      </c>
      <c r="B262" s="95" t="s">
        <v>124</v>
      </c>
      <c r="C262" s="77"/>
      <c r="D262" s="91" t="s">
        <v>19</v>
      </c>
      <c r="E262" s="77"/>
      <c r="F262" s="78" t="s">
        <v>126</v>
      </c>
      <c r="H262" t="str">
        <f t="shared" si="5"/>
        <v>Pendiente</v>
      </c>
      <c r="J262" s="52" t="str">
        <f>IF(H262="Pendiente","-",INDEX('Equipos (cálculos)'!K$2:K$19,MATCH($B262,'Equipos (cálculos)'!$A$2:$A$19,0)))</f>
        <v>-</v>
      </c>
      <c r="K262" s="52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96">
        <v>30</v>
      </c>
      <c r="B263" s="93" t="s">
        <v>117</v>
      </c>
      <c r="C263" s="74"/>
      <c r="D263" s="90" t="s">
        <v>19</v>
      </c>
      <c r="E263" s="74"/>
      <c r="F263" s="75" t="s">
        <v>122</v>
      </c>
      <c r="H263" t="str">
        <f t="shared" si="5"/>
        <v>Pendiente</v>
      </c>
      <c r="J263" s="52" t="str">
        <f>IF(H263="Pendiente","-",INDEX('Equipos (cálculos)'!K$2:K$19,MATCH($B263,'Equipos (cálculos)'!$A$2:$A$19,0)))</f>
        <v>-</v>
      </c>
      <c r="K263" s="52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82">
        <v>30</v>
      </c>
      <c r="B264" s="94" t="s">
        <v>119</v>
      </c>
      <c r="D264" s="91" t="s">
        <v>19</v>
      </c>
      <c r="F264" s="76" t="s">
        <v>120</v>
      </c>
      <c r="H264" t="str">
        <f t="shared" si="5"/>
        <v>Pendiente</v>
      </c>
      <c r="J264" s="52" t="str">
        <f>IF(H264="Pendiente","-",INDEX('Equipos (cálculos)'!K$2:K$19,MATCH($B264,'Equipos (cálculos)'!$A$2:$A$19,0)))</f>
        <v>-</v>
      </c>
      <c r="K264" s="52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82">
        <v>30</v>
      </c>
      <c r="B265" s="94" t="s">
        <v>121</v>
      </c>
      <c r="D265" s="91" t="s">
        <v>19</v>
      </c>
      <c r="F265" s="76" t="s">
        <v>118</v>
      </c>
      <c r="H265" t="str">
        <f t="shared" si="5"/>
        <v>Pendiente</v>
      </c>
      <c r="J265" s="52" t="str">
        <f>IF(H265="Pendiente","-",INDEX('Equipos (cálculos)'!K$2:K$19,MATCH($B265,'Equipos (cálculos)'!$A$2:$A$19,0)))</f>
        <v>-</v>
      </c>
      <c r="K265" s="52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82">
        <v>30</v>
      </c>
      <c r="B266" s="94" t="s">
        <v>127</v>
      </c>
      <c r="D266" s="91" t="s">
        <v>19</v>
      </c>
      <c r="F266" s="76" t="s">
        <v>116</v>
      </c>
      <c r="H266" t="str">
        <f t="shared" si="5"/>
        <v>Pendiente</v>
      </c>
      <c r="J266" s="52" t="str">
        <f>IF(H266="Pendiente","-",INDEX('Equipos (cálculos)'!K$2:K$19,MATCH($B266,'Equipos (cálculos)'!$A$2:$A$19,0)))</f>
        <v>-</v>
      </c>
      <c r="K266" s="52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82">
        <v>30</v>
      </c>
      <c r="B267" s="94" t="s">
        <v>125</v>
      </c>
      <c r="D267" s="91" t="s">
        <v>19</v>
      </c>
      <c r="F267" s="76" t="s">
        <v>123</v>
      </c>
      <c r="H267" t="str">
        <f t="shared" si="5"/>
        <v>Pendiente</v>
      </c>
      <c r="J267" s="52" t="str">
        <f>IF(H267="Pendiente","-",INDEX('Equipos (cálculos)'!K$2:K$19,MATCH($B267,'Equipos (cálculos)'!$A$2:$A$19,0)))</f>
        <v>-</v>
      </c>
      <c r="K267" s="52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82">
        <v>30</v>
      </c>
      <c r="B268" s="94" t="s">
        <v>130</v>
      </c>
      <c r="D268" s="91" t="s">
        <v>19</v>
      </c>
      <c r="F268" s="76" t="s">
        <v>115</v>
      </c>
      <c r="H268" t="str">
        <f t="shared" si="5"/>
        <v>Pendiente</v>
      </c>
      <c r="J268" s="52" t="str">
        <f>IF(H268="Pendiente","-",INDEX('Equipos (cálculos)'!K$2:K$19,MATCH($B268,'Equipos (cálculos)'!$A$2:$A$19,0)))</f>
        <v>-</v>
      </c>
      <c r="K268" s="52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82">
        <v>30</v>
      </c>
      <c r="B269" s="94" t="s">
        <v>128</v>
      </c>
      <c r="D269" s="91" t="s">
        <v>19</v>
      </c>
      <c r="F269" s="76" t="s">
        <v>114</v>
      </c>
      <c r="H269" t="str">
        <f t="shared" si="5"/>
        <v>Pendiente</v>
      </c>
      <c r="J269" s="52" t="str">
        <f>IF(H269="Pendiente","-",INDEX('Equipos (cálculos)'!K$2:K$19,MATCH($B269,'Equipos (cálculos)'!$A$2:$A$19,0)))</f>
        <v>-</v>
      </c>
      <c r="K269" s="52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82">
        <v>30</v>
      </c>
      <c r="B270" s="94" t="s">
        <v>126</v>
      </c>
      <c r="D270" s="91" t="s">
        <v>19</v>
      </c>
      <c r="F270" s="76" t="s">
        <v>131</v>
      </c>
      <c r="H270" t="str">
        <f t="shared" si="5"/>
        <v>Pendiente</v>
      </c>
      <c r="J270" s="52" t="str">
        <f>IF(H270="Pendiente","-",INDEX('Equipos (cálculos)'!K$2:K$19,MATCH($B270,'Equipos (cálculos)'!$A$2:$A$19,0)))</f>
        <v>-</v>
      </c>
      <c r="K270" s="52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97">
        <v>30</v>
      </c>
      <c r="B271" s="95" t="s">
        <v>124</v>
      </c>
      <c r="C271" s="77"/>
      <c r="D271" s="91" t="s">
        <v>19</v>
      </c>
      <c r="E271" s="77"/>
      <c r="F271" s="78" t="s">
        <v>129</v>
      </c>
      <c r="H271" t="str">
        <f t="shared" si="5"/>
        <v>Pendiente</v>
      </c>
      <c r="J271" s="52" t="str">
        <f>IF(H271="Pendiente","-",INDEX('Equipos (cálculos)'!K$2:K$19,MATCH($B271,'Equipos (cálculos)'!$A$2:$A$19,0)))</f>
        <v>-</v>
      </c>
      <c r="K271" s="52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96">
        <v>31</v>
      </c>
      <c r="B272" s="93" t="s">
        <v>129</v>
      </c>
      <c r="C272" s="74"/>
      <c r="D272" s="90" t="s">
        <v>19</v>
      </c>
      <c r="E272" s="74"/>
      <c r="F272" s="75" t="s">
        <v>117</v>
      </c>
      <c r="H272" t="str">
        <f t="shared" si="5"/>
        <v>Pendiente</v>
      </c>
      <c r="J272" s="52" t="str">
        <f>IF(H272="Pendiente","-",INDEX('Equipos (cálculos)'!K$2:K$19,MATCH($B272,'Equipos (cálculos)'!$A$2:$A$19,0)))</f>
        <v>-</v>
      </c>
      <c r="K272" s="52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82">
        <v>31</v>
      </c>
      <c r="B273" s="94" t="s">
        <v>122</v>
      </c>
      <c r="D273" s="91" t="s">
        <v>19</v>
      </c>
      <c r="F273" s="76" t="s">
        <v>119</v>
      </c>
      <c r="H273" t="str">
        <f t="shared" si="5"/>
        <v>Pendiente</v>
      </c>
      <c r="J273" s="52" t="str">
        <f>IF(H273="Pendiente","-",INDEX('Equipos (cálculos)'!K$2:K$19,MATCH($B273,'Equipos (cálculos)'!$A$2:$A$19,0)))</f>
        <v>-</v>
      </c>
      <c r="K273" s="52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82">
        <v>31</v>
      </c>
      <c r="B274" s="94" t="s">
        <v>120</v>
      </c>
      <c r="D274" s="91" t="s">
        <v>19</v>
      </c>
      <c r="F274" s="76" t="s">
        <v>121</v>
      </c>
      <c r="H274" t="str">
        <f t="shared" si="5"/>
        <v>Pendiente</v>
      </c>
      <c r="J274" s="52" t="str">
        <f>IF(H274="Pendiente","-",INDEX('Equipos (cálculos)'!K$2:K$19,MATCH($B274,'Equipos (cálculos)'!$A$2:$A$19,0)))</f>
        <v>-</v>
      </c>
      <c r="K274" s="52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82">
        <v>31</v>
      </c>
      <c r="B275" s="94" t="s">
        <v>118</v>
      </c>
      <c r="D275" s="91" t="s">
        <v>19</v>
      </c>
      <c r="F275" s="76" t="s">
        <v>127</v>
      </c>
      <c r="H275" t="str">
        <f t="shared" si="5"/>
        <v>Pendiente</v>
      </c>
      <c r="J275" s="52" t="str">
        <f>IF(H275="Pendiente","-",INDEX('Equipos (cálculos)'!K$2:K$19,MATCH($B275,'Equipos (cálculos)'!$A$2:$A$19,0)))</f>
        <v>-</v>
      </c>
      <c r="K275" s="52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82">
        <v>31</v>
      </c>
      <c r="B276" s="94" t="s">
        <v>116</v>
      </c>
      <c r="D276" s="91" t="s">
        <v>19</v>
      </c>
      <c r="F276" s="76" t="s">
        <v>125</v>
      </c>
      <c r="H276" t="str">
        <f t="shared" si="5"/>
        <v>Pendiente</v>
      </c>
      <c r="J276" s="52" t="str">
        <f>IF(H276="Pendiente","-",INDEX('Equipos (cálculos)'!K$2:K$19,MATCH($B276,'Equipos (cálculos)'!$A$2:$A$19,0)))</f>
        <v>-</v>
      </c>
      <c r="K276" s="52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82">
        <v>31</v>
      </c>
      <c r="B277" s="94" t="s">
        <v>123</v>
      </c>
      <c r="D277" s="91" t="s">
        <v>19</v>
      </c>
      <c r="F277" s="76" t="s">
        <v>130</v>
      </c>
      <c r="H277" t="str">
        <f t="shared" si="5"/>
        <v>Pendiente</v>
      </c>
      <c r="J277" s="52" t="str">
        <f>IF(H277="Pendiente","-",INDEX('Equipos (cálculos)'!K$2:K$19,MATCH($B277,'Equipos (cálculos)'!$A$2:$A$19,0)))</f>
        <v>-</v>
      </c>
      <c r="K277" s="52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82">
        <v>31</v>
      </c>
      <c r="B278" s="94" t="s">
        <v>115</v>
      </c>
      <c r="D278" s="91" t="s">
        <v>19</v>
      </c>
      <c r="F278" s="76" t="s">
        <v>128</v>
      </c>
      <c r="H278" t="str">
        <f t="shared" si="5"/>
        <v>Pendiente</v>
      </c>
      <c r="J278" s="52" t="str">
        <f>IF(H278="Pendiente","-",INDEX('Equipos (cálculos)'!K$2:K$19,MATCH($B278,'Equipos (cálculos)'!$A$2:$A$19,0)))</f>
        <v>-</v>
      </c>
      <c r="K278" s="52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82">
        <v>31</v>
      </c>
      <c r="B279" s="94" t="s">
        <v>114</v>
      </c>
      <c r="D279" s="91" t="s">
        <v>19</v>
      </c>
      <c r="F279" s="76" t="s">
        <v>126</v>
      </c>
      <c r="H279" t="str">
        <f t="shared" si="5"/>
        <v>Pendiente</v>
      </c>
      <c r="J279" s="52" t="str">
        <f>IF(H279="Pendiente","-",INDEX('Equipos (cálculos)'!K$2:K$19,MATCH($B279,'Equipos (cálculos)'!$A$2:$A$19,0)))</f>
        <v>-</v>
      </c>
      <c r="K279" s="52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97">
        <v>31</v>
      </c>
      <c r="B280" s="95" t="s">
        <v>131</v>
      </c>
      <c r="C280" s="77"/>
      <c r="D280" s="91" t="s">
        <v>19</v>
      </c>
      <c r="E280" s="77"/>
      <c r="F280" s="78" t="s">
        <v>124</v>
      </c>
      <c r="H280" t="str">
        <f t="shared" si="5"/>
        <v>Pendiente</v>
      </c>
      <c r="J280" s="52" t="str">
        <f>IF(H280="Pendiente","-",INDEX('Equipos (cálculos)'!K$2:K$19,MATCH($B280,'Equipos (cálculos)'!$A$2:$A$19,0)))</f>
        <v>-</v>
      </c>
      <c r="K280" s="52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96">
        <v>32</v>
      </c>
      <c r="B281" s="93" t="s">
        <v>119</v>
      </c>
      <c r="C281" s="74"/>
      <c r="D281" s="90" t="s">
        <v>19</v>
      </c>
      <c r="E281" s="74"/>
      <c r="F281" s="75" t="s">
        <v>117</v>
      </c>
      <c r="H281" t="str">
        <f t="shared" si="5"/>
        <v>Pendiente</v>
      </c>
      <c r="J281" s="52" t="str">
        <f>IF(H281="Pendiente","-",INDEX('Equipos (cálculos)'!K$2:K$19,MATCH($B281,'Equipos (cálculos)'!$A$2:$A$19,0)))</f>
        <v>-</v>
      </c>
      <c r="K281" s="52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82">
        <v>32</v>
      </c>
      <c r="B282" s="94" t="s">
        <v>121</v>
      </c>
      <c r="D282" s="91" t="s">
        <v>19</v>
      </c>
      <c r="F282" s="76" t="s">
        <v>184</v>
      </c>
      <c r="H282" t="str">
        <f t="shared" si="5"/>
        <v>Pendiente</v>
      </c>
      <c r="J282" s="52" t="str">
        <f>IF(H282="Pendiente","-",INDEX('Equipos (cálculos)'!K$2:K$19,MATCH($B282,'Equipos (cálculos)'!$A$2:$A$19,0)))</f>
        <v>-</v>
      </c>
      <c r="K282" s="52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82">
        <v>32</v>
      </c>
      <c r="B283" s="94" t="s">
        <v>127</v>
      </c>
      <c r="D283" s="91" t="s">
        <v>19</v>
      </c>
      <c r="F283" s="76" t="s">
        <v>120</v>
      </c>
      <c r="H283" t="str">
        <f t="shared" si="5"/>
        <v>Pendiente</v>
      </c>
      <c r="J283" s="52" t="str">
        <f>IF(H283="Pendiente","-",INDEX('Equipos (cálculos)'!K$2:K$19,MATCH($B283,'Equipos (cálculos)'!$A$2:$A$19,0)))</f>
        <v>-</v>
      </c>
      <c r="K283" s="52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82">
        <v>32</v>
      </c>
      <c r="B284" s="94" t="s">
        <v>125</v>
      </c>
      <c r="D284" s="91" t="s">
        <v>19</v>
      </c>
      <c r="F284" s="76" t="s">
        <v>118</v>
      </c>
      <c r="H284" t="str">
        <f t="shared" si="5"/>
        <v>Pendiente</v>
      </c>
      <c r="J284" s="52" t="str">
        <f>IF(H284="Pendiente","-",INDEX('Equipos (cálculos)'!K$2:K$19,MATCH($B284,'Equipos (cálculos)'!$A$2:$A$19,0)))</f>
        <v>-</v>
      </c>
      <c r="K284" s="52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82">
        <v>32</v>
      </c>
      <c r="B285" s="94" t="s">
        <v>130</v>
      </c>
      <c r="D285" s="91" t="s">
        <v>19</v>
      </c>
      <c r="F285" s="76" t="s">
        <v>116</v>
      </c>
      <c r="H285" t="str">
        <f t="shared" si="5"/>
        <v>Pendiente</v>
      </c>
      <c r="J285" s="52" t="str">
        <f>IF(H285="Pendiente","-",INDEX('Equipos (cálculos)'!K$2:K$19,MATCH($B285,'Equipos (cálculos)'!$A$2:$A$19,0)))</f>
        <v>-</v>
      </c>
      <c r="K285" s="52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82">
        <v>32</v>
      </c>
      <c r="B286" s="94" t="s">
        <v>128</v>
      </c>
      <c r="D286" s="91" t="s">
        <v>19</v>
      </c>
      <c r="F286" s="76" t="s">
        <v>123</v>
      </c>
      <c r="H286" t="str">
        <f t="shared" si="5"/>
        <v>Pendiente</v>
      </c>
      <c r="J286" s="52" t="str">
        <f>IF(H286="Pendiente","-",INDEX('Equipos (cálculos)'!K$2:K$19,MATCH($B286,'Equipos (cálculos)'!$A$2:$A$19,0)))</f>
        <v>-</v>
      </c>
      <c r="K286" s="52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82">
        <v>32</v>
      </c>
      <c r="B287" s="94" t="s">
        <v>126</v>
      </c>
      <c r="D287" s="91" t="s">
        <v>19</v>
      </c>
      <c r="F287" s="76" t="s">
        <v>115</v>
      </c>
      <c r="H287" t="str">
        <f t="shared" si="5"/>
        <v>Pendiente</v>
      </c>
      <c r="J287" s="52" t="str">
        <f>IF(H287="Pendiente","-",INDEX('Equipos (cálculos)'!K$2:K$19,MATCH($B287,'Equipos (cálculos)'!$A$2:$A$19,0)))</f>
        <v>-</v>
      </c>
      <c r="K287" s="52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82">
        <v>32</v>
      </c>
      <c r="B288" s="94" t="s">
        <v>124</v>
      </c>
      <c r="D288" s="91" t="s">
        <v>19</v>
      </c>
      <c r="F288" s="76" t="s">
        <v>114</v>
      </c>
      <c r="H288" t="str">
        <f t="shared" si="5"/>
        <v>Pendiente</v>
      </c>
      <c r="J288" s="52" t="str">
        <f>IF(H288="Pendiente","-",INDEX('Equipos (cálculos)'!K$2:K$19,MATCH($B288,'Equipos (cálculos)'!$A$2:$A$19,0)))</f>
        <v>-</v>
      </c>
      <c r="K288" s="52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97">
        <v>32</v>
      </c>
      <c r="B289" s="95" t="s">
        <v>131</v>
      </c>
      <c r="C289" s="77"/>
      <c r="D289" s="91" t="s">
        <v>19</v>
      </c>
      <c r="E289" s="77"/>
      <c r="F289" s="78" t="s">
        <v>129</v>
      </c>
      <c r="H289" t="str">
        <f t="shared" si="5"/>
        <v>Pendiente</v>
      </c>
      <c r="J289" s="52" t="str">
        <f>IF(H289="Pendiente","-",INDEX('Equipos (cálculos)'!K$2:K$19,MATCH($B289,'Equipos (cálculos)'!$A$2:$A$19,0)))</f>
        <v>-</v>
      </c>
      <c r="K289" s="52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96">
        <v>33</v>
      </c>
      <c r="B290" s="93" t="s">
        <v>119</v>
      </c>
      <c r="C290" s="74"/>
      <c r="D290" s="90" t="s">
        <v>19</v>
      </c>
      <c r="E290" s="74"/>
      <c r="F290" s="75" t="s">
        <v>129</v>
      </c>
      <c r="H290" t="str">
        <f t="shared" si="5"/>
        <v>Pendiente</v>
      </c>
      <c r="J290" s="52" t="str">
        <f>IF(H290="Pendiente","-",INDEX('Equipos (cálculos)'!K$2:K$19,MATCH($B290,'Equipos (cálculos)'!$A$2:$A$19,0)))</f>
        <v>-</v>
      </c>
      <c r="K290" s="52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82">
        <v>33</v>
      </c>
      <c r="B291" s="94" t="s">
        <v>117</v>
      </c>
      <c r="D291" s="91" t="s">
        <v>19</v>
      </c>
      <c r="F291" s="76" t="s">
        <v>121</v>
      </c>
      <c r="H291" t="str">
        <f t="shared" si="5"/>
        <v>Pendiente</v>
      </c>
      <c r="J291" s="52" t="str">
        <f>IF(H291="Pendiente","-",INDEX('Equipos (cálculos)'!K$2:K$19,MATCH($B291,'Equipos (cálculos)'!$A$2:$A$19,0)))</f>
        <v>-</v>
      </c>
      <c r="K291" s="52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82">
        <v>33</v>
      </c>
      <c r="B292" s="94" t="s">
        <v>122</v>
      </c>
      <c r="D292" s="91" t="s">
        <v>19</v>
      </c>
      <c r="F292" s="76" t="s">
        <v>127</v>
      </c>
      <c r="H292" t="str">
        <f t="shared" si="5"/>
        <v>Pendiente</v>
      </c>
      <c r="J292" s="52" t="str">
        <f>IF(H292="Pendiente","-",INDEX('Equipos (cálculos)'!K$2:K$19,MATCH($B292,'Equipos (cálculos)'!$A$2:$A$19,0)))</f>
        <v>-</v>
      </c>
      <c r="K292" s="52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82">
        <v>33</v>
      </c>
      <c r="B293" s="94" t="s">
        <v>120</v>
      </c>
      <c r="D293" s="91" t="s">
        <v>19</v>
      </c>
      <c r="F293" s="76" t="s">
        <v>125</v>
      </c>
      <c r="H293" t="str">
        <f t="shared" si="5"/>
        <v>Pendiente</v>
      </c>
      <c r="J293" s="52" t="str">
        <f>IF(H293="Pendiente","-",INDEX('Equipos (cálculos)'!K$2:K$19,MATCH($B293,'Equipos (cálculos)'!$A$2:$A$19,0)))</f>
        <v>-</v>
      </c>
      <c r="K293" s="52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82">
        <v>33</v>
      </c>
      <c r="B294" s="94" t="s">
        <v>118</v>
      </c>
      <c r="D294" s="91" t="s">
        <v>19</v>
      </c>
      <c r="F294" s="76" t="s">
        <v>130</v>
      </c>
      <c r="H294" t="str">
        <f t="shared" si="5"/>
        <v>Pendiente</v>
      </c>
      <c r="J294" s="52" t="str">
        <f>IF(H294="Pendiente","-",INDEX('Equipos (cálculos)'!K$2:K$19,MATCH($B294,'Equipos (cálculos)'!$A$2:$A$19,0)))</f>
        <v>-</v>
      </c>
      <c r="K294" s="52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82">
        <v>33</v>
      </c>
      <c r="B295" s="94" t="s">
        <v>116</v>
      </c>
      <c r="D295" s="91" t="s">
        <v>19</v>
      </c>
      <c r="F295" s="76" t="s">
        <v>128</v>
      </c>
      <c r="H295" t="str">
        <f t="shared" si="5"/>
        <v>Pendiente</v>
      </c>
      <c r="J295" s="52" t="str">
        <f>IF(H295="Pendiente","-",INDEX('Equipos (cálculos)'!K$2:K$19,MATCH($B295,'Equipos (cálculos)'!$A$2:$A$19,0)))</f>
        <v>-</v>
      </c>
      <c r="K295" s="52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82">
        <v>33</v>
      </c>
      <c r="B296" s="94" t="s">
        <v>123</v>
      </c>
      <c r="D296" s="91" t="s">
        <v>19</v>
      </c>
      <c r="F296" s="76" t="s">
        <v>126</v>
      </c>
      <c r="H296" t="str">
        <f t="shared" si="5"/>
        <v>Pendiente</v>
      </c>
      <c r="J296" s="52" t="str">
        <f>IF(H296="Pendiente","-",INDEX('Equipos (cálculos)'!K$2:K$19,MATCH($B296,'Equipos (cálculos)'!$A$2:$A$19,0)))</f>
        <v>-</v>
      </c>
      <c r="K296" s="52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82">
        <v>33</v>
      </c>
      <c r="B297" s="94" t="s">
        <v>115</v>
      </c>
      <c r="D297" s="91" t="s">
        <v>19</v>
      </c>
      <c r="F297" s="76" t="s">
        <v>124</v>
      </c>
      <c r="H297" t="str">
        <f t="shared" si="5"/>
        <v>Pendiente</v>
      </c>
      <c r="J297" s="52" t="str">
        <f>IF(H297="Pendiente","-",INDEX('Equipos (cálculos)'!K$2:K$19,MATCH($B297,'Equipos (cálculos)'!$A$2:$A$19,0)))</f>
        <v>-</v>
      </c>
      <c r="K297" s="52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97">
        <v>33</v>
      </c>
      <c r="B298" s="95" t="s">
        <v>114</v>
      </c>
      <c r="C298" s="77"/>
      <c r="D298" s="91" t="s">
        <v>19</v>
      </c>
      <c r="E298" s="77"/>
      <c r="F298" s="78" t="s">
        <v>131</v>
      </c>
      <c r="H298" t="str">
        <f t="shared" si="5"/>
        <v>Pendiente</v>
      </c>
      <c r="J298" s="52" t="str">
        <f>IF(H298="Pendiente","-",INDEX('Equipos (cálculos)'!K$2:K$19,MATCH($B298,'Equipos (cálculos)'!$A$2:$A$19,0)))</f>
        <v>-</v>
      </c>
      <c r="K298" s="52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96">
        <v>34</v>
      </c>
      <c r="B299" s="93" t="s">
        <v>121</v>
      </c>
      <c r="C299" s="74"/>
      <c r="D299" s="90" t="s">
        <v>19</v>
      </c>
      <c r="E299" s="74"/>
      <c r="F299" s="75" t="s">
        <v>119</v>
      </c>
      <c r="H299" t="str">
        <f t="shared" si="5"/>
        <v>Pendiente</v>
      </c>
      <c r="J299" s="52" t="str">
        <f>IF(H299="Pendiente","-",INDEX('Equipos (cálculos)'!K$2:K$19,MATCH($B299,'Equipos (cálculos)'!$A$2:$A$19,0)))</f>
        <v>-</v>
      </c>
      <c r="K299" s="52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82">
        <v>34</v>
      </c>
      <c r="B300" s="94" t="s">
        <v>127</v>
      </c>
      <c r="D300" s="91" t="s">
        <v>19</v>
      </c>
      <c r="F300" s="76" t="s">
        <v>117</v>
      </c>
      <c r="H300" t="str">
        <f t="shared" si="5"/>
        <v>Pendiente</v>
      </c>
      <c r="J300" s="52" t="str">
        <f>IF(H300="Pendiente","-",INDEX('Equipos (cálculos)'!K$2:K$19,MATCH($B300,'Equipos (cálculos)'!$A$2:$A$19,0)))</f>
        <v>-</v>
      </c>
      <c r="K300" s="52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82">
        <v>34</v>
      </c>
      <c r="B301" s="94" t="s">
        <v>125</v>
      </c>
      <c r="D301" s="91" t="s">
        <v>19</v>
      </c>
      <c r="F301" s="76" t="s">
        <v>122</v>
      </c>
      <c r="H301" t="str">
        <f t="shared" si="5"/>
        <v>Pendiente</v>
      </c>
      <c r="J301" s="52" t="str">
        <f>IF(H301="Pendiente","-",INDEX('Equipos (cálculos)'!K$2:K$19,MATCH($B301,'Equipos (cálculos)'!$A$2:$A$19,0)))</f>
        <v>-</v>
      </c>
      <c r="K301" s="52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82">
        <v>34</v>
      </c>
      <c r="B302" s="94" t="s">
        <v>130</v>
      </c>
      <c r="D302" s="91" t="s">
        <v>19</v>
      </c>
      <c r="F302" s="76" t="s">
        <v>120</v>
      </c>
      <c r="H302" t="str">
        <f t="shared" si="5"/>
        <v>Pendiente</v>
      </c>
      <c r="J302" s="52" t="str">
        <f>IF(H302="Pendiente","-",INDEX('Equipos (cálculos)'!K$2:K$19,MATCH($B302,'Equipos (cálculos)'!$A$2:$A$19,0)))</f>
        <v>-</v>
      </c>
      <c r="K302" s="52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82">
        <v>34</v>
      </c>
      <c r="B303" s="94" t="s">
        <v>128</v>
      </c>
      <c r="D303" s="91" t="s">
        <v>19</v>
      </c>
      <c r="F303" s="76" t="s">
        <v>118</v>
      </c>
      <c r="H303" t="str">
        <f t="shared" si="5"/>
        <v>Pendiente</v>
      </c>
      <c r="J303" s="52" t="str">
        <f>IF(H303="Pendiente","-",INDEX('Equipos (cálculos)'!K$2:K$19,MATCH($B303,'Equipos (cálculos)'!$A$2:$A$19,0)))</f>
        <v>-</v>
      </c>
      <c r="K303" s="52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82">
        <v>34</v>
      </c>
      <c r="B304" s="94" t="s">
        <v>126</v>
      </c>
      <c r="D304" s="91" t="s">
        <v>19</v>
      </c>
      <c r="F304" s="76" t="s">
        <v>116</v>
      </c>
      <c r="H304" t="str">
        <f t="shared" si="5"/>
        <v>Pendiente</v>
      </c>
      <c r="J304" s="52" t="str">
        <f>IF(H304="Pendiente","-",INDEX('Equipos (cálculos)'!K$2:K$19,MATCH($B304,'Equipos (cálculos)'!$A$2:$A$19,0)))</f>
        <v>-</v>
      </c>
      <c r="K304" s="52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82">
        <v>34</v>
      </c>
      <c r="B305" s="94" t="s">
        <v>124</v>
      </c>
      <c r="D305" s="91" t="s">
        <v>19</v>
      </c>
      <c r="F305" s="76" t="s">
        <v>123</v>
      </c>
      <c r="H305" t="str">
        <f t="shared" si="5"/>
        <v>Pendiente</v>
      </c>
      <c r="J305" s="52" t="str">
        <f>IF(H305="Pendiente","-",INDEX('Equipos (cálculos)'!K$2:K$19,MATCH($B305,'Equipos (cálculos)'!$A$2:$A$19,0)))</f>
        <v>-</v>
      </c>
      <c r="K305" s="52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82">
        <v>34</v>
      </c>
      <c r="B306" s="94" t="s">
        <v>131</v>
      </c>
      <c r="D306" s="91" t="s">
        <v>19</v>
      </c>
      <c r="F306" s="76" t="s">
        <v>115</v>
      </c>
      <c r="H306" t="str">
        <f t="shared" si="5"/>
        <v>Pendiente</v>
      </c>
      <c r="J306" s="52" t="str">
        <f>IF(H306="Pendiente","-",INDEX('Equipos (cálculos)'!K$2:K$19,MATCH($B306,'Equipos (cálculos)'!$A$2:$A$19,0)))</f>
        <v>-</v>
      </c>
      <c r="K306" s="52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97">
        <v>34</v>
      </c>
      <c r="B307" s="95" t="s">
        <v>129</v>
      </c>
      <c r="C307" s="77"/>
      <c r="D307" s="91" t="s">
        <v>19</v>
      </c>
      <c r="E307" s="77"/>
      <c r="F307" s="78" t="s">
        <v>114</v>
      </c>
      <c r="H307" t="str">
        <f t="shared" si="5"/>
        <v>Pendiente</v>
      </c>
      <c r="J307" s="52" t="str">
        <f>IF(H307="Pendiente","-",INDEX('Equipos (cálculos)'!K$2:K$19,MATCH($B307,'Equipos (cálculos)'!$A$2:$A$19,0)))</f>
        <v>-</v>
      </c>
      <c r="K307" s="52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82"/>
    </row>
    <row r="309" spans="1:14" x14ac:dyDescent="0.2">
      <c r="A309" s="79"/>
    </row>
    <row r="310" spans="1:14" x14ac:dyDescent="0.2">
      <c r="A310" s="79"/>
    </row>
    <row r="311" spans="1:14" x14ac:dyDescent="0.2">
      <c r="A311" s="79"/>
    </row>
    <row r="312" spans="1:14" x14ac:dyDescent="0.2">
      <c r="A312" s="79"/>
    </row>
    <row r="313" spans="1:14" x14ac:dyDescent="0.2">
      <c r="A313" s="79"/>
    </row>
    <row r="314" spans="1:14" x14ac:dyDescent="0.2">
      <c r="A314" s="79"/>
    </row>
    <row r="315" spans="1:14" x14ac:dyDescent="0.2">
      <c r="A315" s="79"/>
    </row>
    <row r="316" spans="1:14" x14ac:dyDescent="0.2">
      <c r="A316" s="79"/>
    </row>
    <row r="317" spans="1:14" x14ac:dyDescent="0.2">
      <c r="A317" s="79"/>
    </row>
    <row r="318" spans="1:14" x14ac:dyDescent="0.2">
      <c r="A318" s="79"/>
    </row>
    <row r="319" spans="1:14" x14ac:dyDescent="0.2">
      <c r="A319" s="79"/>
    </row>
    <row r="320" spans="1:14" x14ac:dyDescent="0.2">
      <c r="A320" s="79"/>
    </row>
    <row r="321" spans="1:1" x14ac:dyDescent="0.2">
      <c r="A321" s="79"/>
    </row>
    <row r="322" spans="1:1" x14ac:dyDescent="0.2">
      <c r="A322" s="79"/>
    </row>
    <row r="323" spans="1:1" x14ac:dyDescent="0.2">
      <c r="A323" s="79"/>
    </row>
    <row r="324" spans="1:1" x14ac:dyDescent="0.2">
      <c r="A324" s="79"/>
    </row>
    <row r="325" spans="1:1" x14ac:dyDescent="0.2">
      <c r="A325" s="79"/>
    </row>
    <row r="326" spans="1:1" x14ac:dyDescent="0.2">
      <c r="A326" s="79"/>
    </row>
    <row r="327" spans="1:1" x14ac:dyDescent="0.2">
      <c r="A327" s="79"/>
    </row>
    <row r="328" spans="1:1" x14ac:dyDescent="0.2">
      <c r="A328" s="79"/>
    </row>
    <row r="329" spans="1:1" x14ac:dyDescent="0.2">
      <c r="A329" s="79"/>
    </row>
    <row r="330" spans="1:1" x14ac:dyDescent="0.2">
      <c r="A330" s="79"/>
    </row>
    <row r="331" spans="1:1" x14ac:dyDescent="0.2">
      <c r="A331" s="79"/>
    </row>
    <row r="332" spans="1:1" x14ac:dyDescent="0.2">
      <c r="A332" s="79"/>
    </row>
    <row r="333" spans="1:1" x14ac:dyDescent="0.2">
      <c r="A333" s="79"/>
    </row>
    <row r="334" spans="1:1" x14ac:dyDescent="0.2">
      <c r="A334" s="79"/>
    </row>
    <row r="335" spans="1:1" x14ac:dyDescent="0.2">
      <c r="A335" s="79"/>
    </row>
    <row r="336" spans="1:1" x14ac:dyDescent="0.2">
      <c r="A336" s="79"/>
    </row>
    <row r="337" spans="1:1" x14ac:dyDescent="0.2">
      <c r="A337" s="79"/>
    </row>
    <row r="338" spans="1:1" x14ac:dyDescent="0.2">
      <c r="A338" s="79"/>
    </row>
    <row r="339" spans="1:1" x14ac:dyDescent="0.2">
      <c r="A339" s="79"/>
    </row>
    <row r="340" spans="1:1" x14ac:dyDescent="0.2">
      <c r="A340" s="79"/>
    </row>
    <row r="341" spans="1:1" x14ac:dyDescent="0.2">
      <c r="A341" s="79"/>
    </row>
    <row r="342" spans="1:1" x14ac:dyDescent="0.2">
      <c r="A342" s="79"/>
    </row>
    <row r="343" spans="1:1" x14ac:dyDescent="0.2">
      <c r="A343" s="79"/>
    </row>
    <row r="344" spans="1:1" x14ac:dyDescent="0.2">
      <c r="A344" s="79"/>
    </row>
    <row r="345" spans="1:1" x14ac:dyDescent="0.2">
      <c r="A345" s="79"/>
    </row>
    <row r="346" spans="1:1" x14ac:dyDescent="0.2">
      <c r="A346" s="79"/>
    </row>
    <row r="347" spans="1:1" x14ac:dyDescent="0.2">
      <c r="A347" s="79"/>
    </row>
    <row r="348" spans="1:1" x14ac:dyDescent="0.2">
      <c r="A348" s="79"/>
    </row>
    <row r="349" spans="1:1" x14ac:dyDescent="0.2">
      <c r="A349" s="79"/>
    </row>
    <row r="350" spans="1:1" x14ac:dyDescent="0.2">
      <c r="A350" s="79"/>
    </row>
    <row r="351" spans="1:1" x14ac:dyDescent="0.2">
      <c r="A351" s="79"/>
    </row>
    <row r="352" spans="1:1" x14ac:dyDescent="0.2">
      <c r="A352" s="79"/>
    </row>
    <row r="353" spans="1:1" x14ac:dyDescent="0.2">
      <c r="A353" s="79"/>
    </row>
    <row r="354" spans="1:1" x14ac:dyDescent="0.2">
      <c r="A354" s="79"/>
    </row>
    <row r="355" spans="1:1" x14ac:dyDescent="0.2">
      <c r="A355" s="79"/>
    </row>
    <row r="356" spans="1:1" x14ac:dyDescent="0.2">
      <c r="A356" s="79"/>
    </row>
    <row r="357" spans="1:1" x14ac:dyDescent="0.2">
      <c r="A357" s="79"/>
    </row>
    <row r="358" spans="1:1" x14ac:dyDescent="0.2">
      <c r="A358" s="79"/>
    </row>
    <row r="359" spans="1:1" x14ac:dyDescent="0.2">
      <c r="A359" s="79"/>
    </row>
    <row r="360" spans="1:1" x14ac:dyDescent="0.2">
      <c r="A360" s="79"/>
    </row>
    <row r="361" spans="1:1" x14ac:dyDescent="0.2">
      <c r="A361" s="79"/>
    </row>
    <row r="362" spans="1:1" x14ac:dyDescent="0.2">
      <c r="A362" s="79"/>
    </row>
    <row r="363" spans="1:1" x14ac:dyDescent="0.2">
      <c r="A363" s="79"/>
    </row>
    <row r="364" spans="1:1" x14ac:dyDescent="0.2">
      <c r="A364" s="79"/>
    </row>
    <row r="365" spans="1:1" x14ac:dyDescent="0.2">
      <c r="A365" s="79"/>
    </row>
    <row r="366" spans="1:1" x14ac:dyDescent="0.2">
      <c r="A366" s="79"/>
    </row>
    <row r="367" spans="1:1" x14ac:dyDescent="0.2">
      <c r="A367" s="79"/>
    </row>
    <row r="368" spans="1:1" x14ac:dyDescent="0.2">
      <c r="A368" s="79"/>
    </row>
    <row r="369" spans="1:1" x14ac:dyDescent="0.2">
      <c r="A369" s="79"/>
    </row>
    <row r="370" spans="1:1" x14ac:dyDescent="0.2">
      <c r="A370" s="79"/>
    </row>
    <row r="371" spans="1:1" x14ac:dyDescent="0.2">
      <c r="A371" s="79"/>
    </row>
    <row r="372" spans="1:1" x14ac:dyDescent="0.2">
      <c r="A372" s="79"/>
    </row>
    <row r="373" spans="1:1" x14ac:dyDescent="0.2">
      <c r="A373" s="79"/>
    </row>
    <row r="374" spans="1:1" x14ac:dyDescent="0.2">
      <c r="A374" s="79"/>
    </row>
    <row r="375" spans="1:1" x14ac:dyDescent="0.2">
      <c r="A375" s="79"/>
    </row>
    <row r="376" spans="1:1" x14ac:dyDescent="0.2">
      <c r="A376" s="79"/>
    </row>
    <row r="377" spans="1:1" x14ac:dyDescent="0.2">
      <c r="A377" s="79"/>
    </row>
    <row r="378" spans="1:1" x14ac:dyDescent="0.2">
      <c r="A378" s="79"/>
    </row>
    <row r="379" spans="1:1" x14ac:dyDescent="0.2">
      <c r="A379" s="79"/>
    </row>
    <row r="380" spans="1:1" x14ac:dyDescent="0.2">
      <c r="A380" s="79"/>
    </row>
    <row r="381" spans="1:1" x14ac:dyDescent="0.2">
      <c r="A381" s="79"/>
    </row>
    <row r="382" spans="1:1" x14ac:dyDescent="0.2">
      <c r="A382" s="79"/>
    </row>
    <row r="383" spans="1:1" x14ac:dyDescent="0.2">
      <c r="A383" s="79"/>
    </row>
    <row r="384" spans="1:1" x14ac:dyDescent="0.2">
      <c r="A384" s="79"/>
    </row>
    <row r="385" spans="1:1" x14ac:dyDescent="0.2">
      <c r="A385" s="79"/>
    </row>
    <row r="386" spans="1:1" x14ac:dyDescent="0.2">
      <c r="A386" s="79"/>
    </row>
    <row r="387" spans="1:1" x14ac:dyDescent="0.2">
      <c r="A387" s="79"/>
    </row>
    <row r="388" spans="1:1" x14ac:dyDescent="0.2">
      <c r="A388" s="79"/>
    </row>
    <row r="389" spans="1:1" x14ac:dyDescent="0.2">
      <c r="A389" s="79"/>
    </row>
    <row r="390" spans="1:1" x14ac:dyDescent="0.2">
      <c r="A390" s="79"/>
    </row>
    <row r="391" spans="1:1" x14ac:dyDescent="0.2">
      <c r="A391" s="79"/>
    </row>
    <row r="392" spans="1:1" x14ac:dyDescent="0.2">
      <c r="A392" s="79"/>
    </row>
    <row r="393" spans="1:1" x14ac:dyDescent="0.2">
      <c r="A393" s="79"/>
    </row>
    <row r="394" spans="1:1" x14ac:dyDescent="0.2">
      <c r="A394" s="79"/>
    </row>
    <row r="395" spans="1:1" x14ac:dyDescent="0.2">
      <c r="A395" s="79"/>
    </row>
    <row r="396" spans="1:1" x14ac:dyDescent="0.2">
      <c r="A396" s="79"/>
    </row>
    <row r="397" spans="1:1" x14ac:dyDescent="0.2">
      <c r="A397" s="79"/>
    </row>
    <row r="398" spans="1:1" x14ac:dyDescent="0.2">
      <c r="A398" s="79"/>
    </row>
    <row r="399" spans="1:1" x14ac:dyDescent="0.2">
      <c r="A399" s="79"/>
    </row>
    <row r="400" spans="1:1" x14ac:dyDescent="0.2">
      <c r="A400" s="79"/>
    </row>
    <row r="401" spans="1:1" x14ac:dyDescent="0.2">
      <c r="A401" s="79"/>
    </row>
    <row r="402" spans="1:1" x14ac:dyDescent="0.2">
      <c r="A402" s="79"/>
    </row>
    <row r="403" spans="1:1" x14ac:dyDescent="0.2">
      <c r="A403" s="79"/>
    </row>
    <row r="404" spans="1:1" x14ac:dyDescent="0.2">
      <c r="A404" s="79"/>
    </row>
    <row r="405" spans="1:1" x14ac:dyDescent="0.2">
      <c r="A405" s="79"/>
    </row>
    <row r="406" spans="1:1" x14ac:dyDescent="0.2">
      <c r="A406" s="79"/>
    </row>
    <row r="407" spans="1:1" x14ac:dyDescent="0.2">
      <c r="A407" s="79"/>
    </row>
    <row r="408" spans="1:1" x14ac:dyDescent="0.2">
      <c r="A408" s="79"/>
    </row>
    <row r="409" spans="1:1" x14ac:dyDescent="0.2">
      <c r="A409" s="79"/>
    </row>
    <row r="410" spans="1:1" x14ac:dyDescent="0.2">
      <c r="A410" s="79"/>
    </row>
    <row r="411" spans="1:1" x14ac:dyDescent="0.2">
      <c r="A411" s="79"/>
    </row>
    <row r="412" spans="1:1" x14ac:dyDescent="0.2">
      <c r="A412" s="79"/>
    </row>
    <row r="413" spans="1:1" x14ac:dyDescent="0.2">
      <c r="A413" s="79"/>
    </row>
    <row r="414" spans="1:1" x14ac:dyDescent="0.2">
      <c r="A414" s="79"/>
    </row>
    <row r="415" spans="1:1" x14ac:dyDescent="0.2">
      <c r="A415" s="79"/>
    </row>
    <row r="416" spans="1:1" x14ac:dyDescent="0.2">
      <c r="A416" s="79"/>
    </row>
    <row r="417" spans="1:1" x14ac:dyDescent="0.2">
      <c r="A417" s="79"/>
    </row>
    <row r="418" spans="1:1" x14ac:dyDescent="0.2">
      <c r="A418" s="79"/>
    </row>
    <row r="419" spans="1:1" x14ac:dyDescent="0.2">
      <c r="A419" s="79"/>
    </row>
    <row r="420" spans="1:1" x14ac:dyDescent="0.2">
      <c r="A420" s="79"/>
    </row>
    <row r="421" spans="1:1" x14ac:dyDescent="0.2">
      <c r="A421" s="79"/>
    </row>
    <row r="422" spans="1:1" x14ac:dyDescent="0.2">
      <c r="A422" s="79"/>
    </row>
    <row r="423" spans="1:1" x14ac:dyDescent="0.2">
      <c r="A423" s="79"/>
    </row>
    <row r="424" spans="1:1" x14ac:dyDescent="0.2">
      <c r="A424" s="79"/>
    </row>
    <row r="425" spans="1:1" x14ac:dyDescent="0.2">
      <c r="A425" s="79"/>
    </row>
    <row r="426" spans="1:1" x14ac:dyDescent="0.2">
      <c r="A426" s="79"/>
    </row>
    <row r="427" spans="1:1" x14ac:dyDescent="0.2">
      <c r="A427" s="79"/>
    </row>
    <row r="428" spans="1:1" x14ac:dyDescent="0.2">
      <c r="A428" s="79"/>
    </row>
    <row r="429" spans="1:1" x14ac:dyDescent="0.2">
      <c r="A429" s="79"/>
    </row>
    <row r="430" spans="1:1" x14ac:dyDescent="0.2">
      <c r="A430" s="79"/>
    </row>
    <row r="431" spans="1:1" x14ac:dyDescent="0.2">
      <c r="A431" s="79"/>
    </row>
    <row r="432" spans="1:1" x14ac:dyDescent="0.2">
      <c r="A432" s="79"/>
    </row>
    <row r="433" spans="1:1" x14ac:dyDescent="0.2">
      <c r="A433" s="79"/>
    </row>
    <row r="434" spans="1:1" x14ac:dyDescent="0.2">
      <c r="A434" s="79"/>
    </row>
    <row r="435" spans="1:1" x14ac:dyDescent="0.2">
      <c r="A435" s="79"/>
    </row>
    <row r="436" spans="1:1" x14ac:dyDescent="0.2">
      <c r="A436" s="79"/>
    </row>
    <row r="437" spans="1:1" x14ac:dyDescent="0.2">
      <c r="A437" s="79"/>
    </row>
    <row r="438" spans="1:1" x14ac:dyDescent="0.2">
      <c r="A438" s="79"/>
    </row>
    <row r="439" spans="1:1" x14ac:dyDescent="0.2">
      <c r="A439" s="79"/>
    </row>
    <row r="440" spans="1:1" x14ac:dyDescent="0.2">
      <c r="A440" s="79"/>
    </row>
    <row r="441" spans="1:1" x14ac:dyDescent="0.2">
      <c r="A441" s="79"/>
    </row>
    <row r="442" spans="1:1" x14ac:dyDescent="0.2">
      <c r="A442" s="79"/>
    </row>
    <row r="443" spans="1:1" x14ac:dyDescent="0.2">
      <c r="A443" s="79"/>
    </row>
    <row r="444" spans="1:1" x14ac:dyDescent="0.2">
      <c r="A444" s="79"/>
    </row>
    <row r="445" spans="1:1" x14ac:dyDescent="0.2">
      <c r="A445" s="79"/>
    </row>
    <row r="446" spans="1:1" x14ac:dyDescent="0.2">
      <c r="A446" s="79"/>
    </row>
    <row r="447" spans="1:1" x14ac:dyDescent="0.2">
      <c r="A447" s="79"/>
    </row>
    <row r="448" spans="1:1" x14ac:dyDescent="0.2">
      <c r="A448" s="79"/>
    </row>
    <row r="449" spans="1:1" x14ac:dyDescent="0.2">
      <c r="A449" s="79"/>
    </row>
    <row r="450" spans="1:1" x14ac:dyDescent="0.2">
      <c r="A450" s="79"/>
    </row>
    <row r="451" spans="1:1" x14ac:dyDescent="0.2">
      <c r="A451" s="79"/>
    </row>
    <row r="452" spans="1:1" x14ac:dyDescent="0.2">
      <c r="A452" s="79"/>
    </row>
    <row r="453" spans="1:1" x14ac:dyDescent="0.2">
      <c r="A453" s="79"/>
    </row>
    <row r="454" spans="1:1" x14ac:dyDescent="0.2">
      <c r="A454" s="79"/>
    </row>
    <row r="455" spans="1:1" x14ac:dyDescent="0.2">
      <c r="A455" s="79"/>
    </row>
    <row r="456" spans="1:1" x14ac:dyDescent="0.2">
      <c r="A456" s="79"/>
    </row>
    <row r="457" spans="1:1" x14ac:dyDescent="0.2">
      <c r="A457" s="79"/>
    </row>
    <row r="458" spans="1:1" x14ac:dyDescent="0.2">
      <c r="A458" s="79"/>
    </row>
    <row r="459" spans="1:1" x14ac:dyDescent="0.2">
      <c r="A459" s="79"/>
    </row>
    <row r="460" spans="1:1" x14ac:dyDescent="0.2">
      <c r="A460" s="79"/>
    </row>
    <row r="461" spans="1:1" x14ac:dyDescent="0.2">
      <c r="A461" s="79"/>
    </row>
    <row r="462" spans="1:1" x14ac:dyDescent="0.2">
      <c r="A462" s="79"/>
    </row>
    <row r="463" spans="1:1" x14ac:dyDescent="0.2">
      <c r="A463" s="79"/>
    </row>
    <row r="464" spans="1:1" x14ac:dyDescent="0.2">
      <c r="A464" s="79"/>
    </row>
    <row r="465" spans="1:1" x14ac:dyDescent="0.2">
      <c r="A465" s="79"/>
    </row>
    <row r="466" spans="1:1" x14ac:dyDescent="0.2">
      <c r="A466" s="79"/>
    </row>
    <row r="467" spans="1:1" x14ac:dyDescent="0.2">
      <c r="A467" s="79"/>
    </row>
    <row r="468" spans="1:1" x14ac:dyDescent="0.2">
      <c r="A468" s="79"/>
    </row>
    <row r="469" spans="1:1" x14ac:dyDescent="0.2">
      <c r="A469" s="79"/>
    </row>
    <row r="470" spans="1:1" x14ac:dyDescent="0.2">
      <c r="A470" s="79"/>
    </row>
    <row r="471" spans="1:1" x14ac:dyDescent="0.2">
      <c r="A471" s="79"/>
    </row>
    <row r="472" spans="1:1" x14ac:dyDescent="0.2">
      <c r="A472" s="79"/>
    </row>
    <row r="473" spans="1:1" x14ac:dyDescent="0.2">
      <c r="A473" s="79"/>
    </row>
    <row r="474" spans="1:1" x14ac:dyDescent="0.2">
      <c r="A474" s="79"/>
    </row>
    <row r="475" spans="1:1" x14ac:dyDescent="0.2">
      <c r="A475" s="79"/>
    </row>
    <row r="476" spans="1:1" x14ac:dyDescent="0.2">
      <c r="A476" s="79"/>
    </row>
    <row r="477" spans="1:1" x14ac:dyDescent="0.2">
      <c r="A477" s="79"/>
    </row>
    <row r="478" spans="1:1" x14ac:dyDescent="0.2">
      <c r="A478" s="79"/>
    </row>
    <row r="479" spans="1:1" x14ac:dyDescent="0.2">
      <c r="A479" s="79"/>
    </row>
    <row r="480" spans="1:1" x14ac:dyDescent="0.2">
      <c r="A480" s="79"/>
    </row>
    <row r="481" spans="1:1" x14ac:dyDescent="0.2">
      <c r="A481" s="79"/>
    </row>
    <row r="482" spans="1:1" x14ac:dyDescent="0.2">
      <c r="A482" s="79"/>
    </row>
    <row r="483" spans="1:1" x14ac:dyDescent="0.2">
      <c r="A483" s="79"/>
    </row>
    <row r="484" spans="1:1" x14ac:dyDescent="0.2">
      <c r="A484" s="79"/>
    </row>
    <row r="485" spans="1:1" x14ac:dyDescent="0.2">
      <c r="A485" s="79"/>
    </row>
    <row r="486" spans="1:1" x14ac:dyDescent="0.2">
      <c r="A486" s="79"/>
    </row>
    <row r="487" spans="1:1" x14ac:dyDescent="0.2">
      <c r="A487" s="79"/>
    </row>
    <row r="488" spans="1:1" x14ac:dyDescent="0.2">
      <c r="A488" s="79"/>
    </row>
    <row r="489" spans="1:1" x14ac:dyDescent="0.2">
      <c r="A489" s="79"/>
    </row>
    <row r="490" spans="1:1" x14ac:dyDescent="0.2">
      <c r="A490" s="79"/>
    </row>
    <row r="491" spans="1:1" x14ac:dyDescent="0.2">
      <c r="A491" s="79"/>
    </row>
    <row r="492" spans="1:1" x14ac:dyDescent="0.2">
      <c r="A492" s="79"/>
    </row>
    <row r="493" spans="1:1" x14ac:dyDescent="0.2">
      <c r="A493" s="79"/>
    </row>
    <row r="494" spans="1:1" x14ac:dyDescent="0.2">
      <c r="A494" s="79"/>
    </row>
    <row r="495" spans="1:1" x14ac:dyDescent="0.2">
      <c r="A495" s="79"/>
    </row>
    <row r="496" spans="1:1" x14ac:dyDescent="0.2">
      <c r="A496" s="79"/>
    </row>
    <row r="497" spans="1:1" x14ac:dyDescent="0.2">
      <c r="A497" s="79"/>
    </row>
    <row r="498" spans="1:1" x14ac:dyDescent="0.2">
      <c r="A498" s="79"/>
    </row>
    <row r="499" spans="1:1" x14ac:dyDescent="0.2">
      <c r="A499" s="79"/>
    </row>
    <row r="500" spans="1:1" x14ac:dyDescent="0.2">
      <c r="A500" s="79"/>
    </row>
    <row r="501" spans="1:1" x14ac:dyDescent="0.2">
      <c r="A501" s="79"/>
    </row>
    <row r="502" spans="1:1" x14ac:dyDescent="0.2">
      <c r="A502" s="79"/>
    </row>
    <row r="503" spans="1:1" x14ac:dyDescent="0.2">
      <c r="A503" s="79"/>
    </row>
    <row r="504" spans="1:1" x14ac:dyDescent="0.2">
      <c r="A504" s="79"/>
    </row>
    <row r="505" spans="1:1" x14ac:dyDescent="0.2">
      <c r="A505" s="79"/>
    </row>
    <row r="506" spans="1:1" x14ac:dyDescent="0.2">
      <c r="A506" s="79"/>
    </row>
    <row r="507" spans="1:1" x14ac:dyDescent="0.2">
      <c r="A507" s="79"/>
    </row>
    <row r="508" spans="1:1" x14ac:dyDescent="0.2">
      <c r="A508" s="79"/>
    </row>
    <row r="509" spans="1:1" x14ac:dyDescent="0.2">
      <c r="A509" s="79"/>
    </row>
    <row r="510" spans="1:1" x14ac:dyDescent="0.2">
      <c r="A510" s="79"/>
    </row>
    <row r="511" spans="1:1" x14ac:dyDescent="0.2">
      <c r="A511" s="79"/>
    </row>
    <row r="512" spans="1:1" x14ac:dyDescent="0.2">
      <c r="A512" s="79"/>
    </row>
    <row r="513" spans="1:1" x14ac:dyDescent="0.2">
      <c r="A513" s="79"/>
    </row>
    <row r="514" spans="1:1" x14ac:dyDescent="0.2">
      <c r="A514" s="79"/>
    </row>
    <row r="515" spans="1:1" x14ac:dyDescent="0.2">
      <c r="A515" s="79"/>
    </row>
    <row r="516" spans="1:1" x14ac:dyDescent="0.2">
      <c r="A516" s="79"/>
    </row>
    <row r="517" spans="1:1" x14ac:dyDescent="0.2">
      <c r="A517" s="79"/>
    </row>
    <row r="518" spans="1:1" x14ac:dyDescent="0.2">
      <c r="A518" s="79"/>
    </row>
    <row r="519" spans="1:1" x14ac:dyDescent="0.2">
      <c r="A519" s="79"/>
    </row>
    <row r="520" spans="1:1" x14ac:dyDescent="0.2">
      <c r="A520" s="79"/>
    </row>
    <row r="521" spans="1:1" x14ac:dyDescent="0.2">
      <c r="A521" s="79"/>
    </row>
    <row r="522" spans="1:1" x14ac:dyDescent="0.2">
      <c r="A522" s="79"/>
    </row>
    <row r="523" spans="1:1" x14ac:dyDescent="0.2">
      <c r="A523" s="79"/>
    </row>
    <row r="524" spans="1:1" x14ac:dyDescent="0.2">
      <c r="A524" s="79"/>
    </row>
    <row r="525" spans="1:1" x14ac:dyDescent="0.2">
      <c r="A525" s="79"/>
    </row>
    <row r="526" spans="1:1" x14ac:dyDescent="0.2">
      <c r="A526" s="79"/>
    </row>
    <row r="527" spans="1:1" x14ac:dyDescent="0.2">
      <c r="A527" s="79"/>
    </row>
    <row r="528" spans="1:1" x14ac:dyDescent="0.2">
      <c r="A528" s="79"/>
    </row>
    <row r="529" spans="1:1" x14ac:dyDescent="0.2">
      <c r="A529" s="79"/>
    </row>
    <row r="530" spans="1:1" x14ac:dyDescent="0.2">
      <c r="A530" s="79"/>
    </row>
    <row r="531" spans="1:1" x14ac:dyDescent="0.2">
      <c r="A531" s="79"/>
    </row>
    <row r="532" spans="1:1" x14ac:dyDescent="0.2">
      <c r="A532" s="79"/>
    </row>
    <row r="533" spans="1:1" x14ac:dyDescent="0.2">
      <c r="A533" s="79"/>
    </row>
    <row r="534" spans="1:1" x14ac:dyDescent="0.2">
      <c r="A534" s="79"/>
    </row>
    <row r="535" spans="1:1" x14ac:dyDescent="0.2">
      <c r="A535" s="79"/>
    </row>
    <row r="536" spans="1:1" x14ac:dyDescent="0.2">
      <c r="A536" s="79"/>
    </row>
    <row r="537" spans="1:1" x14ac:dyDescent="0.2">
      <c r="A537" s="79"/>
    </row>
    <row r="538" spans="1:1" x14ac:dyDescent="0.2">
      <c r="A538" s="79"/>
    </row>
    <row r="539" spans="1:1" x14ac:dyDescent="0.2">
      <c r="A539" s="79"/>
    </row>
    <row r="540" spans="1:1" x14ac:dyDescent="0.2">
      <c r="A540" s="79"/>
    </row>
    <row r="541" spans="1:1" x14ac:dyDescent="0.2">
      <c r="A541" s="79"/>
    </row>
    <row r="542" spans="1:1" x14ac:dyDescent="0.2">
      <c r="A542" s="79"/>
    </row>
    <row r="543" spans="1:1" x14ac:dyDescent="0.2">
      <c r="A543" s="79"/>
    </row>
    <row r="544" spans="1:1" x14ac:dyDescent="0.2">
      <c r="A544" s="79"/>
    </row>
    <row r="545" spans="1:1" x14ac:dyDescent="0.2">
      <c r="A545" s="79"/>
    </row>
    <row r="546" spans="1:1" x14ac:dyDescent="0.2">
      <c r="A546" s="79"/>
    </row>
    <row r="547" spans="1:1" x14ac:dyDescent="0.2">
      <c r="A547" s="79"/>
    </row>
    <row r="548" spans="1:1" x14ac:dyDescent="0.2">
      <c r="A548" s="79"/>
    </row>
    <row r="549" spans="1:1" x14ac:dyDescent="0.2">
      <c r="A549" s="79"/>
    </row>
    <row r="550" spans="1:1" x14ac:dyDescent="0.2">
      <c r="A550" s="79"/>
    </row>
    <row r="551" spans="1:1" x14ac:dyDescent="0.2">
      <c r="A551" s="79"/>
    </row>
    <row r="552" spans="1:1" x14ac:dyDescent="0.2">
      <c r="A552" s="79"/>
    </row>
    <row r="553" spans="1:1" x14ac:dyDescent="0.2">
      <c r="A553" s="79"/>
    </row>
    <row r="554" spans="1:1" x14ac:dyDescent="0.2">
      <c r="A554" s="79"/>
    </row>
    <row r="555" spans="1:1" x14ac:dyDescent="0.2">
      <c r="A555" s="79"/>
    </row>
    <row r="556" spans="1:1" x14ac:dyDescent="0.2">
      <c r="A556" s="79"/>
    </row>
    <row r="557" spans="1:1" x14ac:dyDescent="0.2">
      <c r="A557" s="79"/>
    </row>
    <row r="558" spans="1:1" x14ac:dyDescent="0.2">
      <c r="A558" s="79"/>
    </row>
    <row r="559" spans="1:1" x14ac:dyDescent="0.2">
      <c r="A559" s="79"/>
    </row>
    <row r="560" spans="1:1" x14ac:dyDescent="0.2">
      <c r="A560" s="79"/>
    </row>
    <row r="561" spans="1:1" x14ac:dyDescent="0.2">
      <c r="A561" s="79"/>
    </row>
    <row r="562" spans="1:1" x14ac:dyDescent="0.2">
      <c r="A562" s="79"/>
    </row>
    <row r="563" spans="1:1" x14ac:dyDescent="0.2">
      <c r="A563" s="79"/>
    </row>
    <row r="564" spans="1:1" x14ac:dyDescent="0.2">
      <c r="A564" s="79"/>
    </row>
    <row r="565" spans="1:1" x14ac:dyDescent="0.2">
      <c r="A565" s="79"/>
    </row>
    <row r="566" spans="1:1" x14ac:dyDescent="0.2">
      <c r="A566" s="79"/>
    </row>
    <row r="567" spans="1:1" x14ac:dyDescent="0.2">
      <c r="A567" s="79"/>
    </row>
    <row r="568" spans="1:1" x14ac:dyDescent="0.2">
      <c r="A568" s="79"/>
    </row>
    <row r="569" spans="1:1" x14ac:dyDescent="0.2">
      <c r="A569" s="79"/>
    </row>
    <row r="570" spans="1:1" x14ac:dyDescent="0.2">
      <c r="A570" s="79"/>
    </row>
    <row r="571" spans="1:1" x14ac:dyDescent="0.2">
      <c r="A571" s="79"/>
    </row>
    <row r="572" spans="1:1" x14ac:dyDescent="0.2">
      <c r="A572" s="79"/>
    </row>
    <row r="573" spans="1:1" x14ac:dyDescent="0.2">
      <c r="A573" s="79"/>
    </row>
    <row r="574" spans="1:1" x14ac:dyDescent="0.2">
      <c r="A574" s="79"/>
    </row>
    <row r="575" spans="1:1" x14ac:dyDescent="0.2">
      <c r="A575" s="79"/>
    </row>
    <row r="576" spans="1:1" x14ac:dyDescent="0.2">
      <c r="A576" s="79"/>
    </row>
    <row r="577" spans="1:1" x14ac:dyDescent="0.2">
      <c r="A577" s="79"/>
    </row>
    <row r="578" spans="1:1" x14ac:dyDescent="0.2">
      <c r="A578" s="79"/>
    </row>
    <row r="579" spans="1:1" x14ac:dyDescent="0.2">
      <c r="A579" s="79"/>
    </row>
    <row r="580" spans="1:1" x14ac:dyDescent="0.2">
      <c r="A580" s="79"/>
    </row>
    <row r="581" spans="1:1" x14ac:dyDescent="0.2">
      <c r="A581" s="79"/>
    </row>
    <row r="582" spans="1:1" x14ac:dyDescent="0.2">
      <c r="A582" s="79"/>
    </row>
    <row r="583" spans="1:1" x14ac:dyDescent="0.2">
      <c r="A583" s="79"/>
    </row>
    <row r="584" spans="1:1" x14ac:dyDescent="0.2">
      <c r="A584" s="79"/>
    </row>
    <row r="585" spans="1:1" x14ac:dyDescent="0.2">
      <c r="A585" s="79"/>
    </row>
    <row r="586" spans="1:1" x14ac:dyDescent="0.2">
      <c r="A586" s="79"/>
    </row>
    <row r="587" spans="1:1" x14ac:dyDescent="0.2">
      <c r="A587" s="79"/>
    </row>
    <row r="588" spans="1:1" x14ac:dyDescent="0.2">
      <c r="A588" s="79"/>
    </row>
    <row r="589" spans="1:1" x14ac:dyDescent="0.2">
      <c r="A589" s="79"/>
    </row>
    <row r="590" spans="1:1" x14ac:dyDescent="0.2">
      <c r="A590" s="79"/>
    </row>
    <row r="591" spans="1:1" x14ac:dyDescent="0.2">
      <c r="A591" s="79"/>
    </row>
    <row r="592" spans="1:1" x14ac:dyDescent="0.2">
      <c r="A592" s="79"/>
    </row>
    <row r="593" spans="1:1" x14ac:dyDescent="0.2">
      <c r="A593" s="79"/>
    </row>
    <row r="594" spans="1:1" x14ac:dyDescent="0.2">
      <c r="A594" s="79"/>
    </row>
    <row r="595" spans="1:1" x14ac:dyDescent="0.2">
      <c r="A595" s="79"/>
    </row>
    <row r="596" spans="1:1" x14ac:dyDescent="0.2">
      <c r="A596" s="79"/>
    </row>
    <row r="597" spans="1:1" x14ac:dyDescent="0.2">
      <c r="A597" s="79"/>
    </row>
    <row r="598" spans="1:1" x14ac:dyDescent="0.2">
      <c r="A598" s="79"/>
    </row>
    <row r="599" spans="1:1" x14ac:dyDescent="0.2">
      <c r="A599" s="79"/>
    </row>
    <row r="600" spans="1:1" x14ac:dyDescent="0.2">
      <c r="A600" s="79"/>
    </row>
    <row r="601" spans="1:1" x14ac:dyDescent="0.2">
      <c r="A601" s="79"/>
    </row>
    <row r="602" spans="1:1" x14ac:dyDescent="0.2">
      <c r="A602" s="79"/>
    </row>
    <row r="603" spans="1:1" x14ac:dyDescent="0.2">
      <c r="A603" s="79"/>
    </row>
    <row r="604" spans="1:1" x14ac:dyDescent="0.2">
      <c r="A604" s="79"/>
    </row>
    <row r="605" spans="1:1" x14ac:dyDescent="0.2">
      <c r="A605" s="79"/>
    </row>
    <row r="606" spans="1:1" x14ac:dyDescent="0.2">
      <c r="A606" s="79"/>
    </row>
    <row r="607" spans="1:1" x14ac:dyDescent="0.2">
      <c r="A607" s="79"/>
    </row>
    <row r="608" spans="1:1" x14ac:dyDescent="0.2">
      <c r="A608" s="79"/>
    </row>
    <row r="609" spans="1:1" x14ac:dyDescent="0.2">
      <c r="A609" s="79"/>
    </row>
    <row r="610" spans="1:1" x14ac:dyDescent="0.2">
      <c r="A610" s="79"/>
    </row>
    <row r="611" spans="1:1" x14ac:dyDescent="0.2">
      <c r="A611" s="79"/>
    </row>
    <row r="612" spans="1:1" x14ac:dyDescent="0.2">
      <c r="A612" s="79"/>
    </row>
    <row r="613" spans="1:1" x14ac:dyDescent="0.2">
      <c r="A613" s="79"/>
    </row>
    <row r="614" spans="1:1" x14ac:dyDescent="0.2">
      <c r="A614" s="79"/>
    </row>
    <row r="615" spans="1:1" x14ac:dyDescent="0.2">
      <c r="A615" s="79"/>
    </row>
    <row r="616" spans="1:1" x14ac:dyDescent="0.2">
      <c r="A616" s="79"/>
    </row>
    <row r="617" spans="1:1" x14ac:dyDescent="0.2">
      <c r="A617" s="79"/>
    </row>
    <row r="618" spans="1:1" x14ac:dyDescent="0.2">
      <c r="A618" s="79"/>
    </row>
    <row r="619" spans="1:1" x14ac:dyDescent="0.2">
      <c r="A619" s="79"/>
    </row>
    <row r="620" spans="1:1" x14ac:dyDescent="0.2">
      <c r="A620" s="79"/>
    </row>
    <row r="621" spans="1:1" x14ac:dyDescent="0.2">
      <c r="A621" s="79"/>
    </row>
    <row r="622" spans="1:1" x14ac:dyDescent="0.2">
      <c r="A622" s="79"/>
    </row>
    <row r="623" spans="1:1" x14ac:dyDescent="0.2">
      <c r="A623" s="79"/>
    </row>
    <row r="624" spans="1:1" x14ac:dyDescent="0.2">
      <c r="A624" s="79"/>
    </row>
    <row r="625" spans="1:1" x14ac:dyDescent="0.2">
      <c r="A625" s="79"/>
    </row>
    <row r="626" spans="1:1" x14ac:dyDescent="0.2">
      <c r="A626" s="79"/>
    </row>
    <row r="627" spans="1:1" x14ac:dyDescent="0.2">
      <c r="A627" s="79"/>
    </row>
    <row r="628" spans="1:1" x14ac:dyDescent="0.2">
      <c r="A628" s="79"/>
    </row>
    <row r="629" spans="1:1" x14ac:dyDescent="0.2">
      <c r="A629" s="79"/>
    </row>
    <row r="630" spans="1:1" x14ac:dyDescent="0.2">
      <c r="A630" s="79"/>
    </row>
    <row r="631" spans="1:1" x14ac:dyDescent="0.2">
      <c r="A631" s="79"/>
    </row>
    <row r="632" spans="1:1" x14ac:dyDescent="0.2">
      <c r="A632" s="79"/>
    </row>
    <row r="633" spans="1:1" x14ac:dyDescent="0.2">
      <c r="A633" s="79"/>
    </row>
    <row r="634" spans="1:1" x14ac:dyDescent="0.2">
      <c r="A634" s="79"/>
    </row>
    <row r="635" spans="1:1" x14ac:dyDescent="0.2">
      <c r="A635" s="79"/>
    </row>
    <row r="636" spans="1:1" x14ac:dyDescent="0.2">
      <c r="A636" s="79"/>
    </row>
    <row r="637" spans="1:1" x14ac:dyDescent="0.2">
      <c r="A637" s="79"/>
    </row>
    <row r="638" spans="1:1" x14ac:dyDescent="0.2">
      <c r="A638" s="79"/>
    </row>
    <row r="639" spans="1:1" x14ac:dyDescent="0.2">
      <c r="A639" s="79"/>
    </row>
    <row r="640" spans="1:1" x14ac:dyDescent="0.2">
      <c r="A640" s="79"/>
    </row>
    <row r="641" spans="1:1" x14ac:dyDescent="0.2">
      <c r="A641" s="79"/>
    </row>
    <row r="642" spans="1:1" x14ac:dyDescent="0.2">
      <c r="A642" s="79"/>
    </row>
    <row r="643" spans="1:1" x14ac:dyDescent="0.2">
      <c r="A643" s="79"/>
    </row>
    <row r="644" spans="1:1" x14ac:dyDescent="0.2">
      <c r="A644" s="79"/>
    </row>
    <row r="645" spans="1:1" x14ac:dyDescent="0.2">
      <c r="A645" s="79"/>
    </row>
    <row r="646" spans="1:1" x14ac:dyDescent="0.2">
      <c r="A646" s="79"/>
    </row>
    <row r="647" spans="1:1" x14ac:dyDescent="0.2">
      <c r="A647" s="79"/>
    </row>
    <row r="648" spans="1:1" x14ac:dyDescent="0.2">
      <c r="A648" s="79"/>
    </row>
    <row r="649" spans="1:1" x14ac:dyDescent="0.2">
      <c r="A649" s="79"/>
    </row>
    <row r="650" spans="1:1" x14ac:dyDescent="0.2">
      <c r="A650" s="79"/>
    </row>
    <row r="651" spans="1:1" x14ac:dyDescent="0.2">
      <c r="A651" s="79"/>
    </row>
    <row r="652" spans="1:1" x14ac:dyDescent="0.2">
      <c r="A652" s="79"/>
    </row>
    <row r="653" spans="1:1" x14ac:dyDescent="0.2">
      <c r="A653" s="79"/>
    </row>
    <row r="654" spans="1:1" x14ac:dyDescent="0.2">
      <c r="A654" s="79"/>
    </row>
    <row r="655" spans="1:1" x14ac:dyDescent="0.2">
      <c r="A655" s="79"/>
    </row>
    <row r="656" spans="1:1" x14ac:dyDescent="0.2">
      <c r="A656" s="79"/>
    </row>
    <row r="657" spans="1:1" x14ac:dyDescent="0.2">
      <c r="A657" s="79"/>
    </row>
    <row r="658" spans="1:1" x14ac:dyDescent="0.2">
      <c r="A658" s="79"/>
    </row>
    <row r="659" spans="1:1" x14ac:dyDescent="0.2">
      <c r="A659" s="79"/>
    </row>
    <row r="660" spans="1:1" x14ac:dyDescent="0.2">
      <c r="A660" s="79"/>
    </row>
    <row r="661" spans="1:1" x14ac:dyDescent="0.2">
      <c r="A661" s="79"/>
    </row>
    <row r="662" spans="1:1" x14ac:dyDescent="0.2">
      <c r="A662" s="79"/>
    </row>
    <row r="663" spans="1:1" x14ac:dyDescent="0.2">
      <c r="A663" s="79"/>
    </row>
    <row r="664" spans="1:1" x14ac:dyDescent="0.2">
      <c r="A664" s="79"/>
    </row>
    <row r="665" spans="1:1" x14ac:dyDescent="0.2">
      <c r="A665" s="79"/>
    </row>
    <row r="666" spans="1:1" x14ac:dyDescent="0.2">
      <c r="A666" s="79"/>
    </row>
    <row r="667" spans="1:1" x14ac:dyDescent="0.2">
      <c r="A667" s="79"/>
    </row>
    <row r="668" spans="1:1" x14ac:dyDescent="0.2">
      <c r="A668" s="79"/>
    </row>
    <row r="669" spans="1:1" x14ac:dyDescent="0.2">
      <c r="A669" s="79"/>
    </row>
    <row r="670" spans="1:1" x14ac:dyDescent="0.2">
      <c r="A670" s="79"/>
    </row>
    <row r="671" spans="1:1" x14ac:dyDescent="0.2">
      <c r="A671" s="79"/>
    </row>
    <row r="672" spans="1:1" x14ac:dyDescent="0.2">
      <c r="A672" s="79"/>
    </row>
    <row r="673" spans="1:1" x14ac:dyDescent="0.2">
      <c r="A673" s="79"/>
    </row>
    <row r="674" spans="1:1" x14ac:dyDescent="0.2">
      <c r="A674" s="79"/>
    </row>
    <row r="675" spans="1:1" x14ac:dyDescent="0.2">
      <c r="A675" s="79"/>
    </row>
    <row r="676" spans="1:1" x14ac:dyDescent="0.2">
      <c r="A676" s="79"/>
    </row>
    <row r="677" spans="1:1" x14ac:dyDescent="0.2">
      <c r="A677" s="79"/>
    </row>
    <row r="678" spans="1:1" x14ac:dyDescent="0.2">
      <c r="A678" s="79"/>
    </row>
    <row r="679" spans="1:1" x14ac:dyDescent="0.2">
      <c r="A679" s="79"/>
    </row>
    <row r="680" spans="1:1" x14ac:dyDescent="0.2">
      <c r="A680" s="79"/>
    </row>
    <row r="681" spans="1:1" x14ac:dyDescent="0.2">
      <c r="A681" s="79"/>
    </row>
    <row r="682" spans="1:1" x14ac:dyDescent="0.2">
      <c r="A682" s="79"/>
    </row>
    <row r="683" spans="1:1" x14ac:dyDescent="0.2">
      <c r="A683" s="79"/>
    </row>
    <row r="684" spans="1:1" x14ac:dyDescent="0.2">
      <c r="A684" s="79"/>
    </row>
    <row r="685" spans="1:1" x14ac:dyDescent="0.2">
      <c r="A685" s="79"/>
    </row>
    <row r="686" spans="1:1" x14ac:dyDescent="0.2">
      <c r="A686" s="79"/>
    </row>
    <row r="687" spans="1:1" x14ac:dyDescent="0.2">
      <c r="A687" s="79"/>
    </row>
    <row r="688" spans="1:1" x14ac:dyDescent="0.2">
      <c r="A688" s="79"/>
    </row>
    <row r="689" spans="1:1" x14ac:dyDescent="0.2">
      <c r="A689" s="79"/>
    </row>
    <row r="690" spans="1:1" x14ac:dyDescent="0.2">
      <c r="A690" s="79"/>
    </row>
    <row r="691" spans="1:1" x14ac:dyDescent="0.2">
      <c r="A691" s="79"/>
    </row>
    <row r="692" spans="1:1" x14ac:dyDescent="0.2">
      <c r="A692" s="79"/>
    </row>
    <row r="693" spans="1:1" x14ac:dyDescent="0.2">
      <c r="A693" s="79"/>
    </row>
    <row r="694" spans="1:1" x14ac:dyDescent="0.2">
      <c r="A694" s="79"/>
    </row>
    <row r="695" spans="1:1" x14ac:dyDescent="0.2">
      <c r="A695" s="79"/>
    </row>
    <row r="696" spans="1:1" x14ac:dyDescent="0.2">
      <c r="A696" s="79"/>
    </row>
    <row r="697" spans="1:1" x14ac:dyDescent="0.2">
      <c r="A697" s="79"/>
    </row>
    <row r="698" spans="1:1" x14ac:dyDescent="0.2">
      <c r="A698" s="79"/>
    </row>
    <row r="699" spans="1:1" x14ac:dyDescent="0.2">
      <c r="A699" s="79"/>
    </row>
    <row r="700" spans="1:1" x14ac:dyDescent="0.2">
      <c r="A700" s="79"/>
    </row>
    <row r="701" spans="1:1" x14ac:dyDescent="0.2">
      <c r="A701" s="79"/>
    </row>
    <row r="702" spans="1:1" x14ac:dyDescent="0.2">
      <c r="A702" s="79"/>
    </row>
    <row r="703" spans="1:1" x14ac:dyDescent="0.2">
      <c r="A703" s="79"/>
    </row>
    <row r="704" spans="1:1" x14ac:dyDescent="0.2">
      <c r="A704" s="79"/>
    </row>
    <row r="705" spans="1:1" x14ac:dyDescent="0.2">
      <c r="A705" s="79"/>
    </row>
    <row r="706" spans="1:1" x14ac:dyDescent="0.2">
      <c r="A706" s="79"/>
    </row>
    <row r="707" spans="1:1" x14ac:dyDescent="0.2">
      <c r="A707" s="79"/>
    </row>
    <row r="708" spans="1:1" x14ac:dyDescent="0.2">
      <c r="A708" s="79"/>
    </row>
    <row r="709" spans="1:1" x14ac:dyDescent="0.2">
      <c r="A709" s="79"/>
    </row>
    <row r="710" spans="1:1" x14ac:dyDescent="0.2">
      <c r="A710" s="79"/>
    </row>
    <row r="711" spans="1:1" x14ac:dyDescent="0.2">
      <c r="A711" s="79"/>
    </row>
    <row r="712" spans="1:1" x14ac:dyDescent="0.2">
      <c r="A712" s="79"/>
    </row>
    <row r="713" spans="1:1" x14ac:dyDescent="0.2">
      <c r="A713" s="79"/>
    </row>
    <row r="714" spans="1:1" x14ac:dyDescent="0.2">
      <c r="A714" s="79"/>
    </row>
    <row r="715" spans="1:1" x14ac:dyDescent="0.2">
      <c r="A715" s="79"/>
    </row>
    <row r="716" spans="1:1" x14ac:dyDescent="0.2">
      <c r="A716" s="79"/>
    </row>
    <row r="717" spans="1:1" x14ac:dyDescent="0.2">
      <c r="A717" s="79"/>
    </row>
    <row r="718" spans="1:1" x14ac:dyDescent="0.2">
      <c r="A718" s="79"/>
    </row>
    <row r="719" spans="1:1" x14ac:dyDescent="0.2">
      <c r="A719" s="79"/>
    </row>
    <row r="720" spans="1:1" x14ac:dyDescent="0.2">
      <c r="A720" s="79"/>
    </row>
    <row r="721" spans="1:1" x14ac:dyDescent="0.2">
      <c r="A721" s="79"/>
    </row>
    <row r="722" spans="1:1" x14ac:dyDescent="0.2">
      <c r="A722" s="79"/>
    </row>
    <row r="723" spans="1:1" x14ac:dyDescent="0.2">
      <c r="A723" s="79"/>
    </row>
    <row r="724" spans="1:1" x14ac:dyDescent="0.2">
      <c r="A724" s="79"/>
    </row>
    <row r="725" spans="1:1" x14ac:dyDescent="0.2">
      <c r="A725" s="79"/>
    </row>
    <row r="726" spans="1:1" x14ac:dyDescent="0.2">
      <c r="A726" s="79"/>
    </row>
    <row r="727" spans="1:1" x14ac:dyDescent="0.2">
      <c r="A727" s="79"/>
    </row>
    <row r="728" spans="1:1" x14ac:dyDescent="0.2">
      <c r="A728" s="79"/>
    </row>
    <row r="729" spans="1:1" x14ac:dyDescent="0.2">
      <c r="A729" s="79"/>
    </row>
    <row r="730" spans="1:1" x14ac:dyDescent="0.2">
      <c r="A730" s="79"/>
    </row>
    <row r="731" spans="1:1" x14ac:dyDescent="0.2">
      <c r="A731" s="79"/>
    </row>
    <row r="732" spans="1:1" x14ac:dyDescent="0.2">
      <c r="A732" s="79"/>
    </row>
    <row r="733" spans="1:1" x14ac:dyDescent="0.2">
      <c r="A733" s="79"/>
    </row>
    <row r="734" spans="1:1" x14ac:dyDescent="0.2">
      <c r="A734" s="79"/>
    </row>
    <row r="735" spans="1:1" x14ac:dyDescent="0.2">
      <c r="A735" s="79"/>
    </row>
    <row r="736" spans="1:1" x14ac:dyDescent="0.2">
      <c r="A736" s="79"/>
    </row>
    <row r="737" spans="1:1" x14ac:dyDescent="0.2">
      <c r="A737" s="79"/>
    </row>
    <row r="738" spans="1:1" x14ac:dyDescent="0.2">
      <c r="A738" s="79"/>
    </row>
    <row r="739" spans="1:1" x14ac:dyDescent="0.2">
      <c r="A739" s="79"/>
    </row>
    <row r="740" spans="1:1" x14ac:dyDescent="0.2">
      <c r="A740" s="79"/>
    </row>
    <row r="741" spans="1:1" x14ac:dyDescent="0.2">
      <c r="A741" s="79"/>
    </row>
    <row r="742" spans="1:1" x14ac:dyDescent="0.2">
      <c r="A742" s="79"/>
    </row>
    <row r="743" spans="1:1" x14ac:dyDescent="0.2">
      <c r="A743" s="79"/>
    </row>
    <row r="744" spans="1:1" x14ac:dyDescent="0.2">
      <c r="A744" s="79"/>
    </row>
    <row r="745" spans="1:1" x14ac:dyDescent="0.2">
      <c r="A745" s="79"/>
    </row>
    <row r="746" spans="1:1" x14ac:dyDescent="0.2">
      <c r="A746" s="79"/>
    </row>
    <row r="747" spans="1:1" x14ac:dyDescent="0.2">
      <c r="A747" s="79"/>
    </row>
    <row r="748" spans="1:1" x14ac:dyDescent="0.2">
      <c r="A748" s="79"/>
    </row>
    <row r="749" spans="1:1" x14ac:dyDescent="0.2">
      <c r="A749" s="79"/>
    </row>
    <row r="750" spans="1:1" x14ac:dyDescent="0.2">
      <c r="A750" s="79"/>
    </row>
    <row r="751" spans="1:1" x14ac:dyDescent="0.2">
      <c r="A751" s="79"/>
    </row>
    <row r="752" spans="1:1" x14ac:dyDescent="0.2">
      <c r="A752" s="79"/>
    </row>
    <row r="753" spans="1:1" x14ac:dyDescent="0.2">
      <c r="A753" s="79"/>
    </row>
    <row r="754" spans="1:1" x14ac:dyDescent="0.2">
      <c r="A754" s="79"/>
    </row>
    <row r="755" spans="1:1" x14ac:dyDescent="0.2">
      <c r="A755" s="79"/>
    </row>
    <row r="756" spans="1:1" x14ac:dyDescent="0.2">
      <c r="A756" s="79"/>
    </row>
    <row r="757" spans="1:1" x14ac:dyDescent="0.2">
      <c r="A757" s="79"/>
    </row>
    <row r="758" spans="1:1" x14ac:dyDescent="0.2">
      <c r="A758" s="79"/>
    </row>
    <row r="759" spans="1:1" x14ac:dyDescent="0.2">
      <c r="A759" s="79"/>
    </row>
    <row r="760" spans="1:1" x14ac:dyDescent="0.2">
      <c r="A760" s="79"/>
    </row>
    <row r="761" spans="1:1" x14ac:dyDescent="0.2">
      <c r="A761" s="79"/>
    </row>
    <row r="762" spans="1:1" x14ac:dyDescent="0.2">
      <c r="A762" s="79"/>
    </row>
    <row r="763" spans="1:1" x14ac:dyDescent="0.2">
      <c r="A763" s="79"/>
    </row>
    <row r="764" spans="1:1" x14ac:dyDescent="0.2">
      <c r="A764" s="79"/>
    </row>
    <row r="765" spans="1:1" x14ac:dyDescent="0.2">
      <c r="A765" s="79"/>
    </row>
    <row r="766" spans="1:1" x14ac:dyDescent="0.2">
      <c r="A766" s="79"/>
    </row>
    <row r="767" spans="1:1" x14ac:dyDescent="0.2">
      <c r="A767" s="79"/>
    </row>
    <row r="768" spans="1:1" x14ac:dyDescent="0.2">
      <c r="A768" s="79"/>
    </row>
    <row r="769" spans="1:1" x14ac:dyDescent="0.2">
      <c r="A769" s="79"/>
    </row>
    <row r="770" spans="1:1" x14ac:dyDescent="0.2">
      <c r="A770" s="79"/>
    </row>
    <row r="771" spans="1:1" x14ac:dyDescent="0.2">
      <c r="A771" s="79"/>
    </row>
    <row r="772" spans="1:1" x14ac:dyDescent="0.2">
      <c r="A772" s="79"/>
    </row>
    <row r="773" spans="1:1" x14ac:dyDescent="0.2">
      <c r="A773" s="79"/>
    </row>
    <row r="774" spans="1:1" x14ac:dyDescent="0.2">
      <c r="A774" s="79"/>
    </row>
    <row r="775" spans="1:1" x14ac:dyDescent="0.2">
      <c r="A775" s="79"/>
    </row>
    <row r="776" spans="1:1" x14ac:dyDescent="0.2">
      <c r="A776" s="79"/>
    </row>
    <row r="777" spans="1:1" x14ac:dyDescent="0.2">
      <c r="A777" s="79"/>
    </row>
    <row r="778" spans="1:1" x14ac:dyDescent="0.2">
      <c r="A778" s="79"/>
    </row>
    <row r="779" spans="1:1" x14ac:dyDescent="0.2">
      <c r="A779" s="79"/>
    </row>
    <row r="780" spans="1:1" x14ac:dyDescent="0.2">
      <c r="A780" s="79"/>
    </row>
    <row r="781" spans="1:1" x14ac:dyDescent="0.2">
      <c r="A781" s="79"/>
    </row>
    <row r="782" spans="1:1" x14ac:dyDescent="0.2">
      <c r="A782" s="79"/>
    </row>
    <row r="783" spans="1:1" x14ac:dyDescent="0.2">
      <c r="A783" s="79"/>
    </row>
    <row r="784" spans="1:1" x14ac:dyDescent="0.2">
      <c r="A784" s="79"/>
    </row>
    <row r="785" spans="1:1" x14ac:dyDescent="0.2">
      <c r="A785" s="79"/>
    </row>
    <row r="786" spans="1:1" x14ac:dyDescent="0.2">
      <c r="A786" s="79"/>
    </row>
    <row r="787" spans="1:1" x14ac:dyDescent="0.2">
      <c r="A787" s="79"/>
    </row>
    <row r="788" spans="1:1" x14ac:dyDescent="0.2">
      <c r="A788" s="79"/>
    </row>
    <row r="789" spans="1:1" x14ac:dyDescent="0.2">
      <c r="A789" s="79"/>
    </row>
    <row r="790" spans="1:1" x14ac:dyDescent="0.2">
      <c r="A790" s="79"/>
    </row>
    <row r="791" spans="1:1" x14ac:dyDescent="0.2">
      <c r="A791" s="79"/>
    </row>
    <row r="792" spans="1:1" x14ac:dyDescent="0.2">
      <c r="A792" s="79"/>
    </row>
    <row r="793" spans="1:1" x14ac:dyDescent="0.2">
      <c r="A793" s="79"/>
    </row>
    <row r="794" spans="1:1" x14ac:dyDescent="0.2">
      <c r="A794" s="79"/>
    </row>
    <row r="795" spans="1:1" x14ac:dyDescent="0.2">
      <c r="A795" s="79"/>
    </row>
    <row r="796" spans="1:1" x14ac:dyDescent="0.2">
      <c r="A796" s="79"/>
    </row>
    <row r="797" spans="1:1" x14ac:dyDescent="0.2">
      <c r="A797" s="79"/>
    </row>
    <row r="798" spans="1:1" x14ac:dyDescent="0.2">
      <c r="A798" s="79"/>
    </row>
    <row r="799" spans="1:1" x14ac:dyDescent="0.2">
      <c r="A799" s="79"/>
    </row>
    <row r="800" spans="1:1" x14ac:dyDescent="0.2">
      <c r="A800" s="79"/>
    </row>
    <row r="801" spans="1:1" x14ac:dyDescent="0.2">
      <c r="A801" s="79"/>
    </row>
    <row r="802" spans="1:1" x14ac:dyDescent="0.2">
      <c r="A802" s="79"/>
    </row>
    <row r="803" spans="1:1" x14ac:dyDescent="0.2">
      <c r="A803" s="79"/>
    </row>
    <row r="804" spans="1:1" x14ac:dyDescent="0.2">
      <c r="A804" s="79"/>
    </row>
    <row r="805" spans="1:1" x14ac:dyDescent="0.2">
      <c r="A805" s="79"/>
    </row>
    <row r="806" spans="1:1" x14ac:dyDescent="0.2">
      <c r="A806" s="79"/>
    </row>
    <row r="807" spans="1:1" x14ac:dyDescent="0.2">
      <c r="A807" s="79"/>
    </row>
    <row r="808" spans="1:1" x14ac:dyDescent="0.2">
      <c r="A808" s="79"/>
    </row>
    <row r="809" spans="1:1" x14ac:dyDescent="0.2">
      <c r="A809" s="79"/>
    </row>
    <row r="810" spans="1:1" x14ac:dyDescent="0.2">
      <c r="A810" s="79"/>
    </row>
    <row r="811" spans="1:1" x14ac:dyDescent="0.2">
      <c r="A811" s="79"/>
    </row>
    <row r="812" spans="1:1" x14ac:dyDescent="0.2">
      <c r="A812" s="79"/>
    </row>
    <row r="813" spans="1:1" x14ac:dyDescent="0.2">
      <c r="A813" s="79"/>
    </row>
    <row r="814" spans="1:1" x14ac:dyDescent="0.2">
      <c r="A814" s="79"/>
    </row>
    <row r="815" spans="1:1" x14ac:dyDescent="0.2">
      <c r="A815" s="79"/>
    </row>
    <row r="816" spans="1:1" x14ac:dyDescent="0.2">
      <c r="A816" s="79"/>
    </row>
    <row r="817" spans="1:1" x14ac:dyDescent="0.2">
      <c r="A817" s="79"/>
    </row>
    <row r="818" spans="1:1" x14ac:dyDescent="0.2">
      <c r="A818" s="79"/>
    </row>
    <row r="819" spans="1:1" x14ac:dyDescent="0.2">
      <c r="A819" s="79"/>
    </row>
    <row r="820" spans="1:1" x14ac:dyDescent="0.2">
      <c r="A820" s="79"/>
    </row>
    <row r="821" spans="1:1" x14ac:dyDescent="0.2">
      <c r="A821" s="79"/>
    </row>
    <row r="822" spans="1:1" x14ac:dyDescent="0.2">
      <c r="A822" s="79"/>
    </row>
    <row r="823" spans="1:1" x14ac:dyDescent="0.2">
      <c r="A823" s="79"/>
    </row>
    <row r="824" spans="1:1" x14ac:dyDescent="0.2">
      <c r="A824" s="79"/>
    </row>
    <row r="825" spans="1:1" x14ac:dyDescent="0.2">
      <c r="A825" s="79"/>
    </row>
    <row r="826" spans="1:1" x14ac:dyDescent="0.2">
      <c r="A826" s="79"/>
    </row>
    <row r="827" spans="1:1" x14ac:dyDescent="0.2">
      <c r="A827" s="79"/>
    </row>
    <row r="828" spans="1:1" x14ac:dyDescent="0.2">
      <c r="A828" s="79"/>
    </row>
    <row r="829" spans="1:1" x14ac:dyDescent="0.2">
      <c r="A829" s="79"/>
    </row>
    <row r="830" spans="1:1" x14ac:dyDescent="0.2">
      <c r="A830" s="79"/>
    </row>
    <row r="831" spans="1:1" x14ac:dyDescent="0.2">
      <c r="A831" s="79"/>
    </row>
    <row r="832" spans="1:1" x14ac:dyDescent="0.2">
      <c r="A832" s="79"/>
    </row>
    <row r="833" spans="1:1" x14ac:dyDescent="0.2">
      <c r="A833" s="79"/>
    </row>
    <row r="834" spans="1:1" x14ac:dyDescent="0.2">
      <c r="A834" s="79"/>
    </row>
    <row r="835" spans="1:1" x14ac:dyDescent="0.2">
      <c r="A835" s="79"/>
    </row>
    <row r="836" spans="1:1" x14ac:dyDescent="0.2">
      <c r="A836" s="79"/>
    </row>
    <row r="837" spans="1:1" x14ac:dyDescent="0.2">
      <c r="A837" s="79"/>
    </row>
    <row r="838" spans="1:1" x14ac:dyDescent="0.2">
      <c r="A838" s="79"/>
    </row>
    <row r="839" spans="1:1" x14ac:dyDescent="0.2">
      <c r="A839" s="79"/>
    </row>
    <row r="840" spans="1:1" x14ac:dyDescent="0.2">
      <c r="A840" s="79"/>
    </row>
    <row r="841" spans="1:1" x14ac:dyDescent="0.2">
      <c r="A841" s="79"/>
    </row>
    <row r="842" spans="1:1" x14ac:dyDescent="0.2">
      <c r="A842" s="79"/>
    </row>
    <row r="843" spans="1:1" x14ac:dyDescent="0.2">
      <c r="A843" s="79"/>
    </row>
    <row r="844" spans="1:1" x14ac:dyDescent="0.2">
      <c r="A844" s="79"/>
    </row>
    <row r="845" spans="1:1" x14ac:dyDescent="0.2">
      <c r="A845" s="79"/>
    </row>
    <row r="846" spans="1:1" x14ac:dyDescent="0.2">
      <c r="A846" s="79"/>
    </row>
    <row r="847" spans="1:1" x14ac:dyDescent="0.2">
      <c r="A847" s="79"/>
    </row>
    <row r="848" spans="1:1" x14ac:dyDescent="0.2">
      <c r="A848" s="79"/>
    </row>
    <row r="849" spans="1:1" x14ac:dyDescent="0.2">
      <c r="A849" s="79"/>
    </row>
    <row r="850" spans="1:1" x14ac:dyDescent="0.2">
      <c r="A850" s="79"/>
    </row>
    <row r="851" spans="1:1" x14ac:dyDescent="0.2">
      <c r="A851" s="79"/>
    </row>
    <row r="852" spans="1:1" x14ac:dyDescent="0.2">
      <c r="A852" s="79"/>
    </row>
    <row r="853" spans="1:1" x14ac:dyDescent="0.2">
      <c r="A853" s="79"/>
    </row>
    <row r="854" spans="1:1" x14ac:dyDescent="0.2">
      <c r="A854" s="79"/>
    </row>
    <row r="855" spans="1:1" x14ac:dyDescent="0.2">
      <c r="A855" s="79"/>
    </row>
    <row r="856" spans="1:1" x14ac:dyDescent="0.2">
      <c r="A856" s="79"/>
    </row>
    <row r="857" spans="1:1" x14ac:dyDescent="0.2">
      <c r="A857" s="79"/>
    </row>
    <row r="858" spans="1:1" x14ac:dyDescent="0.2">
      <c r="A858" s="79"/>
    </row>
    <row r="859" spans="1:1" x14ac:dyDescent="0.2">
      <c r="A859" s="79"/>
    </row>
    <row r="860" spans="1:1" x14ac:dyDescent="0.2">
      <c r="A860" s="79"/>
    </row>
    <row r="861" spans="1:1" x14ac:dyDescent="0.2">
      <c r="A861" s="79"/>
    </row>
    <row r="862" spans="1:1" x14ac:dyDescent="0.2">
      <c r="A862" s="79"/>
    </row>
    <row r="863" spans="1:1" x14ac:dyDescent="0.2">
      <c r="A863" s="79"/>
    </row>
    <row r="864" spans="1:1" x14ac:dyDescent="0.2">
      <c r="A864" s="79"/>
    </row>
    <row r="865" spans="1:1" x14ac:dyDescent="0.2">
      <c r="A865" s="79"/>
    </row>
    <row r="866" spans="1:1" x14ac:dyDescent="0.2">
      <c r="A866" s="79"/>
    </row>
    <row r="867" spans="1:1" x14ac:dyDescent="0.2">
      <c r="A867" s="79"/>
    </row>
    <row r="868" spans="1:1" x14ac:dyDescent="0.2">
      <c r="A868" s="79"/>
    </row>
    <row r="869" spans="1:1" x14ac:dyDescent="0.2">
      <c r="A869" s="79"/>
    </row>
    <row r="870" spans="1:1" x14ac:dyDescent="0.2">
      <c r="A870" s="79"/>
    </row>
    <row r="871" spans="1:1" x14ac:dyDescent="0.2">
      <c r="A871" s="79"/>
    </row>
    <row r="872" spans="1:1" x14ac:dyDescent="0.2">
      <c r="A872" s="79"/>
    </row>
    <row r="873" spans="1:1" x14ac:dyDescent="0.2">
      <c r="A873" s="79"/>
    </row>
    <row r="874" spans="1:1" x14ac:dyDescent="0.2">
      <c r="A874" s="79"/>
    </row>
    <row r="875" spans="1:1" x14ac:dyDescent="0.2">
      <c r="A875" s="79"/>
    </row>
    <row r="876" spans="1:1" x14ac:dyDescent="0.2">
      <c r="A876" s="79"/>
    </row>
    <row r="877" spans="1:1" x14ac:dyDescent="0.2">
      <c r="A877" s="79"/>
    </row>
    <row r="878" spans="1:1" x14ac:dyDescent="0.2">
      <c r="A878" s="79"/>
    </row>
    <row r="879" spans="1:1" x14ac:dyDescent="0.2">
      <c r="A879" s="79"/>
    </row>
    <row r="880" spans="1:1" x14ac:dyDescent="0.2">
      <c r="A880" s="79"/>
    </row>
    <row r="881" spans="1:1" x14ac:dyDescent="0.2">
      <c r="A881" s="79"/>
    </row>
    <row r="882" spans="1:1" x14ac:dyDescent="0.2">
      <c r="A882" s="79"/>
    </row>
    <row r="883" spans="1:1" x14ac:dyDescent="0.2">
      <c r="A883" s="79"/>
    </row>
    <row r="884" spans="1:1" x14ac:dyDescent="0.2">
      <c r="A884" s="79"/>
    </row>
    <row r="885" spans="1:1" x14ac:dyDescent="0.2">
      <c r="A885" s="79"/>
    </row>
    <row r="886" spans="1:1" x14ac:dyDescent="0.2">
      <c r="A886" s="79"/>
    </row>
    <row r="887" spans="1:1" x14ac:dyDescent="0.2">
      <c r="A887" s="79"/>
    </row>
    <row r="888" spans="1:1" x14ac:dyDescent="0.2">
      <c r="A888" s="79"/>
    </row>
    <row r="889" spans="1:1" x14ac:dyDescent="0.2">
      <c r="A889" s="79"/>
    </row>
    <row r="890" spans="1:1" x14ac:dyDescent="0.2">
      <c r="A890" s="79"/>
    </row>
    <row r="891" spans="1:1" x14ac:dyDescent="0.2">
      <c r="A891" s="79"/>
    </row>
    <row r="892" spans="1:1" x14ac:dyDescent="0.2">
      <c r="A892" s="79"/>
    </row>
    <row r="893" spans="1:1" x14ac:dyDescent="0.2">
      <c r="A893" s="79"/>
    </row>
    <row r="894" spans="1:1" x14ac:dyDescent="0.2">
      <c r="A894" s="79"/>
    </row>
    <row r="895" spans="1:1" x14ac:dyDescent="0.2">
      <c r="A895" s="79"/>
    </row>
    <row r="896" spans="1:1" x14ac:dyDescent="0.2">
      <c r="A896" s="79"/>
    </row>
    <row r="897" spans="1:1" x14ac:dyDescent="0.2">
      <c r="A897" s="79"/>
    </row>
    <row r="898" spans="1:1" x14ac:dyDescent="0.2">
      <c r="A898" s="79"/>
    </row>
    <row r="899" spans="1:1" x14ac:dyDescent="0.2">
      <c r="A899" s="79"/>
    </row>
    <row r="900" spans="1:1" x14ac:dyDescent="0.2">
      <c r="A900" s="79"/>
    </row>
    <row r="901" spans="1:1" x14ac:dyDescent="0.2">
      <c r="A901" s="79"/>
    </row>
    <row r="902" spans="1:1" x14ac:dyDescent="0.2">
      <c r="A902" s="79"/>
    </row>
    <row r="903" spans="1:1" x14ac:dyDescent="0.2">
      <c r="A903" s="79"/>
    </row>
    <row r="904" spans="1:1" x14ac:dyDescent="0.2">
      <c r="A904" s="79"/>
    </row>
    <row r="905" spans="1:1" x14ac:dyDescent="0.2">
      <c r="A905" s="79"/>
    </row>
    <row r="906" spans="1:1" x14ac:dyDescent="0.2">
      <c r="A906" s="79"/>
    </row>
    <row r="907" spans="1:1" x14ac:dyDescent="0.2">
      <c r="A907" s="79"/>
    </row>
    <row r="908" spans="1:1" x14ac:dyDescent="0.2">
      <c r="A908" s="79"/>
    </row>
    <row r="909" spans="1:1" x14ac:dyDescent="0.2">
      <c r="A909" s="79"/>
    </row>
    <row r="910" spans="1:1" x14ac:dyDescent="0.2">
      <c r="A910" s="79"/>
    </row>
    <row r="911" spans="1:1" x14ac:dyDescent="0.2">
      <c r="A911" s="79"/>
    </row>
    <row r="912" spans="1:1" x14ac:dyDescent="0.2">
      <c r="A912" s="79"/>
    </row>
    <row r="913" spans="1:1" x14ac:dyDescent="0.2">
      <c r="A913" s="79"/>
    </row>
    <row r="914" spans="1:1" x14ac:dyDescent="0.2">
      <c r="A914" s="79"/>
    </row>
    <row r="915" spans="1:1" x14ac:dyDescent="0.2">
      <c r="A915" s="79"/>
    </row>
    <row r="916" spans="1:1" x14ac:dyDescent="0.2">
      <c r="A916" s="79"/>
    </row>
    <row r="917" spans="1:1" x14ac:dyDescent="0.2">
      <c r="A917" s="79"/>
    </row>
    <row r="918" spans="1:1" x14ac:dyDescent="0.2">
      <c r="A918" s="79"/>
    </row>
    <row r="919" spans="1:1" x14ac:dyDescent="0.2">
      <c r="A919" s="79"/>
    </row>
    <row r="920" spans="1:1" x14ac:dyDescent="0.2">
      <c r="A920" s="79"/>
    </row>
    <row r="921" spans="1:1" x14ac:dyDescent="0.2">
      <c r="A921" s="79"/>
    </row>
    <row r="922" spans="1:1" x14ac:dyDescent="0.2">
      <c r="A922" s="79"/>
    </row>
    <row r="923" spans="1:1" x14ac:dyDescent="0.2">
      <c r="A923" s="79"/>
    </row>
    <row r="924" spans="1:1" x14ac:dyDescent="0.2">
      <c r="A924" s="79"/>
    </row>
    <row r="925" spans="1:1" x14ac:dyDescent="0.2">
      <c r="A925" s="79"/>
    </row>
    <row r="926" spans="1:1" x14ac:dyDescent="0.2">
      <c r="A926" s="79"/>
    </row>
    <row r="927" spans="1:1" x14ac:dyDescent="0.2">
      <c r="A927" s="79"/>
    </row>
    <row r="928" spans="1:1" x14ac:dyDescent="0.2">
      <c r="A928" s="79"/>
    </row>
    <row r="929" spans="1:1" x14ac:dyDescent="0.2">
      <c r="A929" s="79"/>
    </row>
    <row r="930" spans="1:1" x14ac:dyDescent="0.2">
      <c r="A930" s="79"/>
    </row>
    <row r="931" spans="1:1" x14ac:dyDescent="0.2">
      <c r="A931" s="79"/>
    </row>
    <row r="932" spans="1:1" x14ac:dyDescent="0.2">
      <c r="A932" s="79"/>
    </row>
    <row r="933" spans="1:1" x14ac:dyDescent="0.2">
      <c r="A933" s="79"/>
    </row>
    <row r="934" spans="1:1" x14ac:dyDescent="0.2">
      <c r="A934" s="79"/>
    </row>
    <row r="935" spans="1:1" x14ac:dyDescent="0.2">
      <c r="A935" s="79"/>
    </row>
    <row r="936" spans="1:1" x14ac:dyDescent="0.2">
      <c r="A936" s="79"/>
    </row>
    <row r="937" spans="1:1" x14ac:dyDescent="0.2">
      <c r="A937" s="79"/>
    </row>
    <row r="938" spans="1:1" x14ac:dyDescent="0.2">
      <c r="A938" s="79"/>
    </row>
    <row r="939" spans="1:1" x14ac:dyDescent="0.2">
      <c r="A939" s="79"/>
    </row>
    <row r="940" spans="1:1" x14ac:dyDescent="0.2">
      <c r="A940" s="79"/>
    </row>
    <row r="941" spans="1:1" x14ac:dyDescent="0.2">
      <c r="A941" s="79"/>
    </row>
    <row r="942" spans="1:1" x14ac:dyDescent="0.2">
      <c r="A942" s="79"/>
    </row>
    <row r="943" spans="1:1" x14ac:dyDescent="0.2">
      <c r="A943" s="79"/>
    </row>
    <row r="944" spans="1:1" x14ac:dyDescent="0.2">
      <c r="A944" s="79"/>
    </row>
    <row r="945" spans="1:1" x14ac:dyDescent="0.2">
      <c r="A945" s="79"/>
    </row>
    <row r="946" spans="1:1" x14ac:dyDescent="0.2">
      <c r="A946" s="79"/>
    </row>
    <row r="947" spans="1:1" x14ac:dyDescent="0.2">
      <c r="A947" s="79"/>
    </row>
    <row r="948" spans="1:1" x14ac:dyDescent="0.2">
      <c r="A948" s="79"/>
    </row>
    <row r="949" spans="1:1" x14ac:dyDescent="0.2">
      <c r="A949" s="79"/>
    </row>
    <row r="950" spans="1:1" x14ac:dyDescent="0.2">
      <c r="A950" s="79"/>
    </row>
    <row r="951" spans="1:1" x14ac:dyDescent="0.2">
      <c r="A951" s="79"/>
    </row>
    <row r="952" spans="1:1" x14ac:dyDescent="0.2">
      <c r="A952" s="79"/>
    </row>
    <row r="953" spans="1:1" x14ac:dyDescent="0.2">
      <c r="A953" s="79"/>
    </row>
    <row r="954" spans="1:1" x14ac:dyDescent="0.2">
      <c r="A954" s="79"/>
    </row>
    <row r="955" spans="1:1" x14ac:dyDescent="0.2">
      <c r="A955" s="79"/>
    </row>
    <row r="956" spans="1:1" x14ac:dyDescent="0.2">
      <c r="A956" s="79"/>
    </row>
    <row r="957" spans="1:1" x14ac:dyDescent="0.2">
      <c r="A957" s="79"/>
    </row>
    <row r="958" spans="1:1" x14ac:dyDescent="0.2">
      <c r="A958" s="79"/>
    </row>
    <row r="959" spans="1:1" x14ac:dyDescent="0.2">
      <c r="A959" s="79"/>
    </row>
    <row r="960" spans="1:1" x14ac:dyDescent="0.2">
      <c r="A960" s="79"/>
    </row>
    <row r="961" spans="1:1" x14ac:dyDescent="0.2">
      <c r="A961" s="79"/>
    </row>
    <row r="962" spans="1:1" x14ac:dyDescent="0.2">
      <c r="A962" s="79"/>
    </row>
    <row r="963" spans="1:1" x14ac:dyDescent="0.2">
      <c r="A963" s="79"/>
    </row>
    <row r="964" spans="1:1" x14ac:dyDescent="0.2">
      <c r="A964" s="79"/>
    </row>
    <row r="965" spans="1:1" x14ac:dyDescent="0.2">
      <c r="A965" s="79"/>
    </row>
    <row r="966" spans="1:1" x14ac:dyDescent="0.2">
      <c r="A966" s="79"/>
    </row>
    <row r="967" spans="1:1" x14ac:dyDescent="0.2">
      <c r="A967" s="79"/>
    </row>
    <row r="968" spans="1:1" x14ac:dyDescent="0.2">
      <c r="A968" s="79"/>
    </row>
    <row r="969" spans="1:1" x14ac:dyDescent="0.2">
      <c r="A969" s="79"/>
    </row>
    <row r="970" spans="1:1" x14ac:dyDescent="0.2">
      <c r="A970" s="79"/>
    </row>
    <row r="971" spans="1:1" x14ac:dyDescent="0.2">
      <c r="A971" s="79"/>
    </row>
    <row r="972" spans="1:1" x14ac:dyDescent="0.2">
      <c r="A972" s="79"/>
    </row>
    <row r="973" spans="1:1" x14ac:dyDescent="0.2">
      <c r="A973" s="79"/>
    </row>
    <row r="974" spans="1:1" x14ac:dyDescent="0.2">
      <c r="A974" s="79"/>
    </row>
    <row r="975" spans="1:1" x14ac:dyDescent="0.2">
      <c r="A975" s="79"/>
    </row>
    <row r="976" spans="1:1" x14ac:dyDescent="0.2">
      <c r="A976" s="79"/>
    </row>
    <row r="977" spans="1:1" x14ac:dyDescent="0.2">
      <c r="A977" s="79"/>
    </row>
    <row r="978" spans="1:1" x14ac:dyDescent="0.2">
      <c r="A978" s="79"/>
    </row>
    <row r="979" spans="1:1" x14ac:dyDescent="0.2">
      <c r="A979" s="79"/>
    </row>
    <row r="980" spans="1:1" x14ac:dyDescent="0.2">
      <c r="A980" s="79"/>
    </row>
    <row r="981" spans="1:1" x14ac:dyDescent="0.2">
      <c r="A981" s="79"/>
    </row>
    <row r="982" spans="1:1" x14ac:dyDescent="0.2">
      <c r="A982" s="79"/>
    </row>
    <row r="983" spans="1:1" x14ac:dyDescent="0.2">
      <c r="A983" s="79"/>
    </row>
    <row r="984" spans="1:1" x14ac:dyDescent="0.2">
      <c r="A984" s="79"/>
    </row>
    <row r="985" spans="1:1" x14ac:dyDescent="0.2">
      <c r="A985" s="79"/>
    </row>
    <row r="986" spans="1:1" x14ac:dyDescent="0.2">
      <c r="A986" s="79"/>
    </row>
    <row r="987" spans="1:1" x14ac:dyDescent="0.2">
      <c r="A987" s="79"/>
    </row>
    <row r="988" spans="1:1" x14ac:dyDescent="0.2">
      <c r="A988" s="79"/>
    </row>
    <row r="989" spans="1:1" x14ac:dyDescent="0.2">
      <c r="A989" s="79"/>
    </row>
    <row r="990" spans="1:1" x14ac:dyDescent="0.2">
      <c r="A990" s="79"/>
    </row>
    <row r="991" spans="1:1" x14ac:dyDescent="0.2">
      <c r="A991" s="79"/>
    </row>
    <row r="992" spans="1:1" x14ac:dyDescent="0.2">
      <c r="A992" s="79"/>
    </row>
    <row r="993" spans="1:1" x14ac:dyDescent="0.2">
      <c r="A993" s="79"/>
    </row>
    <row r="994" spans="1:1" x14ac:dyDescent="0.2">
      <c r="A994" s="79"/>
    </row>
    <row r="995" spans="1:1" x14ac:dyDescent="0.2">
      <c r="A995" s="79"/>
    </row>
    <row r="996" spans="1:1" x14ac:dyDescent="0.2">
      <c r="A996" s="79"/>
    </row>
    <row r="997" spans="1:1" x14ac:dyDescent="0.2">
      <c r="A997" s="79"/>
    </row>
    <row r="998" spans="1:1" x14ac:dyDescent="0.2">
      <c r="A998" s="79"/>
    </row>
    <row r="999" spans="1:1" x14ac:dyDescent="0.2">
      <c r="A999" s="79"/>
    </row>
    <row r="1000" spans="1:1" x14ac:dyDescent="0.2">
      <c r="A1000" s="79"/>
    </row>
    <row r="1001" spans="1:1" x14ac:dyDescent="0.2">
      <c r="A1001" s="79"/>
    </row>
    <row r="1002" spans="1:1" x14ac:dyDescent="0.2">
      <c r="A1002" s="79"/>
    </row>
    <row r="1003" spans="1:1" x14ac:dyDescent="0.2">
      <c r="A1003" s="79"/>
    </row>
    <row r="1004" spans="1:1" x14ac:dyDescent="0.2">
      <c r="A1004" s="79"/>
    </row>
    <row r="1005" spans="1:1" x14ac:dyDescent="0.2">
      <c r="A1005" s="79"/>
    </row>
    <row r="1006" spans="1:1" x14ac:dyDescent="0.2">
      <c r="A1006" s="79"/>
    </row>
    <row r="1007" spans="1:1" x14ac:dyDescent="0.2">
      <c r="A1007" s="79"/>
    </row>
    <row r="1008" spans="1:1" x14ac:dyDescent="0.2">
      <c r="A1008" s="79"/>
    </row>
    <row r="1009" spans="1:1" x14ac:dyDescent="0.2">
      <c r="A1009" s="79"/>
    </row>
    <row r="1010" spans="1:1" x14ac:dyDescent="0.2">
      <c r="A1010" s="79"/>
    </row>
    <row r="1011" spans="1:1" x14ac:dyDescent="0.2">
      <c r="A1011" s="79"/>
    </row>
    <row r="1012" spans="1:1" x14ac:dyDescent="0.2">
      <c r="A1012" s="79"/>
    </row>
    <row r="1013" spans="1:1" x14ac:dyDescent="0.2">
      <c r="A1013" s="79"/>
    </row>
    <row r="1014" spans="1:1" x14ac:dyDescent="0.2">
      <c r="A1014" s="79"/>
    </row>
    <row r="1015" spans="1:1" x14ac:dyDescent="0.2">
      <c r="A1015" s="79"/>
    </row>
    <row r="1016" spans="1:1" x14ac:dyDescent="0.2">
      <c r="A1016" s="79"/>
    </row>
    <row r="1017" spans="1:1" x14ac:dyDescent="0.2">
      <c r="A1017" s="79"/>
    </row>
    <row r="1018" spans="1:1" x14ac:dyDescent="0.2">
      <c r="A1018" s="79"/>
    </row>
    <row r="1019" spans="1:1" x14ac:dyDescent="0.2">
      <c r="A1019" s="79"/>
    </row>
    <row r="1020" spans="1:1" x14ac:dyDescent="0.2">
      <c r="A1020" s="79"/>
    </row>
    <row r="1021" spans="1:1" x14ac:dyDescent="0.2">
      <c r="A1021" s="79"/>
    </row>
    <row r="1022" spans="1:1" x14ac:dyDescent="0.2">
      <c r="A1022" s="79"/>
    </row>
    <row r="1023" spans="1:1" x14ac:dyDescent="0.2">
      <c r="A1023" s="79"/>
    </row>
    <row r="1024" spans="1:1" x14ac:dyDescent="0.2">
      <c r="A1024" s="79"/>
    </row>
    <row r="1025" spans="1:1" x14ac:dyDescent="0.2">
      <c r="A1025" s="79"/>
    </row>
    <row r="1026" spans="1:1" x14ac:dyDescent="0.2">
      <c r="A1026" s="79"/>
    </row>
    <row r="1027" spans="1:1" x14ac:dyDescent="0.2">
      <c r="A1027" s="79"/>
    </row>
    <row r="1028" spans="1:1" x14ac:dyDescent="0.2">
      <c r="A1028" s="79"/>
    </row>
    <row r="1029" spans="1:1" x14ac:dyDescent="0.2">
      <c r="A1029" s="79"/>
    </row>
    <row r="1030" spans="1:1" x14ac:dyDescent="0.2">
      <c r="A1030" s="79"/>
    </row>
    <row r="1031" spans="1:1" x14ac:dyDescent="0.2">
      <c r="A1031" s="79"/>
    </row>
    <row r="1032" spans="1:1" x14ac:dyDescent="0.2">
      <c r="A1032" s="79"/>
    </row>
    <row r="1033" spans="1:1" x14ac:dyDescent="0.2">
      <c r="A1033" s="79"/>
    </row>
    <row r="1034" spans="1:1" x14ac:dyDescent="0.2">
      <c r="A1034" s="79"/>
    </row>
    <row r="1035" spans="1:1" x14ac:dyDescent="0.2">
      <c r="A1035" s="79"/>
    </row>
    <row r="1036" spans="1:1" x14ac:dyDescent="0.2">
      <c r="A1036" s="79"/>
    </row>
    <row r="1037" spans="1:1" x14ac:dyDescent="0.2">
      <c r="A1037" s="79"/>
    </row>
    <row r="1038" spans="1:1" x14ac:dyDescent="0.2">
      <c r="A1038" s="79"/>
    </row>
    <row r="1039" spans="1:1" x14ac:dyDescent="0.2">
      <c r="A1039" s="79"/>
    </row>
    <row r="1040" spans="1:1" x14ac:dyDescent="0.2">
      <c r="A1040" s="79"/>
    </row>
    <row r="1041" spans="1:1" x14ac:dyDescent="0.2">
      <c r="A1041" s="79"/>
    </row>
    <row r="1042" spans="1:1" x14ac:dyDescent="0.2">
      <c r="A1042" s="79"/>
    </row>
    <row r="1043" spans="1:1" x14ac:dyDescent="0.2">
      <c r="A1043" s="79"/>
    </row>
    <row r="1044" spans="1:1" x14ac:dyDescent="0.2">
      <c r="A1044" s="79"/>
    </row>
    <row r="1045" spans="1:1" x14ac:dyDescent="0.2">
      <c r="A1045" s="79"/>
    </row>
    <row r="1046" spans="1:1" x14ac:dyDescent="0.2">
      <c r="A1046" s="79"/>
    </row>
    <row r="1047" spans="1:1" x14ac:dyDescent="0.2">
      <c r="A1047" s="79"/>
    </row>
    <row r="1048" spans="1:1" x14ac:dyDescent="0.2">
      <c r="A1048" s="79"/>
    </row>
    <row r="1049" spans="1:1" x14ac:dyDescent="0.2">
      <c r="A1049" s="79"/>
    </row>
    <row r="1050" spans="1:1" x14ac:dyDescent="0.2">
      <c r="A1050" s="79"/>
    </row>
    <row r="1051" spans="1:1" x14ac:dyDescent="0.2">
      <c r="A1051" s="79"/>
    </row>
    <row r="1052" spans="1:1" x14ac:dyDescent="0.2">
      <c r="A1052" s="79"/>
    </row>
    <row r="1053" spans="1:1" x14ac:dyDescent="0.2">
      <c r="A1053" s="79"/>
    </row>
    <row r="1054" spans="1:1" x14ac:dyDescent="0.2">
      <c r="A1054" s="79"/>
    </row>
    <row r="1055" spans="1:1" x14ac:dyDescent="0.2">
      <c r="A1055" s="79"/>
    </row>
    <row r="1056" spans="1:1" x14ac:dyDescent="0.2">
      <c r="A1056" s="79"/>
    </row>
    <row r="1057" spans="1:1" x14ac:dyDescent="0.2">
      <c r="A1057" s="79"/>
    </row>
    <row r="1058" spans="1:1" x14ac:dyDescent="0.2">
      <c r="A1058" s="79"/>
    </row>
    <row r="1059" spans="1:1" x14ac:dyDescent="0.2">
      <c r="A1059" s="79"/>
    </row>
    <row r="1060" spans="1:1" x14ac:dyDescent="0.2">
      <c r="A1060" s="79"/>
    </row>
    <row r="1061" spans="1:1" x14ac:dyDescent="0.2">
      <c r="A1061" s="79"/>
    </row>
    <row r="1062" spans="1:1" x14ac:dyDescent="0.2">
      <c r="A1062" s="79"/>
    </row>
    <row r="1063" spans="1:1" x14ac:dyDescent="0.2">
      <c r="A1063" s="79"/>
    </row>
    <row r="1064" spans="1:1" x14ac:dyDescent="0.2">
      <c r="A1064" s="79"/>
    </row>
    <row r="1065" spans="1:1" x14ac:dyDescent="0.2">
      <c r="A1065" s="79"/>
    </row>
    <row r="1066" spans="1:1" x14ac:dyDescent="0.2">
      <c r="A1066" s="79"/>
    </row>
    <row r="1067" spans="1:1" x14ac:dyDescent="0.2">
      <c r="A1067" s="79"/>
    </row>
    <row r="1068" spans="1:1" x14ac:dyDescent="0.2">
      <c r="A1068" s="79"/>
    </row>
    <row r="1069" spans="1:1" x14ac:dyDescent="0.2">
      <c r="A1069" s="79"/>
    </row>
    <row r="1070" spans="1:1" x14ac:dyDescent="0.2">
      <c r="A1070" s="79"/>
    </row>
    <row r="1071" spans="1:1" x14ac:dyDescent="0.2">
      <c r="A1071" s="79"/>
    </row>
    <row r="1072" spans="1:1" x14ac:dyDescent="0.2">
      <c r="A1072" s="79"/>
    </row>
    <row r="1073" spans="1:1" x14ac:dyDescent="0.2">
      <c r="A1073" s="79"/>
    </row>
    <row r="1074" spans="1:1" x14ac:dyDescent="0.2">
      <c r="A1074" s="79"/>
    </row>
    <row r="1075" spans="1:1" x14ac:dyDescent="0.2">
      <c r="A1075" s="79"/>
    </row>
    <row r="1076" spans="1:1" x14ac:dyDescent="0.2">
      <c r="A1076" s="79"/>
    </row>
    <row r="1077" spans="1:1" x14ac:dyDescent="0.2">
      <c r="A1077" s="79"/>
    </row>
    <row r="1078" spans="1:1" x14ac:dyDescent="0.2">
      <c r="A1078" s="79"/>
    </row>
    <row r="1079" spans="1:1" x14ac:dyDescent="0.2">
      <c r="A1079" s="79"/>
    </row>
    <row r="1080" spans="1:1" x14ac:dyDescent="0.2">
      <c r="A1080" s="79"/>
    </row>
    <row r="1081" spans="1:1" x14ac:dyDescent="0.2">
      <c r="A1081" s="79"/>
    </row>
    <row r="1082" spans="1:1" x14ac:dyDescent="0.2">
      <c r="A1082" s="79"/>
    </row>
    <row r="1083" spans="1:1" x14ac:dyDescent="0.2">
      <c r="A1083" s="79"/>
    </row>
    <row r="1084" spans="1:1" x14ac:dyDescent="0.2">
      <c r="A1084" s="79"/>
    </row>
    <row r="1085" spans="1:1" x14ac:dyDescent="0.2">
      <c r="A1085" s="79"/>
    </row>
    <row r="1086" spans="1:1" x14ac:dyDescent="0.2">
      <c r="A1086" s="79"/>
    </row>
    <row r="1087" spans="1:1" x14ac:dyDescent="0.2">
      <c r="A1087" s="79"/>
    </row>
    <row r="1088" spans="1:1" x14ac:dyDescent="0.2">
      <c r="A1088" s="79"/>
    </row>
    <row r="1089" spans="1:1" x14ac:dyDescent="0.2">
      <c r="A1089" s="79"/>
    </row>
    <row r="1090" spans="1:1" x14ac:dyDescent="0.2">
      <c r="A1090" s="79"/>
    </row>
    <row r="1091" spans="1:1" x14ac:dyDescent="0.2">
      <c r="A1091" s="79"/>
    </row>
    <row r="1092" spans="1:1" x14ac:dyDescent="0.2">
      <c r="A1092" s="79"/>
    </row>
    <row r="1093" spans="1:1" x14ac:dyDescent="0.2">
      <c r="A1093" s="79"/>
    </row>
    <row r="1094" spans="1:1" x14ac:dyDescent="0.2">
      <c r="A1094" s="79"/>
    </row>
    <row r="1095" spans="1:1" x14ac:dyDescent="0.2">
      <c r="A1095" s="79"/>
    </row>
    <row r="1096" spans="1:1" x14ac:dyDescent="0.2">
      <c r="A1096" s="79"/>
    </row>
    <row r="1097" spans="1:1" x14ac:dyDescent="0.2">
      <c r="A1097" s="79"/>
    </row>
    <row r="1098" spans="1:1" x14ac:dyDescent="0.2">
      <c r="A1098" s="79"/>
    </row>
    <row r="1099" spans="1:1" x14ac:dyDescent="0.2">
      <c r="A1099" s="79"/>
    </row>
    <row r="1100" spans="1:1" x14ac:dyDescent="0.2">
      <c r="A1100" s="79"/>
    </row>
    <row r="1101" spans="1:1" x14ac:dyDescent="0.2">
      <c r="A1101" s="79"/>
    </row>
    <row r="1102" spans="1:1" x14ac:dyDescent="0.2">
      <c r="A1102" s="79"/>
    </row>
    <row r="1103" spans="1:1" x14ac:dyDescent="0.2">
      <c r="A1103" s="79"/>
    </row>
    <row r="1104" spans="1:1" x14ac:dyDescent="0.2">
      <c r="A1104" s="79"/>
    </row>
    <row r="1105" spans="1:1" x14ac:dyDescent="0.2">
      <c r="A1105" s="79"/>
    </row>
    <row r="1106" spans="1:1" x14ac:dyDescent="0.2">
      <c r="A1106" s="79"/>
    </row>
    <row r="1107" spans="1:1" x14ac:dyDescent="0.2">
      <c r="A1107" s="79"/>
    </row>
    <row r="1108" spans="1:1" x14ac:dyDescent="0.2">
      <c r="A1108" s="79"/>
    </row>
    <row r="1109" spans="1:1" x14ac:dyDescent="0.2">
      <c r="A1109" s="79"/>
    </row>
    <row r="1110" spans="1:1" x14ac:dyDescent="0.2">
      <c r="A1110" s="79"/>
    </row>
    <row r="1111" spans="1:1" x14ac:dyDescent="0.2">
      <c r="A1111" s="79"/>
    </row>
    <row r="1112" spans="1:1" x14ac:dyDescent="0.2">
      <c r="A1112" s="79"/>
    </row>
    <row r="1113" spans="1:1" x14ac:dyDescent="0.2">
      <c r="A1113" s="79"/>
    </row>
    <row r="1114" spans="1:1" x14ac:dyDescent="0.2">
      <c r="A1114" s="79"/>
    </row>
    <row r="1115" spans="1:1" x14ac:dyDescent="0.2">
      <c r="A1115" s="79"/>
    </row>
    <row r="1116" spans="1:1" x14ac:dyDescent="0.2">
      <c r="A1116" s="79"/>
    </row>
    <row r="1117" spans="1:1" x14ac:dyDescent="0.2">
      <c r="A1117" s="79"/>
    </row>
    <row r="1118" spans="1:1" x14ac:dyDescent="0.2">
      <c r="A1118" s="79"/>
    </row>
    <row r="1119" spans="1:1" x14ac:dyDescent="0.2">
      <c r="A1119" s="79"/>
    </row>
    <row r="1120" spans="1:1" x14ac:dyDescent="0.2">
      <c r="A1120" s="79"/>
    </row>
    <row r="1121" spans="1:1" x14ac:dyDescent="0.2">
      <c r="A1121" s="79"/>
    </row>
    <row r="1122" spans="1:1" x14ac:dyDescent="0.2">
      <c r="A1122" s="79"/>
    </row>
    <row r="1123" spans="1:1" x14ac:dyDescent="0.2">
      <c r="A1123" s="79"/>
    </row>
    <row r="1124" spans="1:1" x14ac:dyDescent="0.2">
      <c r="A1124" s="79"/>
    </row>
    <row r="1125" spans="1:1" x14ac:dyDescent="0.2">
      <c r="A1125" s="79"/>
    </row>
    <row r="1126" spans="1:1" x14ac:dyDescent="0.2">
      <c r="A1126" s="79"/>
    </row>
    <row r="1127" spans="1:1" x14ac:dyDescent="0.2">
      <c r="A1127" s="79"/>
    </row>
    <row r="1128" spans="1:1" x14ac:dyDescent="0.2">
      <c r="A1128" s="79"/>
    </row>
    <row r="1129" spans="1:1" x14ac:dyDescent="0.2">
      <c r="A1129" s="79"/>
    </row>
    <row r="1130" spans="1:1" x14ac:dyDescent="0.2">
      <c r="A1130" s="79"/>
    </row>
    <row r="1131" spans="1:1" x14ac:dyDescent="0.2">
      <c r="A1131" s="79"/>
    </row>
    <row r="1132" spans="1:1" x14ac:dyDescent="0.2">
      <c r="A1132" s="79"/>
    </row>
    <row r="1133" spans="1:1" x14ac:dyDescent="0.2">
      <c r="A1133" s="79"/>
    </row>
    <row r="1134" spans="1:1" x14ac:dyDescent="0.2">
      <c r="A1134" s="79"/>
    </row>
    <row r="1135" spans="1:1" x14ac:dyDescent="0.2">
      <c r="A1135" s="79"/>
    </row>
    <row r="1136" spans="1:1" x14ac:dyDescent="0.2">
      <c r="A1136" s="79"/>
    </row>
    <row r="1137" spans="1:1" x14ac:dyDescent="0.2">
      <c r="A1137" s="79"/>
    </row>
    <row r="1138" spans="1:1" x14ac:dyDescent="0.2">
      <c r="A1138" s="79"/>
    </row>
    <row r="1139" spans="1:1" x14ac:dyDescent="0.2">
      <c r="A1139" s="79"/>
    </row>
    <row r="1140" spans="1:1" x14ac:dyDescent="0.2">
      <c r="A1140" s="79"/>
    </row>
    <row r="1141" spans="1:1" x14ac:dyDescent="0.2">
      <c r="A1141" s="79"/>
    </row>
    <row r="1142" spans="1:1" x14ac:dyDescent="0.2">
      <c r="A1142" s="79"/>
    </row>
    <row r="1143" spans="1:1" x14ac:dyDescent="0.2">
      <c r="A1143" s="79"/>
    </row>
    <row r="1144" spans="1:1" x14ac:dyDescent="0.2">
      <c r="A1144" s="79"/>
    </row>
    <row r="1145" spans="1:1" x14ac:dyDescent="0.2">
      <c r="A1145" s="79"/>
    </row>
    <row r="1146" spans="1:1" x14ac:dyDescent="0.2">
      <c r="A1146" s="79"/>
    </row>
    <row r="1147" spans="1:1" x14ac:dyDescent="0.2">
      <c r="A1147" s="79"/>
    </row>
    <row r="1148" spans="1:1" x14ac:dyDescent="0.2">
      <c r="A1148" s="79"/>
    </row>
    <row r="1149" spans="1:1" x14ac:dyDescent="0.2">
      <c r="A1149" s="79"/>
    </row>
    <row r="1150" spans="1:1" x14ac:dyDescent="0.2">
      <c r="A1150" s="79"/>
    </row>
    <row r="1151" spans="1:1" x14ac:dyDescent="0.2">
      <c r="A1151" s="79"/>
    </row>
    <row r="1152" spans="1:1" x14ac:dyDescent="0.2">
      <c r="A1152" s="79"/>
    </row>
    <row r="1153" spans="1:1" x14ac:dyDescent="0.2">
      <c r="A1153" s="79"/>
    </row>
    <row r="1154" spans="1:1" x14ac:dyDescent="0.2">
      <c r="A1154" s="79"/>
    </row>
    <row r="1155" spans="1:1" x14ac:dyDescent="0.2">
      <c r="A1155" s="79"/>
    </row>
    <row r="1156" spans="1:1" x14ac:dyDescent="0.2">
      <c r="A1156" s="79"/>
    </row>
    <row r="1157" spans="1:1" x14ac:dyDescent="0.2">
      <c r="A1157" s="79"/>
    </row>
    <row r="1158" spans="1:1" x14ac:dyDescent="0.2">
      <c r="A1158" s="79"/>
    </row>
    <row r="1159" spans="1:1" x14ac:dyDescent="0.2">
      <c r="A1159" s="79"/>
    </row>
    <row r="1160" spans="1:1" x14ac:dyDescent="0.2">
      <c r="A1160" s="79"/>
    </row>
    <row r="1161" spans="1:1" x14ac:dyDescent="0.2">
      <c r="A1161" s="79"/>
    </row>
    <row r="1162" spans="1:1" x14ac:dyDescent="0.2">
      <c r="A1162" s="79"/>
    </row>
    <row r="1163" spans="1:1" x14ac:dyDescent="0.2">
      <c r="A1163" s="79"/>
    </row>
    <row r="1164" spans="1:1" x14ac:dyDescent="0.2">
      <c r="A1164" s="79"/>
    </row>
    <row r="1165" spans="1:1" x14ac:dyDescent="0.2">
      <c r="A1165" s="79"/>
    </row>
    <row r="1166" spans="1:1" x14ac:dyDescent="0.2">
      <c r="A1166" s="79"/>
    </row>
    <row r="1167" spans="1:1" x14ac:dyDescent="0.2">
      <c r="A1167" s="79"/>
    </row>
    <row r="1168" spans="1:1" x14ac:dyDescent="0.2">
      <c r="A1168" s="79"/>
    </row>
    <row r="1169" spans="1:1" x14ac:dyDescent="0.2">
      <c r="A1169" s="79"/>
    </row>
    <row r="1170" spans="1:1" x14ac:dyDescent="0.2">
      <c r="A1170" s="79"/>
    </row>
    <row r="1171" spans="1:1" x14ac:dyDescent="0.2">
      <c r="A1171" s="79"/>
    </row>
    <row r="1172" spans="1:1" x14ac:dyDescent="0.2">
      <c r="A1172" s="79"/>
    </row>
    <row r="1173" spans="1:1" x14ac:dyDescent="0.2">
      <c r="A1173" s="79"/>
    </row>
    <row r="1174" spans="1:1" x14ac:dyDescent="0.2">
      <c r="A1174" s="79"/>
    </row>
    <row r="1175" spans="1:1" x14ac:dyDescent="0.2">
      <c r="A1175" s="79"/>
    </row>
    <row r="1176" spans="1:1" x14ac:dyDescent="0.2">
      <c r="A1176" s="79"/>
    </row>
    <row r="1177" spans="1:1" x14ac:dyDescent="0.2">
      <c r="A1177" s="79"/>
    </row>
    <row r="1178" spans="1:1" x14ac:dyDescent="0.2">
      <c r="A1178" s="79"/>
    </row>
    <row r="1179" spans="1:1" x14ac:dyDescent="0.2">
      <c r="A1179" s="79"/>
    </row>
    <row r="1180" spans="1:1" x14ac:dyDescent="0.2">
      <c r="A1180" s="79"/>
    </row>
    <row r="1181" spans="1:1" x14ac:dyDescent="0.2">
      <c r="A1181" s="79"/>
    </row>
    <row r="1182" spans="1:1" x14ac:dyDescent="0.2">
      <c r="A1182" s="79"/>
    </row>
    <row r="1183" spans="1:1" x14ac:dyDescent="0.2">
      <c r="A1183" s="79"/>
    </row>
    <row r="1184" spans="1:1" x14ac:dyDescent="0.2">
      <c r="A1184" s="79"/>
    </row>
    <row r="1185" spans="1:1" x14ac:dyDescent="0.2">
      <c r="A1185" s="79"/>
    </row>
    <row r="1186" spans="1:1" x14ac:dyDescent="0.2">
      <c r="A1186" s="79"/>
    </row>
    <row r="1187" spans="1:1" x14ac:dyDescent="0.2">
      <c r="A1187" s="79"/>
    </row>
    <row r="1188" spans="1:1" x14ac:dyDescent="0.2">
      <c r="A1188" s="79"/>
    </row>
    <row r="1189" spans="1:1" x14ac:dyDescent="0.2">
      <c r="A1189" s="79"/>
    </row>
    <row r="1190" spans="1:1" x14ac:dyDescent="0.2">
      <c r="A1190" s="79"/>
    </row>
    <row r="1191" spans="1:1" x14ac:dyDescent="0.2">
      <c r="A1191" s="79"/>
    </row>
    <row r="1192" spans="1:1" x14ac:dyDescent="0.2">
      <c r="A1192" s="79"/>
    </row>
    <row r="1193" spans="1:1" x14ac:dyDescent="0.2">
      <c r="A1193" s="79"/>
    </row>
    <row r="1194" spans="1:1" x14ac:dyDescent="0.2">
      <c r="A1194" s="79"/>
    </row>
    <row r="1195" spans="1:1" x14ac:dyDescent="0.2">
      <c r="A1195" s="79"/>
    </row>
    <row r="1196" spans="1:1" x14ac:dyDescent="0.2">
      <c r="A1196" s="79"/>
    </row>
    <row r="1197" spans="1:1" x14ac:dyDescent="0.2">
      <c r="A1197" s="79"/>
    </row>
    <row r="1198" spans="1:1" x14ac:dyDescent="0.2">
      <c r="A1198" s="79"/>
    </row>
    <row r="1199" spans="1:1" x14ac:dyDescent="0.2">
      <c r="A1199" s="79"/>
    </row>
    <row r="1200" spans="1:1" x14ac:dyDescent="0.2">
      <c r="A1200" s="79"/>
    </row>
    <row r="1201" spans="1:1" x14ac:dyDescent="0.2">
      <c r="A1201" s="79"/>
    </row>
    <row r="1202" spans="1:1" x14ac:dyDescent="0.2">
      <c r="A1202" s="79"/>
    </row>
    <row r="1203" spans="1:1" x14ac:dyDescent="0.2">
      <c r="A1203" s="79"/>
    </row>
    <row r="1204" spans="1:1" x14ac:dyDescent="0.2">
      <c r="A1204" s="79"/>
    </row>
    <row r="1205" spans="1:1" x14ac:dyDescent="0.2">
      <c r="A1205" s="79"/>
    </row>
    <row r="1206" spans="1:1" x14ac:dyDescent="0.2">
      <c r="A1206" s="79"/>
    </row>
    <row r="1207" spans="1:1" x14ac:dyDescent="0.2">
      <c r="A1207" s="79"/>
    </row>
    <row r="1208" spans="1:1" x14ac:dyDescent="0.2">
      <c r="A1208" s="79"/>
    </row>
    <row r="1209" spans="1:1" x14ac:dyDescent="0.2">
      <c r="A1209" s="79"/>
    </row>
    <row r="1210" spans="1:1" x14ac:dyDescent="0.2">
      <c r="A1210" s="79"/>
    </row>
    <row r="1211" spans="1:1" x14ac:dyDescent="0.2">
      <c r="A1211" s="79"/>
    </row>
    <row r="1212" spans="1:1" x14ac:dyDescent="0.2">
      <c r="A1212" s="79"/>
    </row>
    <row r="1213" spans="1:1" x14ac:dyDescent="0.2">
      <c r="A1213" s="79"/>
    </row>
    <row r="1214" spans="1:1" x14ac:dyDescent="0.2">
      <c r="A1214" s="79"/>
    </row>
    <row r="1215" spans="1:1" x14ac:dyDescent="0.2">
      <c r="A1215" s="79"/>
    </row>
    <row r="1216" spans="1:1" x14ac:dyDescent="0.2">
      <c r="A1216" s="79"/>
    </row>
    <row r="1217" spans="1:1" x14ac:dyDescent="0.2">
      <c r="A1217" s="79"/>
    </row>
    <row r="1218" spans="1:1" x14ac:dyDescent="0.2">
      <c r="A1218" s="79"/>
    </row>
    <row r="1219" spans="1:1" x14ac:dyDescent="0.2">
      <c r="A1219" s="79"/>
    </row>
    <row r="1220" spans="1:1" x14ac:dyDescent="0.2">
      <c r="A1220" s="79"/>
    </row>
    <row r="1221" spans="1:1" x14ac:dyDescent="0.2">
      <c r="A1221" s="79"/>
    </row>
    <row r="1222" spans="1:1" x14ac:dyDescent="0.2">
      <c r="A1222" s="79"/>
    </row>
    <row r="1223" spans="1:1" x14ac:dyDescent="0.2">
      <c r="A1223" s="79"/>
    </row>
    <row r="1224" spans="1:1" x14ac:dyDescent="0.2">
      <c r="A1224" s="79"/>
    </row>
    <row r="1225" spans="1:1" x14ac:dyDescent="0.2">
      <c r="A1225" s="79"/>
    </row>
    <row r="1226" spans="1:1" x14ac:dyDescent="0.2">
      <c r="A1226" s="79"/>
    </row>
    <row r="1227" spans="1:1" x14ac:dyDescent="0.2">
      <c r="A1227" s="79"/>
    </row>
    <row r="1228" spans="1:1" x14ac:dyDescent="0.2">
      <c r="A1228" s="79"/>
    </row>
    <row r="1229" spans="1:1" x14ac:dyDescent="0.2">
      <c r="A1229" s="79"/>
    </row>
    <row r="1230" spans="1:1" x14ac:dyDescent="0.2">
      <c r="A1230" s="79"/>
    </row>
    <row r="1231" spans="1:1" x14ac:dyDescent="0.2">
      <c r="A1231" s="79"/>
    </row>
    <row r="1232" spans="1:1" x14ac:dyDescent="0.2">
      <c r="A1232" s="79"/>
    </row>
    <row r="1233" spans="1:1" x14ac:dyDescent="0.2">
      <c r="A1233" s="79"/>
    </row>
    <row r="1234" spans="1:1" x14ac:dyDescent="0.2">
      <c r="A1234" s="79"/>
    </row>
    <row r="1235" spans="1:1" x14ac:dyDescent="0.2">
      <c r="A1235" s="79"/>
    </row>
    <row r="1236" spans="1:1" x14ac:dyDescent="0.2">
      <c r="A1236" s="79"/>
    </row>
    <row r="1237" spans="1:1" x14ac:dyDescent="0.2">
      <c r="A1237" s="79"/>
    </row>
    <row r="1238" spans="1:1" x14ac:dyDescent="0.2">
      <c r="A1238" s="79"/>
    </row>
    <row r="1239" spans="1:1" x14ac:dyDescent="0.2">
      <c r="A1239" s="79"/>
    </row>
    <row r="1240" spans="1:1" x14ac:dyDescent="0.2">
      <c r="A1240" s="79"/>
    </row>
    <row r="1241" spans="1:1" x14ac:dyDescent="0.2">
      <c r="A1241" s="79"/>
    </row>
    <row r="1242" spans="1:1" x14ac:dyDescent="0.2">
      <c r="A1242" s="79"/>
    </row>
    <row r="1243" spans="1:1" x14ac:dyDescent="0.2">
      <c r="A1243" s="79"/>
    </row>
    <row r="1244" spans="1:1" x14ac:dyDescent="0.2">
      <c r="A1244" s="79"/>
    </row>
    <row r="1245" spans="1:1" x14ac:dyDescent="0.2">
      <c r="A1245" s="79"/>
    </row>
    <row r="1246" spans="1:1" x14ac:dyDescent="0.2">
      <c r="A1246" s="79"/>
    </row>
    <row r="1247" spans="1:1" x14ac:dyDescent="0.2">
      <c r="A1247" s="79"/>
    </row>
    <row r="1248" spans="1:1" x14ac:dyDescent="0.2">
      <c r="A1248" s="79"/>
    </row>
    <row r="1249" spans="1:1" x14ac:dyDescent="0.2">
      <c r="A1249" s="79"/>
    </row>
    <row r="1250" spans="1:1" x14ac:dyDescent="0.2">
      <c r="A1250" s="79"/>
    </row>
    <row r="1251" spans="1:1" x14ac:dyDescent="0.2">
      <c r="A1251" s="79"/>
    </row>
    <row r="1252" spans="1:1" x14ac:dyDescent="0.2">
      <c r="A1252" s="79"/>
    </row>
    <row r="1253" spans="1:1" x14ac:dyDescent="0.2">
      <c r="A1253" s="79"/>
    </row>
    <row r="1254" spans="1:1" x14ac:dyDescent="0.2">
      <c r="A1254" s="79"/>
    </row>
    <row r="1255" spans="1:1" x14ac:dyDescent="0.2">
      <c r="A1255" s="79"/>
    </row>
    <row r="1256" spans="1:1" x14ac:dyDescent="0.2">
      <c r="A1256" s="79"/>
    </row>
    <row r="1257" spans="1:1" x14ac:dyDescent="0.2">
      <c r="A1257" s="79"/>
    </row>
    <row r="1258" spans="1:1" x14ac:dyDescent="0.2">
      <c r="A1258" s="79"/>
    </row>
    <row r="1259" spans="1:1" x14ac:dyDescent="0.2">
      <c r="A1259" s="79"/>
    </row>
    <row r="1260" spans="1:1" x14ac:dyDescent="0.2">
      <c r="A1260" s="79"/>
    </row>
    <row r="1261" spans="1:1" x14ac:dyDescent="0.2">
      <c r="A1261" s="79"/>
    </row>
    <row r="1262" spans="1:1" x14ac:dyDescent="0.2">
      <c r="A1262" s="79"/>
    </row>
    <row r="1263" spans="1:1" x14ac:dyDescent="0.2">
      <c r="A1263" s="79"/>
    </row>
    <row r="1264" spans="1:1" x14ac:dyDescent="0.2">
      <c r="A1264" s="79"/>
    </row>
    <row r="1265" spans="1:1" x14ac:dyDescent="0.2">
      <c r="A1265" s="79"/>
    </row>
    <row r="1266" spans="1:1" x14ac:dyDescent="0.2">
      <c r="A1266" s="79"/>
    </row>
    <row r="1267" spans="1:1" x14ac:dyDescent="0.2">
      <c r="A1267" s="79"/>
    </row>
    <row r="1268" spans="1:1" x14ac:dyDescent="0.2">
      <c r="A1268" s="79"/>
    </row>
    <row r="1269" spans="1:1" x14ac:dyDescent="0.2">
      <c r="A1269" s="79"/>
    </row>
    <row r="1270" spans="1:1" x14ac:dyDescent="0.2">
      <c r="A1270" s="79"/>
    </row>
    <row r="1271" spans="1:1" x14ac:dyDescent="0.2">
      <c r="A1271" s="79"/>
    </row>
    <row r="1272" spans="1:1" x14ac:dyDescent="0.2">
      <c r="A1272" s="79"/>
    </row>
    <row r="1273" spans="1:1" x14ac:dyDescent="0.2">
      <c r="A1273" s="79"/>
    </row>
    <row r="1274" spans="1:1" x14ac:dyDescent="0.2">
      <c r="A1274" s="79"/>
    </row>
    <row r="1275" spans="1:1" x14ac:dyDescent="0.2">
      <c r="A1275" s="79"/>
    </row>
    <row r="1276" spans="1:1" x14ac:dyDescent="0.2">
      <c r="A1276" s="79"/>
    </row>
    <row r="1277" spans="1:1" x14ac:dyDescent="0.2">
      <c r="A1277" s="79"/>
    </row>
    <row r="1278" spans="1:1" x14ac:dyDescent="0.2">
      <c r="A1278" s="79"/>
    </row>
    <row r="1279" spans="1:1" x14ac:dyDescent="0.2">
      <c r="A1279" s="79"/>
    </row>
    <row r="1280" spans="1:1" x14ac:dyDescent="0.2">
      <c r="A1280" s="79"/>
    </row>
    <row r="1281" spans="1:1" x14ac:dyDescent="0.2">
      <c r="A1281" s="79"/>
    </row>
    <row r="1282" spans="1:1" x14ac:dyDescent="0.2">
      <c r="A1282" s="79"/>
    </row>
    <row r="1283" spans="1:1" x14ac:dyDescent="0.2">
      <c r="A1283" s="79"/>
    </row>
    <row r="1284" spans="1:1" x14ac:dyDescent="0.2">
      <c r="A1284" s="79"/>
    </row>
    <row r="1285" spans="1:1" x14ac:dyDescent="0.2">
      <c r="A1285" s="79"/>
    </row>
    <row r="1286" spans="1:1" x14ac:dyDescent="0.2">
      <c r="A1286" s="79"/>
    </row>
    <row r="1287" spans="1:1" x14ac:dyDescent="0.2">
      <c r="A1287" s="79"/>
    </row>
    <row r="1288" spans="1:1" x14ac:dyDescent="0.2">
      <c r="A1288" s="79"/>
    </row>
    <row r="1289" spans="1:1" x14ac:dyDescent="0.2">
      <c r="A1289" s="79"/>
    </row>
    <row r="1290" spans="1:1" x14ac:dyDescent="0.2">
      <c r="A1290" s="79"/>
    </row>
    <row r="1291" spans="1:1" x14ac:dyDescent="0.2">
      <c r="A1291" s="79"/>
    </row>
    <row r="1292" spans="1:1" x14ac:dyDescent="0.2">
      <c r="A1292" s="79"/>
    </row>
    <row r="1293" spans="1:1" x14ac:dyDescent="0.2">
      <c r="A1293" s="79"/>
    </row>
    <row r="1294" spans="1:1" x14ac:dyDescent="0.2">
      <c r="A1294" s="79"/>
    </row>
    <row r="1295" spans="1:1" x14ac:dyDescent="0.2">
      <c r="A1295" s="79"/>
    </row>
    <row r="1296" spans="1:1" x14ac:dyDescent="0.2">
      <c r="A1296" s="79"/>
    </row>
    <row r="1297" spans="1:1" x14ac:dyDescent="0.2">
      <c r="A1297" s="79"/>
    </row>
    <row r="1298" spans="1:1" x14ac:dyDescent="0.2">
      <c r="A1298" s="79"/>
    </row>
    <row r="1299" spans="1:1" x14ac:dyDescent="0.2">
      <c r="A1299" s="79"/>
    </row>
    <row r="1300" spans="1:1" x14ac:dyDescent="0.2">
      <c r="A1300" s="79"/>
    </row>
    <row r="1301" spans="1:1" x14ac:dyDescent="0.2">
      <c r="A1301" s="79"/>
    </row>
    <row r="1302" spans="1:1" x14ac:dyDescent="0.2">
      <c r="A1302" s="79"/>
    </row>
    <row r="1303" spans="1:1" x14ac:dyDescent="0.2">
      <c r="A1303" s="79"/>
    </row>
    <row r="1304" spans="1:1" x14ac:dyDescent="0.2">
      <c r="A1304" s="79"/>
    </row>
    <row r="1305" spans="1:1" x14ac:dyDescent="0.2">
      <c r="A1305" s="79"/>
    </row>
    <row r="1306" spans="1:1" x14ac:dyDescent="0.2">
      <c r="A1306" s="79"/>
    </row>
    <row r="1307" spans="1:1" x14ac:dyDescent="0.2">
      <c r="A1307" s="79"/>
    </row>
    <row r="1308" spans="1:1" x14ac:dyDescent="0.2">
      <c r="A1308" s="79"/>
    </row>
    <row r="1309" spans="1:1" x14ac:dyDescent="0.2">
      <c r="A1309" s="79"/>
    </row>
    <row r="1310" spans="1:1" x14ac:dyDescent="0.2">
      <c r="A1310" s="79"/>
    </row>
    <row r="1311" spans="1:1" x14ac:dyDescent="0.2">
      <c r="A1311" s="79"/>
    </row>
    <row r="1312" spans="1:1" x14ac:dyDescent="0.2">
      <c r="A1312" s="79"/>
    </row>
    <row r="1313" spans="1:1" x14ac:dyDescent="0.2">
      <c r="A1313" s="79"/>
    </row>
    <row r="1314" spans="1:1" x14ac:dyDescent="0.2">
      <c r="A1314" s="79"/>
    </row>
    <row r="1315" spans="1:1" x14ac:dyDescent="0.2">
      <c r="A1315" s="79"/>
    </row>
    <row r="1316" spans="1:1" x14ac:dyDescent="0.2">
      <c r="A1316" s="79"/>
    </row>
    <row r="1317" spans="1:1" x14ac:dyDescent="0.2">
      <c r="A1317" s="79"/>
    </row>
    <row r="1318" spans="1:1" x14ac:dyDescent="0.2">
      <c r="A1318" s="79"/>
    </row>
    <row r="1319" spans="1:1" x14ac:dyDescent="0.2">
      <c r="A1319" s="79"/>
    </row>
    <row r="1320" spans="1:1" x14ac:dyDescent="0.2">
      <c r="A1320" s="79"/>
    </row>
    <row r="1321" spans="1:1" x14ac:dyDescent="0.2">
      <c r="A1321" s="79"/>
    </row>
    <row r="1322" spans="1:1" x14ac:dyDescent="0.2">
      <c r="A1322" s="79"/>
    </row>
    <row r="1323" spans="1:1" x14ac:dyDescent="0.2">
      <c r="A1323" s="79"/>
    </row>
    <row r="1324" spans="1:1" x14ac:dyDescent="0.2">
      <c r="A1324" s="79"/>
    </row>
    <row r="1325" spans="1:1" x14ac:dyDescent="0.2">
      <c r="A1325" s="79"/>
    </row>
    <row r="1326" spans="1:1" x14ac:dyDescent="0.2">
      <c r="A1326" s="79"/>
    </row>
    <row r="1327" spans="1:1" x14ac:dyDescent="0.2">
      <c r="A1327" s="79"/>
    </row>
    <row r="1328" spans="1:1" x14ac:dyDescent="0.2">
      <c r="A1328" s="79"/>
    </row>
    <row r="1329" spans="1:1" x14ac:dyDescent="0.2">
      <c r="A1329" s="79"/>
    </row>
    <row r="1330" spans="1:1" x14ac:dyDescent="0.2">
      <c r="A1330" s="79"/>
    </row>
    <row r="1331" spans="1:1" x14ac:dyDescent="0.2">
      <c r="A1331" s="79"/>
    </row>
    <row r="1332" spans="1:1" x14ac:dyDescent="0.2">
      <c r="A1332" s="79"/>
    </row>
    <row r="1333" spans="1:1" x14ac:dyDescent="0.2">
      <c r="A1333" s="79"/>
    </row>
    <row r="1334" spans="1:1" x14ac:dyDescent="0.2">
      <c r="A1334" s="79"/>
    </row>
    <row r="1335" spans="1:1" x14ac:dyDescent="0.2">
      <c r="A1335" s="79"/>
    </row>
    <row r="1336" spans="1:1" x14ac:dyDescent="0.2">
      <c r="A1336" s="79"/>
    </row>
    <row r="1337" spans="1:1" x14ac:dyDescent="0.2">
      <c r="A1337" s="79"/>
    </row>
    <row r="1338" spans="1:1" x14ac:dyDescent="0.2">
      <c r="A1338" s="79"/>
    </row>
    <row r="1339" spans="1:1" x14ac:dyDescent="0.2">
      <c r="A1339" s="79"/>
    </row>
    <row r="1340" spans="1:1" x14ac:dyDescent="0.2">
      <c r="A1340" s="79"/>
    </row>
    <row r="1341" spans="1:1" x14ac:dyDescent="0.2">
      <c r="A1341" s="79"/>
    </row>
    <row r="1342" spans="1:1" x14ac:dyDescent="0.2">
      <c r="A1342" s="79"/>
    </row>
    <row r="1343" spans="1:1" x14ac:dyDescent="0.2">
      <c r="A1343" s="79"/>
    </row>
    <row r="1344" spans="1:1" x14ac:dyDescent="0.2">
      <c r="A1344" s="79"/>
    </row>
    <row r="1345" spans="1:1" x14ac:dyDescent="0.2">
      <c r="A1345" s="79"/>
    </row>
    <row r="1346" spans="1:1" x14ac:dyDescent="0.2">
      <c r="A1346" s="79"/>
    </row>
    <row r="1347" spans="1:1" x14ac:dyDescent="0.2">
      <c r="A1347" s="79"/>
    </row>
    <row r="1348" spans="1:1" x14ac:dyDescent="0.2">
      <c r="A1348" s="79"/>
    </row>
    <row r="1349" spans="1:1" x14ac:dyDescent="0.2">
      <c r="A1349" s="79"/>
    </row>
    <row r="1350" spans="1:1" x14ac:dyDescent="0.2">
      <c r="A1350" s="79"/>
    </row>
    <row r="1351" spans="1:1" x14ac:dyDescent="0.2">
      <c r="A1351" s="79"/>
    </row>
    <row r="1352" spans="1:1" x14ac:dyDescent="0.2">
      <c r="A1352" s="79"/>
    </row>
    <row r="1353" spans="1:1" x14ac:dyDescent="0.2">
      <c r="A1353" s="79"/>
    </row>
    <row r="1354" spans="1:1" x14ac:dyDescent="0.2">
      <c r="A1354" s="79"/>
    </row>
    <row r="1355" spans="1:1" x14ac:dyDescent="0.2">
      <c r="A1355" s="79"/>
    </row>
    <row r="1356" spans="1:1" x14ac:dyDescent="0.2">
      <c r="A1356" s="79"/>
    </row>
    <row r="1357" spans="1:1" x14ac:dyDescent="0.2">
      <c r="A1357" s="79"/>
    </row>
    <row r="1358" spans="1:1" x14ac:dyDescent="0.2">
      <c r="A1358" s="79"/>
    </row>
    <row r="1359" spans="1:1" x14ac:dyDescent="0.2">
      <c r="A1359" s="79"/>
    </row>
    <row r="1360" spans="1:1" x14ac:dyDescent="0.2">
      <c r="A1360" s="79"/>
    </row>
    <row r="1361" spans="1:1" x14ac:dyDescent="0.2">
      <c r="A1361" s="79"/>
    </row>
    <row r="1362" spans="1:1" x14ac:dyDescent="0.2">
      <c r="A1362" s="79"/>
    </row>
    <row r="1363" spans="1:1" x14ac:dyDescent="0.2">
      <c r="A1363" s="79"/>
    </row>
    <row r="1364" spans="1:1" x14ac:dyDescent="0.2">
      <c r="A1364" s="79"/>
    </row>
    <row r="1365" spans="1:1" x14ac:dyDescent="0.2">
      <c r="A1365" s="79"/>
    </row>
    <row r="1366" spans="1:1" x14ac:dyDescent="0.2">
      <c r="A1366" s="79"/>
    </row>
    <row r="1367" spans="1:1" x14ac:dyDescent="0.2">
      <c r="A1367" s="79"/>
    </row>
    <row r="1368" spans="1:1" x14ac:dyDescent="0.2">
      <c r="A1368" s="79"/>
    </row>
    <row r="1369" spans="1:1" x14ac:dyDescent="0.2">
      <c r="A1369" s="79"/>
    </row>
    <row r="1370" spans="1:1" x14ac:dyDescent="0.2">
      <c r="A1370" s="79"/>
    </row>
    <row r="1371" spans="1:1" x14ac:dyDescent="0.2">
      <c r="A1371" s="79"/>
    </row>
    <row r="1372" spans="1:1" x14ac:dyDescent="0.2">
      <c r="A1372" s="79"/>
    </row>
    <row r="1373" spans="1:1" x14ac:dyDescent="0.2">
      <c r="A1373" s="79"/>
    </row>
    <row r="1374" spans="1:1" x14ac:dyDescent="0.2">
      <c r="A1374" s="79"/>
    </row>
    <row r="1375" spans="1:1" x14ac:dyDescent="0.2">
      <c r="A1375" s="79"/>
    </row>
    <row r="1376" spans="1:1" x14ac:dyDescent="0.2">
      <c r="A1376" s="79"/>
    </row>
    <row r="1377" spans="1:1" x14ac:dyDescent="0.2">
      <c r="A1377" s="79"/>
    </row>
    <row r="1378" spans="1:1" x14ac:dyDescent="0.2">
      <c r="A1378" s="79"/>
    </row>
    <row r="1379" spans="1:1" x14ac:dyDescent="0.2">
      <c r="A1379" s="79"/>
    </row>
    <row r="1380" spans="1:1" x14ac:dyDescent="0.2">
      <c r="A1380" s="79"/>
    </row>
    <row r="1381" spans="1:1" x14ac:dyDescent="0.2">
      <c r="A1381" s="79"/>
    </row>
    <row r="1382" spans="1:1" x14ac:dyDescent="0.2">
      <c r="A1382" s="79"/>
    </row>
    <row r="1383" spans="1:1" x14ac:dyDescent="0.2">
      <c r="A1383" s="79"/>
    </row>
    <row r="1384" spans="1:1" x14ac:dyDescent="0.2">
      <c r="A1384" s="79"/>
    </row>
    <row r="1385" spans="1:1" x14ac:dyDescent="0.2">
      <c r="A1385" s="79"/>
    </row>
    <row r="1386" spans="1:1" x14ac:dyDescent="0.2">
      <c r="A1386" s="79"/>
    </row>
    <row r="1387" spans="1:1" x14ac:dyDescent="0.2">
      <c r="A1387" s="79"/>
    </row>
    <row r="1388" spans="1:1" x14ac:dyDescent="0.2">
      <c r="A1388" s="79"/>
    </row>
    <row r="1389" spans="1:1" x14ac:dyDescent="0.2">
      <c r="A1389" s="79"/>
    </row>
    <row r="1390" spans="1:1" x14ac:dyDescent="0.2">
      <c r="A1390" s="79"/>
    </row>
    <row r="1391" spans="1:1" x14ac:dyDescent="0.2">
      <c r="A1391" s="79"/>
    </row>
    <row r="1392" spans="1:1" x14ac:dyDescent="0.2">
      <c r="A1392" s="79"/>
    </row>
    <row r="1393" spans="1:1" x14ac:dyDescent="0.2">
      <c r="A1393" s="79"/>
    </row>
    <row r="1394" spans="1:1" x14ac:dyDescent="0.2">
      <c r="A1394" s="79"/>
    </row>
    <row r="1395" spans="1:1" x14ac:dyDescent="0.2">
      <c r="A1395" s="79"/>
    </row>
    <row r="1396" spans="1:1" x14ac:dyDescent="0.2">
      <c r="A1396" s="79"/>
    </row>
    <row r="1397" spans="1:1" x14ac:dyDescent="0.2">
      <c r="A1397" s="79"/>
    </row>
    <row r="1398" spans="1:1" x14ac:dyDescent="0.2">
      <c r="A1398" s="79"/>
    </row>
    <row r="1399" spans="1:1" x14ac:dyDescent="0.2">
      <c r="A1399" s="79"/>
    </row>
    <row r="1400" spans="1:1" x14ac:dyDescent="0.2">
      <c r="A1400" s="79"/>
    </row>
    <row r="1401" spans="1:1" x14ac:dyDescent="0.2">
      <c r="A1401" s="79"/>
    </row>
    <row r="1402" spans="1:1" x14ac:dyDescent="0.2">
      <c r="A1402" s="79"/>
    </row>
    <row r="1403" spans="1:1" x14ac:dyDescent="0.2">
      <c r="A1403" s="79"/>
    </row>
    <row r="1404" spans="1:1" x14ac:dyDescent="0.2">
      <c r="A1404" s="79"/>
    </row>
    <row r="1405" spans="1:1" x14ac:dyDescent="0.2">
      <c r="A1405" s="79"/>
    </row>
    <row r="1406" spans="1:1" x14ac:dyDescent="0.2">
      <c r="A1406" s="79"/>
    </row>
    <row r="1407" spans="1:1" x14ac:dyDescent="0.2">
      <c r="A1407" s="79"/>
    </row>
    <row r="1408" spans="1:1" x14ac:dyDescent="0.2">
      <c r="A1408" s="79"/>
    </row>
    <row r="1409" spans="1:1" x14ac:dyDescent="0.2">
      <c r="A1409" s="79"/>
    </row>
    <row r="1410" spans="1:1" x14ac:dyDescent="0.2">
      <c r="A1410" s="79"/>
    </row>
    <row r="1411" spans="1:1" x14ac:dyDescent="0.2">
      <c r="A1411" s="79"/>
    </row>
    <row r="1412" spans="1:1" x14ac:dyDescent="0.2">
      <c r="A1412" s="79"/>
    </row>
    <row r="1413" spans="1:1" x14ac:dyDescent="0.2">
      <c r="A1413" s="79"/>
    </row>
    <row r="1414" spans="1:1" x14ac:dyDescent="0.2">
      <c r="A1414" s="79"/>
    </row>
    <row r="1415" spans="1:1" x14ac:dyDescent="0.2">
      <c r="A1415" s="79"/>
    </row>
    <row r="1416" spans="1:1" x14ac:dyDescent="0.2">
      <c r="A1416" s="79"/>
    </row>
    <row r="1417" spans="1:1" x14ac:dyDescent="0.2">
      <c r="A1417" s="79"/>
    </row>
    <row r="1418" spans="1:1" x14ac:dyDescent="0.2">
      <c r="A1418" s="79"/>
    </row>
    <row r="1419" spans="1:1" x14ac:dyDescent="0.2">
      <c r="A1419" s="79"/>
    </row>
    <row r="1420" spans="1:1" x14ac:dyDescent="0.2">
      <c r="A1420" s="79"/>
    </row>
    <row r="1421" spans="1:1" x14ac:dyDescent="0.2">
      <c r="A1421" s="79"/>
    </row>
    <row r="1422" spans="1:1" x14ac:dyDescent="0.2">
      <c r="A1422" s="79"/>
    </row>
    <row r="1423" spans="1:1" x14ac:dyDescent="0.2">
      <c r="A1423" s="79"/>
    </row>
    <row r="1424" spans="1:1" x14ac:dyDescent="0.2">
      <c r="A1424" s="79"/>
    </row>
    <row r="1425" spans="1:1" x14ac:dyDescent="0.2">
      <c r="A1425" s="79"/>
    </row>
    <row r="1426" spans="1:1" x14ac:dyDescent="0.2">
      <c r="A1426" s="79"/>
    </row>
    <row r="1427" spans="1:1" x14ac:dyDescent="0.2">
      <c r="A1427" s="79"/>
    </row>
    <row r="1428" spans="1:1" x14ac:dyDescent="0.2">
      <c r="A1428" s="79"/>
    </row>
    <row r="1429" spans="1:1" x14ac:dyDescent="0.2">
      <c r="A1429" s="79"/>
    </row>
    <row r="1430" spans="1:1" x14ac:dyDescent="0.2">
      <c r="A1430" s="79"/>
    </row>
    <row r="1431" spans="1:1" x14ac:dyDescent="0.2">
      <c r="A1431" s="79"/>
    </row>
    <row r="1432" spans="1:1" x14ac:dyDescent="0.2">
      <c r="A1432" s="79"/>
    </row>
    <row r="1433" spans="1:1" x14ac:dyDescent="0.2">
      <c r="A1433" s="79"/>
    </row>
    <row r="1434" spans="1:1" x14ac:dyDescent="0.2">
      <c r="A1434" s="79"/>
    </row>
    <row r="1435" spans="1:1" x14ac:dyDescent="0.2">
      <c r="A1435" s="79"/>
    </row>
    <row r="1436" spans="1:1" x14ac:dyDescent="0.2">
      <c r="A1436" s="79"/>
    </row>
    <row r="1437" spans="1:1" x14ac:dyDescent="0.2">
      <c r="A1437" s="79"/>
    </row>
    <row r="1438" spans="1:1" x14ac:dyDescent="0.2">
      <c r="A1438" s="79"/>
    </row>
    <row r="1439" spans="1:1" x14ac:dyDescent="0.2">
      <c r="A1439" s="79"/>
    </row>
    <row r="1440" spans="1:1" x14ac:dyDescent="0.2">
      <c r="A1440" s="79"/>
    </row>
    <row r="1441" spans="1:1" x14ac:dyDescent="0.2">
      <c r="A1441" s="79"/>
    </row>
    <row r="1442" spans="1:1" x14ac:dyDescent="0.2">
      <c r="A1442" s="79"/>
    </row>
    <row r="1443" spans="1:1" x14ac:dyDescent="0.2">
      <c r="A1443" s="79"/>
    </row>
    <row r="1444" spans="1:1" x14ac:dyDescent="0.2">
      <c r="A1444" s="79"/>
    </row>
    <row r="1445" spans="1:1" x14ac:dyDescent="0.2">
      <c r="A1445" s="79"/>
    </row>
    <row r="1446" spans="1:1" x14ac:dyDescent="0.2">
      <c r="A1446" s="79"/>
    </row>
    <row r="1447" spans="1:1" x14ac:dyDescent="0.2">
      <c r="A1447" s="79"/>
    </row>
    <row r="1448" spans="1:1" x14ac:dyDescent="0.2">
      <c r="A1448" s="79"/>
    </row>
    <row r="1449" spans="1:1" x14ac:dyDescent="0.2">
      <c r="A1449" s="79"/>
    </row>
    <row r="1450" spans="1:1" x14ac:dyDescent="0.2">
      <c r="A1450" s="79"/>
    </row>
    <row r="1451" spans="1:1" x14ac:dyDescent="0.2">
      <c r="A1451" s="79"/>
    </row>
    <row r="1452" spans="1:1" x14ac:dyDescent="0.2">
      <c r="A1452" s="79"/>
    </row>
    <row r="1453" spans="1:1" x14ac:dyDescent="0.2">
      <c r="A1453" s="79"/>
    </row>
    <row r="1454" spans="1:1" x14ac:dyDescent="0.2">
      <c r="A1454" s="79"/>
    </row>
    <row r="1455" spans="1:1" x14ac:dyDescent="0.2">
      <c r="A1455" s="79"/>
    </row>
    <row r="1456" spans="1:1" x14ac:dyDescent="0.2">
      <c r="A1456" s="79"/>
    </row>
    <row r="1457" spans="1:1" x14ac:dyDescent="0.2">
      <c r="A1457" s="79"/>
    </row>
    <row r="1458" spans="1:1" x14ac:dyDescent="0.2">
      <c r="A1458" s="79"/>
    </row>
    <row r="1459" spans="1:1" x14ac:dyDescent="0.2">
      <c r="A1459" s="79"/>
    </row>
    <row r="1460" spans="1:1" x14ac:dyDescent="0.2">
      <c r="A1460" s="79"/>
    </row>
    <row r="1461" spans="1:1" x14ac:dyDescent="0.2">
      <c r="A1461" s="79"/>
    </row>
    <row r="1462" spans="1:1" x14ac:dyDescent="0.2">
      <c r="A1462" s="79"/>
    </row>
    <row r="1463" spans="1:1" x14ac:dyDescent="0.2">
      <c r="A1463" s="79"/>
    </row>
    <row r="1464" spans="1:1" x14ac:dyDescent="0.2">
      <c r="A1464" s="79"/>
    </row>
    <row r="1465" spans="1:1" x14ac:dyDescent="0.2">
      <c r="A1465" s="79"/>
    </row>
    <row r="1466" spans="1:1" x14ac:dyDescent="0.2">
      <c r="A1466" s="79"/>
    </row>
    <row r="1467" spans="1:1" x14ac:dyDescent="0.2">
      <c r="A1467" s="79"/>
    </row>
    <row r="1468" spans="1:1" x14ac:dyDescent="0.2">
      <c r="A1468" s="79"/>
    </row>
    <row r="1469" spans="1:1" x14ac:dyDescent="0.2">
      <c r="A1469" s="79"/>
    </row>
    <row r="1470" spans="1:1" x14ac:dyDescent="0.2">
      <c r="A1470" s="79"/>
    </row>
    <row r="1471" spans="1:1" x14ac:dyDescent="0.2">
      <c r="A1471" s="79"/>
    </row>
    <row r="1472" spans="1:1" x14ac:dyDescent="0.2">
      <c r="A1472" s="79"/>
    </row>
    <row r="1473" spans="1:1" x14ac:dyDescent="0.2">
      <c r="A1473" s="79"/>
    </row>
    <row r="1474" spans="1:1" x14ac:dyDescent="0.2">
      <c r="A1474" s="79"/>
    </row>
    <row r="1475" spans="1:1" x14ac:dyDescent="0.2">
      <c r="A1475" s="79"/>
    </row>
    <row r="1476" spans="1:1" x14ac:dyDescent="0.2">
      <c r="A1476" s="79"/>
    </row>
    <row r="1477" spans="1:1" x14ac:dyDescent="0.2">
      <c r="A1477" s="79"/>
    </row>
    <row r="1478" spans="1:1" x14ac:dyDescent="0.2">
      <c r="A1478" s="79"/>
    </row>
    <row r="1479" spans="1:1" x14ac:dyDescent="0.2">
      <c r="A1479" s="79"/>
    </row>
    <row r="1480" spans="1:1" x14ac:dyDescent="0.2">
      <c r="A1480" s="79"/>
    </row>
    <row r="1481" spans="1:1" x14ac:dyDescent="0.2">
      <c r="A1481" s="79"/>
    </row>
    <row r="1482" spans="1:1" x14ac:dyDescent="0.2">
      <c r="A1482" s="79"/>
    </row>
    <row r="1483" spans="1:1" x14ac:dyDescent="0.2">
      <c r="A1483" s="79"/>
    </row>
    <row r="1484" spans="1:1" x14ac:dyDescent="0.2">
      <c r="A1484" s="79"/>
    </row>
    <row r="1485" spans="1:1" x14ac:dyDescent="0.2">
      <c r="A1485" s="79"/>
    </row>
    <row r="1486" spans="1:1" x14ac:dyDescent="0.2">
      <c r="A1486" s="79"/>
    </row>
    <row r="1487" spans="1:1" x14ac:dyDescent="0.2">
      <c r="A1487" s="79"/>
    </row>
    <row r="1488" spans="1:1" x14ac:dyDescent="0.2">
      <c r="A1488" s="79"/>
    </row>
    <row r="1489" spans="1:1" x14ac:dyDescent="0.2">
      <c r="A1489" s="79"/>
    </row>
    <row r="1490" spans="1:1" x14ac:dyDescent="0.2">
      <c r="A1490" s="79"/>
    </row>
    <row r="1491" spans="1:1" x14ac:dyDescent="0.2">
      <c r="A1491" s="79"/>
    </row>
    <row r="1492" spans="1:1" x14ac:dyDescent="0.2">
      <c r="A1492" s="79"/>
    </row>
    <row r="1493" spans="1:1" x14ac:dyDescent="0.2">
      <c r="A1493" s="79"/>
    </row>
    <row r="1494" spans="1:1" x14ac:dyDescent="0.2">
      <c r="A1494" s="79"/>
    </row>
    <row r="1495" spans="1:1" x14ac:dyDescent="0.2">
      <c r="A1495" s="79"/>
    </row>
    <row r="1496" spans="1:1" x14ac:dyDescent="0.2">
      <c r="A1496" s="79"/>
    </row>
    <row r="1497" spans="1:1" x14ac:dyDescent="0.2">
      <c r="A1497" s="79"/>
    </row>
    <row r="1498" spans="1:1" x14ac:dyDescent="0.2">
      <c r="A1498" s="79"/>
    </row>
    <row r="1499" spans="1:1" x14ac:dyDescent="0.2">
      <c r="A1499" s="79"/>
    </row>
    <row r="1500" spans="1:1" x14ac:dyDescent="0.2">
      <c r="A1500" s="79"/>
    </row>
    <row r="1501" spans="1:1" x14ac:dyDescent="0.2">
      <c r="A1501" s="79"/>
    </row>
    <row r="1502" spans="1:1" x14ac:dyDescent="0.2">
      <c r="A1502" s="79"/>
    </row>
    <row r="1503" spans="1:1" x14ac:dyDescent="0.2">
      <c r="A1503" s="79"/>
    </row>
    <row r="1504" spans="1:1" x14ac:dyDescent="0.2">
      <c r="A1504" s="79"/>
    </row>
    <row r="1505" spans="1:1" x14ac:dyDescent="0.2">
      <c r="A1505" s="79"/>
    </row>
    <row r="1506" spans="1:1" x14ac:dyDescent="0.2">
      <c r="A1506" s="79"/>
    </row>
    <row r="1507" spans="1:1" x14ac:dyDescent="0.2">
      <c r="A1507" s="79"/>
    </row>
    <row r="1508" spans="1:1" x14ac:dyDescent="0.2">
      <c r="A1508" s="79"/>
    </row>
    <row r="1509" spans="1:1" x14ac:dyDescent="0.2">
      <c r="A1509" s="79"/>
    </row>
    <row r="1510" spans="1:1" x14ac:dyDescent="0.2">
      <c r="A1510" s="79"/>
    </row>
    <row r="1511" spans="1:1" x14ac:dyDescent="0.2">
      <c r="A1511" s="79"/>
    </row>
    <row r="1512" spans="1:1" x14ac:dyDescent="0.2">
      <c r="A1512" s="79"/>
    </row>
    <row r="1513" spans="1:1" x14ac:dyDescent="0.2">
      <c r="A1513" s="79"/>
    </row>
    <row r="1514" spans="1:1" x14ac:dyDescent="0.2">
      <c r="A1514" s="79"/>
    </row>
    <row r="1515" spans="1:1" x14ac:dyDescent="0.2">
      <c r="A1515" s="79"/>
    </row>
    <row r="1516" spans="1:1" x14ac:dyDescent="0.2">
      <c r="A1516" s="79"/>
    </row>
    <row r="1517" spans="1:1" x14ac:dyDescent="0.2">
      <c r="A1517" s="79"/>
    </row>
    <row r="1518" spans="1:1" x14ac:dyDescent="0.2">
      <c r="A1518" s="79"/>
    </row>
    <row r="1519" spans="1:1" x14ac:dyDescent="0.2">
      <c r="A1519" s="79"/>
    </row>
    <row r="1520" spans="1:1" x14ac:dyDescent="0.2">
      <c r="A1520" s="79"/>
    </row>
    <row r="1521" spans="1:1" x14ac:dyDescent="0.2">
      <c r="A1521" s="79"/>
    </row>
    <row r="1522" spans="1:1" x14ac:dyDescent="0.2">
      <c r="A1522" s="79"/>
    </row>
    <row r="1523" spans="1:1" x14ac:dyDescent="0.2">
      <c r="A1523" s="79"/>
    </row>
    <row r="1524" spans="1:1" x14ac:dyDescent="0.2">
      <c r="A1524" s="79"/>
    </row>
    <row r="1525" spans="1:1" x14ac:dyDescent="0.2">
      <c r="A1525" s="79"/>
    </row>
    <row r="1526" spans="1:1" x14ac:dyDescent="0.2">
      <c r="A1526" s="79"/>
    </row>
    <row r="1527" spans="1:1" x14ac:dyDescent="0.2">
      <c r="A1527" s="79"/>
    </row>
    <row r="1528" spans="1:1" x14ac:dyDescent="0.2">
      <c r="A1528" s="79"/>
    </row>
    <row r="1529" spans="1:1" x14ac:dyDescent="0.2">
      <c r="A1529" s="79"/>
    </row>
    <row r="1530" spans="1:1" x14ac:dyDescent="0.2">
      <c r="A1530" s="79"/>
    </row>
    <row r="1531" spans="1:1" x14ac:dyDescent="0.2">
      <c r="A1531" s="79"/>
    </row>
    <row r="1532" spans="1:1" x14ac:dyDescent="0.2">
      <c r="A1532" s="79"/>
    </row>
    <row r="1533" spans="1:1" x14ac:dyDescent="0.2">
      <c r="A1533" s="79"/>
    </row>
    <row r="1534" spans="1:1" x14ac:dyDescent="0.2">
      <c r="A1534" s="79"/>
    </row>
    <row r="1535" spans="1:1" x14ac:dyDescent="0.2">
      <c r="A1535" s="79"/>
    </row>
    <row r="1536" spans="1:1" x14ac:dyDescent="0.2">
      <c r="A1536" s="79"/>
    </row>
    <row r="1537" spans="1:1" x14ac:dyDescent="0.2">
      <c r="A1537" s="79"/>
    </row>
    <row r="1538" spans="1:1" x14ac:dyDescent="0.2">
      <c r="A1538" s="79"/>
    </row>
    <row r="1539" spans="1:1" x14ac:dyDescent="0.2">
      <c r="A1539" s="79"/>
    </row>
    <row r="1540" spans="1:1" x14ac:dyDescent="0.2">
      <c r="A1540" s="79"/>
    </row>
    <row r="1541" spans="1:1" x14ac:dyDescent="0.2">
      <c r="A1541" s="79"/>
    </row>
    <row r="1542" spans="1:1" x14ac:dyDescent="0.2">
      <c r="A1542" s="79"/>
    </row>
    <row r="1543" spans="1:1" x14ac:dyDescent="0.2">
      <c r="A1543" s="79"/>
    </row>
    <row r="1544" spans="1:1" x14ac:dyDescent="0.2">
      <c r="A1544" s="79"/>
    </row>
    <row r="1545" spans="1:1" x14ac:dyDescent="0.2">
      <c r="A1545" s="79"/>
    </row>
    <row r="1546" spans="1:1" x14ac:dyDescent="0.2">
      <c r="A1546" s="79"/>
    </row>
    <row r="1547" spans="1:1" x14ac:dyDescent="0.2">
      <c r="A1547" s="79"/>
    </row>
    <row r="1548" spans="1:1" x14ac:dyDescent="0.2">
      <c r="A1548" s="79"/>
    </row>
    <row r="1549" spans="1:1" x14ac:dyDescent="0.2">
      <c r="A1549" s="79"/>
    </row>
    <row r="1550" spans="1:1" x14ac:dyDescent="0.2">
      <c r="A1550" s="79"/>
    </row>
    <row r="1551" spans="1:1" x14ac:dyDescent="0.2">
      <c r="A1551" s="79"/>
    </row>
    <row r="1552" spans="1:1" x14ac:dyDescent="0.2">
      <c r="A1552" s="79"/>
    </row>
    <row r="1553" spans="1:1" x14ac:dyDescent="0.2">
      <c r="A1553" s="79"/>
    </row>
    <row r="1554" spans="1:1" x14ac:dyDescent="0.2">
      <c r="A1554" s="79"/>
    </row>
    <row r="1555" spans="1:1" x14ac:dyDescent="0.2">
      <c r="A1555" s="79"/>
    </row>
    <row r="1556" spans="1:1" x14ac:dyDescent="0.2">
      <c r="A1556" s="79"/>
    </row>
    <row r="1557" spans="1:1" x14ac:dyDescent="0.2">
      <c r="A1557" s="79"/>
    </row>
    <row r="1558" spans="1:1" x14ac:dyDescent="0.2">
      <c r="A1558" s="79"/>
    </row>
    <row r="1559" spans="1:1" x14ac:dyDescent="0.2">
      <c r="A1559" s="79"/>
    </row>
    <row r="1560" spans="1:1" x14ac:dyDescent="0.2">
      <c r="A1560" s="79"/>
    </row>
    <row r="1561" spans="1:1" x14ac:dyDescent="0.2">
      <c r="A1561" s="79"/>
    </row>
    <row r="1562" spans="1:1" x14ac:dyDescent="0.2">
      <c r="A1562" s="79"/>
    </row>
    <row r="1563" spans="1:1" x14ac:dyDescent="0.2">
      <c r="A1563" s="79"/>
    </row>
    <row r="1564" spans="1:1" x14ac:dyDescent="0.2">
      <c r="A1564" s="79"/>
    </row>
    <row r="1565" spans="1:1" x14ac:dyDescent="0.2">
      <c r="A1565" s="79"/>
    </row>
    <row r="1566" spans="1:1" x14ac:dyDescent="0.2">
      <c r="A1566" s="79"/>
    </row>
    <row r="1567" spans="1:1" x14ac:dyDescent="0.2">
      <c r="A1567" s="79"/>
    </row>
    <row r="1568" spans="1:1" x14ac:dyDescent="0.2">
      <c r="A1568" s="79"/>
    </row>
    <row r="1569" spans="1:1" x14ac:dyDescent="0.2">
      <c r="A1569" s="79"/>
    </row>
    <row r="1570" spans="1:1" x14ac:dyDescent="0.2">
      <c r="A1570" s="79"/>
    </row>
    <row r="1571" spans="1:1" x14ac:dyDescent="0.2">
      <c r="A1571" s="79"/>
    </row>
    <row r="1572" spans="1:1" x14ac:dyDescent="0.2">
      <c r="A1572" s="79"/>
    </row>
    <row r="1573" spans="1:1" x14ac:dyDescent="0.2">
      <c r="A1573" s="79"/>
    </row>
    <row r="1574" spans="1:1" x14ac:dyDescent="0.2">
      <c r="A1574" s="79"/>
    </row>
    <row r="1575" spans="1:1" x14ac:dyDescent="0.2">
      <c r="A1575" s="79"/>
    </row>
    <row r="1576" spans="1:1" x14ac:dyDescent="0.2">
      <c r="A1576" s="79"/>
    </row>
    <row r="1577" spans="1:1" x14ac:dyDescent="0.2">
      <c r="A1577" s="79"/>
    </row>
    <row r="1578" spans="1:1" x14ac:dyDescent="0.2">
      <c r="A1578" s="79"/>
    </row>
    <row r="1579" spans="1:1" x14ac:dyDescent="0.2">
      <c r="A1579" s="79"/>
    </row>
    <row r="1580" spans="1:1" x14ac:dyDescent="0.2">
      <c r="A1580" s="79"/>
    </row>
    <row r="1581" spans="1:1" x14ac:dyDescent="0.2">
      <c r="A1581" s="79"/>
    </row>
    <row r="1582" spans="1:1" x14ac:dyDescent="0.2">
      <c r="A1582" s="79"/>
    </row>
    <row r="1583" spans="1:1" x14ac:dyDescent="0.2">
      <c r="A1583" s="79"/>
    </row>
    <row r="1584" spans="1:1" x14ac:dyDescent="0.2">
      <c r="A1584" s="79"/>
    </row>
    <row r="1585" spans="1:1" x14ac:dyDescent="0.2">
      <c r="A1585" s="79"/>
    </row>
    <row r="1586" spans="1:1" x14ac:dyDescent="0.2">
      <c r="A1586" s="79"/>
    </row>
    <row r="1587" spans="1:1" x14ac:dyDescent="0.2">
      <c r="A1587" s="79"/>
    </row>
    <row r="1588" spans="1:1" x14ac:dyDescent="0.2">
      <c r="A1588" s="79"/>
    </row>
    <row r="1589" spans="1:1" x14ac:dyDescent="0.2">
      <c r="A1589" s="79"/>
    </row>
    <row r="1590" spans="1:1" x14ac:dyDescent="0.2">
      <c r="A1590" s="79"/>
    </row>
    <row r="1591" spans="1:1" x14ac:dyDescent="0.2">
      <c r="A1591" s="79"/>
    </row>
    <row r="1592" spans="1:1" x14ac:dyDescent="0.2">
      <c r="A1592" s="79"/>
    </row>
    <row r="1593" spans="1:1" x14ac:dyDescent="0.2">
      <c r="A1593" s="79"/>
    </row>
    <row r="1594" spans="1:1" x14ac:dyDescent="0.2">
      <c r="A1594" s="79"/>
    </row>
    <row r="1595" spans="1:1" x14ac:dyDescent="0.2">
      <c r="A1595" s="79"/>
    </row>
    <row r="1596" spans="1:1" x14ac:dyDescent="0.2">
      <c r="A1596" s="79"/>
    </row>
    <row r="1597" spans="1:1" x14ac:dyDescent="0.2">
      <c r="A1597" s="79"/>
    </row>
    <row r="1598" spans="1:1" x14ac:dyDescent="0.2">
      <c r="A1598" s="79"/>
    </row>
    <row r="1599" spans="1:1" x14ac:dyDescent="0.2">
      <c r="A1599" s="79"/>
    </row>
    <row r="1600" spans="1:1" x14ac:dyDescent="0.2">
      <c r="A1600" s="79"/>
    </row>
    <row r="1601" spans="1:1" x14ac:dyDescent="0.2">
      <c r="A1601" s="79"/>
    </row>
    <row r="1602" spans="1:1" x14ac:dyDescent="0.2">
      <c r="A1602" s="79"/>
    </row>
    <row r="1603" spans="1:1" x14ac:dyDescent="0.2">
      <c r="A1603" s="79"/>
    </row>
    <row r="1604" spans="1:1" x14ac:dyDescent="0.2">
      <c r="A1604" s="79"/>
    </row>
    <row r="1605" spans="1:1" x14ac:dyDescent="0.2">
      <c r="A1605" s="79"/>
    </row>
    <row r="1606" spans="1:1" x14ac:dyDescent="0.2">
      <c r="A1606" s="79"/>
    </row>
    <row r="1607" spans="1:1" x14ac:dyDescent="0.2">
      <c r="A1607" s="79"/>
    </row>
    <row r="1608" spans="1:1" x14ac:dyDescent="0.2">
      <c r="A1608" s="79"/>
    </row>
    <row r="1609" spans="1:1" x14ac:dyDescent="0.2">
      <c r="A1609" s="79"/>
    </row>
    <row r="1610" spans="1:1" x14ac:dyDescent="0.2">
      <c r="A1610" s="79"/>
    </row>
    <row r="1611" spans="1:1" x14ac:dyDescent="0.2">
      <c r="A1611" s="79"/>
    </row>
    <row r="1612" spans="1:1" x14ac:dyDescent="0.2">
      <c r="A1612" s="79"/>
    </row>
    <row r="1613" spans="1:1" x14ac:dyDescent="0.2">
      <c r="A1613" s="79"/>
    </row>
    <row r="1614" spans="1:1" x14ac:dyDescent="0.2">
      <c r="A1614" s="79"/>
    </row>
    <row r="1615" spans="1:1" x14ac:dyDescent="0.2">
      <c r="A1615" s="79"/>
    </row>
    <row r="1616" spans="1:1" x14ac:dyDescent="0.2">
      <c r="A1616" s="79"/>
    </row>
    <row r="1617" spans="1:1" x14ac:dyDescent="0.2">
      <c r="A1617" s="79"/>
    </row>
    <row r="1618" spans="1:1" x14ac:dyDescent="0.2">
      <c r="A1618" s="79"/>
    </row>
    <row r="1619" spans="1:1" x14ac:dyDescent="0.2">
      <c r="A1619" s="79"/>
    </row>
    <row r="1620" spans="1:1" x14ac:dyDescent="0.2">
      <c r="A1620" s="79"/>
    </row>
    <row r="1621" spans="1:1" x14ac:dyDescent="0.2">
      <c r="A1621" s="79"/>
    </row>
    <row r="1622" spans="1:1" x14ac:dyDescent="0.2">
      <c r="A1622" s="79"/>
    </row>
    <row r="1623" spans="1:1" x14ac:dyDescent="0.2">
      <c r="A1623" s="79"/>
    </row>
    <row r="1624" spans="1:1" x14ac:dyDescent="0.2">
      <c r="A1624" s="79"/>
    </row>
    <row r="1625" spans="1:1" x14ac:dyDescent="0.2">
      <c r="A1625" s="79"/>
    </row>
    <row r="1626" spans="1:1" x14ac:dyDescent="0.2">
      <c r="A1626" s="79"/>
    </row>
    <row r="1627" spans="1:1" x14ac:dyDescent="0.2">
      <c r="A1627" s="79"/>
    </row>
    <row r="1628" spans="1:1" x14ac:dyDescent="0.2">
      <c r="A1628" s="79"/>
    </row>
    <row r="1629" spans="1:1" x14ac:dyDescent="0.2">
      <c r="A1629" s="79"/>
    </row>
    <row r="1630" spans="1:1" x14ac:dyDescent="0.2">
      <c r="A1630" s="79"/>
    </row>
    <row r="1631" spans="1:1" x14ac:dyDescent="0.2">
      <c r="A1631" s="79"/>
    </row>
    <row r="1632" spans="1:1" x14ac:dyDescent="0.2">
      <c r="A1632" s="79"/>
    </row>
    <row r="1633" spans="1:1" x14ac:dyDescent="0.2">
      <c r="A1633" s="79"/>
    </row>
    <row r="1634" spans="1:1" x14ac:dyDescent="0.2">
      <c r="A1634" s="79"/>
    </row>
    <row r="1635" spans="1:1" x14ac:dyDescent="0.2">
      <c r="A1635" s="79"/>
    </row>
    <row r="1636" spans="1:1" x14ac:dyDescent="0.2">
      <c r="A1636" s="79"/>
    </row>
    <row r="1637" spans="1:1" x14ac:dyDescent="0.2">
      <c r="A1637" s="79"/>
    </row>
    <row r="1638" spans="1:1" x14ac:dyDescent="0.2">
      <c r="A1638" s="79"/>
    </row>
    <row r="1639" spans="1:1" x14ac:dyDescent="0.2">
      <c r="A1639" s="79"/>
    </row>
    <row r="1640" spans="1:1" x14ac:dyDescent="0.2">
      <c r="A1640" s="79"/>
    </row>
    <row r="1641" spans="1:1" x14ac:dyDescent="0.2">
      <c r="A1641" s="79"/>
    </row>
    <row r="1642" spans="1:1" x14ac:dyDescent="0.2">
      <c r="A1642" s="79"/>
    </row>
    <row r="1643" spans="1:1" x14ac:dyDescent="0.2">
      <c r="A1643" s="79"/>
    </row>
    <row r="1644" spans="1:1" x14ac:dyDescent="0.2">
      <c r="A1644" s="79"/>
    </row>
    <row r="1645" spans="1:1" x14ac:dyDescent="0.2">
      <c r="A1645" s="79"/>
    </row>
    <row r="1646" spans="1:1" x14ac:dyDescent="0.2">
      <c r="A1646" s="79"/>
    </row>
    <row r="1647" spans="1:1" x14ac:dyDescent="0.2">
      <c r="A1647" s="79"/>
    </row>
    <row r="1648" spans="1:1" x14ac:dyDescent="0.2">
      <c r="A1648" s="79"/>
    </row>
    <row r="1649" spans="1:1" x14ac:dyDescent="0.2">
      <c r="A1649" s="79"/>
    </row>
    <row r="1650" spans="1:1" x14ac:dyDescent="0.2">
      <c r="A1650" s="79"/>
    </row>
    <row r="1651" spans="1:1" x14ac:dyDescent="0.2">
      <c r="A1651" s="79"/>
    </row>
    <row r="1652" spans="1:1" x14ac:dyDescent="0.2">
      <c r="A1652" s="79"/>
    </row>
    <row r="1653" spans="1:1" x14ac:dyDescent="0.2">
      <c r="A1653" s="79"/>
    </row>
    <row r="1654" spans="1:1" x14ac:dyDescent="0.2">
      <c r="A1654" s="79"/>
    </row>
    <row r="1655" spans="1:1" x14ac:dyDescent="0.2">
      <c r="A1655" s="79"/>
    </row>
    <row r="1656" spans="1:1" x14ac:dyDescent="0.2">
      <c r="A1656" s="79"/>
    </row>
    <row r="1657" spans="1:1" x14ac:dyDescent="0.2">
      <c r="A1657" s="79"/>
    </row>
    <row r="1658" spans="1:1" x14ac:dyDescent="0.2">
      <c r="A1658" s="79"/>
    </row>
    <row r="1659" spans="1:1" x14ac:dyDescent="0.2">
      <c r="A1659" s="79"/>
    </row>
    <row r="1660" spans="1:1" x14ac:dyDescent="0.2">
      <c r="A1660" s="79"/>
    </row>
    <row r="1661" spans="1:1" x14ac:dyDescent="0.2">
      <c r="A1661" s="79"/>
    </row>
    <row r="1662" spans="1:1" x14ac:dyDescent="0.2">
      <c r="A1662" s="79"/>
    </row>
    <row r="1663" spans="1:1" x14ac:dyDescent="0.2">
      <c r="A1663" s="79"/>
    </row>
    <row r="1664" spans="1:1" x14ac:dyDescent="0.2">
      <c r="A1664" s="79"/>
    </row>
    <row r="1665" spans="1:1" x14ac:dyDescent="0.2">
      <c r="A1665" s="79"/>
    </row>
    <row r="1666" spans="1:1" x14ac:dyDescent="0.2">
      <c r="A1666" s="79"/>
    </row>
    <row r="1667" spans="1:1" x14ac:dyDescent="0.2">
      <c r="A1667" s="79"/>
    </row>
    <row r="1668" spans="1:1" x14ac:dyDescent="0.2">
      <c r="A1668" s="79"/>
    </row>
    <row r="1669" spans="1:1" x14ac:dyDescent="0.2">
      <c r="A1669" s="79"/>
    </row>
    <row r="1670" spans="1:1" x14ac:dyDescent="0.2">
      <c r="A1670" s="79"/>
    </row>
    <row r="1671" spans="1:1" x14ac:dyDescent="0.2">
      <c r="A1671" s="79"/>
    </row>
    <row r="1672" spans="1:1" x14ac:dyDescent="0.2">
      <c r="A1672" s="79"/>
    </row>
    <row r="1673" spans="1:1" x14ac:dyDescent="0.2">
      <c r="A1673" s="79"/>
    </row>
    <row r="1674" spans="1:1" x14ac:dyDescent="0.2">
      <c r="A1674" s="79"/>
    </row>
    <row r="1675" spans="1:1" x14ac:dyDescent="0.2">
      <c r="A1675" s="79"/>
    </row>
    <row r="1676" spans="1:1" x14ac:dyDescent="0.2">
      <c r="A1676" s="79"/>
    </row>
    <row r="1677" spans="1:1" x14ac:dyDescent="0.2">
      <c r="A1677" s="79"/>
    </row>
    <row r="1678" spans="1:1" x14ac:dyDescent="0.2">
      <c r="A1678" s="79"/>
    </row>
    <row r="1679" spans="1:1" x14ac:dyDescent="0.2">
      <c r="A1679" s="79"/>
    </row>
    <row r="1680" spans="1:1" x14ac:dyDescent="0.2">
      <c r="A1680" s="79"/>
    </row>
    <row r="1681" spans="1:1" x14ac:dyDescent="0.2">
      <c r="A1681" s="79"/>
    </row>
    <row r="1682" spans="1:1" x14ac:dyDescent="0.2">
      <c r="A1682" s="79"/>
    </row>
    <row r="1683" spans="1:1" x14ac:dyDescent="0.2">
      <c r="A1683" s="79"/>
    </row>
    <row r="1684" spans="1:1" x14ac:dyDescent="0.2">
      <c r="A1684" s="79"/>
    </row>
    <row r="1685" spans="1:1" x14ac:dyDescent="0.2">
      <c r="A1685" s="79"/>
    </row>
    <row r="1686" spans="1:1" x14ac:dyDescent="0.2">
      <c r="A1686" s="79"/>
    </row>
    <row r="1687" spans="1:1" x14ac:dyDescent="0.2">
      <c r="A1687" s="79"/>
    </row>
    <row r="1688" spans="1:1" x14ac:dyDescent="0.2">
      <c r="A1688" s="79"/>
    </row>
    <row r="1689" spans="1:1" x14ac:dyDescent="0.2">
      <c r="A1689" s="79"/>
    </row>
    <row r="1690" spans="1:1" x14ac:dyDescent="0.2">
      <c r="A1690" s="79"/>
    </row>
    <row r="1691" spans="1:1" x14ac:dyDescent="0.2">
      <c r="A1691" s="79"/>
    </row>
    <row r="1692" spans="1:1" x14ac:dyDescent="0.2">
      <c r="A1692" s="79"/>
    </row>
    <row r="1693" spans="1:1" x14ac:dyDescent="0.2">
      <c r="A1693" s="79"/>
    </row>
    <row r="1694" spans="1:1" x14ac:dyDescent="0.2">
      <c r="A1694" s="79"/>
    </row>
    <row r="1695" spans="1:1" x14ac:dyDescent="0.2">
      <c r="A1695" s="79"/>
    </row>
    <row r="1696" spans="1:1" x14ac:dyDescent="0.2">
      <c r="A1696" s="79"/>
    </row>
    <row r="1697" spans="1:1" x14ac:dyDescent="0.2">
      <c r="A1697" s="79"/>
    </row>
    <row r="1698" spans="1:1" x14ac:dyDescent="0.2">
      <c r="A1698" s="79"/>
    </row>
    <row r="1699" spans="1:1" x14ac:dyDescent="0.2">
      <c r="A1699" s="79"/>
    </row>
    <row r="1700" spans="1:1" x14ac:dyDescent="0.2">
      <c r="A1700" s="79"/>
    </row>
    <row r="1701" spans="1:1" x14ac:dyDescent="0.2">
      <c r="A1701" s="79"/>
    </row>
    <row r="1702" spans="1:1" x14ac:dyDescent="0.2">
      <c r="A1702" s="79"/>
    </row>
    <row r="1703" spans="1:1" x14ac:dyDescent="0.2">
      <c r="A1703" s="79"/>
    </row>
    <row r="1704" spans="1:1" x14ac:dyDescent="0.2">
      <c r="A1704" s="79"/>
    </row>
    <row r="1705" spans="1:1" x14ac:dyDescent="0.2">
      <c r="A1705" s="79"/>
    </row>
    <row r="1706" spans="1:1" x14ac:dyDescent="0.2">
      <c r="A1706" s="79"/>
    </row>
    <row r="1707" spans="1:1" x14ac:dyDescent="0.2">
      <c r="A1707" s="79"/>
    </row>
    <row r="1708" spans="1:1" x14ac:dyDescent="0.2">
      <c r="A1708" s="79"/>
    </row>
    <row r="1709" spans="1:1" x14ac:dyDescent="0.2">
      <c r="A1709" s="79"/>
    </row>
    <row r="1710" spans="1:1" x14ac:dyDescent="0.2">
      <c r="A1710" s="79"/>
    </row>
    <row r="1711" spans="1:1" x14ac:dyDescent="0.2">
      <c r="A1711" s="79"/>
    </row>
    <row r="1712" spans="1:1" x14ac:dyDescent="0.2">
      <c r="A1712" s="79"/>
    </row>
    <row r="1713" spans="1:1" x14ac:dyDescent="0.2">
      <c r="A1713" s="79"/>
    </row>
    <row r="1714" spans="1:1" x14ac:dyDescent="0.2">
      <c r="A1714" s="79"/>
    </row>
    <row r="1715" spans="1:1" x14ac:dyDescent="0.2">
      <c r="A1715" s="79"/>
    </row>
    <row r="1716" spans="1:1" x14ac:dyDescent="0.2">
      <c r="A1716" s="79"/>
    </row>
    <row r="1717" spans="1:1" x14ac:dyDescent="0.2">
      <c r="A1717" s="79"/>
    </row>
    <row r="1718" spans="1:1" x14ac:dyDescent="0.2">
      <c r="A1718" s="79"/>
    </row>
    <row r="1719" spans="1:1" x14ac:dyDescent="0.2">
      <c r="A1719" s="79"/>
    </row>
    <row r="1720" spans="1:1" x14ac:dyDescent="0.2">
      <c r="A1720" s="79"/>
    </row>
    <row r="1721" spans="1:1" x14ac:dyDescent="0.2">
      <c r="A1721" s="79"/>
    </row>
    <row r="1722" spans="1:1" x14ac:dyDescent="0.2">
      <c r="A1722" s="79"/>
    </row>
    <row r="1723" spans="1:1" x14ac:dyDescent="0.2">
      <c r="A1723" s="79"/>
    </row>
    <row r="1724" spans="1:1" x14ac:dyDescent="0.2">
      <c r="A1724" s="79"/>
    </row>
    <row r="1725" spans="1:1" x14ac:dyDescent="0.2">
      <c r="A1725" s="79"/>
    </row>
    <row r="1726" spans="1:1" x14ac:dyDescent="0.2">
      <c r="A1726" s="79"/>
    </row>
    <row r="1727" spans="1:1" x14ac:dyDescent="0.2">
      <c r="A1727" s="79"/>
    </row>
    <row r="1728" spans="1:1" x14ac:dyDescent="0.2">
      <c r="A1728" s="79"/>
    </row>
    <row r="1729" spans="1:1" x14ac:dyDescent="0.2">
      <c r="A1729" s="79"/>
    </row>
    <row r="1730" spans="1:1" x14ac:dyDescent="0.2">
      <c r="A1730" s="79"/>
    </row>
    <row r="1731" spans="1:1" x14ac:dyDescent="0.2">
      <c r="A1731" s="79"/>
    </row>
    <row r="1732" spans="1:1" x14ac:dyDescent="0.2">
      <c r="A1732" s="79"/>
    </row>
    <row r="1733" spans="1:1" x14ac:dyDescent="0.2">
      <c r="A1733" s="79"/>
    </row>
    <row r="1734" spans="1:1" x14ac:dyDescent="0.2">
      <c r="A1734" s="79"/>
    </row>
    <row r="1735" spans="1:1" x14ac:dyDescent="0.2">
      <c r="A1735" s="79"/>
    </row>
    <row r="1736" spans="1:1" x14ac:dyDescent="0.2">
      <c r="A1736" s="79"/>
    </row>
    <row r="1737" spans="1:1" x14ac:dyDescent="0.2">
      <c r="A1737" s="79"/>
    </row>
    <row r="1738" spans="1:1" x14ac:dyDescent="0.2">
      <c r="A1738" s="79"/>
    </row>
    <row r="1739" spans="1:1" x14ac:dyDescent="0.2">
      <c r="A1739" s="79"/>
    </row>
    <row r="1740" spans="1:1" x14ac:dyDescent="0.2">
      <c r="A1740" s="79"/>
    </row>
    <row r="1741" spans="1:1" x14ac:dyDescent="0.2">
      <c r="A1741" s="79"/>
    </row>
    <row r="1742" spans="1:1" x14ac:dyDescent="0.2">
      <c r="A1742" s="79"/>
    </row>
    <row r="1743" spans="1:1" x14ac:dyDescent="0.2">
      <c r="A1743" s="79"/>
    </row>
    <row r="1744" spans="1:1" x14ac:dyDescent="0.2">
      <c r="A1744" s="79"/>
    </row>
    <row r="1745" spans="1:1" x14ac:dyDescent="0.2">
      <c r="A1745" s="79"/>
    </row>
    <row r="1746" spans="1:1" x14ac:dyDescent="0.2">
      <c r="A1746" s="79"/>
    </row>
    <row r="1747" spans="1:1" x14ac:dyDescent="0.2">
      <c r="A1747" s="79"/>
    </row>
    <row r="1748" spans="1:1" x14ac:dyDescent="0.2">
      <c r="A1748" s="79"/>
    </row>
    <row r="1749" spans="1:1" x14ac:dyDescent="0.2">
      <c r="A1749" s="79"/>
    </row>
    <row r="1750" spans="1:1" x14ac:dyDescent="0.2">
      <c r="A1750" s="79"/>
    </row>
    <row r="1751" spans="1:1" x14ac:dyDescent="0.2">
      <c r="A1751" s="79"/>
    </row>
    <row r="1752" spans="1:1" x14ac:dyDescent="0.2">
      <c r="A1752" s="79"/>
    </row>
    <row r="1753" spans="1:1" x14ac:dyDescent="0.2">
      <c r="A1753" s="79"/>
    </row>
    <row r="1754" spans="1:1" x14ac:dyDescent="0.2">
      <c r="A1754" s="79"/>
    </row>
    <row r="1755" spans="1:1" x14ac:dyDescent="0.2">
      <c r="A1755" s="79"/>
    </row>
    <row r="1756" spans="1:1" x14ac:dyDescent="0.2">
      <c r="A1756" s="79"/>
    </row>
    <row r="1757" spans="1:1" x14ac:dyDescent="0.2">
      <c r="A1757" s="79"/>
    </row>
    <row r="1758" spans="1:1" x14ac:dyDescent="0.2">
      <c r="A1758" s="79"/>
    </row>
    <row r="1759" spans="1:1" x14ac:dyDescent="0.2">
      <c r="A1759" s="79"/>
    </row>
    <row r="1760" spans="1:1" x14ac:dyDescent="0.2">
      <c r="A1760" s="79"/>
    </row>
    <row r="1761" spans="1:1" x14ac:dyDescent="0.2">
      <c r="A1761" s="79"/>
    </row>
    <row r="1762" spans="1:1" x14ac:dyDescent="0.2">
      <c r="A1762" s="79"/>
    </row>
    <row r="1763" spans="1:1" x14ac:dyDescent="0.2">
      <c r="A1763" s="79"/>
    </row>
    <row r="1764" spans="1:1" x14ac:dyDescent="0.2">
      <c r="A1764" s="79"/>
    </row>
    <row r="1765" spans="1:1" x14ac:dyDescent="0.2">
      <c r="A1765" s="79"/>
    </row>
    <row r="1766" spans="1:1" x14ac:dyDescent="0.2">
      <c r="A1766" s="79"/>
    </row>
    <row r="1767" spans="1:1" x14ac:dyDescent="0.2">
      <c r="A1767" s="79"/>
    </row>
    <row r="1768" spans="1:1" x14ac:dyDescent="0.2">
      <c r="A1768" s="79"/>
    </row>
    <row r="1769" spans="1:1" x14ac:dyDescent="0.2">
      <c r="A1769" s="79"/>
    </row>
    <row r="1770" spans="1:1" x14ac:dyDescent="0.2">
      <c r="A1770" s="79"/>
    </row>
    <row r="1771" spans="1:1" x14ac:dyDescent="0.2">
      <c r="A1771" s="79"/>
    </row>
    <row r="1772" spans="1:1" x14ac:dyDescent="0.2">
      <c r="A1772" s="79"/>
    </row>
    <row r="1773" spans="1:1" x14ac:dyDescent="0.2">
      <c r="A1773" s="79"/>
    </row>
    <row r="1774" spans="1:1" x14ac:dyDescent="0.2">
      <c r="A1774" s="79"/>
    </row>
    <row r="1775" spans="1:1" x14ac:dyDescent="0.2">
      <c r="A1775" s="79"/>
    </row>
    <row r="1776" spans="1:1" x14ac:dyDescent="0.2">
      <c r="A1776" s="79"/>
    </row>
    <row r="1777" spans="1:1" x14ac:dyDescent="0.2">
      <c r="A1777" s="79"/>
    </row>
    <row r="1778" spans="1:1" x14ac:dyDescent="0.2">
      <c r="A1778" s="79"/>
    </row>
    <row r="1779" spans="1:1" x14ac:dyDescent="0.2">
      <c r="A1779" s="79"/>
    </row>
    <row r="1780" spans="1:1" x14ac:dyDescent="0.2">
      <c r="A1780" s="79"/>
    </row>
    <row r="1781" spans="1:1" x14ac:dyDescent="0.2">
      <c r="A1781" s="79"/>
    </row>
    <row r="1782" spans="1:1" x14ac:dyDescent="0.2">
      <c r="A1782" s="79"/>
    </row>
    <row r="1783" spans="1:1" x14ac:dyDescent="0.2">
      <c r="A1783" s="79"/>
    </row>
    <row r="1784" spans="1:1" x14ac:dyDescent="0.2">
      <c r="A1784" s="79"/>
    </row>
    <row r="1785" spans="1:1" x14ac:dyDescent="0.2">
      <c r="A1785" s="79"/>
    </row>
    <row r="1786" spans="1:1" x14ac:dyDescent="0.2">
      <c r="A1786" s="79"/>
    </row>
    <row r="1787" spans="1:1" x14ac:dyDescent="0.2">
      <c r="A1787" s="79"/>
    </row>
    <row r="1788" spans="1:1" x14ac:dyDescent="0.2">
      <c r="A1788" s="79"/>
    </row>
    <row r="1789" spans="1:1" x14ac:dyDescent="0.2">
      <c r="A1789" s="79"/>
    </row>
    <row r="1790" spans="1:1" x14ac:dyDescent="0.2">
      <c r="A1790" s="79"/>
    </row>
    <row r="1791" spans="1:1" x14ac:dyDescent="0.2">
      <c r="A1791" s="79"/>
    </row>
    <row r="1792" spans="1:1" x14ac:dyDescent="0.2">
      <c r="A1792" s="79"/>
    </row>
    <row r="1793" spans="1:1" x14ac:dyDescent="0.2">
      <c r="A1793" s="79"/>
    </row>
    <row r="1794" spans="1:1" x14ac:dyDescent="0.2">
      <c r="A1794" s="79"/>
    </row>
    <row r="1795" spans="1:1" x14ac:dyDescent="0.2">
      <c r="A1795" s="79"/>
    </row>
    <row r="1796" spans="1:1" x14ac:dyDescent="0.2">
      <c r="A1796" s="79"/>
    </row>
    <row r="1797" spans="1:1" x14ac:dyDescent="0.2">
      <c r="A1797" s="79"/>
    </row>
    <row r="1798" spans="1:1" x14ac:dyDescent="0.2">
      <c r="A1798" s="79"/>
    </row>
    <row r="1799" spans="1:1" x14ac:dyDescent="0.2">
      <c r="A1799" s="79"/>
    </row>
    <row r="1800" spans="1:1" x14ac:dyDescent="0.2">
      <c r="A1800" s="79"/>
    </row>
    <row r="1801" spans="1:1" x14ac:dyDescent="0.2">
      <c r="A1801" s="79"/>
    </row>
    <row r="1802" spans="1:1" x14ac:dyDescent="0.2">
      <c r="A1802" s="79"/>
    </row>
    <row r="1803" spans="1:1" x14ac:dyDescent="0.2">
      <c r="A1803" s="79"/>
    </row>
    <row r="1804" spans="1:1" x14ac:dyDescent="0.2">
      <c r="A1804" s="79"/>
    </row>
    <row r="1805" spans="1:1" x14ac:dyDescent="0.2">
      <c r="A1805" s="79"/>
    </row>
    <row r="1806" spans="1:1" x14ac:dyDescent="0.2">
      <c r="A1806" s="79"/>
    </row>
    <row r="1807" spans="1:1" x14ac:dyDescent="0.2">
      <c r="A1807" s="79"/>
    </row>
    <row r="1808" spans="1:1" x14ac:dyDescent="0.2">
      <c r="A1808" s="79"/>
    </row>
    <row r="1809" spans="1:1" x14ac:dyDescent="0.2">
      <c r="A1809" s="79"/>
    </row>
    <row r="1810" spans="1:1" x14ac:dyDescent="0.2">
      <c r="A1810" s="79"/>
    </row>
    <row r="1811" spans="1:1" x14ac:dyDescent="0.2">
      <c r="A1811" s="79"/>
    </row>
    <row r="1812" spans="1:1" x14ac:dyDescent="0.2">
      <c r="A1812" s="79"/>
    </row>
    <row r="1813" spans="1:1" x14ac:dyDescent="0.2">
      <c r="A1813" s="79"/>
    </row>
    <row r="1814" spans="1:1" x14ac:dyDescent="0.2">
      <c r="A1814" s="79"/>
    </row>
    <row r="1815" spans="1:1" x14ac:dyDescent="0.2">
      <c r="A1815" s="79"/>
    </row>
    <row r="1816" spans="1:1" x14ac:dyDescent="0.2">
      <c r="A1816" s="79"/>
    </row>
    <row r="1817" spans="1:1" x14ac:dyDescent="0.2">
      <c r="A1817" s="79"/>
    </row>
    <row r="1818" spans="1:1" x14ac:dyDescent="0.2">
      <c r="A1818" s="79"/>
    </row>
    <row r="1819" spans="1:1" x14ac:dyDescent="0.2">
      <c r="A1819" s="79"/>
    </row>
    <row r="1820" spans="1:1" x14ac:dyDescent="0.2">
      <c r="A1820" s="79"/>
    </row>
    <row r="1821" spans="1:1" x14ac:dyDescent="0.2">
      <c r="A1821" s="79"/>
    </row>
    <row r="1822" spans="1:1" x14ac:dyDescent="0.2">
      <c r="A1822" s="79"/>
    </row>
    <row r="1823" spans="1:1" x14ac:dyDescent="0.2">
      <c r="A1823" s="79"/>
    </row>
    <row r="1824" spans="1:1" x14ac:dyDescent="0.2">
      <c r="A1824" s="79"/>
    </row>
    <row r="1825" spans="1:1" x14ac:dyDescent="0.2">
      <c r="A1825" s="79"/>
    </row>
    <row r="1826" spans="1:1" x14ac:dyDescent="0.2">
      <c r="A1826" s="79"/>
    </row>
    <row r="1827" spans="1:1" x14ac:dyDescent="0.2">
      <c r="A1827" s="79"/>
    </row>
    <row r="1828" spans="1:1" x14ac:dyDescent="0.2">
      <c r="A1828" s="79"/>
    </row>
    <row r="1829" spans="1:1" x14ac:dyDescent="0.2">
      <c r="A1829" s="79"/>
    </row>
    <row r="1830" spans="1:1" x14ac:dyDescent="0.2">
      <c r="A1830" s="79"/>
    </row>
    <row r="1831" spans="1:1" x14ac:dyDescent="0.2">
      <c r="A1831" s="79"/>
    </row>
    <row r="1832" spans="1:1" x14ac:dyDescent="0.2">
      <c r="A1832" s="79"/>
    </row>
    <row r="1833" spans="1:1" x14ac:dyDescent="0.2">
      <c r="A1833" s="79"/>
    </row>
    <row r="1834" spans="1:1" x14ac:dyDescent="0.2">
      <c r="A1834" s="79"/>
    </row>
    <row r="1835" spans="1:1" x14ac:dyDescent="0.2">
      <c r="A1835" s="79"/>
    </row>
    <row r="1836" spans="1:1" x14ac:dyDescent="0.2">
      <c r="A1836" s="79"/>
    </row>
    <row r="1837" spans="1:1" x14ac:dyDescent="0.2">
      <c r="A1837" s="79"/>
    </row>
    <row r="1838" spans="1:1" x14ac:dyDescent="0.2">
      <c r="A1838" s="79"/>
    </row>
    <row r="1839" spans="1:1" x14ac:dyDescent="0.2">
      <c r="A1839" s="79"/>
    </row>
    <row r="1840" spans="1:1" x14ac:dyDescent="0.2">
      <c r="A1840" s="79"/>
    </row>
    <row r="1841" spans="1:1" x14ac:dyDescent="0.2">
      <c r="A1841" s="79"/>
    </row>
    <row r="1842" spans="1:1" x14ac:dyDescent="0.2">
      <c r="A1842" s="79"/>
    </row>
    <row r="1843" spans="1:1" x14ac:dyDescent="0.2">
      <c r="A1843" s="79"/>
    </row>
    <row r="1844" spans="1:1" x14ac:dyDescent="0.2">
      <c r="A1844" s="79"/>
    </row>
    <row r="1845" spans="1:1" x14ac:dyDescent="0.2">
      <c r="A1845" s="79"/>
    </row>
    <row r="1846" spans="1:1" x14ac:dyDescent="0.2">
      <c r="A1846" s="79"/>
    </row>
    <row r="1847" spans="1:1" x14ac:dyDescent="0.2">
      <c r="A1847" s="79"/>
    </row>
    <row r="1848" spans="1:1" x14ac:dyDescent="0.2">
      <c r="A1848" s="79"/>
    </row>
    <row r="1849" spans="1:1" x14ac:dyDescent="0.2">
      <c r="A1849" s="79"/>
    </row>
    <row r="1850" spans="1:1" x14ac:dyDescent="0.2">
      <c r="A1850" s="79"/>
    </row>
    <row r="1851" spans="1:1" x14ac:dyDescent="0.2">
      <c r="A1851" s="79"/>
    </row>
    <row r="1852" spans="1:1" x14ac:dyDescent="0.2">
      <c r="A1852" s="79"/>
    </row>
    <row r="1853" spans="1:1" x14ac:dyDescent="0.2">
      <c r="A1853" s="79"/>
    </row>
    <row r="1854" spans="1:1" x14ac:dyDescent="0.2">
      <c r="A1854" s="79"/>
    </row>
    <row r="1855" spans="1:1" x14ac:dyDescent="0.2">
      <c r="A1855" s="79"/>
    </row>
    <row r="1856" spans="1:1" x14ac:dyDescent="0.2">
      <c r="A1856" s="79"/>
    </row>
    <row r="1857" spans="1:1" x14ac:dyDescent="0.2">
      <c r="A1857" s="79"/>
    </row>
    <row r="1858" spans="1:1" x14ac:dyDescent="0.2">
      <c r="A1858" s="79"/>
    </row>
    <row r="1859" spans="1:1" x14ac:dyDescent="0.2">
      <c r="A1859" s="79"/>
    </row>
    <row r="1860" spans="1:1" x14ac:dyDescent="0.2">
      <c r="A1860" s="79"/>
    </row>
    <row r="1861" spans="1:1" x14ac:dyDescent="0.2">
      <c r="A1861" s="79"/>
    </row>
    <row r="1862" spans="1:1" x14ac:dyDescent="0.2">
      <c r="A1862" s="79"/>
    </row>
    <row r="1863" spans="1:1" x14ac:dyDescent="0.2">
      <c r="A1863" s="79"/>
    </row>
    <row r="1864" spans="1:1" x14ac:dyDescent="0.2">
      <c r="A1864" s="79"/>
    </row>
    <row r="1865" spans="1:1" x14ac:dyDescent="0.2">
      <c r="A1865" s="79"/>
    </row>
    <row r="1866" spans="1:1" x14ac:dyDescent="0.2">
      <c r="A1866" s="79"/>
    </row>
    <row r="1867" spans="1:1" x14ac:dyDescent="0.2">
      <c r="A1867" s="79"/>
    </row>
    <row r="1868" spans="1:1" x14ac:dyDescent="0.2">
      <c r="A1868" s="79"/>
    </row>
    <row r="1869" spans="1:1" x14ac:dyDescent="0.2">
      <c r="A1869" s="79"/>
    </row>
    <row r="1870" spans="1:1" x14ac:dyDescent="0.2">
      <c r="A1870" s="79"/>
    </row>
    <row r="1871" spans="1:1" x14ac:dyDescent="0.2">
      <c r="A1871" s="79"/>
    </row>
    <row r="1872" spans="1:1" x14ac:dyDescent="0.2">
      <c r="A1872" s="79"/>
    </row>
    <row r="1873" spans="1:1" x14ac:dyDescent="0.2">
      <c r="A1873" s="79"/>
    </row>
    <row r="1874" spans="1:1" x14ac:dyDescent="0.2">
      <c r="A1874" s="79"/>
    </row>
    <row r="1875" spans="1:1" x14ac:dyDescent="0.2">
      <c r="A1875" s="79"/>
    </row>
    <row r="1876" spans="1:1" x14ac:dyDescent="0.2">
      <c r="A1876" s="79"/>
    </row>
    <row r="1877" spans="1:1" x14ac:dyDescent="0.2">
      <c r="A1877" s="79"/>
    </row>
    <row r="1878" spans="1:1" x14ac:dyDescent="0.2">
      <c r="A1878" s="79"/>
    </row>
    <row r="1879" spans="1:1" x14ac:dyDescent="0.2">
      <c r="A1879" s="79"/>
    </row>
    <row r="1880" spans="1:1" x14ac:dyDescent="0.2">
      <c r="A1880" s="79"/>
    </row>
    <row r="1881" spans="1:1" x14ac:dyDescent="0.2">
      <c r="A1881" s="79"/>
    </row>
    <row r="1882" spans="1:1" x14ac:dyDescent="0.2">
      <c r="A1882" s="79"/>
    </row>
    <row r="1883" spans="1:1" x14ac:dyDescent="0.2">
      <c r="A1883" s="79"/>
    </row>
    <row r="1884" spans="1:1" x14ac:dyDescent="0.2">
      <c r="A1884" s="79"/>
    </row>
    <row r="1885" spans="1:1" x14ac:dyDescent="0.2">
      <c r="A1885" s="79"/>
    </row>
    <row r="1886" spans="1:1" x14ac:dyDescent="0.2">
      <c r="A1886" s="79"/>
    </row>
    <row r="1887" spans="1:1" x14ac:dyDescent="0.2">
      <c r="A1887" s="79"/>
    </row>
    <row r="1888" spans="1:1" x14ac:dyDescent="0.2">
      <c r="A1888" s="79"/>
    </row>
    <row r="1889" spans="1:1" x14ac:dyDescent="0.2">
      <c r="A1889" s="79"/>
    </row>
    <row r="1890" spans="1:1" x14ac:dyDescent="0.2">
      <c r="A1890" s="79"/>
    </row>
    <row r="1891" spans="1:1" x14ac:dyDescent="0.2">
      <c r="A1891" s="79"/>
    </row>
    <row r="1892" spans="1:1" x14ac:dyDescent="0.2">
      <c r="A1892" s="79"/>
    </row>
    <row r="1893" spans="1:1" x14ac:dyDescent="0.2">
      <c r="A1893" s="79"/>
    </row>
    <row r="1894" spans="1:1" x14ac:dyDescent="0.2">
      <c r="A1894" s="79"/>
    </row>
    <row r="1895" spans="1:1" x14ac:dyDescent="0.2">
      <c r="A1895" s="79"/>
    </row>
    <row r="1896" spans="1:1" x14ac:dyDescent="0.2">
      <c r="A1896" s="79"/>
    </row>
    <row r="1897" spans="1:1" x14ac:dyDescent="0.2">
      <c r="A1897" s="79"/>
    </row>
    <row r="1898" spans="1:1" x14ac:dyDescent="0.2">
      <c r="A1898" s="79"/>
    </row>
    <row r="1899" spans="1:1" x14ac:dyDescent="0.2">
      <c r="A1899" s="79"/>
    </row>
    <row r="1900" spans="1:1" x14ac:dyDescent="0.2">
      <c r="A1900" s="79"/>
    </row>
    <row r="1901" spans="1:1" x14ac:dyDescent="0.2">
      <c r="A1901" s="79"/>
    </row>
    <row r="1902" spans="1:1" x14ac:dyDescent="0.2">
      <c r="A1902" s="79"/>
    </row>
    <row r="1903" spans="1:1" x14ac:dyDescent="0.2">
      <c r="A1903" s="79"/>
    </row>
    <row r="1904" spans="1:1" x14ac:dyDescent="0.2">
      <c r="A1904" s="79"/>
    </row>
    <row r="1905" spans="1:1" x14ac:dyDescent="0.2">
      <c r="A1905" s="79"/>
    </row>
    <row r="1906" spans="1:1" x14ac:dyDescent="0.2">
      <c r="A1906" s="79"/>
    </row>
    <row r="1907" spans="1:1" x14ac:dyDescent="0.2">
      <c r="A1907" s="79"/>
    </row>
    <row r="1908" spans="1:1" x14ac:dyDescent="0.2">
      <c r="A1908" s="79"/>
    </row>
    <row r="1909" spans="1:1" x14ac:dyDescent="0.2">
      <c r="A1909" s="79"/>
    </row>
    <row r="1910" spans="1:1" x14ac:dyDescent="0.2">
      <c r="A1910" s="79"/>
    </row>
    <row r="1911" spans="1:1" x14ac:dyDescent="0.2">
      <c r="A1911" s="79"/>
    </row>
    <row r="1912" spans="1:1" x14ac:dyDescent="0.2">
      <c r="A1912" s="79"/>
    </row>
    <row r="1913" spans="1:1" x14ac:dyDescent="0.2">
      <c r="A1913" s="79"/>
    </row>
    <row r="1914" spans="1:1" x14ac:dyDescent="0.2">
      <c r="A1914" s="79"/>
    </row>
    <row r="1915" spans="1:1" x14ac:dyDescent="0.2">
      <c r="A1915" s="79"/>
    </row>
    <row r="1916" spans="1:1" x14ac:dyDescent="0.2">
      <c r="A1916" s="79"/>
    </row>
    <row r="1917" spans="1:1" x14ac:dyDescent="0.2">
      <c r="A1917" s="79"/>
    </row>
    <row r="1918" spans="1:1" x14ac:dyDescent="0.2">
      <c r="A1918" s="79"/>
    </row>
    <row r="1919" spans="1:1" x14ac:dyDescent="0.2">
      <c r="A1919" s="79"/>
    </row>
    <row r="1920" spans="1:1" x14ac:dyDescent="0.2">
      <c r="A1920" s="79"/>
    </row>
    <row r="1921" spans="1:1" x14ac:dyDescent="0.2">
      <c r="A1921" s="79"/>
    </row>
    <row r="1922" spans="1:1" x14ac:dyDescent="0.2">
      <c r="A1922" s="79"/>
    </row>
    <row r="1923" spans="1:1" x14ac:dyDescent="0.2">
      <c r="A1923" s="79"/>
    </row>
    <row r="1924" spans="1:1" x14ac:dyDescent="0.2">
      <c r="A1924" s="79"/>
    </row>
    <row r="1925" spans="1:1" x14ac:dyDescent="0.2">
      <c r="A1925" s="79"/>
    </row>
    <row r="1926" spans="1:1" x14ac:dyDescent="0.2">
      <c r="A1926" s="79"/>
    </row>
    <row r="1927" spans="1:1" x14ac:dyDescent="0.2">
      <c r="A1927" s="79"/>
    </row>
    <row r="1928" spans="1:1" x14ac:dyDescent="0.2">
      <c r="A1928" s="79"/>
    </row>
    <row r="1929" spans="1:1" x14ac:dyDescent="0.2">
      <c r="A1929" s="79"/>
    </row>
    <row r="1930" spans="1:1" x14ac:dyDescent="0.2">
      <c r="A1930" s="79"/>
    </row>
    <row r="1931" spans="1:1" x14ac:dyDescent="0.2">
      <c r="A1931" s="79"/>
    </row>
    <row r="1932" spans="1:1" x14ac:dyDescent="0.2">
      <c r="A1932" s="79"/>
    </row>
    <row r="1933" spans="1:1" x14ac:dyDescent="0.2">
      <c r="A1933" s="79"/>
    </row>
    <row r="1934" spans="1:1" x14ac:dyDescent="0.2">
      <c r="A1934" s="79"/>
    </row>
    <row r="1935" spans="1:1" x14ac:dyDescent="0.2">
      <c r="A1935" s="79"/>
    </row>
    <row r="1936" spans="1:1" x14ac:dyDescent="0.2">
      <c r="A1936" s="79"/>
    </row>
    <row r="1937" spans="1:1" x14ac:dyDescent="0.2">
      <c r="A1937" s="79"/>
    </row>
    <row r="1938" spans="1:1" x14ac:dyDescent="0.2">
      <c r="A1938" s="79"/>
    </row>
    <row r="1939" spans="1:1" x14ac:dyDescent="0.2">
      <c r="A1939" s="79"/>
    </row>
    <row r="1940" spans="1:1" x14ac:dyDescent="0.2">
      <c r="A1940" s="79"/>
    </row>
    <row r="1941" spans="1:1" x14ac:dyDescent="0.2">
      <c r="A1941" s="79"/>
    </row>
    <row r="1942" spans="1:1" x14ac:dyDescent="0.2">
      <c r="A1942" s="79"/>
    </row>
    <row r="1943" spans="1:1" x14ac:dyDescent="0.2">
      <c r="A1943" s="79"/>
    </row>
    <row r="1944" spans="1:1" x14ac:dyDescent="0.2">
      <c r="A1944" s="79"/>
    </row>
    <row r="1945" spans="1:1" x14ac:dyDescent="0.2">
      <c r="A1945" s="79"/>
    </row>
    <row r="1946" spans="1:1" x14ac:dyDescent="0.2">
      <c r="A1946" s="79"/>
    </row>
    <row r="1947" spans="1:1" x14ac:dyDescent="0.2">
      <c r="A1947" s="79"/>
    </row>
    <row r="1948" spans="1:1" x14ac:dyDescent="0.2">
      <c r="A1948" s="79"/>
    </row>
    <row r="1949" spans="1:1" x14ac:dyDescent="0.2">
      <c r="A1949" s="79"/>
    </row>
    <row r="1950" spans="1:1" x14ac:dyDescent="0.2">
      <c r="A1950" s="79"/>
    </row>
    <row r="1951" spans="1:1" x14ac:dyDescent="0.2">
      <c r="A1951" s="79"/>
    </row>
    <row r="1952" spans="1:1" x14ac:dyDescent="0.2">
      <c r="A1952" s="79"/>
    </row>
    <row r="1953" spans="1:1" x14ac:dyDescent="0.2">
      <c r="A1953" s="79"/>
    </row>
    <row r="1954" spans="1:1" x14ac:dyDescent="0.2">
      <c r="A1954" s="79"/>
    </row>
    <row r="1955" spans="1:1" x14ac:dyDescent="0.2">
      <c r="A1955" s="79"/>
    </row>
    <row r="1956" spans="1:1" x14ac:dyDescent="0.2">
      <c r="A1956" s="79"/>
    </row>
    <row r="1957" spans="1:1" x14ac:dyDescent="0.2">
      <c r="A1957" s="79"/>
    </row>
    <row r="1958" spans="1:1" x14ac:dyDescent="0.2">
      <c r="A1958" s="79"/>
    </row>
    <row r="1959" spans="1:1" x14ac:dyDescent="0.2">
      <c r="A1959" s="79"/>
    </row>
    <row r="1960" spans="1:1" x14ac:dyDescent="0.2">
      <c r="A1960" s="79"/>
    </row>
    <row r="1961" spans="1:1" x14ac:dyDescent="0.2">
      <c r="A1961" s="79"/>
    </row>
    <row r="1962" spans="1:1" x14ac:dyDescent="0.2">
      <c r="A1962" s="79"/>
    </row>
    <row r="1963" spans="1:1" x14ac:dyDescent="0.2">
      <c r="A1963" s="79"/>
    </row>
    <row r="1964" spans="1:1" x14ac:dyDescent="0.2">
      <c r="A1964" s="79"/>
    </row>
    <row r="1965" spans="1:1" x14ac:dyDescent="0.2">
      <c r="A1965" s="79"/>
    </row>
    <row r="1966" spans="1:1" x14ac:dyDescent="0.2">
      <c r="A1966" s="79"/>
    </row>
    <row r="1967" spans="1:1" x14ac:dyDescent="0.2">
      <c r="A1967" s="79"/>
    </row>
    <row r="1968" spans="1:1" x14ac:dyDescent="0.2">
      <c r="A1968" s="79"/>
    </row>
    <row r="1969" spans="1:1" x14ac:dyDescent="0.2">
      <c r="A1969" s="79"/>
    </row>
    <row r="1970" spans="1:1" x14ac:dyDescent="0.2">
      <c r="A1970" s="79"/>
    </row>
    <row r="1971" spans="1:1" x14ac:dyDescent="0.2">
      <c r="A1971" s="79"/>
    </row>
    <row r="1972" spans="1:1" x14ac:dyDescent="0.2">
      <c r="A1972" s="79"/>
    </row>
    <row r="1973" spans="1:1" x14ac:dyDescent="0.2">
      <c r="A1973" s="79"/>
    </row>
    <row r="1974" spans="1:1" x14ac:dyDescent="0.2">
      <c r="A1974" s="79"/>
    </row>
    <row r="1975" spans="1:1" x14ac:dyDescent="0.2">
      <c r="A1975" s="79"/>
    </row>
    <row r="1976" spans="1:1" x14ac:dyDescent="0.2">
      <c r="A1976" s="79"/>
    </row>
    <row r="1977" spans="1:1" x14ac:dyDescent="0.2">
      <c r="A1977" s="79"/>
    </row>
    <row r="1978" spans="1:1" x14ac:dyDescent="0.2">
      <c r="A1978" s="79"/>
    </row>
    <row r="1979" spans="1:1" x14ac:dyDescent="0.2">
      <c r="A1979" s="79"/>
    </row>
    <row r="1980" spans="1:1" x14ac:dyDescent="0.2">
      <c r="A1980" s="79"/>
    </row>
    <row r="1981" spans="1:1" x14ac:dyDescent="0.2">
      <c r="A1981" s="79"/>
    </row>
    <row r="1982" spans="1:1" x14ac:dyDescent="0.2">
      <c r="A1982" s="79"/>
    </row>
    <row r="1983" spans="1:1" x14ac:dyDescent="0.2">
      <c r="A1983" s="79"/>
    </row>
    <row r="1984" spans="1:1" x14ac:dyDescent="0.2">
      <c r="A1984" s="79"/>
    </row>
    <row r="1985" spans="1:1" x14ac:dyDescent="0.2">
      <c r="A1985" s="79"/>
    </row>
    <row r="1986" spans="1:1" x14ac:dyDescent="0.2">
      <c r="A1986" s="79"/>
    </row>
    <row r="1987" spans="1:1" x14ac:dyDescent="0.2">
      <c r="A1987" s="79"/>
    </row>
    <row r="1988" spans="1:1" x14ac:dyDescent="0.2">
      <c r="A1988" s="79"/>
    </row>
    <row r="1989" spans="1:1" x14ac:dyDescent="0.2">
      <c r="A1989" s="79"/>
    </row>
    <row r="1990" spans="1:1" x14ac:dyDescent="0.2">
      <c r="A1990" s="79"/>
    </row>
    <row r="1991" spans="1:1" x14ac:dyDescent="0.2">
      <c r="A1991" s="79"/>
    </row>
    <row r="1992" spans="1:1" x14ac:dyDescent="0.2">
      <c r="A1992" s="79"/>
    </row>
    <row r="1993" spans="1:1" x14ac:dyDescent="0.2">
      <c r="A1993" s="79"/>
    </row>
    <row r="1994" spans="1:1" x14ac:dyDescent="0.2">
      <c r="A1994" s="79"/>
    </row>
    <row r="1995" spans="1:1" x14ac:dyDescent="0.2">
      <c r="A1995" s="79"/>
    </row>
    <row r="1996" spans="1:1" x14ac:dyDescent="0.2">
      <c r="A1996" s="79"/>
    </row>
    <row r="1997" spans="1:1" x14ac:dyDescent="0.2">
      <c r="A1997" s="79"/>
    </row>
    <row r="1998" spans="1:1" x14ac:dyDescent="0.2">
      <c r="A1998" s="79"/>
    </row>
    <row r="1999" spans="1:1" x14ac:dyDescent="0.2">
      <c r="A1999" s="79"/>
    </row>
    <row r="2000" spans="1:1" x14ac:dyDescent="0.2">
      <c r="A2000" s="79"/>
    </row>
    <row r="2001" spans="1:1" x14ac:dyDescent="0.2">
      <c r="A2001" s="79"/>
    </row>
    <row r="2002" spans="1:1" x14ac:dyDescent="0.2">
      <c r="A2002" s="79"/>
    </row>
    <row r="2003" spans="1:1" x14ac:dyDescent="0.2">
      <c r="A2003" s="79"/>
    </row>
    <row r="2004" spans="1:1" x14ac:dyDescent="0.2">
      <c r="A2004" s="79"/>
    </row>
    <row r="2005" spans="1:1" x14ac:dyDescent="0.2">
      <c r="A2005" s="79"/>
    </row>
    <row r="2006" spans="1:1" x14ac:dyDescent="0.2">
      <c r="A2006" s="79"/>
    </row>
    <row r="2007" spans="1:1" x14ac:dyDescent="0.2">
      <c r="A2007" s="79"/>
    </row>
    <row r="2008" spans="1:1" x14ac:dyDescent="0.2">
      <c r="A2008" s="79"/>
    </row>
    <row r="2009" spans="1:1" x14ac:dyDescent="0.2">
      <c r="A2009" s="79"/>
    </row>
    <row r="2010" spans="1:1" x14ac:dyDescent="0.2">
      <c r="A2010" s="79"/>
    </row>
    <row r="2011" spans="1:1" x14ac:dyDescent="0.2">
      <c r="A2011" s="79"/>
    </row>
    <row r="2012" spans="1:1" x14ac:dyDescent="0.2">
      <c r="A2012" s="79"/>
    </row>
    <row r="2013" spans="1:1" x14ac:dyDescent="0.2">
      <c r="A2013" s="79"/>
    </row>
    <row r="2014" spans="1:1" x14ac:dyDescent="0.2">
      <c r="A2014" s="79"/>
    </row>
    <row r="2015" spans="1:1" x14ac:dyDescent="0.2">
      <c r="A2015" s="79"/>
    </row>
    <row r="2016" spans="1:1" x14ac:dyDescent="0.2">
      <c r="A2016" s="79"/>
    </row>
    <row r="2017" spans="1:1" x14ac:dyDescent="0.2">
      <c r="A2017" s="79"/>
    </row>
    <row r="2018" spans="1:1" x14ac:dyDescent="0.2">
      <c r="A2018" s="79"/>
    </row>
    <row r="2019" spans="1:1" x14ac:dyDescent="0.2">
      <c r="A2019" s="79"/>
    </row>
    <row r="2020" spans="1:1" x14ac:dyDescent="0.2">
      <c r="A2020" s="79"/>
    </row>
    <row r="2021" spans="1:1" x14ac:dyDescent="0.2">
      <c r="A2021" s="79"/>
    </row>
    <row r="2022" spans="1:1" x14ac:dyDescent="0.2">
      <c r="A2022" s="79"/>
    </row>
    <row r="2023" spans="1:1" x14ac:dyDescent="0.2">
      <c r="A2023" s="79"/>
    </row>
    <row r="2024" spans="1:1" x14ac:dyDescent="0.2">
      <c r="A2024" s="79"/>
    </row>
    <row r="2025" spans="1:1" x14ac:dyDescent="0.2">
      <c r="A2025" s="79"/>
    </row>
    <row r="2026" spans="1:1" x14ac:dyDescent="0.2">
      <c r="A2026" s="79"/>
    </row>
    <row r="2027" spans="1:1" x14ac:dyDescent="0.2">
      <c r="A2027" s="79"/>
    </row>
    <row r="2028" spans="1:1" x14ac:dyDescent="0.2">
      <c r="A2028" s="79"/>
    </row>
    <row r="2029" spans="1:1" x14ac:dyDescent="0.2">
      <c r="A2029" s="79"/>
    </row>
    <row r="2030" spans="1:1" x14ac:dyDescent="0.2">
      <c r="A2030" s="79"/>
    </row>
    <row r="2031" spans="1:1" x14ac:dyDescent="0.2">
      <c r="A2031" s="79"/>
    </row>
    <row r="2032" spans="1:1" x14ac:dyDescent="0.2">
      <c r="A2032" s="79"/>
    </row>
    <row r="2033" spans="1:1" x14ac:dyDescent="0.2">
      <c r="A2033" s="79"/>
    </row>
    <row r="2034" spans="1:1" x14ac:dyDescent="0.2">
      <c r="A2034" s="79"/>
    </row>
    <row r="2035" spans="1:1" x14ac:dyDescent="0.2">
      <c r="A2035" s="79"/>
    </row>
    <row r="2036" spans="1:1" x14ac:dyDescent="0.2">
      <c r="A2036" s="79"/>
    </row>
    <row r="2037" spans="1:1" x14ac:dyDescent="0.2">
      <c r="A2037" s="79"/>
    </row>
    <row r="2038" spans="1:1" x14ac:dyDescent="0.2">
      <c r="A2038" s="79"/>
    </row>
    <row r="2039" spans="1:1" x14ac:dyDescent="0.2">
      <c r="A2039" s="79"/>
    </row>
    <row r="2040" spans="1:1" x14ac:dyDescent="0.2">
      <c r="A2040" s="79"/>
    </row>
    <row r="2041" spans="1:1" x14ac:dyDescent="0.2">
      <c r="A2041" s="79"/>
    </row>
    <row r="2042" spans="1:1" x14ac:dyDescent="0.2">
      <c r="A2042" s="79"/>
    </row>
    <row r="2043" spans="1:1" x14ac:dyDescent="0.2">
      <c r="A2043" s="79"/>
    </row>
    <row r="2044" spans="1:1" x14ac:dyDescent="0.2">
      <c r="A2044" s="79"/>
    </row>
    <row r="2045" spans="1:1" x14ac:dyDescent="0.2">
      <c r="A2045" s="79"/>
    </row>
    <row r="2046" spans="1:1" x14ac:dyDescent="0.2">
      <c r="A2046" s="79"/>
    </row>
    <row r="2047" spans="1:1" x14ac:dyDescent="0.2">
      <c r="A2047" s="79"/>
    </row>
    <row r="2048" spans="1:1" x14ac:dyDescent="0.2">
      <c r="A2048" s="79"/>
    </row>
    <row r="2049" spans="1:1" x14ac:dyDescent="0.2">
      <c r="A2049" s="79"/>
    </row>
    <row r="2050" spans="1:1" x14ac:dyDescent="0.2">
      <c r="A2050" s="79"/>
    </row>
    <row r="2051" spans="1:1" x14ac:dyDescent="0.2">
      <c r="A2051" s="79"/>
    </row>
    <row r="2052" spans="1:1" x14ac:dyDescent="0.2">
      <c r="A2052" s="79"/>
    </row>
    <row r="2053" spans="1:1" x14ac:dyDescent="0.2">
      <c r="A2053" s="79"/>
    </row>
    <row r="2054" spans="1:1" x14ac:dyDescent="0.2">
      <c r="A2054" s="79"/>
    </row>
    <row r="2055" spans="1:1" x14ac:dyDescent="0.2">
      <c r="A2055" s="79"/>
    </row>
    <row r="2056" spans="1:1" x14ac:dyDescent="0.2">
      <c r="A2056" s="79"/>
    </row>
    <row r="2057" spans="1:1" x14ac:dyDescent="0.2">
      <c r="A2057" s="79"/>
    </row>
    <row r="2058" spans="1:1" x14ac:dyDescent="0.2">
      <c r="A2058" s="79"/>
    </row>
    <row r="2059" spans="1:1" x14ac:dyDescent="0.2">
      <c r="A2059" s="79"/>
    </row>
    <row r="2060" spans="1:1" x14ac:dyDescent="0.2">
      <c r="A2060" s="79"/>
    </row>
    <row r="2061" spans="1:1" x14ac:dyDescent="0.2">
      <c r="A2061" s="79"/>
    </row>
    <row r="2062" spans="1:1" x14ac:dyDescent="0.2">
      <c r="A2062" s="79"/>
    </row>
    <row r="2063" spans="1:1" x14ac:dyDescent="0.2">
      <c r="A2063" s="79"/>
    </row>
    <row r="2064" spans="1:1" x14ac:dyDescent="0.2">
      <c r="A2064" s="79"/>
    </row>
    <row r="2065" spans="1:1" x14ac:dyDescent="0.2">
      <c r="A2065" s="79"/>
    </row>
    <row r="2066" spans="1:1" x14ac:dyDescent="0.2">
      <c r="A2066" s="79"/>
    </row>
    <row r="2067" spans="1:1" x14ac:dyDescent="0.2">
      <c r="A2067" s="79"/>
    </row>
    <row r="2068" spans="1:1" x14ac:dyDescent="0.2">
      <c r="A2068" s="79"/>
    </row>
    <row r="2069" spans="1:1" x14ac:dyDescent="0.2">
      <c r="A2069" s="79"/>
    </row>
    <row r="2070" spans="1:1" x14ac:dyDescent="0.2">
      <c r="A2070" s="79"/>
    </row>
    <row r="2071" spans="1:1" x14ac:dyDescent="0.2">
      <c r="A2071" s="79"/>
    </row>
    <row r="2072" spans="1:1" x14ac:dyDescent="0.2">
      <c r="A2072" s="79"/>
    </row>
    <row r="2073" spans="1:1" x14ac:dyDescent="0.2">
      <c r="A2073" s="79"/>
    </row>
    <row r="2074" spans="1:1" x14ac:dyDescent="0.2">
      <c r="A2074" s="79"/>
    </row>
    <row r="2075" spans="1:1" x14ac:dyDescent="0.2">
      <c r="A2075" s="79"/>
    </row>
    <row r="2076" spans="1:1" x14ac:dyDescent="0.2">
      <c r="A2076" s="79"/>
    </row>
    <row r="2077" spans="1:1" x14ac:dyDescent="0.2">
      <c r="A2077" s="79"/>
    </row>
    <row r="2078" spans="1:1" x14ac:dyDescent="0.2">
      <c r="A2078" s="79"/>
    </row>
    <row r="2079" spans="1:1" x14ac:dyDescent="0.2">
      <c r="A2079" s="79"/>
    </row>
    <row r="2080" spans="1:1" x14ac:dyDescent="0.2">
      <c r="A2080" s="79"/>
    </row>
    <row r="2081" spans="1:1" x14ac:dyDescent="0.2">
      <c r="A2081" s="79"/>
    </row>
    <row r="2082" spans="1:1" x14ac:dyDescent="0.2">
      <c r="A2082" s="79"/>
    </row>
    <row r="2083" spans="1:1" x14ac:dyDescent="0.2">
      <c r="A2083" s="79"/>
    </row>
    <row r="2084" spans="1:1" x14ac:dyDescent="0.2">
      <c r="A2084" s="79"/>
    </row>
    <row r="2085" spans="1:1" x14ac:dyDescent="0.2">
      <c r="A2085" s="79"/>
    </row>
    <row r="2086" spans="1:1" x14ac:dyDescent="0.2">
      <c r="A2086" s="79"/>
    </row>
    <row r="2087" spans="1:1" x14ac:dyDescent="0.2">
      <c r="A2087" s="79"/>
    </row>
    <row r="2088" spans="1:1" x14ac:dyDescent="0.2">
      <c r="A2088" s="79"/>
    </row>
    <row r="2089" spans="1:1" x14ac:dyDescent="0.2">
      <c r="A2089" s="79"/>
    </row>
    <row r="2090" spans="1:1" x14ac:dyDescent="0.2">
      <c r="A2090" s="79"/>
    </row>
    <row r="2091" spans="1:1" x14ac:dyDescent="0.2">
      <c r="A2091" s="79"/>
    </row>
    <row r="2092" spans="1:1" x14ac:dyDescent="0.2">
      <c r="A2092" s="79"/>
    </row>
    <row r="2093" spans="1:1" x14ac:dyDescent="0.2">
      <c r="A2093" s="79"/>
    </row>
    <row r="2094" spans="1:1" x14ac:dyDescent="0.2">
      <c r="A2094" s="79"/>
    </row>
    <row r="2095" spans="1:1" x14ac:dyDescent="0.2">
      <c r="A2095" s="79"/>
    </row>
    <row r="2096" spans="1:1" x14ac:dyDescent="0.2">
      <c r="A2096" s="79"/>
    </row>
    <row r="2097" spans="1:1" x14ac:dyDescent="0.2">
      <c r="A2097" s="79"/>
    </row>
    <row r="2098" spans="1:1" x14ac:dyDescent="0.2">
      <c r="A2098" s="79"/>
    </row>
    <row r="2099" spans="1:1" x14ac:dyDescent="0.2">
      <c r="A2099" s="79"/>
    </row>
    <row r="2100" spans="1:1" x14ac:dyDescent="0.2">
      <c r="A2100" s="79"/>
    </row>
    <row r="2101" spans="1:1" x14ac:dyDescent="0.2">
      <c r="A2101" s="79"/>
    </row>
    <row r="2102" spans="1:1" x14ac:dyDescent="0.2">
      <c r="A2102" s="79"/>
    </row>
    <row r="2103" spans="1:1" x14ac:dyDescent="0.2">
      <c r="A2103" s="79"/>
    </row>
    <row r="2104" spans="1:1" x14ac:dyDescent="0.2">
      <c r="A2104" s="79"/>
    </row>
    <row r="2105" spans="1:1" x14ac:dyDescent="0.2">
      <c r="A2105" s="79"/>
    </row>
    <row r="2106" spans="1:1" x14ac:dyDescent="0.2">
      <c r="A2106" s="79"/>
    </row>
    <row r="2107" spans="1:1" x14ac:dyDescent="0.2">
      <c r="A2107" s="79"/>
    </row>
    <row r="2108" spans="1:1" x14ac:dyDescent="0.2">
      <c r="A2108" s="79"/>
    </row>
    <row r="2109" spans="1:1" x14ac:dyDescent="0.2">
      <c r="A2109" s="79"/>
    </row>
    <row r="2110" spans="1:1" x14ac:dyDescent="0.2">
      <c r="A2110" s="79"/>
    </row>
    <row r="2111" spans="1:1" x14ac:dyDescent="0.2">
      <c r="A2111" s="79"/>
    </row>
    <row r="2112" spans="1:1" x14ac:dyDescent="0.2">
      <c r="A2112" s="79"/>
    </row>
    <row r="2113" spans="1:1" x14ac:dyDescent="0.2">
      <c r="A2113" s="79"/>
    </row>
    <row r="2114" spans="1:1" x14ac:dyDescent="0.2">
      <c r="A2114" s="79"/>
    </row>
    <row r="2115" spans="1:1" x14ac:dyDescent="0.2">
      <c r="A2115" s="79"/>
    </row>
    <row r="2116" spans="1:1" x14ac:dyDescent="0.2">
      <c r="A2116" s="79"/>
    </row>
    <row r="2117" spans="1:1" x14ac:dyDescent="0.2">
      <c r="A2117" s="79"/>
    </row>
    <row r="2118" spans="1:1" x14ac:dyDescent="0.2">
      <c r="A2118" s="79"/>
    </row>
    <row r="2119" spans="1:1" x14ac:dyDescent="0.2">
      <c r="A2119" s="79"/>
    </row>
    <row r="2120" spans="1:1" x14ac:dyDescent="0.2">
      <c r="A2120" s="79"/>
    </row>
    <row r="2121" spans="1:1" x14ac:dyDescent="0.2">
      <c r="A2121" s="79"/>
    </row>
    <row r="2122" spans="1:1" x14ac:dyDescent="0.2">
      <c r="A2122" s="79"/>
    </row>
    <row r="2123" spans="1:1" x14ac:dyDescent="0.2">
      <c r="A2123" s="79"/>
    </row>
    <row r="2124" spans="1:1" x14ac:dyDescent="0.2">
      <c r="A2124" s="79"/>
    </row>
    <row r="2125" spans="1:1" x14ac:dyDescent="0.2">
      <c r="A2125" s="79"/>
    </row>
    <row r="2126" spans="1:1" x14ac:dyDescent="0.2">
      <c r="A2126" s="79"/>
    </row>
    <row r="2127" spans="1:1" x14ac:dyDescent="0.2">
      <c r="A2127" s="79"/>
    </row>
    <row r="2128" spans="1:1" x14ac:dyDescent="0.2">
      <c r="A2128" s="79"/>
    </row>
    <row r="2129" spans="1:1" x14ac:dyDescent="0.2">
      <c r="A2129" s="79"/>
    </row>
    <row r="2130" spans="1:1" x14ac:dyDescent="0.2">
      <c r="A2130" s="79"/>
    </row>
    <row r="2131" spans="1:1" x14ac:dyDescent="0.2">
      <c r="A2131" s="79"/>
    </row>
    <row r="2132" spans="1:1" x14ac:dyDescent="0.2">
      <c r="A2132" s="79"/>
    </row>
    <row r="2133" spans="1:1" x14ac:dyDescent="0.2">
      <c r="A2133" s="79"/>
    </row>
    <row r="2134" spans="1:1" x14ac:dyDescent="0.2">
      <c r="A2134" s="79"/>
    </row>
    <row r="2135" spans="1:1" x14ac:dyDescent="0.2">
      <c r="A2135" s="79"/>
    </row>
    <row r="2136" spans="1:1" x14ac:dyDescent="0.2">
      <c r="A2136" s="79"/>
    </row>
    <row r="2137" spans="1:1" x14ac:dyDescent="0.2">
      <c r="A2137" s="79"/>
    </row>
    <row r="2138" spans="1:1" x14ac:dyDescent="0.2">
      <c r="A2138" s="79"/>
    </row>
    <row r="2139" spans="1:1" x14ac:dyDescent="0.2">
      <c r="A2139" s="79"/>
    </row>
    <row r="2140" spans="1:1" x14ac:dyDescent="0.2">
      <c r="A2140" s="79"/>
    </row>
    <row r="2141" spans="1:1" x14ac:dyDescent="0.2">
      <c r="A2141" s="79"/>
    </row>
    <row r="2142" spans="1:1" x14ac:dyDescent="0.2">
      <c r="A2142" s="79"/>
    </row>
    <row r="2143" spans="1:1" x14ac:dyDescent="0.2">
      <c r="A2143" s="79"/>
    </row>
    <row r="2144" spans="1:1" x14ac:dyDescent="0.2">
      <c r="A2144" s="79"/>
    </row>
    <row r="2145" spans="1:1" x14ac:dyDescent="0.2">
      <c r="A2145" s="79"/>
    </row>
    <row r="2146" spans="1:1" x14ac:dyDescent="0.2">
      <c r="A2146" s="79"/>
    </row>
    <row r="2147" spans="1:1" x14ac:dyDescent="0.2">
      <c r="A2147" s="79"/>
    </row>
    <row r="2148" spans="1:1" x14ac:dyDescent="0.2">
      <c r="A2148" s="79"/>
    </row>
    <row r="2149" spans="1:1" x14ac:dyDescent="0.2">
      <c r="A2149" s="79"/>
    </row>
    <row r="2150" spans="1:1" x14ac:dyDescent="0.2">
      <c r="A2150" s="79"/>
    </row>
    <row r="2151" spans="1:1" x14ac:dyDescent="0.2">
      <c r="A2151" s="79"/>
    </row>
    <row r="2152" spans="1:1" x14ac:dyDescent="0.2">
      <c r="A2152" s="79"/>
    </row>
    <row r="2153" spans="1:1" x14ac:dyDescent="0.2">
      <c r="A2153" s="79"/>
    </row>
    <row r="2154" spans="1:1" x14ac:dyDescent="0.2">
      <c r="A2154" s="79"/>
    </row>
    <row r="2155" spans="1:1" x14ac:dyDescent="0.2">
      <c r="A2155" s="79"/>
    </row>
    <row r="2156" spans="1:1" x14ac:dyDescent="0.2">
      <c r="A2156" s="79"/>
    </row>
    <row r="2157" spans="1:1" x14ac:dyDescent="0.2">
      <c r="A2157" s="79"/>
    </row>
    <row r="2158" spans="1:1" x14ac:dyDescent="0.2">
      <c r="A2158" s="79"/>
    </row>
    <row r="2159" spans="1:1" x14ac:dyDescent="0.2">
      <c r="A2159" s="79"/>
    </row>
    <row r="2160" spans="1:1" x14ac:dyDescent="0.2">
      <c r="A2160" s="79"/>
    </row>
    <row r="2161" spans="1:1" x14ac:dyDescent="0.2">
      <c r="A2161" s="79"/>
    </row>
    <row r="2162" spans="1:1" x14ac:dyDescent="0.2">
      <c r="A2162" s="79"/>
    </row>
    <row r="2163" spans="1:1" x14ac:dyDescent="0.2">
      <c r="A2163" s="79"/>
    </row>
    <row r="2164" spans="1:1" x14ac:dyDescent="0.2">
      <c r="A2164" s="79"/>
    </row>
    <row r="2165" spans="1:1" x14ac:dyDescent="0.2">
      <c r="A2165" s="79"/>
    </row>
    <row r="2166" spans="1:1" x14ac:dyDescent="0.2">
      <c r="A2166" s="79"/>
    </row>
    <row r="2167" spans="1:1" x14ac:dyDescent="0.2">
      <c r="A2167" s="79"/>
    </row>
    <row r="2168" spans="1:1" x14ac:dyDescent="0.2">
      <c r="A2168" s="79"/>
    </row>
    <row r="2169" spans="1:1" x14ac:dyDescent="0.2">
      <c r="A2169" s="79"/>
    </row>
    <row r="2170" spans="1:1" x14ac:dyDescent="0.2">
      <c r="A2170" s="79"/>
    </row>
    <row r="2171" spans="1:1" x14ac:dyDescent="0.2">
      <c r="A2171" s="79"/>
    </row>
    <row r="2172" spans="1:1" x14ac:dyDescent="0.2">
      <c r="A2172" s="79"/>
    </row>
    <row r="2173" spans="1:1" x14ac:dyDescent="0.2">
      <c r="A2173" s="79"/>
    </row>
    <row r="2174" spans="1:1" x14ac:dyDescent="0.2">
      <c r="A2174" s="79"/>
    </row>
    <row r="2175" spans="1:1" x14ac:dyDescent="0.2">
      <c r="A2175" s="79"/>
    </row>
    <row r="2176" spans="1:1" x14ac:dyDescent="0.2">
      <c r="A2176" s="79"/>
    </row>
    <row r="2177" spans="1:1" x14ac:dyDescent="0.2">
      <c r="A2177" s="79"/>
    </row>
    <row r="2178" spans="1:1" x14ac:dyDescent="0.2">
      <c r="A2178" s="79"/>
    </row>
    <row r="2179" spans="1:1" x14ac:dyDescent="0.2">
      <c r="A2179" s="79"/>
    </row>
    <row r="2180" spans="1:1" x14ac:dyDescent="0.2">
      <c r="A2180" s="79"/>
    </row>
    <row r="2181" spans="1:1" x14ac:dyDescent="0.2">
      <c r="A2181" s="79"/>
    </row>
    <row r="2182" spans="1:1" x14ac:dyDescent="0.2">
      <c r="A2182" s="79"/>
    </row>
    <row r="2183" spans="1:1" x14ac:dyDescent="0.2">
      <c r="A2183" s="79"/>
    </row>
    <row r="2184" spans="1:1" x14ac:dyDescent="0.2">
      <c r="A2184" s="79"/>
    </row>
    <row r="2185" spans="1:1" x14ac:dyDescent="0.2">
      <c r="A2185" s="79"/>
    </row>
    <row r="2186" spans="1:1" x14ac:dyDescent="0.2">
      <c r="A2186" s="79"/>
    </row>
    <row r="2187" spans="1:1" x14ac:dyDescent="0.2">
      <c r="A2187" s="79"/>
    </row>
    <row r="2188" spans="1:1" x14ac:dyDescent="0.2">
      <c r="A2188" s="79"/>
    </row>
    <row r="2189" spans="1:1" x14ac:dyDescent="0.2">
      <c r="A2189" s="79"/>
    </row>
    <row r="2190" spans="1:1" x14ac:dyDescent="0.2">
      <c r="A2190" s="79"/>
    </row>
    <row r="2191" spans="1:1" x14ac:dyDescent="0.2">
      <c r="A2191" s="79"/>
    </row>
    <row r="2192" spans="1:1" x14ac:dyDescent="0.2">
      <c r="A2192" s="79"/>
    </row>
    <row r="2193" spans="1:1" x14ac:dyDescent="0.2">
      <c r="A2193" s="79"/>
    </row>
    <row r="2194" spans="1:1" x14ac:dyDescent="0.2">
      <c r="A2194" s="79"/>
    </row>
    <row r="2195" spans="1:1" x14ac:dyDescent="0.2">
      <c r="A2195" s="79"/>
    </row>
    <row r="2196" spans="1:1" x14ac:dyDescent="0.2">
      <c r="A2196" s="79"/>
    </row>
    <row r="2197" spans="1:1" x14ac:dyDescent="0.2">
      <c r="A2197" s="79"/>
    </row>
    <row r="2198" spans="1:1" x14ac:dyDescent="0.2">
      <c r="A2198" s="79"/>
    </row>
    <row r="2199" spans="1:1" x14ac:dyDescent="0.2">
      <c r="A2199" s="79"/>
    </row>
    <row r="2200" spans="1:1" x14ac:dyDescent="0.2">
      <c r="A2200" s="79"/>
    </row>
    <row r="2201" spans="1:1" x14ac:dyDescent="0.2">
      <c r="A2201" s="79"/>
    </row>
    <row r="2202" spans="1:1" x14ac:dyDescent="0.2">
      <c r="A2202" s="79"/>
    </row>
    <row r="2203" spans="1:1" x14ac:dyDescent="0.2">
      <c r="A2203" s="79"/>
    </row>
    <row r="2204" spans="1:1" x14ac:dyDescent="0.2">
      <c r="A2204" s="79"/>
    </row>
    <row r="2205" spans="1:1" x14ac:dyDescent="0.2">
      <c r="A2205" s="79"/>
    </row>
    <row r="2206" spans="1:1" x14ac:dyDescent="0.2">
      <c r="A2206" s="79"/>
    </row>
    <row r="2207" spans="1:1" x14ac:dyDescent="0.2">
      <c r="A2207" s="79"/>
    </row>
    <row r="2208" spans="1:1" x14ac:dyDescent="0.2">
      <c r="A2208" s="79"/>
    </row>
    <row r="2209" spans="1:1" x14ac:dyDescent="0.2">
      <c r="A2209" s="79"/>
    </row>
    <row r="2210" spans="1:1" x14ac:dyDescent="0.2">
      <c r="A2210" s="79"/>
    </row>
    <row r="2211" spans="1:1" x14ac:dyDescent="0.2">
      <c r="A2211" s="79"/>
    </row>
    <row r="2212" spans="1:1" x14ac:dyDescent="0.2">
      <c r="A2212" s="79"/>
    </row>
    <row r="2213" spans="1:1" x14ac:dyDescent="0.2">
      <c r="A2213" s="79"/>
    </row>
    <row r="2214" spans="1:1" x14ac:dyDescent="0.2">
      <c r="A2214" s="79"/>
    </row>
    <row r="2215" spans="1:1" x14ac:dyDescent="0.2">
      <c r="A2215" s="79"/>
    </row>
    <row r="2216" spans="1:1" x14ac:dyDescent="0.2">
      <c r="A2216" s="79"/>
    </row>
    <row r="2217" spans="1:1" x14ac:dyDescent="0.2">
      <c r="A2217" s="79"/>
    </row>
    <row r="2218" spans="1:1" x14ac:dyDescent="0.2">
      <c r="A2218" s="79"/>
    </row>
    <row r="2219" spans="1:1" x14ac:dyDescent="0.2">
      <c r="A2219" s="79"/>
    </row>
    <row r="2220" spans="1:1" x14ac:dyDescent="0.2">
      <c r="A2220" s="79"/>
    </row>
    <row r="2221" spans="1:1" x14ac:dyDescent="0.2">
      <c r="A2221" s="79"/>
    </row>
    <row r="2222" spans="1:1" x14ac:dyDescent="0.2">
      <c r="A2222" s="79"/>
    </row>
    <row r="2223" spans="1:1" x14ac:dyDescent="0.2">
      <c r="A2223" s="79"/>
    </row>
    <row r="2224" spans="1:1" x14ac:dyDescent="0.2">
      <c r="A2224" s="79"/>
    </row>
    <row r="2225" spans="1:1" x14ac:dyDescent="0.2">
      <c r="A2225" s="79"/>
    </row>
    <row r="2226" spans="1:1" x14ac:dyDescent="0.2">
      <c r="A2226" s="79"/>
    </row>
    <row r="2227" spans="1:1" x14ac:dyDescent="0.2">
      <c r="A2227" s="79"/>
    </row>
    <row r="2228" spans="1:1" x14ac:dyDescent="0.2">
      <c r="A2228" s="79"/>
    </row>
    <row r="2229" spans="1:1" x14ac:dyDescent="0.2">
      <c r="A2229" s="79"/>
    </row>
    <row r="2230" spans="1:1" x14ac:dyDescent="0.2">
      <c r="A2230" s="79"/>
    </row>
    <row r="2231" spans="1:1" x14ac:dyDescent="0.2">
      <c r="A2231" s="79"/>
    </row>
    <row r="2232" spans="1:1" x14ac:dyDescent="0.2">
      <c r="A2232" s="79"/>
    </row>
    <row r="2233" spans="1:1" x14ac:dyDescent="0.2">
      <c r="A2233" s="79"/>
    </row>
    <row r="2234" spans="1:1" x14ac:dyDescent="0.2">
      <c r="A2234" s="79"/>
    </row>
    <row r="2235" spans="1:1" x14ac:dyDescent="0.2">
      <c r="A2235" s="79"/>
    </row>
    <row r="2236" spans="1:1" x14ac:dyDescent="0.2">
      <c r="A2236" s="79"/>
    </row>
    <row r="2237" spans="1:1" x14ac:dyDescent="0.2">
      <c r="A2237" s="79"/>
    </row>
    <row r="2238" spans="1:1" x14ac:dyDescent="0.2">
      <c r="A2238" s="79"/>
    </row>
    <row r="2239" spans="1:1" x14ac:dyDescent="0.2">
      <c r="A2239" s="79"/>
    </row>
    <row r="2240" spans="1:1" x14ac:dyDescent="0.2">
      <c r="A2240" s="79"/>
    </row>
    <row r="2241" spans="1:1" x14ac:dyDescent="0.2">
      <c r="A2241" s="79"/>
    </row>
    <row r="2242" spans="1:1" x14ac:dyDescent="0.2">
      <c r="A2242" s="79"/>
    </row>
    <row r="2243" spans="1:1" x14ac:dyDescent="0.2">
      <c r="A2243" s="79"/>
    </row>
    <row r="2244" spans="1:1" x14ac:dyDescent="0.2">
      <c r="A2244" s="79"/>
    </row>
    <row r="2245" spans="1:1" x14ac:dyDescent="0.2">
      <c r="A2245" s="79"/>
    </row>
    <row r="2246" spans="1:1" x14ac:dyDescent="0.2">
      <c r="A2246" s="79"/>
    </row>
    <row r="2247" spans="1:1" x14ac:dyDescent="0.2">
      <c r="A2247" s="79"/>
    </row>
    <row r="2248" spans="1:1" x14ac:dyDescent="0.2">
      <c r="A2248" s="79"/>
    </row>
    <row r="2249" spans="1:1" x14ac:dyDescent="0.2">
      <c r="A2249" s="79"/>
    </row>
    <row r="2250" spans="1:1" x14ac:dyDescent="0.2">
      <c r="A2250" s="79"/>
    </row>
    <row r="2251" spans="1:1" x14ac:dyDescent="0.2">
      <c r="A2251" s="79"/>
    </row>
    <row r="2252" spans="1:1" x14ac:dyDescent="0.2">
      <c r="A2252" s="79"/>
    </row>
    <row r="2253" spans="1:1" x14ac:dyDescent="0.2">
      <c r="A2253" s="79"/>
    </row>
    <row r="2254" spans="1:1" x14ac:dyDescent="0.2">
      <c r="A2254" s="79"/>
    </row>
    <row r="2255" spans="1:1" x14ac:dyDescent="0.2">
      <c r="A2255" s="79"/>
    </row>
    <row r="2256" spans="1:1" x14ac:dyDescent="0.2">
      <c r="A2256" s="79"/>
    </row>
    <row r="2257" spans="1:1" x14ac:dyDescent="0.2">
      <c r="A2257" s="79"/>
    </row>
    <row r="2258" spans="1:1" x14ac:dyDescent="0.2">
      <c r="A2258" s="79"/>
    </row>
    <row r="2259" spans="1:1" x14ac:dyDescent="0.2">
      <c r="A2259" s="79"/>
    </row>
    <row r="2260" spans="1:1" x14ac:dyDescent="0.2">
      <c r="A2260" s="79"/>
    </row>
    <row r="2261" spans="1:1" x14ac:dyDescent="0.2">
      <c r="A2261" s="79"/>
    </row>
    <row r="2262" spans="1:1" x14ac:dyDescent="0.2">
      <c r="A2262" s="79"/>
    </row>
    <row r="2263" spans="1:1" x14ac:dyDescent="0.2">
      <c r="A2263" s="79"/>
    </row>
    <row r="2264" spans="1:1" x14ac:dyDescent="0.2">
      <c r="A2264" s="79"/>
    </row>
    <row r="2265" spans="1:1" x14ac:dyDescent="0.2">
      <c r="A2265" s="79"/>
    </row>
    <row r="2266" spans="1:1" x14ac:dyDescent="0.2">
      <c r="A2266" s="79"/>
    </row>
    <row r="2267" spans="1:1" x14ac:dyDescent="0.2">
      <c r="A2267" s="79"/>
    </row>
    <row r="2268" spans="1:1" x14ac:dyDescent="0.2">
      <c r="A2268" s="79"/>
    </row>
    <row r="2269" spans="1:1" x14ac:dyDescent="0.2">
      <c r="A2269" s="79"/>
    </row>
    <row r="2270" spans="1:1" x14ac:dyDescent="0.2">
      <c r="A2270" s="79"/>
    </row>
    <row r="2271" spans="1:1" x14ac:dyDescent="0.2">
      <c r="A2271" s="79"/>
    </row>
    <row r="2272" spans="1:1" x14ac:dyDescent="0.2">
      <c r="A2272" s="79"/>
    </row>
    <row r="2273" spans="1:1" x14ac:dyDescent="0.2">
      <c r="A2273" s="79"/>
    </row>
    <row r="2274" spans="1:1" x14ac:dyDescent="0.2">
      <c r="A2274" s="79"/>
    </row>
    <row r="2275" spans="1:1" x14ac:dyDescent="0.2">
      <c r="A2275" s="79"/>
    </row>
    <row r="2276" spans="1:1" x14ac:dyDescent="0.2">
      <c r="A2276" s="79"/>
    </row>
    <row r="2277" spans="1:1" x14ac:dyDescent="0.2">
      <c r="A2277" s="79"/>
    </row>
    <row r="2278" spans="1:1" x14ac:dyDescent="0.2">
      <c r="A2278" s="79"/>
    </row>
    <row r="2279" spans="1:1" x14ac:dyDescent="0.2">
      <c r="A2279" s="79"/>
    </row>
    <row r="2280" spans="1:1" x14ac:dyDescent="0.2">
      <c r="A2280" s="79"/>
    </row>
    <row r="2281" spans="1:1" x14ac:dyDescent="0.2">
      <c r="A2281" s="79"/>
    </row>
    <row r="2282" spans="1:1" x14ac:dyDescent="0.2">
      <c r="A2282" s="79"/>
    </row>
    <row r="2283" spans="1:1" x14ac:dyDescent="0.2">
      <c r="A2283" s="79"/>
    </row>
    <row r="2284" spans="1:1" x14ac:dyDescent="0.2">
      <c r="A2284" s="79"/>
    </row>
    <row r="2285" spans="1:1" x14ac:dyDescent="0.2">
      <c r="A2285" s="79"/>
    </row>
    <row r="2286" spans="1:1" x14ac:dyDescent="0.2">
      <c r="A2286" s="79"/>
    </row>
    <row r="2287" spans="1:1" x14ac:dyDescent="0.2">
      <c r="A2287" s="79"/>
    </row>
    <row r="2288" spans="1:1" x14ac:dyDescent="0.2">
      <c r="A2288" s="79"/>
    </row>
    <row r="2289" spans="1:1" x14ac:dyDescent="0.2">
      <c r="A2289" s="79"/>
    </row>
    <row r="2290" spans="1:1" x14ac:dyDescent="0.2">
      <c r="A2290" s="79"/>
    </row>
    <row r="2291" spans="1:1" x14ac:dyDescent="0.2">
      <c r="A2291" s="79"/>
    </row>
    <row r="2292" spans="1:1" x14ac:dyDescent="0.2">
      <c r="A2292" s="79"/>
    </row>
    <row r="2293" spans="1:1" x14ac:dyDescent="0.2">
      <c r="A2293" s="79"/>
    </row>
    <row r="2294" spans="1:1" x14ac:dyDescent="0.2">
      <c r="A2294" s="79"/>
    </row>
    <row r="2295" spans="1:1" x14ac:dyDescent="0.2">
      <c r="A2295" s="79"/>
    </row>
    <row r="2296" spans="1:1" x14ac:dyDescent="0.2">
      <c r="A2296" s="79"/>
    </row>
    <row r="2297" spans="1:1" x14ac:dyDescent="0.2">
      <c r="A2297" s="79"/>
    </row>
    <row r="2298" spans="1:1" x14ac:dyDescent="0.2">
      <c r="A2298" s="79"/>
    </row>
    <row r="2299" spans="1:1" x14ac:dyDescent="0.2">
      <c r="A2299" s="79"/>
    </row>
    <row r="2300" spans="1:1" x14ac:dyDescent="0.2">
      <c r="A2300" s="79"/>
    </row>
    <row r="2301" spans="1:1" x14ac:dyDescent="0.2">
      <c r="A2301" s="79"/>
    </row>
    <row r="2302" spans="1:1" x14ac:dyDescent="0.2">
      <c r="A2302" s="79"/>
    </row>
    <row r="2303" spans="1:1" x14ac:dyDescent="0.2">
      <c r="A2303" s="79"/>
    </row>
    <row r="2304" spans="1:1" x14ac:dyDescent="0.2">
      <c r="A2304" s="79"/>
    </row>
    <row r="2305" spans="1:1" x14ac:dyDescent="0.2">
      <c r="A2305" s="79"/>
    </row>
    <row r="2306" spans="1:1" x14ac:dyDescent="0.2">
      <c r="A2306" s="79"/>
    </row>
    <row r="2307" spans="1:1" x14ac:dyDescent="0.2">
      <c r="A2307" s="79"/>
    </row>
    <row r="2308" spans="1:1" x14ac:dyDescent="0.2">
      <c r="A2308" s="79"/>
    </row>
    <row r="2309" spans="1:1" x14ac:dyDescent="0.2">
      <c r="A2309" s="79"/>
    </row>
    <row r="2310" spans="1:1" x14ac:dyDescent="0.2">
      <c r="A2310" s="79"/>
    </row>
    <row r="2311" spans="1:1" x14ac:dyDescent="0.2">
      <c r="A2311" s="79"/>
    </row>
    <row r="2312" spans="1:1" x14ac:dyDescent="0.2">
      <c r="A2312" s="79"/>
    </row>
    <row r="2313" spans="1:1" x14ac:dyDescent="0.2">
      <c r="A2313" s="79"/>
    </row>
    <row r="2314" spans="1:1" x14ac:dyDescent="0.2">
      <c r="A2314" s="79"/>
    </row>
    <row r="2315" spans="1:1" x14ac:dyDescent="0.2">
      <c r="A2315" s="79"/>
    </row>
    <row r="2316" spans="1:1" x14ac:dyDescent="0.2">
      <c r="A2316" s="79"/>
    </row>
    <row r="2317" spans="1:1" x14ac:dyDescent="0.2">
      <c r="A2317" s="79"/>
    </row>
    <row r="2318" spans="1:1" x14ac:dyDescent="0.2">
      <c r="A2318" s="79"/>
    </row>
    <row r="2319" spans="1:1" x14ac:dyDescent="0.2">
      <c r="A2319" s="79"/>
    </row>
    <row r="2320" spans="1:1" x14ac:dyDescent="0.2">
      <c r="A2320" s="79"/>
    </row>
    <row r="2321" spans="1:1" x14ac:dyDescent="0.2">
      <c r="A2321" s="79"/>
    </row>
    <row r="2322" spans="1:1" x14ac:dyDescent="0.2">
      <c r="A2322" s="79"/>
    </row>
    <row r="2323" spans="1:1" x14ac:dyDescent="0.2">
      <c r="A2323" s="79"/>
    </row>
    <row r="2324" spans="1:1" x14ac:dyDescent="0.2">
      <c r="A2324" s="79"/>
    </row>
    <row r="2325" spans="1:1" x14ac:dyDescent="0.2">
      <c r="A2325" s="79"/>
    </row>
    <row r="2326" spans="1:1" x14ac:dyDescent="0.2">
      <c r="A2326" s="79"/>
    </row>
    <row r="2327" spans="1:1" x14ac:dyDescent="0.2">
      <c r="A2327" s="79"/>
    </row>
    <row r="2328" spans="1:1" x14ac:dyDescent="0.2">
      <c r="A2328" s="79"/>
    </row>
    <row r="2329" spans="1:1" x14ac:dyDescent="0.2">
      <c r="A2329" s="79"/>
    </row>
    <row r="2330" spans="1:1" x14ac:dyDescent="0.2">
      <c r="A2330" s="79"/>
    </row>
    <row r="2331" spans="1:1" x14ac:dyDescent="0.2">
      <c r="A2331" s="79"/>
    </row>
    <row r="2332" spans="1:1" x14ac:dyDescent="0.2">
      <c r="A2332" s="79"/>
    </row>
    <row r="2333" spans="1:1" x14ac:dyDescent="0.2">
      <c r="A2333" s="79"/>
    </row>
    <row r="2334" spans="1:1" x14ac:dyDescent="0.2">
      <c r="A2334" s="79"/>
    </row>
    <row r="2335" spans="1:1" x14ac:dyDescent="0.2">
      <c r="A2335" s="79"/>
    </row>
    <row r="2336" spans="1:1" x14ac:dyDescent="0.2">
      <c r="A2336" s="79"/>
    </row>
    <row r="2337" spans="1:1" x14ac:dyDescent="0.2">
      <c r="A2337" s="79"/>
    </row>
    <row r="2338" spans="1:1" x14ac:dyDescent="0.2">
      <c r="A2338" s="79"/>
    </row>
    <row r="2339" spans="1:1" x14ac:dyDescent="0.2">
      <c r="A2339" s="79"/>
    </row>
    <row r="2340" spans="1:1" x14ac:dyDescent="0.2">
      <c r="A2340" s="79"/>
    </row>
    <row r="2341" spans="1:1" x14ac:dyDescent="0.2">
      <c r="A2341" s="79"/>
    </row>
    <row r="2342" spans="1:1" x14ac:dyDescent="0.2">
      <c r="A2342" s="79"/>
    </row>
    <row r="2343" spans="1:1" x14ac:dyDescent="0.2">
      <c r="A2343" s="79"/>
    </row>
    <row r="2344" spans="1:1" x14ac:dyDescent="0.2">
      <c r="A2344" s="79"/>
    </row>
    <row r="2345" spans="1:1" x14ac:dyDescent="0.2">
      <c r="A2345" s="79"/>
    </row>
    <row r="2346" spans="1:1" x14ac:dyDescent="0.2">
      <c r="A2346" s="79"/>
    </row>
    <row r="2347" spans="1:1" x14ac:dyDescent="0.2">
      <c r="A2347" s="79"/>
    </row>
    <row r="2348" spans="1:1" x14ac:dyDescent="0.2">
      <c r="A2348" s="79"/>
    </row>
    <row r="2349" spans="1:1" x14ac:dyDescent="0.2">
      <c r="A2349" s="79"/>
    </row>
    <row r="2350" spans="1:1" x14ac:dyDescent="0.2">
      <c r="A2350" s="79"/>
    </row>
    <row r="2351" spans="1:1" x14ac:dyDescent="0.2">
      <c r="A2351" s="79"/>
    </row>
    <row r="2352" spans="1:1" x14ac:dyDescent="0.2">
      <c r="A2352" s="79"/>
    </row>
    <row r="2353" spans="1:1" x14ac:dyDescent="0.2">
      <c r="A2353" s="79"/>
    </row>
    <row r="2354" spans="1:1" x14ac:dyDescent="0.2">
      <c r="A2354" s="79"/>
    </row>
    <row r="2355" spans="1:1" x14ac:dyDescent="0.2">
      <c r="A2355" s="79"/>
    </row>
    <row r="2356" spans="1:1" x14ac:dyDescent="0.2">
      <c r="A2356" s="79"/>
    </row>
    <row r="2357" spans="1:1" x14ac:dyDescent="0.2">
      <c r="A2357" s="79"/>
    </row>
    <row r="2358" spans="1:1" x14ac:dyDescent="0.2">
      <c r="A2358" s="79"/>
    </row>
    <row r="2359" spans="1:1" x14ac:dyDescent="0.2">
      <c r="A2359" s="79"/>
    </row>
    <row r="2360" spans="1:1" x14ac:dyDescent="0.2">
      <c r="A2360" s="79"/>
    </row>
    <row r="2361" spans="1:1" x14ac:dyDescent="0.2">
      <c r="A2361" s="79"/>
    </row>
    <row r="2362" spans="1:1" x14ac:dyDescent="0.2">
      <c r="A2362" s="79"/>
    </row>
    <row r="2363" spans="1:1" x14ac:dyDescent="0.2">
      <c r="A2363" s="79"/>
    </row>
    <row r="2364" spans="1:1" x14ac:dyDescent="0.2">
      <c r="A2364" s="79"/>
    </row>
    <row r="2365" spans="1:1" x14ac:dyDescent="0.2">
      <c r="A2365" s="79"/>
    </row>
    <row r="2366" spans="1:1" x14ac:dyDescent="0.2">
      <c r="A2366" s="79"/>
    </row>
    <row r="2367" spans="1:1" x14ac:dyDescent="0.2">
      <c r="A2367" s="79"/>
    </row>
    <row r="2368" spans="1:1" x14ac:dyDescent="0.2">
      <c r="A2368" s="79"/>
    </row>
    <row r="2369" spans="1:1" x14ac:dyDescent="0.2">
      <c r="A2369" s="79"/>
    </row>
    <row r="2370" spans="1:1" x14ac:dyDescent="0.2">
      <c r="A2370" s="79"/>
    </row>
    <row r="2371" spans="1:1" x14ac:dyDescent="0.2">
      <c r="A2371" s="79"/>
    </row>
    <row r="2372" spans="1:1" x14ac:dyDescent="0.2">
      <c r="A2372" s="79"/>
    </row>
    <row r="2373" spans="1:1" x14ac:dyDescent="0.2">
      <c r="A2373" s="79"/>
    </row>
    <row r="2374" spans="1:1" x14ac:dyDescent="0.2">
      <c r="A2374" s="79"/>
    </row>
    <row r="2375" spans="1:1" x14ac:dyDescent="0.2">
      <c r="A2375" s="79"/>
    </row>
    <row r="2376" spans="1:1" x14ac:dyDescent="0.2">
      <c r="A2376" s="79"/>
    </row>
    <row r="2377" spans="1:1" x14ac:dyDescent="0.2">
      <c r="A2377" s="79"/>
    </row>
    <row r="2378" spans="1:1" x14ac:dyDescent="0.2">
      <c r="A2378" s="79"/>
    </row>
    <row r="2379" spans="1:1" x14ac:dyDescent="0.2">
      <c r="A2379" s="79"/>
    </row>
    <row r="2380" spans="1:1" x14ac:dyDescent="0.2">
      <c r="A2380" s="79"/>
    </row>
    <row r="2381" spans="1:1" x14ac:dyDescent="0.2">
      <c r="A2381" s="79"/>
    </row>
    <row r="2382" spans="1:1" x14ac:dyDescent="0.2">
      <c r="A2382" s="79"/>
    </row>
    <row r="2383" spans="1:1" x14ac:dyDescent="0.2">
      <c r="A2383" s="79"/>
    </row>
    <row r="2384" spans="1:1" x14ac:dyDescent="0.2">
      <c r="A2384" s="79"/>
    </row>
    <row r="2385" spans="1:1" x14ac:dyDescent="0.2">
      <c r="A2385" s="79"/>
    </row>
    <row r="2386" spans="1:1" x14ac:dyDescent="0.2">
      <c r="A2386" s="79"/>
    </row>
    <row r="2387" spans="1:1" x14ac:dyDescent="0.2">
      <c r="A2387" s="79"/>
    </row>
    <row r="2388" spans="1:1" x14ac:dyDescent="0.2">
      <c r="A2388" s="79"/>
    </row>
    <row r="2389" spans="1:1" x14ac:dyDescent="0.2">
      <c r="A2389" s="79"/>
    </row>
    <row r="2390" spans="1:1" x14ac:dyDescent="0.2">
      <c r="A2390" s="79"/>
    </row>
    <row r="2391" spans="1:1" x14ac:dyDescent="0.2">
      <c r="A2391" s="79"/>
    </row>
    <row r="2392" spans="1:1" x14ac:dyDescent="0.2">
      <c r="A2392" s="79"/>
    </row>
    <row r="2393" spans="1:1" x14ac:dyDescent="0.2">
      <c r="A2393" s="79"/>
    </row>
    <row r="2394" spans="1:1" x14ac:dyDescent="0.2">
      <c r="A2394" s="79"/>
    </row>
    <row r="2395" spans="1:1" x14ac:dyDescent="0.2">
      <c r="A2395" s="79"/>
    </row>
    <row r="2396" spans="1:1" x14ac:dyDescent="0.2">
      <c r="A2396" s="79"/>
    </row>
    <row r="2397" spans="1:1" x14ac:dyDescent="0.2">
      <c r="A2397" s="79"/>
    </row>
    <row r="2398" spans="1:1" x14ac:dyDescent="0.2">
      <c r="A2398" s="79"/>
    </row>
    <row r="2399" spans="1:1" x14ac:dyDescent="0.2">
      <c r="A2399" s="79"/>
    </row>
    <row r="2400" spans="1:1" x14ac:dyDescent="0.2">
      <c r="A2400" s="79"/>
    </row>
    <row r="2401" spans="1:1" x14ac:dyDescent="0.2">
      <c r="A2401" s="79"/>
    </row>
    <row r="2402" spans="1:1" x14ac:dyDescent="0.2">
      <c r="A2402" s="79"/>
    </row>
    <row r="2403" spans="1:1" x14ac:dyDescent="0.2">
      <c r="A2403" s="79"/>
    </row>
    <row r="2404" spans="1:1" x14ac:dyDescent="0.2">
      <c r="A2404" s="79"/>
    </row>
    <row r="2405" spans="1:1" x14ac:dyDescent="0.2">
      <c r="A2405" s="79"/>
    </row>
    <row r="2406" spans="1:1" x14ac:dyDescent="0.2">
      <c r="A2406" s="79"/>
    </row>
    <row r="2407" spans="1:1" x14ac:dyDescent="0.2">
      <c r="A2407" s="79"/>
    </row>
    <row r="2408" spans="1:1" x14ac:dyDescent="0.2">
      <c r="A2408" s="79"/>
    </row>
    <row r="2409" spans="1:1" x14ac:dyDescent="0.2">
      <c r="A2409" s="79"/>
    </row>
    <row r="2410" spans="1:1" x14ac:dyDescent="0.2">
      <c r="A2410" s="79"/>
    </row>
    <row r="2411" spans="1:1" x14ac:dyDescent="0.2">
      <c r="A2411" s="79"/>
    </row>
    <row r="2412" spans="1:1" x14ac:dyDescent="0.2">
      <c r="A2412" s="79"/>
    </row>
    <row r="2413" spans="1:1" x14ac:dyDescent="0.2">
      <c r="A2413" s="79"/>
    </row>
    <row r="2414" spans="1:1" x14ac:dyDescent="0.2">
      <c r="A2414" s="79"/>
    </row>
    <row r="2415" spans="1:1" x14ac:dyDescent="0.2">
      <c r="A2415" s="79"/>
    </row>
    <row r="2416" spans="1:1" x14ac:dyDescent="0.2">
      <c r="A2416" s="79"/>
    </row>
    <row r="2417" spans="1:1" x14ac:dyDescent="0.2">
      <c r="A2417" s="79"/>
    </row>
    <row r="2418" spans="1:1" x14ac:dyDescent="0.2">
      <c r="A2418" s="79"/>
    </row>
    <row r="2419" spans="1:1" x14ac:dyDescent="0.2">
      <c r="A2419" s="79"/>
    </row>
    <row r="2420" spans="1:1" x14ac:dyDescent="0.2">
      <c r="A2420" s="79"/>
    </row>
    <row r="2421" spans="1:1" x14ac:dyDescent="0.2">
      <c r="A2421" s="79"/>
    </row>
    <row r="2422" spans="1:1" x14ac:dyDescent="0.2">
      <c r="A2422" s="79"/>
    </row>
    <row r="2423" spans="1:1" x14ac:dyDescent="0.2">
      <c r="A2423" s="79"/>
    </row>
    <row r="2424" spans="1:1" x14ac:dyDescent="0.2">
      <c r="A2424" s="79"/>
    </row>
    <row r="2425" spans="1:1" x14ac:dyDescent="0.2">
      <c r="A2425" s="79"/>
    </row>
    <row r="2426" spans="1:1" x14ac:dyDescent="0.2">
      <c r="A2426" s="79"/>
    </row>
    <row r="2427" spans="1:1" x14ac:dyDescent="0.2">
      <c r="A2427" s="79"/>
    </row>
    <row r="2428" spans="1:1" x14ac:dyDescent="0.2">
      <c r="A2428" s="79"/>
    </row>
    <row r="2429" spans="1:1" x14ac:dyDescent="0.2">
      <c r="A2429" s="79"/>
    </row>
    <row r="2430" spans="1:1" x14ac:dyDescent="0.2">
      <c r="A2430" s="79"/>
    </row>
    <row r="2431" spans="1:1" x14ac:dyDescent="0.2">
      <c r="A2431" s="79"/>
    </row>
    <row r="2432" spans="1:1" x14ac:dyDescent="0.2">
      <c r="A2432" s="79"/>
    </row>
    <row r="2433" spans="1:1" x14ac:dyDescent="0.2">
      <c r="A2433" s="79"/>
    </row>
    <row r="2434" spans="1:1" x14ac:dyDescent="0.2">
      <c r="A2434" s="79"/>
    </row>
    <row r="2435" spans="1:1" x14ac:dyDescent="0.2">
      <c r="A2435" s="79"/>
    </row>
    <row r="2436" spans="1:1" x14ac:dyDescent="0.2">
      <c r="A2436" s="79"/>
    </row>
    <row r="2437" spans="1:1" x14ac:dyDescent="0.2">
      <c r="A2437" s="79"/>
    </row>
    <row r="2438" spans="1:1" x14ac:dyDescent="0.2">
      <c r="A2438" s="79"/>
    </row>
    <row r="2439" spans="1:1" x14ac:dyDescent="0.2">
      <c r="A2439" s="79"/>
    </row>
    <row r="2440" spans="1:1" x14ac:dyDescent="0.2">
      <c r="A2440" s="79"/>
    </row>
    <row r="2441" spans="1:1" x14ac:dyDescent="0.2">
      <c r="A2441" s="79"/>
    </row>
    <row r="2442" spans="1:1" x14ac:dyDescent="0.2">
      <c r="A2442" s="79"/>
    </row>
    <row r="2443" spans="1:1" x14ac:dyDescent="0.2">
      <c r="A2443" s="79"/>
    </row>
    <row r="2444" spans="1:1" x14ac:dyDescent="0.2">
      <c r="A2444" s="79"/>
    </row>
    <row r="2445" spans="1:1" x14ac:dyDescent="0.2">
      <c r="A2445" s="79"/>
    </row>
    <row r="2446" spans="1:1" x14ac:dyDescent="0.2">
      <c r="A2446" s="79"/>
    </row>
    <row r="2447" spans="1:1" x14ac:dyDescent="0.2">
      <c r="A2447" s="79"/>
    </row>
    <row r="2448" spans="1:1" x14ac:dyDescent="0.2">
      <c r="A2448" s="79"/>
    </row>
    <row r="2449" spans="1:1" x14ac:dyDescent="0.2">
      <c r="A2449" s="79"/>
    </row>
    <row r="2450" spans="1:1" x14ac:dyDescent="0.2">
      <c r="A2450" s="79"/>
    </row>
    <row r="2451" spans="1:1" x14ac:dyDescent="0.2">
      <c r="A2451" s="79"/>
    </row>
    <row r="2452" spans="1:1" x14ac:dyDescent="0.2">
      <c r="A2452" s="79"/>
    </row>
    <row r="2453" spans="1:1" x14ac:dyDescent="0.2">
      <c r="A2453" s="79"/>
    </row>
    <row r="2454" spans="1:1" x14ac:dyDescent="0.2">
      <c r="A2454" s="79"/>
    </row>
    <row r="2455" spans="1:1" x14ac:dyDescent="0.2">
      <c r="A2455" s="79"/>
    </row>
    <row r="2456" spans="1:1" x14ac:dyDescent="0.2">
      <c r="A2456" s="79"/>
    </row>
    <row r="2457" spans="1:1" x14ac:dyDescent="0.2">
      <c r="A2457" s="79"/>
    </row>
    <row r="2458" spans="1:1" x14ac:dyDescent="0.2">
      <c r="A2458" s="79"/>
    </row>
    <row r="2459" spans="1:1" x14ac:dyDescent="0.2">
      <c r="A2459" s="79"/>
    </row>
    <row r="2460" spans="1:1" x14ac:dyDescent="0.2">
      <c r="A2460" s="79"/>
    </row>
    <row r="2461" spans="1:1" x14ac:dyDescent="0.2">
      <c r="A2461" s="79"/>
    </row>
    <row r="2462" spans="1:1" x14ac:dyDescent="0.2">
      <c r="A2462" s="79"/>
    </row>
    <row r="2463" spans="1:1" x14ac:dyDescent="0.2">
      <c r="A2463" s="79"/>
    </row>
    <row r="2464" spans="1:1" x14ac:dyDescent="0.2">
      <c r="A2464" s="79"/>
    </row>
    <row r="2465" spans="1:1" x14ac:dyDescent="0.2">
      <c r="A2465" s="79"/>
    </row>
    <row r="2466" spans="1:1" x14ac:dyDescent="0.2">
      <c r="A2466" s="79"/>
    </row>
    <row r="2467" spans="1:1" x14ac:dyDescent="0.2">
      <c r="A2467" s="79"/>
    </row>
    <row r="2468" spans="1:1" x14ac:dyDescent="0.2">
      <c r="A2468" s="79"/>
    </row>
    <row r="2469" spans="1:1" x14ac:dyDescent="0.2">
      <c r="A2469" s="79"/>
    </row>
    <row r="2470" spans="1:1" x14ac:dyDescent="0.2">
      <c r="A2470" s="79"/>
    </row>
    <row r="2471" spans="1:1" x14ac:dyDescent="0.2">
      <c r="A2471" s="79"/>
    </row>
    <row r="2472" spans="1:1" x14ac:dyDescent="0.2">
      <c r="A2472" s="79"/>
    </row>
    <row r="2473" spans="1:1" x14ac:dyDescent="0.2">
      <c r="A2473" s="79"/>
    </row>
    <row r="2474" spans="1:1" x14ac:dyDescent="0.2">
      <c r="A2474" s="79"/>
    </row>
    <row r="2475" spans="1:1" x14ac:dyDescent="0.2">
      <c r="A2475" s="79"/>
    </row>
    <row r="2476" spans="1:1" x14ac:dyDescent="0.2">
      <c r="A2476" s="79"/>
    </row>
    <row r="2477" spans="1:1" x14ac:dyDescent="0.2">
      <c r="A2477" s="79"/>
    </row>
    <row r="2478" spans="1:1" x14ac:dyDescent="0.2">
      <c r="A2478" s="79"/>
    </row>
    <row r="2479" spans="1:1" x14ac:dyDescent="0.2">
      <c r="A2479" s="79"/>
    </row>
    <row r="2480" spans="1:1" x14ac:dyDescent="0.2">
      <c r="A2480" s="79"/>
    </row>
    <row r="2481" spans="1:1" x14ac:dyDescent="0.2">
      <c r="A2481" s="79"/>
    </row>
    <row r="2482" spans="1:1" x14ac:dyDescent="0.2">
      <c r="A2482" s="79"/>
    </row>
    <row r="2483" spans="1:1" x14ac:dyDescent="0.2">
      <c r="A2483" s="79"/>
    </row>
    <row r="2484" spans="1:1" x14ac:dyDescent="0.2">
      <c r="A2484" s="79"/>
    </row>
    <row r="2485" spans="1:1" x14ac:dyDescent="0.2">
      <c r="A2485" s="79"/>
    </row>
    <row r="2486" spans="1:1" x14ac:dyDescent="0.2">
      <c r="A2486" s="79"/>
    </row>
    <row r="2487" spans="1:1" x14ac:dyDescent="0.2">
      <c r="A2487" s="79"/>
    </row>
    <row r="2488" spans="1:1" x14ac:dyDescent="0.2">
      <c r="A2488" s="79"/>
    </row>
    <row r="2489" spans="1:1" x14ac:dyDescent="0.2">
      <c r="A2489" s="79"/>
    </row>
    <row r="2490" spans="1:1" x14ac:dyDescent="0.2">
      <c r="A2490" s="79"/>
    </row>
    <row r="2491" spans="1:1" x14ac:dyDescent="0.2">
      <c r="A2491" s="79"/>
    </row>
    <row r="2492" spans="1:1" x14ac:dyDescent="0.2">
      <c r="A2492" s="79"/>
    </row>
    <row r="2493" spans="1:1" x14ac:dyDescent="0.2">
      <c r="A2493" s="79"/>
    </row>
    <row r="2494" spans="1:1" x14ac:dyDescent="0.2">
      <c r="A2494" s="79"/>
    </row>
    <row r="2495" spans="1:1" x14ac:dyDescent="0.2">
      <c r="A2495" s="79"/>
    </row>
    <row r="2496" spans="1:1" x14ac:dyDescent="0.2">
      <c r="A2496" s="79"/>
    </row>
    <row r="2497" spans="1:1" x14ac:dyDescent="0.2">
      <c r="A2497" s="79"/>
    </row>
    <row r="2498" spans="1:1" x14ac:dyDescent="0.2">
      <c r="A2498" s="79"/>
    </row>
    <row r="2499" spans="1:1" x14ac:dyDescent="0.2">
      <c r="A2499" s="79"/>
    </row>
    <row r="2500" spans="1:1" x14ac:dyDescent="0.2">
      <c r="A2500" s="79"/>
    </row>
    <row r="2501" spans="1:1" x14ac:dyDescent="0.2">
      <c r="A2501" s="79"/>
    </row>
    <row r="2502" spans="1:1" x14ac:dyDescent="0.2">
      <c r="A2502" s="79"/>
    </row>
    <row r="2503" spans="1:1" x14ac:dyDescent="0.2">
      <c r="A2503" s="79"/>
    </row>
    <row r="2504" spans="1:1" x14ac:dyDescent="0.2">
      <c r="A2504" s="79"/>
    </row>
    <row r="2505" spans="1:1" x14ac:dyDescent="0.2">
      <c r="A2505" s="79"/>
    </row>
    <row r="2506" spans="1:1" x14ac:dyDescent="0.2">
      <c r="A2506" s="79"/>
    </row>
    <row r="2507" spans="1:1" x14ac:dyDescent="0.2">
      <c r="A2507" s="79"/>
    </row>
    <row r="2508" spans="1:1" x14ac:dyDescent="0.2">
      <c r="A2508" s="79"/>
    </row>
    <row r="2509" spans="1:1" x14ac:dyDescent="0.2">
      <c r="A2509" s="79"/>
    </row>
    <row r="2510" spans="1:1" x14ac:dyDescent="0.2">
      <c r="A2510" s="79"/>
    </row>
    <row r="2511" spans="1:1" x14ac:dyDescent="0.2">
      <c r="A2511" s="79"/>
    </row>
    <row r="2512" spans="1:1" x14ac:dyDescent="0.2">
      <c r="A2512" s="79"/>
    </row>
    <row r="2513" spans="1:1" x14ac:dyDescent="0.2">
      <c r="A2513" s="79"/>
    </row>
    <row r="2514" spans="1:1" x14ac:dyDescent="0.2">
      <c r="A2514" s="79"/>
    </row>
    <row r="2515" spans="1:1" x14ac:dyDescent="0.2">
      <c r="A2515" s="79"/>
    </row>
    <row r="2516" spans="1:1" x14ac:dyDescent="0.2">
      <c r="A2516" s="79"/>
    </row>
    <row r="2517" spans="1:1" x14ac:dyDescent="0.2">
      <c r="A2517" s="79"/>
    </row>
    <row r="2518" spans="1:1" x14ac:dyDescent="0.2">
      <c r="A2518" s="79"/>
    </row>
    <row r="2519" spans="1:1" x14ac:dyDescent="0.2">
      <c r="A2519" s="79"/>
    </row>
    <row r="2520" spans="1:1" x14ac:dyDescent="0.2">
      <c r="A2520" s="79"/>
    </row>
    <row r="2521" spans="1:1" x14ac:dyDescent="0.2">
      <c r="A2521" s="79"/>
    </row>
    <row r="2522" spans="1:1" x14ac:dyDescent="0.2">
      <c r="A2522" s="79"/>
    </row>
    <row r="2523" spans="1:1" x14ac:dyDescent="0.2">
      <c r="A2523" s="79"/>
    </row>
    <row r="2524" spans="1:1" x14ac:dyDescent="0.2">
      <c r="A2524" s="79"/>
    </row>
    <row r="2525" spans="1:1" x14ac:dyDescent="0.2">
      <c r="A2525" s="79"/>
    </row>
    <row r="2526" spans="1:1" x14ac:dyDescent="0.2">
      <c r="A2526" s="79"/>
    </row>
    <row r="2527" spans="1:1" x14ac:dyDescent="0.2">
      <c r="A2527" s="79"/>
    </row>
    <row r="2528" spans="1:1" x14ac:dyDescent="0.2">
      <c r="A2528" s="79"/>
    </row>
    <row r="2529" spans="1:1" x14ac:dyDescent="0.2">
      <c r="A2529" s="79"/>
    </row>
    <row r="2530" spans="1:1" x14ac:dyDescent="0.2">
      <c r="A2530" s="79"/>
    </row>
    <row r="2531" spans="1:1" x14ac:dyDescent="0.2">
      <c r="A2531" s="79"/>
    </row>
    <row r="2532" spans="1:1" x14ac:dyDescent="0.2">
      <c r="A2532" s="79"/>
    </row>
    <row r="2533" spans="1:1" x14ac:dyDescent="0.2">
      <c r="A2533" s="79"/>
    </row>
    <row r="2534" spans="1:1" x14ac:dyDescent="0.2">
      <c r="A2534" s="79"/>
    </row>
    <row r="2535" spans="1:1" x14ac:dyDescent="0.2">
      <c r="A2535" s="79"/>
    </row>
    <row r="2536" spans="1:1" x14ac:dyDescent="0.2">
      <c r="A2536" s="79"/>
    </row>
    <row r="2537" spans="1:1" x14ac:dyDescent="0.2">
      <c r="A2537" s="79"/>
    </row>
    <row r="2538" spans="1:1" x14ac:dyDescent="0.2">
      <c r="A2538" s="79"/>
    </row>
    <row r="2539" spans="1:1" x14ac:dyDescent="0.2">
      <c r="A2539" s="79"/>
    </row>
    <row r="2540" spans="1:1" x14ac:dyDescent="0.2">
      <c r="A2540" s="79"/>
    </row>
    <row r="2541" spans="1:1" x14ac:dyDescent="0.2">
      <c r="A2541" s="79"/>
    </row>
    <row r="2542" spans="1:1" x14ac:dyDescent="0.2">
      <c r="A2542" s="79"/>
    </row>
    <row r="2543" spans="1:1" x14ac:dyDescent="0.2">
      <c r="A2543" s="79"/>
    </row>
    <row r="2544" spans="1:1" x14ac:dyDescent="0.2">
      <c r="A2544" s="79"/>
    </row>
    <row r="2545" spans="1:1" x14ac:dyDescent="0.2">
      <c r="A2545" s="79"/>
    </row>
    <row r="2546" spans="1:1" x14ac:dyDescent="0.2">
      <c r="A2546" s="79"/>
    </row>
    <row r="2547" spans="1:1" x14ac:dyDescent="0.2">
      <c r="A2547" s="79"/>
    </row>
    <row r="2548" spans="1:1" x14ac:dyDescent="0.2">
      <c r="A2548" s="79"/>
    </row>
    <row r="2549" spans="1:1" x14ac:dyDescent="0.2">
      <c r="A2549" s="79"/>
    </row>
    <row r="2550" spans="1:1" x14ac:dyDescent="0.2">
      <c r="A2550" s="79"/>
    </row>
    <row r="2551" spans="1:1" x14ac:dyDescent="0.2">
      <c r="A2551" s="79"/>
    </row>
    <row r="2552" spans="1:1" x14ac:dyDescent="0.2">
      <c r="A2552" s="79"/>
    </row>
    <row r="2553" spans="1:1" x14ac:dyDescent="0.2">
      <c r="A2553" s="79"/>
    </row>
    <row r="2554" spans="1:1" x14ac:dyDescent="0.2">
      <c r="A2554" s="79"/>
    </row>
    <row r="2555" spans="1:1" x14ac:dyDescent="0.2">
      <c r="A2555" s="79"/>
    </row>
    <row r="2556" spans="1:1" x14ac:dyDescent="0.2">
      <c r="A2556" s="79"/>
    </row>
    <row r="2557" spans="1:1" x14ac:dyDescent="0.2">
      <c r="A2557" s="79"/>
    </row>
    <row r="2558" spans="1:1" x14ac:dyDescent="0.2">
      <c r="A2558" s="79"/>
    </row>
    <row r="2559" spans="1:1" x14ac:dyDescent="0.2">
      <c r="A2559" s="79"/>
    </row>
    <row r="2560" spans="1:1" x14ac:dyDescent="0.2">
      <c r="A2560" s="79"/>
    </row>
    <row r="2561" spans="1:1" x14ac:dyDescent="0.2">
      <c r="A2561" s="79"/>
    </row>
    <row r="2562" spans="1:1" x14ac:dyDescent="0.2">
      <c r="A2562" s="79"/>
    </row>
    <row r="2563" spans="1:1" x14ac:dyDescent="0.2">
      <c r="A2563" s="79"/>
    </row>
    <row r="2564" spans="1:1" x14ac:dyDescent="0.2">
      <c r="A2564" s="79"/>
    </row>
    <row r="2565" spans="1:1" x14ac:dyDescent="0.2">
      <c r="A2565" s="79"/>
    </row>
    <row r="2566" spans="1:1" x14ac:dyDescent="0.2">
      <c r="A2566" s="79"/>
    </row>
    <row r="2567" spans="1:1" x14ac:dyDescent="0.2">
      <c r="A2567" s="79"/>
    </row>
    <row r="2568" spans="1:1" x14ac:dyDescent="0.2">
      <c r="A2568" s="79"/>
    </row>
    <row r="2569" spans="1:1" x14ac:dyDescent="0.2">
      <c r="A2569" s="79"/>
    </row>
    <row r="2570" spans="1:1" x14ac:dyDescent="0.2">
      <c r="A2570" s="79"/>
    </row>
    <row r="2571" spans="1:1" x14ac:dyDescent="0.2">
      <c r="A2571" s="79"/>
    </row>
    <row r="2572" spans="1:1" x14ac:dyDescent="0.2">
      <c r="A2572" s="79"/>
    </row>
    <row r="2573" spans="1:1" x14ac:dyDescent="0.2">
      <c r="A2573" s="79"/>
    </row>
    <row r="2574" spans="1:1" x14ac:dyDescent="0.2">
      <c r="A2574" s="79"/>
    </row>
    <row r="2575" spans="1:1" x14ac:dyDescent="0.2">
      <c r="A2575" s="79"/>
    </row>
    <row r="2576" spans="1:1" x14ac:dyDescent="0.2">
      <c r="A2576" s="79"/>
    </row>
    <row r="2577" spans="1:1" x14ac:dyDescent="0.2">
      <c r="A2577" s="79"/>
    </row>
    <row r="2578" spans="1:1" x14ac:dyDescent="0.2">
      <c r="A2578" s="79"/>
    </row>
    <row r="2579" spans="1:1" x14ac:dyDescent="0.2">
      <c r="A2579" s="79"/>
    </row>
    <row r="2580" spans="1:1" x14ac:dyDescent="0.2">
      <c r="A2580" s="79"/>
    </row>
    <row r="2581" spans="1:1" x14ac:dyDescent="0.2">
      <c r="A2581" s="79"/>
    </row>
    <row r="2582" spans="1:1" x14ac:dyDescent="0.2">
      <c r="A2582" s="79"/>
    </row>
    <row r="2583" spans="1:1" x14ac:dyDescent="0.2">
      <c r="A2583" s="79"/>
    </row>
    <row r="2584" spans="1:1" x14ac:dyDescent="0.2">
      <c r="A2584" s="79"/>
    </row>
    <row r="2585" spans="1:1" x14ac:dyDescent="0.2">
      <c r="A2585" s="79"/>
    </row>
    <row r="2586" spans="1:1" x14ac:dyDescent="0.2">
      <c r="A2586" s="79"/>
    </row>
    <row r="2587" spans="1:1" x14ac:dyDescent="0.2">
      <c r="A2587" s="79"/>
    </row>
    <row r="2588" spans="1:1" x14ac:dyDescent="0.2">
      <c r="A2588" s="79"/>
    </row>
    <row r="2589" spans="1:1" x14ac:dyDescent="0.2">
      <c r="A2589" s="79"/>
    </row>
    <row r="2590" spans="1:1" x14ac:dyDescent="0.2">
      <c r="A2590" s="79"/>
    </row>
    <row r="2591" spans="1:1" x14ac:dyDescent="0.2">
      <c r="A2591" s="79"/>
    </row>
    <row r="2592" spans="1:1" x14ac:dyDescent="0.2">
      <c r="A2592" s="79"/>
    </row>
    <row r="2593" spans="1:1" x14ac:dyDescent="0.2">
      <c r="A2593" s="79"/>
    </row>
    <row r="2594" spans="1:1" x14ac:dyDescent="0.2">
      <c r="A2594" s="79"/>
    </row>
    <row r="2595" spans="1:1" x14ac:dyDescent="0.2">
      <c r="A2595" s="79"/>
    </row>
    <row r="2596" spans="1:1" x14ac:dyDescent="0.2">
      <c r="A2596" s="79"/>
    </row>
    <row r="2597" spans="1:1" x14ac:dyDescent="0.2">
      <c r="A2597" s="79"/>
    </row>
    <row r="2598" spans="1:1" x14ac:dyDescent="0.2">
      <c r="A2598" s="79"/>
    </row>
    <row r="2599" spans="1:1" x14ac:dyDescent="0.2">
      <c r="A2599" s="79"/>
    </row>
    <row r="2600" spans="1:1" x14ac:dyDescent="0.2">
      <c r="A2600" s="79"/>
    </row>
    <row r="2601" spans="1:1" x14ac:dyDescent="0.2">
      <c r="A2601" s="79"/>
    </row>
    <row r="2602" spans="1:1" x14ac:dyDescent="0.2">
      <c r="A2602" s="79"/>
    </row>
    <row r="2603" spans="1:1" x14ac:dyDescent="0.2">
      <c r="A2603" s="79"/>
    </row>
    <row r="2604" spans="1:1" x14ac:dyDescent="0.2">
      <c r="A2604" s="79"/>
    </row>
    <row r="2605" spans="1:1" x14ac:dyDescent="0.2">
      <c r="A2605" s="79"/>
    </row>
    <row r="2606" spans="1:1" x14ac:dyDescent="0.2">
      <c r="A2606" s="79"/>
    </row>
    <row r="2607" spans="1:1" x14ac:dyDescent="0.2">
      <c r="A2607" s="79"/>
    </row>
    <row r="2608" spans="1:1" x14ac:dyDescent="0.2">
      <c r="A2608" s="79"/>
    </row>
    <row r="2609" spans="1:1" x14ac:dyDescent="0.2">
      <c r="A2609" s="79"/>
    </row>
    <row r="2610" spans="1:1" x14ac:dyDescent="0.2">
      <c r="A2610" s="79"/>
    </row>
    <row r="2611" spans="1:1" x14ac:dyDescent="0.2">
      <c r="A2611" s="79"/>
    </row>
    <row r="2612" spans="1:1" x14ac:dyDescent="0.2">
      <c r="A2612" s="79"/>
    </row>
    <row r="2613" spans="1:1" x14ac:dyDescent="0.2">
      <c r="A2613" s="79"/>
    </row>
    <row r="2614" spans="1:1" x14ac:dyDescent="0.2">
      <c r="A2614" s="79"/>
    </row>
    <row r="2615" spans="1:1" x14ac:dyDescent="0.2">
      <c r="A2615" s="79"/>
    </row>
    <row r="2616" spans="1:1" x14ac:dyDescent="0.2">
      <c r="A2616" s="79"/>
    </row>
    <row r="2617" spans="1:1" x14ac:dyDescent="0.2">
      <c r="A2617" s="79"/>
    </row>
    <row r="2618" spans="1:1" x14ac:dyDescent="0.2">
      <c r="A2618" s="79"/>
    </row>
    <row r="2619" spans="1:1" x14ac:dyDescent="0.2">
      <c r="A2619" s="79"/>
    </row>
    <row r="2620" spans="1:1" x14ac:dyDescent="0.2">
      <c r="A2620" s="79"/>
    </row>
    <row r="2621" spans="1:1" x14ac:dyDescent="0.2">
      <c r="A2621" s="79"/>
    </row>
    <row r="2622" spans="1:1" x14ac:dyDescent="0.2">
      <c r="A2622" s="79"/>
    </row>
    <row r="2623" spans="1:1" x14ac:dyDescent="0.2">
      <c r="A2623" s="79"/>
    </row>
    <row r="2624" spans="1:1" x14ac:dyDescent="0.2">
      <c r="A2624" s="79"/>
    </row>
    <row r="2625" spans="1:1" x14ac:dyDescent="0.2">
      <c r="A2625" s="79"/>
    </row>
    <row r="2626" spans="1:1" x14ac:dyDescent="0.2">
      <c r="A2626" s="79"/>
    </row>
    <row r="2627" spans="1:1" x14ac:dyDescent="0.2">
      <c r="A2627" s="79"/>
    </row>
    <row r="2628" spans="1:1" x14ac:dyDescent="0.2">
      <c r="A2628" s="79"/>
    </row>
    <row r="2629" spans="1:1" x14ac:dyDescent="0.2">
      <c r="A2629" s="79"/>
    </row>
    <row r="2630" spans="1:1" x14ac:dyDescent="0.2">
      <c r="A2630" s="79"/>
    </row>
    <row r="2631" spans="1:1" x14ac:dyDescent="0.2">
      <c r="A2631" s="79"/>
    </row>
    <row r="2632" spans="1:1" x14ac:dyDescent="0.2">
      <c r="A2632" s="79"/>
    </row>
    <row r="2633" spans="1:1" x14ac:dyDescent="0.2">
      <c r="A2633" s="79"/>
    </row>
    <row r="2634" spans="1:1" x14ac:dyDescent="0.2">
      <c r="A2634" s="79"/>
    </row>
    <row r="2635" spans="1:1" x14ac:dyDescent="0.2">
      <c r="A2635" s="79"/>
    </row>
    <row r="2636" spans="1:1" x14ac:dyDescent="0.2">
      <c r="A2636" s="79"/>
    </row>
    <row r="2637" spans="1:1" x14ac:dyDescent="0.2">
      <c r="A2637" s="79"/>
    </row>
    <row r="2638" spans="1:1" x14ac:dyDescent="0.2">
      <c r="A2638" s="79"/>
    </row>
    <row r="2639" spans="1:1" x14ac:dyDescent="0.2">
      <c r="A2639" s="79"/>
    </row>
    <row r="2640" spans="1:1" x14ac:dyDescent="0.2">
      <c r="A2640" s="79"/>
    </row>
    <row r="2641" spans="1:1" x14ac:dyDescent="0.2">
      <c r="A2641" s="79"/>
    </row>
    <row r="2642" spans="1:1" x14ac:dyDescent="0.2">
      <c r="A2642" s="79"/>
    </row>
    <row r="2643" spans="1:1" x14ac:dyDescent="0.2">
      <c r="A2643" s="79"/>
    </row>
    <row r="2644" spans="1:1" x14ac:dyDescent="0.2">
      <c r="A2644" s="79"/>
    </row>
    <row r="2645" spans="1:1" x14ac:dyDescent="0.2">
      <c r="A2645" s="79"/>
    </row>
    <row r="2646" spans="1:1" x14ac:dyDescent="0.2">
      <c r="A2646" s="79"/>
    </row>
    <row r="2647" spans="1:1" x14ac:dyDescent="0.2">
      <c r="A2647" s="79"/>
    </row>
    <row r="2648" spans="1:1" x14ac:dyDescent="0.2">
      <c r="A2648" s="79"/>
    </row>
    <row r="2649" spans="1:1" x14ac:dyDescent="0.2">
      <c r="A2649" s="79"/>
    </row>
    <row r="2650" spans="1:1" x14ac:dyDescent="0.2">
      <c r="A2650" s="79"/>
    </row>
    <row r="2651" spans="1:1" x14ac:dyDescent="0.2">
      <c r="A2651" s="79"/>
    </row>
    <row r="2652" spans="1:1" x14ac:dyDescent="0.2">
      <c r="A2652" s="79"/>
    </row>
    <row r="2653" spans="1:1" x14ac:dyDescent="0.2">
      <c r="A2653" s="79"/>
    </row>
    <row r="2654" spans="1:1" x14ac:dyDescent="0.2">
      <c r="A2654" s="79"/>
    </row>
    <row r="2655" spans="1:1" x14ac:dyDescent="0.2">
      <c r="A2655" s="79"/>
    </row>
    <row r="2656" spans="1:1" x14ac:dyDescent="0.2">
      <c r="A2656" s="79"/>
    </row>
    <row r="2657" spans="1:1" x14ac:dyDescent="0.2">
      <c r="A2657" s="79"/>
    </row>
    <row r="2658" spans="1:1" x14ac:dyDescent="0.2">
      <c r="A2658" s="79"/>
    </row>
    <row r="2659" spans="1:1" x14ac:dyDescent="0.2">
      <c r="A2659" s="79"/>
    </row>
    <row r="2660" spans="1:1" x14ac:dyDescent="0.2">
      <c r="A2660" s="79"/>
    </row>
    <row r="2661" spans="1:1" x14ac:dyDescent="0.2">
      <c r="A2661" s="79"/>
    </row>
    <row r="2662" spans="1:1" x14ac:dyDescent="0.2">
      <c r="A2662" s="79"/>
    </row>
    <row r="2663" spans="1:1" x14ac:dyDescent="0.2">
      <c r="A2663" s="79"/>
    </row>
    <row r="2664" spans="1:1" x14ac:dyDescent="0.2">
      <c r="A2664" s="79"/>
    </row>
    <row r="2665" spans="1:1" x14ac:dyDescent="0.2">
      <c r="A2665" s="79"/>
    </row>
    <row r="2666" spans="1:1" x14ac:dyDescent="0.2">
      <c r="A2666" s="79"/>
    </row>
    <row r="2667" spans="1:1" x14ac:dyDescent="0.2">
      <c r="A2667" s="79"/>
    </row>
    <row r="2668" spans="1:1" x14ac:dyDescent="0.2">
      <c r="A2668" s="79"/>
    </row>
    <row r="2669" spans="1:1" x14ac:dyDescent="0.2">
      <c r="A2669" s="79"/>
    </row>
    <row r="2670" spans="1:1" x14ac:dyDescent="0.2">
      <c r="A2670" s="79"/>
    </row>
    <row r="2671" spans="1:1" x14ac:dyDescent="0.2">
      <c r="A2671" s="79"/>
    </row>
    <row r="2672" spans="1:1" x14ac:dyDescent="0.2">
      <c r="A2672" s="79"/>
    </row>
    <row r="2673" spans="1:1" x14ac:dyDescent="0.2">
      <c r="A2673" s="79"/>
    </row>
    <row r="2674" spans="1:1" x14ac:dyDescent="0.2">
      <c r="A2674" s="79"/>
    </row>
    <row r="2675" spans="1:1" x14ac:dyDescent="0.2">
      <c r="A2675" s="79"/>
    </row>
    <row r="2676" spans="1:1" x14ac:dyDescent="0.2">
      <c r="A2676" s="79"/>
    </row>
    <row r="2677" spans="1:1" x14ac:dyDescent="0.2">
      <c r="A2677" s="79"/>
    </row>
    <row r="2678" spans="1:1" x14ac:dyDescent="0.2">
      <c r="A2678" s="79"/>
    </row>
    <row r="2679" spans="1:1" x14ac:dyDescent="0.2">
      <c r="A2679" s="79"/>
    </row>
    <row r="2680" spans="1:1" x14ac:dyDescent="0.2">
      <c r="A2680" s="79"/>
    </row>
    <row r="2681" spans="1:1" x14ac:dyDescent="0.2">
      <c r="A2681" s="79"/>
    </row>
    <row r="2682" spans="1:1" x14ac:dyDescent="0.2">
      <c r="A2682" s="79"/>
    </row>
    <row r="2683" spans="1:1" x14ac:dyDescent="0.2">
      <c r="A2683" s="79"/>
    </row>
    <row r="2684" spans="1:1" x14ac:dyDescent="0.2">
      <c r="A2684" s="79"/>
    </row>
    <row r="2685" spans="1:1" x14ac:dyDescent="0.2">
      <c r="A2685" s="79"/>
    </row>
    <row r="2686" spans="1:1" x14ac:dyDescent="0.2">
      <c r="A2686" s="79"/>
    </row>
    <row r="2687" spans="1:1" x14ac:dyDescent="0.2">
      <c r="A2687" s="79"/>
    </row>
    <row r="2688" spans="1:1" x14ac:dyDescent="0.2">
      <c r="A2688" s="79"/>
    </row>
    <row r="2689" spans="1:1" x14ac:dyDescent="0.2">
      <c r="A2689" s="79"/>
    </row>
    <row r="2690" spans="1:1" x14ac:dyDescent="0.2">
      <c r="A2690" s="79"/>
    </row>
    <row r="2691" spans="1:1" x14ac:dyDescent="0.2">
      <c r="A2691" s="79"/>
    </row>
    <row r="2692" spans="1:1" x14ac:dyDescent="0.2">
      <c r="A2692" s="79"/>
    </row>
    <row r="2693" spans="1:1" x14ac:dyDescent="0.2">
      <c r="A2693" s="79"/>
    </row>
    <row r="2694" spans="1:1" x14ac:dyDescent="0.2">
      <c r="A2694" s="79"/>
    </row>
    <row r="2695" spans="1:1" x14ac:dyDescent="0.2">
      <c r="A2695" s="79"/>
    </row>
    <row r="2696" spans="1:1" x14ac:dyDescent="0.2">
      <c r="A2696" s="79"/>
    </row>
    <row r="2697" spans="1:1" x14ac:dyDescent="0.2">
      <c r="A2697" s="79"/>
    </row>
    <row r="2698" spans="1:1" x14ac:dyDescent="0.2">
      <c r="A2698" s="79"/>
    </row>
    <row r="2699" spans="1:1" x14ac:dyDescent="0.2">
      <c r="A2699" s="79"/>
    </row>
    <row r="2700" spans="1:1" x14ac:dyDescent="0.2">
      <c r="A2700" s="79"/>
    </row>
    <row r="2701" spans="1:1" x14ac:dyDescent="0.2">
      <c r="A2701" s="79"/>
    </row>
    <row r="2702" spans="1:1" x14ac:dyDescent="0.2">
      <c r="A2702" s="79"/>
    </row>
    <row r="2703" spans="1:1" x14ac:dyDescent="0.2">
      <c r="A2703" s="79"/>
    </row>
    <row r="2704" spans="1:1" x14ac:dyDescent="0.2">
      <c r="A2704" s="79"/>
    </row>
    <row r="2705" spans="1:1" x14ac:dyDescent="0.2">
      <c r="A2705" s="79"/>
    </row>
    <row r="2706" spans="1:1" x14ac:dyDescent="0.2">
      <c r="A2706" s="79"/>
    </row>
    <row r="2707" spans="1:1" x14ac:dyDescent="0.2">
      <c r="A2707" s="79"/>
    </row>
    <row r="2708" spans="1:1" x14ac:dyDescent="0.2">
      <c r="A2708" s="79"/>
    </row>
    <row r="2709" spans="1:1" x14ac:dyDescent="0.2">
      <c r="A2709" s="79"/>
    </row>
    <row r="2710" spans="1:1" x14ac:dyDescent="0.2">
      <c r="A2710" s="79"/>
    </row>
    <row r="2711" spans="1:1" x14ac:dyDescent="0.2">
      <c r="A2711" s="79"/>
    </row>
    <row r="2712" spans="1:1" x14ac:dyDescent="0.2">
      <c r="A2712" s="79"/>
    </row>
    <row r="2713" spans="1:1" x14ac:dyDescent="0.2">
      <c r="A2713" s="79"/>
    </row>
    <row r="2714" spans="1:1" x14ac:dyDescent="0.2">
      <c r="A2714" s="79"/>
    </row>
    <row r="2715" spans="1:1" x14ac:dyDescent="0.2">
      <c r="A2715" s="79"/>
    </row>
    <row r="2716" spans="1:1" x14ac:dyDescent="0.2">
      <c r="A2716" s="79"/>
    </row>
    <row r="2717" spans="1:1" x14ac:dyDescent="0.2">
      <c r="A2717" s="79"/>
    </row>
    <row r="2718" spans="1:1" x14ac:dyDescent="0.2">
      <c r="A2718" s="79"/>
    </row>
    <row r="2719" spans="1:1" x14ac:dyDescent="0.2">
      <c r="A2719" s="79"/>
    </row>
    <row r="2720" spans="1:1" x14ac:dyDescent="0.2">
      <c r="A2720" s="79"/>
    </row>
    <row r="2721" spans="1:1" x14ac:dyDescent="0.2">
      <c r="A2721" s="79"/>
    </row>
    <row r="2722" spans="1:1" x14ac:dyDescent="0.2">
      <c r="A2722" s="79"/>
    </row>
    <row r="2723" spans="1:1" x14ac:dyDescent="0.2">
      <c r="A2723" s="79"/>
    </row>
    <row r="2724" spans="1:1" x14ac:dyDescent="0.2">
      <c r="A2724" s="79"/>
    </row>
    <row r="2725" spans="1:1" x14ac:dyDescent="0.2">
      <c r="A2725" s="79"/>
    </row>
    <row r="2726" spans="1:1" x14ac:dyDescent="0.2">
      <c r="A2726" s="79"/>
    </row>
    <row r="2727" spans="1:1" x14ac:dyDescent="0.2">
      <c r="A2727" s="79"/>
    </row>
    <row r="2728" spans="1:1" x14ac:dyDescent="0.2">
      <c r="A2728" s="79"/>
    </row>
    <row r="2729" spans="1:1" x14ac:dyDescent="0.2">
      <c r="A2729" s="79"/>
    </row>
    <row r="2730" spans="1:1" x14ac:dyDescent="0.2">
      <c r="A2730" s="79"/>
    </row>
    <row r="2731" spans="1:1" x14ac:dyDescent="0.2">
      <c r="A2731" s="79"/>
    </row>
    <row r="2732" spans="1:1" x14ac:dyDescent="0.2">
      <c r="A2732" s="79"/>
    </row>
    <row r="2733" spans="1:1" x14ac:dyDescent="0.2">
      <c r="A2733" s="79"/>
    </row>
    <row r="2734" spans="1:1" x14ac:dyDescent="0.2">
      <c r="A2734" s="79"/>
    </row>
    <row r="2735" spans="1:1" x14ac:dyDescent="0.2">
      <c r="A2735" s="79"/>
    </row>
    <row r="2736" spans="1:1" x14ac:dyDescent="0.2">
      <c r="A2736" s="79"/>
    </row>
    <row r="2737" spans="1:1" x14ac:dyDescent="0.2">
      <c r="A2737" s="79"/>
    </row>
    <row r="2738" spans="1:1" x14ac:dyDescent="0.2">
      <c r="A2738" s="79"/>
    </row>
    <row r="2739" spans="1:1" x14ac:dyDescent="0.2">
      <c r="A2739" s="79"/>
    </row>
    <row r="2740" spans="1:1" x14ac:dyDescent="0.2">
      <c r="A2740" s="79"/>
    </row>
    <row r="2741" spans="1:1" x14ac:dyDescent="0.2">
      <c r="A2741" s="79"/>
    </row>
    <row r="2742" spans="1:1" x14ac:dyDescent="0.2">
      <c r="A2742" s="79"/>
    </row>
    <row r="2743" spans="1:1" x14ac:dyDescent="0.2">
      <c r="A2743" s="79"/>
    </row>
    <row r="2744" spans="1:1" x14ac:dyDescent="0.2">
      <c r="A2744" s="79"/>
    </row>
    <row r="2745" spans="1:1" x14ac:dyDescent="0.2">
      <c r="A2745" s="79"/>
    </row>
    <row r="2746" spans="1:1" x14ac:dyDescent="0.2">
      <c r="A2746" s="79"/>
    </row>
    <row r="2747" spans="1:1" x14ac:dyDescent="0.2">
      <c r="A2747" s="79"/>
    </row>
    <row r="2748" spans="1:1" x14ac:dyDescent="0.2">
      <c r="A2748" s="79"/>
    </row>
    <row r="2749" spans="1:1" x14ac:dyDescent="0.2">
      <c r="A2749" s="79"/>
    </row>
    <row r="2750" spans="1:1" x14ac:dyDescent="0.2">
      <c r="A2750" s="79"/>
    </row>
    <row r="2751" spans="1:1" x14ac:dyDescent="0.2">
      <c r="A2751" s="79"/>
    </row>
    <row r="2752" spans="1:1" x14ac:dyDescent="0.2">
      <c r="A2752" s="7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2" bestFit="1" customWidth="1"/>
    <col min="2" max="2" width="17.33203125" style="52" bestFit="1" customWidth="1"/>
    <col min="3" max="3" width="18.1640625" style="52" bestFit="1" customWidth="1"/>
    <col min="4" max="4" width="20.5" style="52" bestFit="1" customWidth="1"/>
    <col min="5" max="5" width="18.1640625" style="52" bestFit="1" customWidth="1"/>
    <col min="6" max="6" width="14.33203125" style="52" bestFit="1" customWidth="1"/>
    <col min="7" max="7" width="16.5" style="52" bestFit="1" customWidth="1"/>
    <col min="8" max="8" width="17" style="52" bestFit="1" customWidth="1"/>
    <col min="9" max="9" width="10.83203125" style="52"/>
    <col min="10" max="10" width="16.6640625" style="52" bestFit="1" customWidth="1"/>
    <col min="11" max="11" width="25.6640625" style="52" bestFit="1" customWidth="1"/>
    <col min="12" max="12" width="3" style="52" customWidth="1"/>
    <col min="13" max="13" width="25.83203125" style="52" bestFit="1" customWidth="1"/>
    <col min="14" max="14" width="20.6640625" style="52" customWidth="1"/>
    <col min="15" max="15" width="18" style="52" customWidth="1"/>
    <col min="16" max="17" width="10.83203125" style="52"/>
    <col min="18" max="18" width="27.5" style="52" bestFit="1" customWidth="1"/>
    <col min="19" max="19" width="3.5" style="52" customWidth="1"/>
    <col min="20" max="22" width="10.83203125" style="52"/>
    <col min="23" max="23" width="18.83203125" style="52" bestFit="1" customWidth="1"/>
    <col min="24" max="24" width="10.83203125" style="52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6" customFormat="1" ht="57" x14ac:dyDescent="0.2">
      <c r="A1" s="53" t="s">
        <v>133</v>
      </c>
      <c r="B1" s="54" t="s">
        <v>141</v>
      </c>
      <c r="C1" s="54" t="s">
        <v>142</v>
      </c>
      <c r="D1" s="54" t="s">
        <v>143</v>
      </c>
      <c r="E1" s="54" t="s">
        <v>144</v>
      </c>
      <c r="F1" s="54" t="s">
        <v>145</v>
      </c>
      <c r="G1" s="54" t="s">
        <v>146</v>
      </c>
      <c r="H1" s="54" t="s">
        <v>147</v>
      </c>
      <c r="I1" s="54" t="s">
        <v>150</v>
      </c>
      <c r="J1" s="54" t="s">
        <v>148</v>
      </c>
      <c r="K1" s="54" t="s">
        <v>149</v>
      </c>
      <c r="L1" s="55"/>
      <c r="M1" s="54" t="s">
        <v>151</v>
      </c>
      <c r="N1" s="54" t="s">
        <v>152</v>
      </c>
      <c r="O1" s="54" t="s">
        <v>153</v>
      </c>
      <c r="P1" s="54" t="s">
        <v>154</v>
      </c>
      <c r="Q1" s="54" t="s">
        <v>157</v>
      </c>
      <c r="R1" s="53" t="s">
        <v>158</v>
      </c>
      <c r="S1" s="60"/>
      <c r="T1" s="57" t="s">
        <v>161</v>
      </c>
      <c r="U1" s="57" t="s">
        <v>162</v>
      </c>
      <c r="V1" s="57" t="s">
        <v>163</v>
      </c>
      <c r="W1" s="59" t="s">
        <v>164</v>
      </c>
      <c r="X1" s="57" t="s">
        <v>165</v>
      </c>
      <c r="Y1" s="60"/>
      <c r="Z1" s="57" t="s">
        <v>166</v>
      </c>
      <c r="AA1" s="56" t="s">
        <v>167</v>
      </c>
      <c r="AB1" s="57" t="s">
        <v>168</v>
      </c>
      <c r="AC1" s="60"/>
      <c r="AD1" s="57" t="s">
        <v>169</v>
      </c>
      <c r="AE1" s="57" t="s">
        <v>170</v>
      </c>
      <c r="AF1" s="57" t="s">
        <v>171</v>
      </c>
      <c r="AG1" s="60"/>
      <c r="AH1" s="57" t="s">
        <v>172</v>
      </c>
      <c r="AI1" s="57" t="s">
        <v>173</v>
      </c>
    </row>
    <row r="2" spans="1:35" x14ac:dyDescent="0.2">
      <c r="A2" s="52" t="s">
        <v>115</v>
      </c>
      <c r="B2" s="52">
        <f>C2+D2+E2</f>
        <v>11</v>
      </c>
      <c r="C2" s="52">
        <f t="shared" ref="C2:C19" si="0">COUNTIFS(EQUIPO_LOCAL,$A2, GANADOR,"Local")+COUNTIFS(EQUIPO_VISITANTE,$A2,GANADOR,"Visitante")</f>
        <v>4</v>
      </c>
      <c r="D2" s="52">
        <f t="shared" ref="D2:D19" si="1">COUNTIFS(EQUIPO_LOCAL,$A2, GANADOR,"Empate")+COUNTIFS(EQUIPO_VISITANTE,$A2,GANADOR,"Empate")</f>
        <v>4</v>
      </c>
      <c r="E2" s="52">
        <f t="shared" ref="E2:E19" si="2">COUNTIFS(EQUIPO_LOCAL,$A2, GANADOR,"Visitante")+COUNTIFS(EQUIPO_VISITANTE,$A2,GANADOR,"Local")</f>
        <v>3</v>
      </c>
      <c r="F2" s="52">
        <f t="shared" ref="F2:F19" si="3">SUMIFS(GOLES_LOCAL,EQUIPO_LOCAL,$A2)+SUMIFS(GOLES_VISITANTE,EQUIPO_VISITANTE,$A2)</f>
        <v>14</v>
      </c>
      <c r="G2" s="52">
        <f t="shared" ref="G2:G19" si="4">SUMIFS(GOLES_VISITANTE,EQUIPO_LOCAL,$A2)+SUMIFS(GOLES_LOCAL,EQUIPO_VISITANTE,$A2)</f>
        <v>12</v>
      </c>
      <c r="H2" s="52">
        <f>F2-G2</f>
        <v>2</v>
      </c>
      <c r="I2" s="52">
        <f>3*C2+1*D2</f>
        <v>16</v>
      </c>
      <c r="J2" s="52">
        <f>COUNTIF(I$2:I$19,"&gt;"&amp;I2)+1</f>
        <v>9</v>
      </c>
      <c r="K2" s="52" t="str">
        <f>IF(COUNTIF(J$2:J$19,J2)=1,"-","Pos."&amp;J2&amp;"("&amp;COUNTIF(J$2:J$19,J2)&amp;")")</f>
        <v>-</v>
      </c>
      <c r="L2" s="62"/>
      <c r="M2" s="52" t="str">
        <f>IF($K2="-","-",COUNTIFS(EQUIPO_LOCAL,$A2, GANADOR,"Local",Grupo_de_Empate__A_priori__Equipo_Visitante,$K2)+COUNTIFS(EQUIPO_VISITANTE,$A2,GANADOR,"Visitante",Grupo_de_Empate__A_priori__Equipo_Local,$K2))</f>
        <v>-</v>
      </c>
      <c r="N2" s="52" t="str">
        <f t="shared" ref="N2:N19" si="5">IF($K2="-","-",COUNTIFS(EQUIPO_LOCAL,$A2, GANADOR,"Empate",Grupo_de_Empate__A_priori__Equipo_Visitante,$K2)+COUNTIFS(EQUIPO_VISITANTE,$A2,GANADOR,"Empate",Grupo_de_Empate__A_priori__Equipo_Local,$K2))</f>
        <v>-</v>
      </c>
      <c r="O2" s="52" t="str">
        <f t="shared" ref="O2:O19" si="6">IF($K2="-","-",COUNTIFS(EQUIPO_LOCAL,$A2, GANADOR,"Visitante",Grupo_de_Empate__A_priori__Equipo_Visitante,$K2)+COUNTIFS(EQUIPO_VISITANTE,$A2,GANADOR,"Local",Grupo_de_Empate__A_priori__Equipo_Local,$K2))</f>
        <v>-</v>
      </c>
      <c r="P2" s="52" t="str">
        <f>IF(K2="-","-",3*M2+1*N2)</f>
        <v>-</v>
      </c>
      <c r="Q2" s="52">
        <f>$J2+COUNTIFS(K$2:K$19,K2,$P$2:$P$19,"&gt;"&amp;P2)</f>
        <v>9</v>
      </c>
      <c r="R2" s="52" t="str">
        <f>IF(COUNTIF(Q$2:Q$19,Q2)=1,"-","Pos."&amp;Q2&amp;"("&amp;COUNTIF(Q$2:Q$19,Q2)&amp;")")</f>
        <v>-</v>
      </c>
      <c r="S2" s="63"/>
      <c r="T2" s="52" t="str">
        <f>IF(R2="-","-",SUMIFS(GOLES_LOCAL,EQUIPO_LOCAL,$A2,Grupo_de_Empate_Criterio_1__Equipo_Visitante,$R2)+SUMIFS(GOLES_VISITANTE,EQUIPO_VISITANTE,$A2,Grupo_de_Empate__Criterio_1__Equipo_Local,$R2))</f>
        <v>-</v>
      </c>
      <c r="U2" s="52" t="str">
        <f t="shared" ref="U2:U19" si="7">IF(R2="-","-",SUMIFS(GOLES_VISITANTE,EQUIPO_LOCAL,$A2,Grupo_de_Empate_Criterio_1__Equipo_Visitante,$R2)+SUMIFS(GOLES_LOCAL,EQUIPO_VISITANTE,$A2,Grupo_de_Empate__Criterio_1__Equipo_Local,$R2))</f>
        <v>-</v>
      </c>
      <c r="V2" s="52" t="str">
        <f>IF($R2="-","-",T2-U2)</f>
        <v>-</v>
      </c>
      <c r="W2" s="52">
        <f>Q2+COUNTIFS(R$2:R$19,R2,V$2:V$19,"&gt;"&amp;V2)</f>
        <v>9</v>
      </c>
      <c r="X2" s="52" t="str">
        <f>IF(COUNTIF(W$2:W$19,W2)=1,"-","Pos."&amp;W2&amp;"("&amp;COUNTIF(W$2:W$19,W2)&amp;")")</f>
        <v>-</v>
      </c>
      <c r="Y2" s="61"/>
      <c r="Z2" s="52" t="str">
        <f>IF(X2="-","-",H2)</f>
        <v>-</v>
      </c>
      <c r="AA2" s="52">
        <f>W2+COUNTIFS(X$2:X$19,X2,Z$2:Z$19,"&gt;"&amp;Z2)</f>
        <v>9</v>
      </c>
      <c r="AB2" s="52" t="str">
        <f>IF(COUNTIF(AA$2:AA$19,AA2)=1,"-","Pos."&amp;AA2&amp;"("&amp;COUNTIF(AA$2:AA$19,AA2)&amp;")")</f>
        <v>-</v>
      </c>
      <c r="AC2" s="63"/>
      <c r="AD2" s="52" t="str">
        <f>IF(AB2="-","-",F2)</f>
        <v>-</v>
      </c>
      <c r="AE2" s="52">
        <f>AA2+COUNTIFS(AB$2:AB$19,AB2,AD$2:AD$19,"&gt;"&amp;AD2)</f>
        <v>9</v>
      </c>
      <c r="AF2" s="52" t="str">
        <f>IF(COUNTIF(AE$2:AE$19,AE2)=1,"-","Pos."&amp;AE2&amp;"("&amp;COUNTIF(AE$2:AE$19,AE2)&amp;")")</f>
        <v>-</v>
      </c>
      <c r="AG2" s="63"/>
      <c r="AH2" s="52" t="str">
        <f>IF(AF2="-","-",COUNTIF(A$2:A$19,"&lt;"&amp;A2))</f>
        <v>-</v>
      </c>
      <c r="AI2" s="52">
        <f>AE2+COUNTIFS(AF$2:AF$19,AF2,AH$2:AH$19,"&lt;"&amp;AH2)</f>
        <v>9</v>
      </c>
    </row>
    <row r="3" spans="1:35" x14ac:dyDescent="0.2">
      <c r="A3" s="52" t="s">
        <v>127</v>
      </c>
      <c r="B3" s="52">
        <f t="shared" ref="B3:B19" si="8">C3+D3+E3</f>
        <v>11</v>
      </c>
      <c r="C3" s="52">
        <f t="shared" si="0"/>
        <v>2</v>
      </c>
      <c r="D3" s="52">
        <f t="shared" si="1"/>
        <v>5</v>
      </c>
      <c r="E3" s="52">
        <f t="shared" si="2"/>
        <v>4</v>
      </c>
      <c r="F3" s="52">
        <f t="shared" si="3"/>
        <v>9</v>
      </c>
      <c r="G3" s="52">
        <f t="shared" si="4"/>
        <v>10</v>
      </c>
      <c r="H3" s="52">
        <f t="shared" ref="H3:H19" si="9">F3-G3</f>
        <v>-1</v>
      </c>
      <c r="I3" s="52">
        <f t="shared" ref="I3:I19" si="10">3*C3+1*D3</f>
        <v>11</v>
      </c>
      <c r="J3" s="52">
        <f t="shared" ref="J3:J19" si="11">COUNTIF(I$2:I$19,"&gt;"&amp;I3)+1</f>
        <v>14</v>
      </c>
      <c r="K3" s="52" t="str">
        <f t="shared" ref="K3:K19" si="12">IF(COUNTIF(J$2:J$19,J3)=1,"-","Pos."&amp;J3&amp;"("&amp;COUNTIF(J$2:J$19,J3)&amp;")")</f>
        <v>-</v>
      </c>
      <c r="L3" s="62"/>
      <c r="M3" s="52" t="str">
        <f t="shared" ref="M3:M19" si="13">IF($K3="-","-",COUNTIFS(EQUIPO_LOCAL,$A3, GANADOR,"Local",Grupo_de_Empate__A_priori__Equipo_Visitante,$K3)+COUNTIFS(EQUIPO_VISITANTE,$A3,GANADOR,"Visitante",Grupo_de_Empate__A_priori__Equipo_Local,$K3))</f>
        <v>-</v>
      </c>
      <c r="N3" s="52" t="str">
        <f t="shared" si="5"/>
        <v>-</v>
      </c>
      <c r="O3" s="52" t="str">
        <f t="shared" si="6"/>
        <v>-</v>
      </c>
      <c r="P3" s="52" t="str">
        <f t="shared" ref="P3:P19" si="14">IF(K3="-","-",3*M3+1*N3)</f>
        <v>-</v>
      </c>
      <c r="Q3" s="52">
        <f t="shared" ref="Q3:Q19" si="15">$J3+COUNTIFS(K$2:K$19,K3,$P$2:$P$19,"&gt;"&amp;P3)</f>
        <v>14</v>
      </c>
      <c r="R3" s="52" t="str">
        <f t="shared" ref="R3:R19" si="16">IF(COUNTIF(Q$2:Q$19,Q3)=1,"-","Pos."&amp;Q3&amp;"("&amp;COUNTIF(Q$2:Q$19,Q3)&amp;")")</f>
        <v>-</v>
      </c>
      <c r="S3" s="63"/>
      <c r="T3" s="52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2" t="str">
        <f t="shared" si="7"/>
        <v>-</v>
      </c>
      <c r="V3" s="52" t="str">
        <f t="shared" ref="V3:V19" si="18">IF($R3="-","-",T3-U3)</f>
        <v>-</v>
      </c>
      <c r="W3" s="52">
        <f t="shared" ref="W3:W19" si="19">Q3+COUNTIFS(R$2:R$19,R3,V$2:V$19,"&gt;"&amp;V3)</f>
        <v>14</v>
      </c>
      <c r="X3" s="52" t="str">
        <f t="shared" ref="X3:X19" si="20">IF(COUNTIF(W$2:W$19,W3)=1,"-","Pos."&amp;W3&amp;"("&amp;COUNTIF(W$2:W$19,W3)&amp;")")</f>
        <v>-</v>
      </c>
      <c r="Y3" s="61"/>
      <c r="Z3" s="52" t="str">
        <f t="shared" ref="Z3:Z19" si="21">IF(X3="-","-",H3)</f>
        <v>-</v>
      </c>
      <c r="AA3" s="52">
        <f t="shared" ref="AA3:AA19" si="22">W3+COUNTIFS(X$2:X$19,X3,Z$2:Z$19,"&gt;"&amp;Z3)</f>
        <v>14</v>
      </c>
      <c r="AB3" s="52" t="str">
        <f t="shared" ref="AB3:AB19" si="23">IF(COUNTIF(AA$2:AA$19,AA3)=1,"-","Pos."&amp;AA3&amp;"("&amp;COUNTIF(AA$2:AA$19,AA3)&amp;")")</f>
        <v>-</v>
      </c>
      <c r="AC3" s="63"/>
      <c r="AD3" s="52" t="str">
        <f t="shared" ref="AD3:AD19" si="24">IF(AB3="-","-",F3)</f>
        <v>-</v>
      </c>
      <c r="AE3" s="52">
        <f t="shared" ref="AE3:AE19" si="25">AA3+COUNTIFS(AB$2:AB$19,AB3,AD$2:AD$19,"&gt;"&amp;AD3)</f>
        <v>14</v>
      </c>
      <c r="AF3" s="52" t="str">
        <f t="shared" ref="AF3:AF19" si="26">IF(COUNTIF(AE$2:AE$19,AE3)=1,"-","Pos."&amp;AE3&amp;"("&amp;COUNTIF(AE$2:AE$19,AE3)&amp;")")</f>
        <v>-</v>
      </c>
      <c r="AG3" s="63"/>
      <c r="AH3" s="52" t="str">
        <f t="shared" ref="AH3:AH19" si="27">IF(AF3="-","-",COUNTIF(A$2:A$19,"&lt;"&amp;A3))</f>
        <v>-</v>
      </c>
      <c r="AI3" s="52">
        <f t="shared" ref="AI3:AI19" si="28">AE3+COUNTIFS(AF$2:AF$19,AF3,AH$2:AH$19,"&lt;"&amp;AH3)</f>
        <v>14</v>
      </c>
    </row>
    <row r="4" spans="1:35" x14ac:dyDescent="0.2">
      <c r="A4" s="52" t="s">
        <v>121</v>
      </c>
      <c r="B4" s="52">
        <f t="shared" si="8"/>
        <v>11</v>
      </c>
      <c r="C4" s="52">
        <f t="shared" si="0"/>
        <v>6</v>
      </c>
      <c r="D4" s="52">
        <f t="shared" si="1"/>
        <v>2</v>
      </c>
      <c r="E4" s="52">
        <f t="shared" si="2"/>
        <v>3</v>
      </c>
      <c r="F4" s="52">
        <f t="shared" si="3"/>
        <v>17</v>
      </c>
      <c r="G4" s="52">
        <f t="shared" si="4"/>
        <v>11</v>
      </c>
      <c r="H4" s="52">
        <f t="shared" si="9"/>
        <v>6</v>
      </c>
      <c r="I4" s="52">
        <f t="shared" si="10"/>
        <v>20</v>
      </c>
      <c r="J4" s="52">
        <f t="shared" si="11"/>
        <v>3</v>
      </c>
      <c r="K4" s="52" t="str">
        <f t="shared" si="12"/>
        <v>Pos.3(3)</v>
      </c>
      <c r="L4" s="62"/>
      <c r="M4" s="52">
        <f t="shared" si="13"/>
        <v>0</v>
      </c>
      <c r="N4" s="52">
        <f t="shared" si="5"/>
        <v>0</v>
      </c>
      <c r="O4" s="52">
        <f t="shared" si="6"/>
        <v>0</v>
      </c>
      <c r="P4" s="52">
        <f t="shared" si="14"/>
        <v>0</v>
      </c>
      <c r="Q4" s="52">
        <f t="shared" si="15"/>
        <v>3</v>
      </c>
      <c r="R4" s="52" t="str">
        <f t="shared" si="16"/>
        <v>Pos.3(3)</v>
      </c>
      <c r="S4" s="63"/>
      <c r="T4" s="52">
        <f t="shared" si="17"/>
        <v>0</v>
      </c>
      <c r="U4" s="52">
        <f t="shared" si="7"/>
        <v>0</v>
      </c>
      <c r="V4" s="52">
        <f t="shared" si="18"/>
        <v>0</v>
      </c>
      <c r="W4" s="52">
        <f t="shared" si="19"/>
        <v>3</v>
      </c>
      <c r="X4" s="52" t="str">
        <f t="shared" si="20"/>
        <v>Pos.3(3)</v>
      </c>
      <c r="Y4" s="61"/>
      <c r="Z4" s="52">
        <f t="shared" si="21"/>
        <v>6</v>
      </c>
      <c r="AA4" s="52">
        <f t="shared" si="22"/>
        <v>4</v>
      </c>
      <c r="AB4" s="52" t="str">
        <f t="shared" si="23"/>
        <v>-</v>
      </c>
      <c r="AC4" s="63"/>
      <c r="AD4" s="52" t="str">
        <f t="shared" si="24"/>
        <v>-</v>
      </c>
      <c r="AE4" s="52">
        <f t="shared" si="25"/>
        <v>4</v>
      </c>
      <c r="AF4" s="52" t="str">
        <f t="shared" si="26"/>
        <v>-</v>
      </c>
      <c r="AG4" s="63"/>
      <c r="AH4" s="52" t="str">
        <f t="shared" si="27"/>
        <v>-</v>
      </c>
      <c r="AI4" s="52">
        <f t="shared" si="28"/>
        <v>4</v>
      </c>
    </row>
    <row r="5" spans="1:35" x14ac:dyDescent="0.2">
      <c r="A5" s="52" t="s">
        <v>131</v>
      </c>
      <c r="B5" s="52">
        <f t="shared" si="8"/>
        <v>11</v>
      </c>
      <c r="C5" s="52">
        <f t="shared" si="0"/>
        <v>4</v>
      </c>
      <c r="D5" s="52">
        <f t="shared" si="1"/>
        <v>2</v>
      </c>
      <c r="E5" s="52">
        <f t="shared" si="2"/>
        <v>5</v>
      </c>
      <c r="F5" s="52">
        <f t="shared" si="3"/>
        <v>9</v>
      </c>
      <c r="G5" s="52">
        <f t="shared" si="4"/>
        <v>15</v>
      </c>
      <c r="H5" s="52">
        <f t="shared" si="9"/>
        <v>-6</v>
      </c>
      <c r="I5" s="52">
        <f t="shared" si="10"/>
        <v>14</v>
      </c>
      <c r="J5" s="52">
        <f t="shared" si="11"/>
        <v>11</v>
      </c>
      <c r="K5" s="52" t="str">
        <f t="shared" si="12"/>
        <v>-</v>
      </c>
      <c r="L5" s="62"/>
      <c r="M5" s="52" t="str">
        <f t="shared" si="13"/>
        <v>-</v>
      </c>
      <c r="N5" s="52" t="str">
        <f t="shared" si="5"/>
        <v>-</v>
      </c>
      <c r="O5" s="52" t="str">
        <f t="shared" si="6"/>
        <v>-</v>
      </c>
      <c r="P5" s="52" t="str">
        <f t="shared" si="14"/>
        <v>-</v>
      </c>
      <c r="Q5" s="52">
        <f t="shared" si="15"/>
        <v>11</v>
      </c>
      <c r="R5" s="52" t="str">
        <f>IF(COUNTIF(Q$2:Q$19,Q5)=1,"-","Pos."&amp;Q5&amp;"("&amp;COUNTIF(Q$2:Q$19,Q5)&amp;")")</f>
        <v>-</v>
      </c>
      <c r="S5" s="63"/>
      <c r="T5" s="52" t="str">
        <f t="shared" si="17"/>
        <v>-</v>
      </c>
      <c r="U5" s="52" t="str">
        <f t="shared" si="7"/>
        <v>-</v>
      </c>
      <c r="V5" s="52" t="str">
        <f t="shared" si="18"/>
        <v>-</v>
      </c>
      <c r="W5" s="52">
        <f t="shared" si="19"/>
        <v>11</v>
      </c>
      <c r="X5" s="52" t="str">
        <f t="shared" si="20"/>
        <v>-</v>
      </c>
      <c r="Y5" s="61"/>
      <c r="Z5" s="52" t="str">
        <f t="shared" si="21"/>
        <v>-</v>
      </c>
      <c r="AA5" s="52">
        <f t="shared" si="22"/>
        <v>11</v>
      </c>
      <c r="AB5" s="52" t="str">
        <f t="shared" si="23"/>
        <v>-</v>
      </c>
      <c r="AC5" s="63"/>
      <c r="AD5" s="52" t="str">
        <f t="shared" si="24"/>
        <v>-</v>
      </c>
      <c r="AE5" s="52">
        <f t="shared" si="25"/>
        <v>11</v>
      </c>
      <c r="AF5" s="52" t="str">
        <f t="shared" si="26"/>
        <v>-</v>
      </c>
      <c r="AG5" s="63"/>
      <c r="AH5" s="52" t="str">
        <f t="shared" si="27"/>
        <v>-</v>
      </c>
      <c r="AI5" s="52">
        <f>AE5+COUNTIFS(AF$2:AF$19,AF5,AH$2:AH$19,"&lt;"&amp;AH5)</f>
        <v>11</v>
      </c>
    </row>
    <row r="6" spans="1:35" x14ac:dyDescent="0.2">
      <c r="A6" s="52" t="s">
        <v>117</v>
      </c>
      <c r="B6" s="52">
        <f t="shared" si="8"/>
        <v>11</v>
      </c>
      <c r="C6" s="52">
        <f t="shared" si="0"/>
        <v>4</v>
      </c>
      <c r="D6" s="52">
        <f t="shared" si="1"/>
        <v>5</v>
      </c>
      <c r="E6" s="52">
        <f t="shared" si="2"/>
        <v>2</v>
      </c>
      <c r="F6" s="52">
        <f t="shared" si="3"/>
        <v>10</v>
      </c>
      <c r="G6" s="52">
        <f t="shared" si="4"/>
        <v>7</v>
      </c>
      <c r="H6" s="52">
        <f t="shared" si="9"/>
        <v>3</v>
      </c>
      <c r="I6" s="52">
        <f t="shared" si="10"/>
        <v>17</v>
      </c>
      <c r="J6" s="52">
        <f t="shared" si="11"/>
        <v>7</v>
      </c>
      <c r="K6" s="52" t="str">
        <f t="shared" si="12"/>
        <v>Pos.7(2)</v>
      </c>
      <c r="L6" s="62"/>
      <c r="M6" s="52">
        <f t="shared" si="13"/>
        <v>0</v>
      </c>
      <c r="N6" s="52">
        <f t="shared" si="5"/>
        <v>0</v>
      </c>
      <c r="O6" s="52">
        <f t="shared" si="6"/>
        <v>0</v>
      </c>
      <c r="P6" s="52">
        <f t="shared" si="14"/>
        <v>0</v>
      </c>
      <c r="Q6" s="52">
        <f t="shared" si="15"/>
        <v>7</v>
      </c>
      <c r="R6" s="52" t="str">
        <f t="shared" si="16"/>
        <v>Pos.7(2)</v>
      </c>
      <c r="S6" s="63"/>
      <c r="T6" s="52">
        <f t="shared" si="17"/>
        <v>0</v>
      </c>
      <c r="U6" s="52">
        <f t="shared" si="7"/>
        <v>0</v>
      </c>
      <c r="V6" s="52">
        <f t="shared" si="18"/>
        <v>0</v>
      </c>
      <c r="W6" s="52">
        <f>Q6+COUNTIFS(R$2:R$19,R6,V$2:V$19,"&gt;"&amp;V6)</f>
        <v>7</v>
      </c>
      <c r="X6" s="52" t="str">
        <f t="shared" si="20"/>
        <v>Pos.7(2)</v>
      </c>
      <c r="Y6" s="61"/>
      <c r="Z6" s="52">
        <f t="shared" si="21"/>
        <v>3</v>
      </c>
      <c r="AA6" s="52">
        <f t="shared" si="22"/>
        <v>7</v>
      </c>
      <c r="AB6" s="52" t="str">
        <f t="shared" si="23"/>
        <v>Pos.7(2)</v>
      </c>
      <c r="AC6" s="63"/>
      <c r="AD6" s="52">
        <f t="shared" si="24"/>
        <v>10</v>
      </c>
      <c r="AE6" s="52">
        <f t="shared" si="25"/>
        <v>8</v>
      </c>
      <c r="AF6" s="52" t="str">
        <f t="shared" si="26"/>
        <v>-</v>
      </c>
      <c r="AG6" s="63"/>
      <c r="AH6" s="52" t="str">
        <f t="shared" si="27"/>
        <v>-</v>
      </c>
      <c r="AI6" s="52">
        <f t="shared" si="28"/>
        <v>8</v>
      </c>
    </row>
    <row r="7" spans="1:35" x14ac:dyDescent="0.2">
      <c r="A7" s="52" t="s">
        <v>114</v>
      </c>
      <c r="B7" s="52">
        <f t="shared" si="8"/>
        <v>11</v>
      </c>
      <c r="C7" s="52">
        <f t="shared" si="0"/>
        <v>1</v>
      </c>
      <c r="D7" s="52">
        <f t="shared" si="1"/>
        <v>1</v>
      </c>
      <c r="E7" s="52">
        <f t="shared" si="2"/>
        <v>9</v>
      </c>
      <c r="F7" s="52">
        <f t="shared" si="3"/>
        <v>8</v>
      </c>
      <c r="G7" s="52">
        <f t="shared" si="4"/>
        <v>24</v>
      </c>
      <c r="H7" s="52">
        <f t="shared" si="9"/>
        <v>-16</v>
      </c>
      <c r="I7" s="52">
        <f t="shared" si="10"/>
        <v>4</v>
      </c>
      <c r="J7" s="52">
        <f t="shared" si="11"/>
        <v>18</v>
      </c>
      <c r="K7" s="52" t="str">
        <f t="shared" si="12"/>
        <v>-</v>
      </c>
      <c r="L7" s="62"/>
      <c r="M7" s="52" t="str">
        <f t="shared" si="13"/>
        <v>-</v>
      </c>
      <c r="N7" s="52" t="str">
        <f t="shared" si="5"/>
        <v>-</v>
      </c>
      <c r="O7" s="52" t="str">
        <f t="shared" si="6"/>
        <v>-</v>
      </c>
      <c r="P7" s="52" t="str">
        <f t="shared" si="14"/>
        <v>-</v>
      </c>
      <c r="Q7" s="52">
        <f t="shared" si="15"/>
        <v>18</v>
      </c>
      <c r="R7" s="52" t="str">
        <f t="shared" si="16"/>
        <v>-</v>
      </c>
      <c r="S7" s="63"/>
      <c r="T7" s="52" t="str">
        <f t="shared" si="17"/>
        <v>-</v>
      </c>
      <c r="U7" s="52" t="str">
        <f t="shared" si="7"/>
        <v>-</v>
      </c>
      <c r="V7" s="52" t="str">
        <f t="shared" si="18"/>
        <v>-</v>
      </c>
      <c r="W7" s="52">
        <f t="shared" si="19"/>
        <v>18</v>
      </c>
      <c r="X7" s="52" t="str">
        <f>IF(COUNTIF(W$2:W$19,W7)=1,"-","Pos."&amp;W7&amp;"("&amp;COUNTIF(W$2:W$19,W7)&amp;")")</f>
        <v>-</v>
      </c>
      <c r="Y7" s="61"/>
      <c r="Z7" s="52" t="str">
        <f t="shared" si="21"/>
        <v>-</v>
      </c>
      <c r="AA7" s="52">
        <f>W7+COUNTIFS(X$2:X$19,X7,Z$2:Z$19,"&gt;"&amp;Z7)</f>
        <v>18</v>
      </c>
      <c r="AB7" s="52" t="str">
        <f t="shared" si="23"/>
        <v>-</v>
      </c>
      <c r="AC7" s="63"/>
      <c r="AD7" s="52" t="str">
        <f t="shared" si="24"/>
        <v>-</v>
      </c>
      <c r="AE7" s="52">
        <f t="shared" si="25"/>
        <v>18</v>
      </c>
      <c r="AF7" s="52" t="str">
        <f t="shared" si="26"/>
        <v>-</v>
      </c>
      <c r="AG7" s="63"/>
      <c r="AH7" s="52" t="str">
        <f t="shared" si="27"/>
        <v>-</v>
      </c>
      <c r="AI7" s="52">
        <f t="shared" si="28"/>
        <v>18</v>
      </c>
    </row>
    <row r="8" spans="1:35" x14ac:dyDescent="0.2">
      <c r="A8" s="52" t="s">
        <v>116</v>
      </c>
      <c r="B8" s="52">
        <f t="shared" si="8"/>
        <v>11</v>
      </c>
      <c r="C8" s="52">
        <f t="shared" si="0"/>
        <v>2</v>
      </c>
      <c r="D8" s="52">
        <f t="shared" si="1"/>
        <v>2</v>
      </c>
      <c r="E8" s="52">
        <f t="shared" si="2"/>
        <v>7</v>
      </c>
      <c r="F8" s="52">
        <f t="shared" si="3"/>
        <v>5</v>
      </c>
      <c r="G8" s="52">
        <f t="shared" si="4"/>
        <v>17</v>
      </c>
      <c r="H8" s="52">
        <f t="shared" si="9"/>
        <v>-12</v>
      </c>
      <c r="I8" s="52">
        <f t="shared" si="10"/>
        <v>8</v>
      </c>
      <c r="J8" s="52">
        <f t="shared" si="11"/>
        <v>15</v>
      </c>
      <c r="K8" s="52" t="str">
        <f t="shared" si="12"/>
        <v>-</v>
      </c>
      <c r="L8" s="62"/>
      <c r="M8" s="52" t="str">
        <f t="shared" si="13"/>
        <v>-</v>
      </c>
      <c r="N8" s="52" t="str">
        <f t="shared" si="5"/>
        <v>-</v>
      </c>
      <c r="O8" s="52" t="str">
        <f t="shared" si="6"/>
        <v>-</v>
      </c>
      <c r="P8" s="52" t="str">
        <f t="shared" si="14"/>
        <v>-</v>
      </c>
      <c r="Q8" s="52">
        <f t="shared" si="15"/>
        <v>15</v>
      </c>
      <c r="R8" s="52" t="str">
        <f t="shared" si="16"/>
        <v>-</v>
      </c>
      <c r="S8" s="63"/>
      <c r="T8" s="52" t="str">
        <f t="shared" si="17"/>
        <v>-</v>
      </c>
      <c r="U8" s="52" t="str">
        <f t="shared" si="7"/>
        <v>-</v>
      </c>
      <c r="V8" s="52" t="str">
        <f t="shared" si="18"/>
        <v>-</v>
      </c>
      <c r="W8" s="52">
        <f t="shared" si="19"/>
        <v>15</v>
      </c>
      <c r="X8" s="52" t="str">
        <f t="shared" si="20"/>
        <v>-</v>
      </c>
      <c r="Y8" s="61"/>
      <c r="Z8" s="52" t="str">
        <f t="shared" si="21"/>
        <v>-</v>
      </c>
      <c r="AA8" s="52">
        <f t="shared" si="22"/>
        <v>15</v>
      </c>
      <c r="AB8" s="52" t="str">
        <f t="shared" si="23"/>
        <v>-</v>
      </c>
      <c r="AC8" s="63"/>
      <c r="AD8" s="52" t="str">
        <f t="shared" si="24"/>
        <v>-</v>
      </c>
      <c r="AE8" s="52">
        <f t="shared" si="25"/>
        <v>15</v>
      </c>
      <c r="AF8" s="52" t="str">
        <f t="shared" si="26"/>
        <v>-</v>
      </c>
      <c r="AG8" s="63"/>
      <c r="AH8" s="52" t="str">
        <f t="shared" si="27"/>
        <v>-</v>
      </c>
      <c r="AI8" s="52">
        <f t="shared" si="28"/>
        <v>15</v>
      </c>
    </row>
    <row r="9" spans="1:35" x14ac:dyDescent="0.2">
      <c r="A9" s="52" t="s">
        <v>125</v>
      </c>
      <c r="B9" s="52">
        <f t="shared" si="8"/>
        <v>11</v>
      </c>
      <c r="C9" s="52">
        <f t="shared" si="0"/>
        <v>0</v>
      </c>
      <c r="D9" s="52">
        <f t="shared" si="1"/>
        <v>6</v>
      </c>
      <c r="E9" s="52">
        <f t="shared" si="2"/>
        <v>5</v>
      </c>
      <c r="F9" s="52">
        <f t="shared" si="3"/>
        <v>3</v>
      </c>
      <c r="G9" s="52">
        <f t="shared" si="4"/>
        <v>11</v>
      </c>
      <c r="H9" s="52">
        <f t="shared" si="9"/>
        <v>-8</v>
      </c>
      <c r="I9" s="52">
        <f t="shared" si="10"/>
        <v>6</v>
      </c>
      <c r="J9" s="52">
        <f t="shared" si="11"/>
        <v>16</v>
      </c>
      <c r="K9" s="52" t="str">
        <f t="shared" si="12"/>
        <v>-</v>
      </c>
      <c r="L9" s="62"/>
      <c r="M9" s="52" t="str">
        <f t="shared" si="13"/>
        <v>-</v>
      </c>
      <c r="N9" s="52" t="str">
        <f t="shared" si="5"/>
        <v>-</v>
      </c>
      <c r="O9" s="52" t="str">
        <f t="shared" si="6"/>
        <v>-</v>
      </c>
      <c r="P9" s="52" t="str">
        <f t="shared" si="14"/>
        <v>-</v>
      </c>
      <c r="Q9" s="52">
        <f>$J9+COUNTIFS(K$2:K$19,K9,$P$2:$P$19,"&gt;"&amp;P9)</f>
        <v>16</v>
      </c>
      <c r="R9" s="52" t="str">
        <f t="shared" si="16"/>
        <v>-</v>
      </c>
      <c r="S9" s="63"/>
      <c r="T9" s="52" t="str">
        <f t="shared" si="17"/>
        <v>-</v>
      </c>
      <c r="U9" s="52" t="str">
        <f t="shared" si="7"/>
        <v>-</v>
      </c>
      <c r="V9" s="52" t="str">
        <f t="shared" si="18"/>
        <v>-</v>
      </c>
      <c r="W9" s="52">
        <f t="shared" si="19"/>
        <v>16</v>
      </c>
      <c r="X9" s="52" t="str">
        <f t="shared" si="20"/>
        <v>-</v>
      </c>
      <c r="Y9" s="61"/>
      <c r="Z9" s="52" t="str">
        <f t="shared" si="21"/>
        <v>-</v>
      </c>
      <c r="AA9" s="52">
        <f t="shared" si="22"/>
        <v>16</v>
      </c>
      <c r="AB9" s="52" t="str">
        <f t="shared" si="23"/>
        <v>-</v>
      </c>
      <c r="AC9" s="63"/>
      <c r="AD9" s="52" t="str">
        <f t="shared" si="24"/>
        <v>-</v>
      </c>
      <c r="AE9" s="52">
        <f t="shared" si="25"/>
        <v>16</v>
      </c>
      <c r="AF9" s="52" t="str">
        <f t="shared" si="26"/>
        <v>-</v>
      </c>
      <c r="AG9" s="63"/>
      <c r="AH9" s="52" t="str">
        <f t="shared" si="27"/>
        <v>-</v>
      </c>
      <c r="AI9" s="52">
        <f t="shared" si="28"/>
        <v>16</v>
      </c>
    </row>
    <row r="10" spans="1:35" x14ac:dyDescent="0.2">
      <c r="A10" s="52" t="s">
        <v>122</v>
      </c>
      <c r="B10" s="52">
        <f t="shared" si="8"/>
        <v>11</v>
      </c>
      <c r="C10" s="52">
        <f t="shared" si="0"/>
        <v>7</v>
      </c>
      <c r="D10" s="52">
        <f t="shared" si="1"/>
        <v>3</v>
      </c>
      <c r="E10" s="52">
        <f t="shared" si="2"/>
        <v>1</v>
      </c>
      <c r="F10" s="52">
        <f t="shared" si="3"/>
        <v>19</v>
      </c>
      <c r="G10" s="52">
        <f t="shared" si="4"/>
        <v>7</v>
      </c>
      <c r="H10" s="52">
        <f t="shared" si="9"/>
        <v>12</v>
      </c>
      <c r="I10" s="52">
        <f t="shared" si="10"/>
        <v>24</v>
      </c>
      <c r="J10" s="52">
        <f t="shared" si="11"/>
        <v>2</v>
      </c>
      <c r="K10" s="52" t="str">
        <f t="shared" si="12"/>
        <v>-</v>
      </c>
      <c r="L10" s="62"/>
      <c r="M10" s="52" t="str">
        <f t="shared" si="13"/>
        <v>-</v>
      </c>
      <c r="N10" s="52" t="str">
        <f t="shared" si="5"/>
        <v>-</v>
      </c>
      <c r="O10" s="52" t="str">
        <f t="shared" si="6"/>
        <v>-</v>
      </c>
      <c r="P10" s="52" t="str">
        <f t="shared" si="14"/>
        <v>-</v>
      </c>
      <c r="Q10" s="52">
        <f t="shared" si="15"/>
        <v>2</v>
      </c>
      <c r="R10" s="52" t="str">
        <f t="shared" si="16"/>
        <v>-</v>
      </c>
      <c r="S10" s="63"/>
      <c r="T10" s="52" t="str">
        <f t="shared" si="17"/>
        <v>-</v>
      </c>
      <c r="U10" s="52" t="str">
        <f t="shared" si="7"/>
        <v>-</v>
      </c>
      <c r="V10" s="52" t="str">
        <f t="shared" si="18"/>
        <v>-</v>
      </c>
      <c r="W10" s="52">
        <f t="shared" si="19"/>
        <v>2</v>
      </c>
      <c r="X10" s="52" t="str">
        <f t="shared" si="20"/>
        <v>-</v>
      </c>
      <c r="Y10" s="61"/>
      <c r="Z10" s="52" t="str">
        <f t="shared" si="21"/>
        <v>-</v>
      </c>
      <c r="AA10" s="52">
        <f t="shared" si="22"/>
        <v>2</v>
      </c>
      <c r="AB10" s="52" t="str">
        <f t="shared" si="23"/>
        <v>-</v>
      </c>
      <c r="AC10" s="63"/>
      <c r="AD10" s="52" t="str">
        <f t="shared" si="24"/>
        <v>-</v>
      </c>
      <c r="AE10" s="52">
        <f t="shared" si="25"/>
        <v>2</v>
      </c>
      <c r="AF10" s="52" t="str">
        <f t="shared" si="26"/>
        <v>-</v>
      </c>
      <c r="AG10" s="63"/>
      <c r="AH10" s="52" t="str">
        <f t="shared" si="27"/>
        <v>-</v>
      </c>
      <c r="AI10" s="52">
        <f>AE10+COUNTIFS(AF$2:AF$19,AF10,AH$2:AH$19,"&lt;"&amp;AH10)</f>
        <v>2</v>
      </c>
    </row>
    <row r="11" spans="1:35" x14ac:dyDescent="0.2">
      <c r="A11" s="52" t="s">
        <v>126</v>
      </c>
      <c r="B11" s="52">
        <f t="shared" si="8"/>
        <v>11</v>
      </c>
      <c r="C11" s="52">
        <f t="shared" si="0"/>
        <v>4</v>
      </c>
      <c r="D11" s="52">
        <f t="shared" si="1"/>
        <v>3</v>
      </c>
      <c r="E11" s="52">
        <f t="shared" si="2"/>
        <v>4</v>
      </c>
      <c r="F11" s="52">
        <f t="shared" si="3"/>
        <v>16</v>
      </c>
      <c r="G11" s="52">
        <f t="shared" si="4"/>
        <v>16</v>
      </c>
      <c r="H11" s="52">
        <f t="shared" si="9"/>
        <v>0</v>
      </c>
      <c r="I11" s="52">
        <f t="shared" si="10"/>
        <v>15</v>
      </c>
      <c r="J11" s="52">
        <f t="shared" si="11"/>
        <v>10</v>
      </c>
      <c r="K11" s="52" t="str">
        <f t="shared" si="12"/>
        <v>-</v>
      </c>
      <c r="L11" s="62"/>
      <c r="M11" s="52" t="str">
        <f t="shared" si="13"/>
        <v>-</v>
      </c>
      <c r="N11" s="52" t="str">
        <f t="shared" si="5"/>
        <v>-</v>
      </c>
      <c r="O11" s="52" t="str">
        <f t="shared" si="6"/>
        <v>-</v>
      </c>
      <c r="P11" s="52" t="str">
        <f t="shared" si="14"/>
        <v>-</v>
      </c>
      <c r="Q11" s="52">
        <f t="shared" si="15"/>
        <v>10</v>
      </c>
      <c r="R11" s="52" t="str">
        <f t="shared" si="16"/>
        <v>-</v>
      </c>
      <c r="S11" s="63"/>
      <c r="T11" s="52" t="str">
        <f t="shared" si="17"/>
        <v>-</v>
      </c>
      <c r="U11" s="52" t="str">
        <f t="shared" si="7"/>
        <v>-</v>
      </c>
      <c r="V11" s="52" t="str">
        <f t="shared" si="18"/>
        <v>-</v>
      </c>
      <c r="W11" s="52">
        <f t="shared" si="19"/>
        <v>10</v>
      </c>
      <c r="X11" s="52" t="str">
        <f t="shared" si="20"/>
        <v>-</v>
      </c>
      <c r="Y11" s="61"/>
      <c r="Z11" s="52" t="str">
        <f t="shared" si="21"/>
        <v>-</v>
      </c>
      <c r="AA11" s="52">
        <f t="shared" si="22"/>
        <v>10</v>
      </c>
      <c r="AB11" s="52" t="str">
        <f t="shared" si="23"/>
        <v>-</v>
      </c>
      <c r="AC11" s="63"/>
      <c r="AD11" s="52" t="str">
        <f t="shared" si="24"/>
        <v>-</v>
      </c>
      <c r="AE11" s="52">
        <f t="shared" si="25"/>
        <v>10</v>
      </c>
      <c r="AF11" s="52" t="str">
        <f t="shared" si="26"/>
        <v>-</v>
      </c>
      <c r="AG11" s="63"/>
      <c r="AH11" s="52" t="str">
        <f t="shared" si="27"/>
        <v>-</v>
      </c>
      <c r="AI11" s="52">
        <f t="shared" si="28"/>
        <v>10</v>
      </c>
    </row>
    <row r="12" spans="1:35" x14ac:dyDescent="0.2">
      <c r="A12" s="52" t="s">
        <v>124</v>
      </c>
      <c r="B12" s="52">
        <f t="shared" si="8"/>
        <v>11</v>
      </c>
      <c r="C12" s="52">
        <f t="shared" si="0"/>
        <v>3</v>
      </c>
      <c r="D12" s="52">
        <f t="shared" si="1"/>
        <v>3</v>
      </c>
      <c r="E12" s="52">
        <f t="shared" si="2"/>
        <v>5</v>
      </c>
      <c r="F12" s="52">
        <f t="shared" si="3"/>
        <v>8</v>
      </c>
      <c r="G12" s="52">
        <f t="shared" si="4"/>
        <v>11</v>
      </c>
      <c r="H12" s="52">
        <f t="shared" si="9"/>
        <v>-3</v>
      </c>
      <c r="I12" s="52">
        <f t="shared" si="10"/>
        <v>12</v>
      </c>
      <c r="J12" s="52">
        <f t="shared" si="11"/>
        <v>12</v>
      </c>
      <c r="K12" s="52" t="str">
        <f t="shared" si="12"/>
        <v>Pos.12(2)</v>
      </c>
      <c r="L12" s="62"/>
      <c r="M12" s="52">
        <f t="shared" si="13"/>
        <v>1</v>
      </c>
      <c r="N12" s="52">
        <f t="shared" si="5"/>
        <v>0</v>
      </c>
      <c r="O12" s="52">
        <f t="shared" si="6"/>
        <v>0</v>
      </c>
      <c r="P12" s="52">
        <f t="shared" si="14"/>
        <v>3</v>
      </c>
      <c r="Q12" s="52">
        <f t="shared" si="15"/>
        <v>12</v>
      </c>
      <c r="R12" s="52" t="str">
        <f t="shared" si="16"/>
        <v>-</v>
      </c>
      <c r="S12" s="63"/>
      <c r="T12" s="52" t="str">
        <f t="shared" si="17"/>
        <v>-</v>
      </c>
      <c r="U12" s="52" t="str">
        <f t="shared" si="7"/>
        <v>-</v>
      </c>
      <c r="V12" s="52" t="str">
        <f t="shared" si="18"/>
        <v>-</v>
      </c>
      <c r="W12" s="52">
        <f t="shared" si="19"/>
        <v>12</v>
      </c>
      <c r="X12" s="52" t="str">
        <f t="shared" si="20"/>
        <v>-</v>
      </c>
      <c r="Y12" s="61"/>
      <c r="Z12" s="52" t="str">
        <f t="shared" si="21"/>
        <v>-</v>
      </c>
      <c r="AA12" s="52">
        <f t="shared" si="22"/>
        <v>12</v>
      </c>
      <c r="AB12" s="52" t="str">
        <f t="shared" si="23"/>
        <v>-</v>
      </c>
      <c r="AC12" s="63"/>
      <c r="AD12" s="52" t="str">
        <f t="shared" si="24"/>
        <v>-</v>
      </c>
      <c r="AE12" s="52">
        <f t="shared" si="25"/>
        <v>12</v>
      </c>
      <c r="AF12" s="52" t="str">
        <f t="shared" si="26"/>
        <v>-</v>
      </c>
      <c r="AG12" s="63"/>
      <c r="AH12" s="52" t="str">
        <f t="shared" si="27"/>
        <v>-</v>
      </c>
      <c r="AI12" s="52">
        <f t="shared" si="28"/>
        <v>12</v>
      </c>
    </row>
    <row r="13" spans="1:35" x14ac:dyDescent="0.2">
      <c r="A13" s="52" t="s">
        <v>119</v>
      </c>
      <c r="B13" s="52">
        <f t="shared" si="8"/>
        <v>11</v>
      </c>
      <c r="C13" s="52">
        <f t="shared" si="0"/>
        <v>6</v>
      </c>
      <c r="D13" s="52">
        <f t="shared" si="1"/>
        <v>2</v>
      </c>
      <c r="E13" s="52">
        <f t="shared" si="2"/>
        <v>3</v>
      </c>
      <c r="F13" s="52">
        <f t="shared" si="3"/>
        <v>14</v>
      </c>
      <c r="G13" s="52">
        <f t="shared" si="4"/>
        <v>10</v>
      </c>
      <c r="H13" s="52">
        <f t="shared" si="9"/>
        <v>4</v>
      </c>
      <c r="I13" s="52">
        <f t="shared" si="10"/>
        <v>20</v>
      </c>
      <c r="J13" s="52">
        <f t="shared" si="11"/>
        <v>3</v>
      </c>
      <c r="K13" s="52" t="str">
        <f t="shared" si="12"/>
        <v>Pos.3(3)</v>
      </c>
      <c r="L13" s="62"/>
      <c r="M13" s="52">
        <f t="shared" si="13"/>
        <v>0</v>
      </c>
      <c r="N13" s="52">
        <f t="shared" si="5"/>
        <v>0</v>
      </c>
      <c r="O13" s="52">
        <f t="shared" si="6"/>
        <v>0</v>
      </c>
      <c r="P13" s="52">
        <f t="shared" si="14"/>
        <v>0</v>
      </c>
      <c r="Q13" s="52">
        <f t="shared" si="15"/>
        <v>3</v>
      </c>
      <c r="R13" s="52" t="str">
        <f t="shared" si="16"/>
        <v>Pos.3(3)</v>
      </c>
      <c r="S13" s="63"/>
      <c r="T13" s="52">
        <f t="shared" si="17"/>
        <v>0</v>
      </c>
      <c r="U13" s="52">
        <f t="shared" si="7"/>
        <v>0</v>
      </c>
      <c r="V13" s="52">
        <f t="shared" si="18"/>
        <v>0</v>
      </c>
      <c r="W13" s="52">
        <f t="shared" si="19"/>
        <v>3</v>
      </c>
      <c r="X13" s="52" t="str">
        <f t="shared" si="20"/>
        <v>Pos.3(3)</v>
      </c>
      <c r="Y13" s="61"/>
      <c r="Z13" s="52">
        <f t="shared" si="21"/>
        <v>4</v>
      </c>
      <c r="AA13" s="52">
        <f t="shared" si="22"/>
        <v>5</v>
      </c>
      <c r="AB13" s="52" t="str">
        <f t="shared" si="23"/>
        <v>-</v>
      </c>
      <c r="AC13" s="63"/>
      <c r="AD13" s="52" t="str">
        <f t="shared" si="24"/>
        <v>-</v>
      </c>
      <c r="AE13" s="52">
        <f t="shared" si="25"/>
        <v>5</v>
      </c>
      <c r="AF13" s="52" t="str">
        <f t="shared" si="26"/>
        <v>-</v>
      </c>
      <c r="AG13" s="63"/>
      <c r="AH13" s="52" t="str">
        <f t="shared" si="27"/>
        <v>-</v>
      </c>
      <c r="AI13" s="52">
        <f t="shared" si="28"/>
        <v>5</v>
      </c>
    </row>
    <row r="14" spans="1:35" x14ac:dyDescent="0.2">
      <c r="A14" s="52" t="s">
        <v>129</v>
      </c>
      <c r="B14" s="52">
        <f t="shared" si="8"/>
        <v>11</v>
      </c>
      <c r="C14" s="52">
        <f t="shared" si="0"/>
        <v>4</v>
      </c>
      <c r="D14" s="52">
        <f t="shared" si="1"/>
        <v>5</v>
      </c>
      <c r="E14" s="52">
        <f t="shared" si="2"/>
        <v>2</v>
      </c>
      <c r="F14" s="52">
        <f t="shared" si="3"/>
        <v>14</v>
      </c>
      <c r="G14" s="52">
        <f t="shared" si="4"/>
        <v>11</v>
      </c>
      <c r="H14" s="52">
        <f t="shared" si="9"/>
        <v>3</v>
      </c>
      <c r="I14" s="52">
        <f t="shared" si="10"/>
        <v>17</v>
      </c>
      <c r="J14" s="52">
        <f t="shared" si="11"/>
        <v>7</v>
      </c>
      <c r="K14" s="52" t="str">
        <f t="shared" si="12"/>
        <v>Pos.7(2)</v>
      </c>
      <c r="L14" s="62"/>
      <c r="M14" s="52">
        <f t="shared" si="13"/>
        <v>0</v>
      </c>
      <c r="N14" s="52">
        <f t="shared" si="5"/>
        <v>0</v>
      </c>
      <c r="O14" s="52">
        <f t="shared" si="6"/>
        <v>0</v>
      </c>
      <c r="P14" s="52">
        <f t="shared" si="14"/>
        <v>0</v>
      </c>
      <c r="Q14" s="52">
        <f t="shared" si="15"/>
        <v>7</v>
      </c>
      <c r="R14" s="52" t="str">
        <f t="shared" si="16"/>
        <v>Pos.7(2)</v>
      </c>
      <c r="S14" s="63"/>
      <c r="T14" s="52">
        <f t="shared" si="17"/>
        <v>0</v>
      </c>
      <c r="U14" s="52">
        <f t="shared" si="7"/>
        <v>0</v>
      </c>
      <c r="V14" s="52">
        <f t="shared" si="18"/>
        <v>0</v>
      </c>
      <c r="W14" s="52">
        <f t="shared" si="19"/>
        <v>7</v>
      </c>
      <c r="X14" s="52" t="str">
        <f t="shared" si="20"/>
        <v>Pos.7(2)</v>
      </c>
      <c r="Y14" s="61"/>
      <c r="Z14" s="52">
        <f t="shared" si="21"/>
        <v>3</v>
      </c>
      <c r="AA14" s="52">
        <f t="shared" si="22"/>
        <v>7</v>
      </c>
      <c r="AB14" s="52" t="str">
        <f t="shared" si="23"/>
        <v>Pos.7(2)</v>
      </c>
      <c r="AC14" s="63"/>
      <c r="AD14" s="52">
        <f t="shared" si="24"/>
        <v>14</v>
      </c>
      <c r="AE14" s="52">
        <f t="shared" si="25"/>
        <v>7</v>
      </c>
      <c r="AF14" s="52" t="str">
        <f t="shared" si="26"/>
        <v>-</v>
      </c>
      <c r="AG14" s="63"/>
      <c r="AH14" s="52" t="str">
        <f t="shared" si="27"/>
        <v>-</v>
      </c>
      <c r="AI14" s="52">
        <f t="shared" si="28"/>
        <v>7</v>
      </c>
    </row>
    <row r="15" spans="1:35" x14ac:dyDescent="0.2">
      <c r="A15" s="52" t="s">
        <v>130</v>
      </c>
      <c r="B15" s="52">
        <f t="shared" si="8"/>
        <v>11</v>
      </c>
      <c r="C15" s="52">
        <f t="shared" si="0"/>
        <v>0</v>
      </c>
      <c r="D15" s="52">
        <f t="shared" si="1"/>
        <v>5</v>
      </c>
      <c r="E15" s="52">
        <f t="shared" si="2"/>
        <v>6</v>
      </c>
      <c r="F15" s="52">
        <f t="shared" si="3"/>
        <v>9</v>
      </c>
      <c r="G15" s="52">
        <f t="shared" si="4"/>
        <v>23</v>
      </c>
      <c r="H15" s="52">
        <f t="shared" si="9"/>
        <v>-14</v>
      </c>
      <c r="I15" s="52">
        <f t="shared" si="10"/>
        <v>5</v>
      </c>
      <c r="J15" s="52">
        <f t="shared" si="11"/>
        <v>17</v>
      </c>
      <c r="K15" s="52" t="str">
        <f t="shared" si="12"/>
        <v>-</v>
      </c>
      <c r="L15" s="62"/>
      <c r="M15" s="52" t="str">
        <f t="shared" si="13"/>
        <v>-</v>
      </c>
      <c r="N15" s="52" t="str">
        <f t="shared" si="5"/>
        <v>-</v>
      </c>
      <c r="O15" s="52" t="str">
        <f t="shared" si="6"/>
        <v>-</v>
      </c>
      <c r="P15" s="52" t="str">
        <f t="shared" si="14"/>
        <v>-</v>
      </c>
      <c r="Q15" s="52">
        <f t="shared" si="15"/>
        <v>17</v>
      </c>
      <c r="R15" s="52" t="str">
        <f t="shared" si="16"/>
        <v>-</v>
      </c>
      <c r="S15" s="63"/>
      <c r="T15" s="52" t="str">
        <f t="shared" si="17"/>
        <v>-</v>
      </c>
      <c r="U15" s="52" t="str">
        <f t="shared" si="7"/>
        <v>-</v>
      </c>
      <c r="V15" s="52" t="str">
        <f t="shared" si="18"/>
        <v>-</v>
      </c>
      <c r="W15" s="52">
        <f t="shared" si="19"/>
        <v>17</v>
      </c>
      <c r="X15" s="52" t="str">
        <f t="shared" si="20"/>
        <v>-</v>
      </c>
      <c r="Y15" s="61"/>
      <c r="Z15" s="52" t="str">
        <f t="shared" si="21"/>
        <v>-</v>
      </c>
      <c r="AA15" s="52">
        <f t="shared" si="22"/>
        <v>17</v>
      </c>
      <c r="AB15" s="52" t="str">
        <f t="shared" si="23"/>
        <v>-</v>
      </c>
      <c r="AC15" s="63"/>
      <c r="AD15" s="52" t="str">
        <f t="shared" si="24"/>
        <v>-</v>
      </c>
      <c r="AE15" s="52">
        <f t="shared" si="25"/>
        <v>17</v>
      </c>
      <c r="AF15" s="52" t="str">
        <f t="shared" si="26"/>
        <v>-</v>
      </c>
      <c r="AG15" s="63"/>
      <c r="AH15" s="52" t="str">
        <f t="shared" si="27"/>
        <v>-</v>
      </c>
      <c r="AI15" s="52">
        <f t="shared" si="28"/>
        <v>17</v>
      </c>
    </row>
    <row r="16" spans="1:35" x14ac:dyDescent="0.2">
      <c r="A16" s="52" t="s">
        <v>123</v>
      </c>
      <c r="B16" s="52">
        <f t="shared" si="8"/>
        <v>11</v>
      </c>
      <c r="C16" s="52">
        <f t="shared" si="0"/>
        <v>8</v>
      </c>
      <c r="D16" s="52">
        <f t="shared" si="1"/>
        <v>2</v>
      </c>
      <c r="E16" s="52">
        <f t="shared" si="2"/>
        <v>1</v>
      </c>
      <c r="F16" s="52">
        <f t="shared" si="3"/>
        <v>20</v>
      </c>
      <c r="G16" s="52">
        <f t="shared" si="4"/>
        <v>4</v>
      </c>
      <c r="H16" s="52">
        <f t="shared" si="9"/>
        <v>16</v>
      </c>
      <c r="I16" s="52">
        <f t="shared" si="10"/>
        <v>26</v>
      </c>
      <c r="J16" s="52">
        <f t="shared" si="11"/>
        <v>1</v>
      </c>
      <c r="K16" s="52" t="str">
        <f t="shared" si="12"/>
        <v>-</v>
      </c>
      <c r="L16" s="62"/>
      <c r="M16" s="52" t="str">
        <f t="shared" si="13"/>
        <v>-</v>
      </c>
      <c r="N16" s="52" t="str">
        <f t="shared" si="5"/>
        <v>-</v>
      </c>
      <c r="O16" s="52" t="str">
        <f t="shared" si="6"/>
        <v>-</v>
      </c>
      <c r="P16" s="52" t="str">
        <f t="shared" si="14"/>
        <v>-</v>
      </c>
      <c r="Q16" s="52">
        <f t="shared" si="15"/>
        <v>1</v>
      </c>
      <c r="R16" s="52" t="str">
        <f t="shared" si="16"/>
        <v>-</v>
      </c>
      <c r="S16" s="63"/>
      <c r="T16" s="52" t="str">
        <f t="shared" si="17"/>
        <v>-</v>
      </c>
      <c r="U16" s="52" t="str">
        <f t="shared" si="7"/>
        <v>-</v>
      </c>
      <c r="V16" s="52" t="str">
        <f t="shared" si="18"/>
        <v>-</v>
      </c>
      <c r="W16" s="52">
        <f t="shared" si="19"/>
        <v>1</v>
      </c>
      <c r="X16" s="52" t="str">
        <f t="shared" si="20"/>
        <v>-</v>
      </c>
      <c r="Y16" s="61"/>
      <c r="Z16" s="52" t="str">
        <f t="shared" si="21"/>
        <v>-</v>
      </c>
      <c r="AA16" s="52">
        <f t="shared" si="22"/>
        <v>1</v>
      </c>
      <c r="AB16" s="52" t="str">
        <f t="shared" si="23"/>
        <v>-</v>
      </c>
      <c r="AC16" s="63"/>
      <c r="AD16" s="52" t="str">
        <f t="shared" si="24"/>
        <v>-</v>
      </c>
      <c r="AE16" s="52">
        <f t="shared" si="25"/>
        <v>1</v>
      </c>
      <c r="AF16" s="52" t="str">
        <f t="shared" si="26"/>
        <v>-</v>
      </c>
      <c r="AG16" s="63"/>
      <c r="AH16" s="52" t="str">
        <f t="shared" si="27"/>
        <v>-</v>
      </c>
      <c r="AI16" s="52">
        <f t="shared" si="28"/>
        <v>1</v>
      </c>
    </row>
    <row r="17" spans="1:35" x14ac:dyDescent="0.2">
      <c r="A17" s="52" t="s">
        <v>118</v>
      </c>
      <c r="B17" s="52">
        <f t="shared" si="8"/>
        <v>11</v>
      </c>
      <c r="C17" s="52">
        <f t="shared" si="0"/>
        <v>5</v>
      </c>
      <c r="D17" s="52">
        <f t="shared" si="1"/>
        <v>5</v>
      </c>
      <c r="E17" s="52">
        <f t="shared" si="2"/>
        <v>1</v>
      </c>
      <c r="F17" s="52">
        <f t="shared" si="3"/>
        <v>18</v>
      </c>
      <c r="G17" s="52">
        <f t="shared" si="4"/>
        <v>3</v>
      </c>
      <c r="H17" s="52">
        <f t="shared" si="9"/>
        <v>15</v>
      </c>
      <c r="I17" s="52">
        <f t="shared" si="10"/>
        <v>20</v>
      </c>
      <c r="J17" s="52">
        <f t="shared" si="11"/>
        <v>3</v>
      </c>
      <c r="K17" s="52" t="str">
        <f t="shared" si="12"/>
        <v>Pos.3(3)</v>
      </c>
      <c r="L17" s="62"/>
      <c r="M17" s="52">
        <f t="shared" si="13"/>
        <v>0</v>
      </c>
      <c r="N17" s="52">
        <f t="shared" si="5"/>
        <v>0</v>
      </c>
      <c r="O17" s="52">
        <f t="shared" si="6"/>
        <v>0</v>
      </c>
      <c r="P17" s="52">
        <f t="shared" si="14"/>
        <v>0</v>
      </c>
      <c r="Q17" s="52">
        <f t="shared" si="15"/>
        <v>3</v>
      </c>
      <c r="R17" s="52" t="str">
        <f t="shared" si="16"/>
        <v>Pos.3(3)</v>
      </c>
      <c r="S17" s="63"/>
      <c r="T17" s="52">
        <f t="shared" si="17"/>
        <v>0</v>
      </c>
      <c r="U17" s="52">
        <f t="shared" si="7"/>
        <v>0</v>
      </c>
      <c r="V17" s="52">
        <f t="shared" si="18"/>
        <v>0</v>
      </c>
      <c r="W17" s="52">
        <f t="shared" si="19"/>
        <v>3</v>
      </c>
      <c r="X17" s="52" t="str">
        <f t="shared" si="20"/>
        <v>Pos.3(3)</v>
      </c>
      <c r="Y17" s="61"/>
      <c r="Z17" s="52">
        <f t="shared" si="21"/>
        <v>15</v>
      </c>
      <c r="AA17" s="52">
        <f t="shared" si="22"/>
        <v>3</v>
      </c>
      <c r="AB17" s="52" t="str">
        <f t="shared" si="23"/>
        <v>-</v>
      </c>
      <c r="AC17" s="63"/>
      <c r="AD17" s="52" t="str">
        <f t="shared" si="24"/>
        <v>-</v>
      </c>
      <c r="AE17" s="52">
        <f t="shared" si="25"/>
        <v>3</v>
      </c>
      <c r="AF17" s="52" t="str">
        <f t="shared" si="26"/>
        <v>-</v>
      </c>
      <c r="AG17" s="63"/>
      <c r="AH17" s="52" t="str">
        <f t="shared" si="27"/>
        <v>-</v>
      </c>
      <c r="AI17" s="52">
        <f t="shared" si="28"/>
        <v>3</v>
      </c>
    </row>
    <row r="18" spans="1:35" x14ac:dyDescent="0.2">
      <c r="A18" s="52" t="s">
        <v>120</v>
      </c>
      <c r="B18" s="52">
        <f t="shared" si="8"/>
        <v>11</v>
      </c>
      <c r="C18" s="52">
        <f t="shared" si="0"/>
        <v>3</v>
      </c>
      <c r="D18" s="52">
        <f t="shared" si="1"/>
        <v>3</v>
      </c>
      <c r="E18" s="52">
        <f t="shared" si="2"/>
        <v>5</v>
      </c>
      <c r="F18" s="52">
        <f t="shared" si="3"/>
        <v>13</v>
      </c>
      <c r="G18" s="52">
        <f t="shared" si="4"/>
        <v>18</v>
      </c>
      <c r="H18" s="52">
        <f t="shared" si="9"/>
        <v>-5</v>
      </c>
      <c r="I18" s="52">
        <f t="shared" si="10"/>
        <v>12</v>
      </c>
      <c r="J18" s="52">
        <f t="shared" si="11"/>
        <v>12</v>
      </c>
      <c r="K18" s="52" t="str">
        <f t="shared" si="12"/>
        <v>Pos.12(2)</v>
      </c>
      <c r="L18" s="62"/>
      <c r="M18" s="52">
        <f t="shared" si="13"/>
        <v>0</v>
      </c>
      <c r="N18" s="52">
        <f t="shared" si="5"/>
        <v>0</v>
      </c>
      <c r="O18" s="52">
        <f t="shared" si="6"/>
        <v>1</v>
      </c>
      <c r="P18" s="52">
        <f t="shared" si="14"/>
        <v>0</v>
      </c>
      <c r="Q18" s="52">
        <f t="shared" si="15"/>
        <v>13</v>
      </c>
      <c r="R18" s="52" t="str">
        <f t="shared" si="16"/>
        <v>-</v>
      </c>
      <c r="S18" s="63"/>
      <c r="T18" s="52" t="str">
        <f t="shared" si="17"/>
        <v>-</v>
      </c>
      <c r="U18" s="52" t="str">
        <f t="shared" si="7"/>
        <v>-</v>
      </c>
      <c r="V18" s="52" t="str">
        <f t="shared" si="18"/>
        <v>-</v>
      </c>
      <c r="W18" s="52">
        <f t="shared" si="19"/>
        <v>13</v>
      </c>
      <c r="X18" s="52" t="str">
        <f t="shared" si="20"/>
        <v>-</v>
      </c>
      <c r="Y18" s="61"/>
      <c r="Z18" s="52" t="str">
        <f t="shared" si="21"/>
        <v>-</v>
      </c>
      <c r="AA18" s="52">
        <f t="shared" si="22"/>
        <v>13</v>
      </c>
      <c r="AB18" s="52" t="str">
        <f t="shared" si="23"/>
        <v>-</v>
      </c>
      <c r="AC18" s="63"/>
      <c r="AD18" s="52" t="str">
        <f t="shared" si="24"/>
        <v>-</v>
      </c>
      <c r="AE18" s="52">
        <f t="shared" si="25"/>
        <v>13</v>
      </c>
      <c r="AF18" s="52" t="str">
        <f t="shared" si="26"/>
        <v>-</v>
      </c>
      <c r="AG18" s="63"/>
      <c r="AH18" s="52" t="str">
        <f t="shared" si="27"/>
        <v>-</v>
      </c>
      <c r="AI18" s="52">
        <f t="shared" si="28"/>
        <v>13</v>
      </c>
    </row>
    <row r="19" spans="1:35" x14ac:dyDescent="0.2">
      <c r="A19" s="52" t="s">
        <v>128</v>
      </c>
      <c r="B19" s="52">
        <f t="shared" si="8"/>
        <v>11</v>
      </c>
      <c r="C19" s="52">
        <f t="shared" si="0"/>
        <v>5</v>
      </c>
      <c r="D19" s="52">
        <f t="shared" si="1"/>
        <v>4</v>
      </c>
      <c r="E19" s="52">
        <f t="shared" si="2"/>
        <v>2</v>
      </c>
      <c r="F19" s="52">
        <f t="shared" si="3"/>
        <v>16</v>
      </c>
      <c r="G19" s="52">
        <f t="shared" si="4"/>
        <v>12</v>
      </c>
      <c r="H19" s="52">
        <f t="shared" si="9"/>
        <v>4</v>
      </c>
      <c r="I19" s="52">
        <f t="shared" si="10"/>
        <v>19</v>
      </c>
      <c r="J19" s="52">
        <f t="shared" si="11"/>
        <v>6</v>
      </c>
      <c r="K19" s="52" t="str">
        <f t="shared" si="12"/>
        <v>-</v>
      </c>
      <c r="L19" s="62"/>
      <c r="M19" s="52" t="str">
        <f t="shared" si="13"/>
        <v>-</v>
      </c>
      <c r="N19" s="52" t="str">
        <f t="shared" si="5"/>
        <v>-</v>
      </c>
      <c r="O19" s="52" t="str">
        <f t="shared" si="6"/>
        <v>-</v>
      </c>
      <c r="P19" s="52" t="str">
        <f t="shared" si="14"/>
        <v>-</v>
      </c>
      <c r="Q19" s="52">
        <f t="shared" si="15"/>
        <v>6</v>
      </c>
      <c r="R19" s="52" t="str">
        <f t="shared" si="16"/>
        <v>-</v>
      </c>
      <c r="S19" s="63"/>
      <c r="T19" s="52" t="str">
        <f t="shared" si="17"/>
        <v>-</v>
      </c>
      <c r="U19" s="52" t="str">
        <f t="shared" si="7"/>
        <v>-</v>
      </c>
      <c r="V19" s="52" t="str">
        <f t="shared" si="18"/>
        <v>-</v>
      </c>
      <c r="W19" s="52">
        <f t="shared" si="19"/>
        <v>6</v>
      </c>
      <c r="X19" s="52" t="str">
        <f t="shared" si="20"/>
        <v>-</v>
      </c>
      <c r="Y19" s="61"/>
      <c r="Z19" s="52" t="str">
        <f t="shared" si="21"/>
        <v>-</v>
      </c>
      <c r="AA19" s="52">
        <f t="shared" si="22"/>
        <v>6</v>
      </c>
      <c r="AB19" s="52" t="str">
        <f t="shared" si="23"/>
        <v>-</v>
      </c>
      <c r="AC19" s="63"/>
      <c r="AD19" s="52" t="str">
        <f t="shared" si="24"/>
        <v>-</v>
      </c>
      <c r="AE19" s="52">
        <f t="shared" si="25"/>
        <v>6</v>
      </c>
      <c r="AF19" s="52" t="str">
        <f t="shared" si="26"/>
        <v>-</v>
      </c>
      <c r="AG19" s="63"/>
      <c r="AH19" s="52" t="str">
        <f t="shared" si="27"/>
        <v>-</v>
      </c>
      <c r="AI19" s="52">
        <f t="shared" si="28"/>
        <v>6</v>
      </c>
    </row>
  </sheetData>
  <sortState xmlns:xlrd2="http://schemas.microsoft.com/office/spreadsheetml/2017/richdata2"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9"/>
  <sheetViews>
    <sheetView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68" t="s">
        <v>175</v>
      </c>
      <c r="B1" s="69" t="s">
        <v>133</v>
      </c>
      <c r="C1" s="71" t="s">
        <v>140</v>
      </c>
      <c r="D1" s="70" t="s">
        <v>134</v>
      </c>
      <c r="E1" s="70" t="s">
        <v>135</v>
      </c>
      <c r="F1" s="70" t="s">
        <v>136</v>
      </c>
      <c r="G1" s="70" t="s">
        <v>137</v>
      </c>
      <c r="H1" s="70" t="s">
        <v>174</v>
      </c>
      <c r="I1" s="70" t="s">
        <v>138</v>
      </c>
      <c r="J1" s="70" t="s">
        <v>139</v>
      </c>
    </row>
    <row r="2" spans="1:10" x14ac:dyDescent="0.2">
      <c r="A2" s="64">
        <v>1</v>
      </c>
      <c r="B2" s="72" t="str">
        <f>INDEX('Equipos (cálculos)'!A$2:A$19,MATCH($A2,'Equipos (cálculos)'!$AI$2:$AI$19,0))</f>
        <v>Real Ávila</v>
      </c>
      <c r="C2" s="73">
        <f>INDEX('Equipos (cálculos)'!I$2:I$19,MATCH($A2,'Equipos (cálculos)'!$AI$2:$AI$19,0))</f>
        <v>26</v>
      </c>
      <c r="D2" s="73">
        <f>INDEX('Equipos (cálculos)'!B$2:B$19,MATCH($A2,'Equipos (cálculos)'!$AI$2:$AI$19,0))</f>
        <v>11</v>
      </c>
      <c r="E2" s="73">
        <f>INDEX('Equipos (cálculos)'!C$2:C$19,MATCH($A2,'Equipos (cálculos)'!$AI$2:$AI$19,0))</f>
        <v>8</v>
      </c>
      <c r="F2" s="73">
        <f>INDEX('Equipos (cálculos)'!D$2:D$19,MATCH($A2,'Equipos (cálculos)'!$AI$2:$AI$19,0))</f>
        <v>2</v>
      </c>
      <c r="G2" s="73">
        <f>INDEX('Equipos (cálculos)'!E$2:E$19,MATCH($A2,'Equipos (cálculos)'!$AI$2:$AI$19,0))</f>
        <v>1</v>
      </c>
      <c r="H2" s="73">
        <f>INDEX('Equipos (cálculos)'!F$2:F$19,MATCH($A2,'Equipos (cálculos)'!$AI$2:$AI$19,0))</f>
        <v>20</v>
      </c>
      <c r="I2" s="73">
        <f>INDEX('Equipos (cálculos)'!G$2:G$19,MATCH($A2,'Equipos (cálculos)'!$AI$2:$AI$19,0))</f>
        <v>4</v>
      </c>
      <c r="J2" s="73">
        <f>INDEX('Equipos (cálculos)'!H$2:H$19,MATCH($A2,'Equipos (cálculos)'!$AI$2:$AI$19,0))</f>
        <v>16</v>
      </c>
    </row>
    <row r="3" spans="1:10" x14ac:dyDescent="0.2">
      <c r="A3" s="65">
        <v>2</v>
      </c>
      <c r="B3" s="72" t="str">
        <f>INDEX('Equipos (cálculos)'!A$2:A$19,MATCH($A3,'Equipos (cálculos)'!$AI$2:$AI$19,0))</f>
        <v>Júpiter Leonés</v>
      </c>
      <c r="C3" s="73">
        <f>INDEX('Equipos (cálculos)'!I$2:I$19,MATCH($A3,'Equipos (cálculos)'!$AI$2:$AI$19,0))</f>
        <v>24</v>
      </c>
      <c r="D3" s="73">
        <f>INDEX('Equipos (cálculos)'!B$2:B$19,MATCH($A3,'Equipos (cálculos)'!$AI$2:$AI$19,0))</f>
        <v>11</v>
      </c>
      <c r="E3" s="73">
        <f>INDEX('Equipos (cálculos)'!C$2:C$19,MATCH($A3,'Equipos (cálculos)'!$AI$2:$AI$19,0))</f>
        <v>7</v>
      </c>
      <c r="F3" s="73">
        <f>INDEX('Equipos (cálculos)'!D$2:D$19,MATCH($A3,'Equipos (cálculos)'!$AI$2:$AI$19,0))</f>
        <v>3</v>
      </c>
      <c r="G3" s="73">
        <f>INDEX('Equipos (cálculos)'!E$2:E$19,MATCH($A3,'Equipos (cálculos)'!$AI$2:$AI$19,0))</f>
        <v>1</v>
      </c>
      <c r="H3" s="73">
        <f>INDEX('Equipos (cálculos)'!F$2:F$19,MATCH($A3,'Equipos (cálculos)'!$AI$2:$AI$19,0))</f>
        <v>19</v>
      </c>
      <c r="I3" s="73">
        <f>INDEX('Equipos (cálculos)'!G$2:G$19,MATCH($A3,'Equipos (cálculos)'!$AI$2:$AI$19,0))</f>
        <v>7</v>
      </c>
      <c r="J3" s="73">
        <f>INDEX('Equipos (cálculos)'!H$2:H$19,MATCH($A3,'Equipos (cálculos)'!$AI$2:$AI$19,0))</f>
        <v>12</v>
      </c>
    </row>
    <row r="4" spans="1:10" x14ac:dyDescent="0.2">
      <c r="A4" s="65">
        <v>3</v>
      </c>
      <c r="B4" s="72" t="str">
        <f>INDEX('Equipos (cálculos)'!A$2:A$19,MATCH($A4,'Equipos (cálculos)'!$AI$2:$AI$19,0))</f>
        <v>Salamanca UDS</v>
      </c>
      <c r="C4" s="73">
        <f>INDEX('Equipos (cálculos)'!I$2:I$19,MATCH($A4,'Equipos (cálculos)'!$AI$2:$AI$19,0))</f>
        <v>20</v>
      </c>
      <c r="D4" s="73">
        <f>INDEX('Equipos (cálculos)'!B$2:B$19,MATCH($A4,'Equipos (cálculos)'!$AI$2:$AI$19,0))</f>
        <v>11</v>
      </c>
      <c r="E4" s="73">
        <f>INDEX('Equipos (cálculos)'!C$2:C$19,MATCH($A4,'Equipos (cálculos)'!$AI$2:$AI$19,0))</f>
        <v>5</v>
      </c>
      <c r="F4" s="73">
        <f>INDEX('Equipos (cálculos)'!D$2:D$19,MATCH($A4,'Equipos (cálculos)'!$AI$2:$AI$19,0))</f>
        <v>5</v>
      </c>
      <c r="G4" s="73">
        <f>INDEX('Equipos (cálculos)'!E$2:E$19,MATCH($A4,'Equipos (cálculos)'!$AI$2:$AI$19,0))</f>
        <v>1</v>
      </c>
      <c r="H4" s="73">
        <f>INDEX('Equipos (cálculos)'!F$2:F$19,MATCH($A4,'Equipos (cálculos)'!$AI$2:$AI$19,0))</f>
        <v>18</v>
      </c>
      <c r="I4" s="73">
        <f>INDEX('Equipos (cálculos)'!G$2:G$19,MATCH($A4,'Equipos (cálculos)'!$AI$2:$AI$19,0))</f>
        <v>3</v>
      </c>
      <c r="J4" s="73">
        <f>INDEX('Equipos (cálculos)'!H$2:H$19,MATCH($A4,'Equipos (cálculos)'!$AI$2:$AI$19,0))</f>
        <v>15</v>
      </c>
    </row>
    <row r="5" spans="1:10" x14ac:dyDescent="0.2">
      <c r="A5" s="65">
        <v>4</v>
      </c>
      <c r="B5" s="72" t="str">
        <f>INDEX('Equipos (cálculos)'!A$2:A$19,MATCH($A5,'Equipos (cálculos)'!$AI$2:$AI$19,0))</f>
        <v>Atlético Tordesillas</v>
      </c>
      <c r="C5" s="73">
        <f>INDEX('Equipos (cálculos)'!I$2:I$19,MATCH($A5,'Equipos (cálculos)'!$AI$2:$AI$19,0))</f>
        <v>20</v>
      </c>
      <c r="D5" s="73">
        <f>INDEX('Equipos (cálculos)'!B$2:B$19,MATCH($A5,'Equipos (cálculos)'!$AI$2:$AI$19,0))</f>
        <v>11</v>
      </c>
      <c r="E5" s="73">
        <f>INDEX('Equipos (cálculos)'!C$2:C$19,MATCH($A5,'Equipos (cálculos)'!$AI$2:$AI$19,0))</f>
        <v>6</v>
      </c>
      <c r="F5" s="73">
        <f>INDEX('Equipos (cálculos)'!D$2:D$19,MATCH($A5,'Equipos (cálculos)'!$AI$2:$AI$19,0))</f>
        <v>2</v>
      </c>
      <c r="G5" s="73">
        <f>INDEX('Equipos (cálculos)'!E$2:E$19,MATCH($A5,'Equipos (cálculos)'!$AI$2:$AI$19,0))</f>
        <v>3</v>
      </c>
      <c r="H5" s="73">
        <f>INDEX('Equipos (cálculos)'!F$2:F$19,MATCH($A5,'Equipos (cálculos)'!$AI$2:$AI$19,0))</f>
        <v>17</v>
      </c>
      <c r="I5" s="73">
        <f>INDEX('Equipos (cálculos)'!G$2:G$19,MATCH($A5,'Equipos (cálculos)'!$AI$2:$AI$19,0))</f>
        <v>11</v>
      </c>
      <c r="J5" s="73">
        <f>INDEX('Equipos (cálculos)'!H$2:H$19,MATCH($A5,'Equipos (cálculos)'!$AI$2:$AI$19,0))</f>
        <v>6</v>
      </c>
    </row>
    <row r="6" spans="1:10" x14ac:dyDescent="0.2">
      <c r="A6" s="65">
        <v>5</v>
      </c>
      <c r="B6" s="72" t="str">
        <f>INDEX('Equipos (cálculos)'!A$2:A$19,MATCH($A6,'Equipos (cálculos)'!$AI$2:$AI$19,0))</f>
        <v>Palencia CF</v>
      </c>
      <c r="C6" s="73">
        <f>INDEX('Equipos (cálculos)'!I$2:I$19,MATCH($A6,'Equipos (cálculos)'!$AI$2:$AI$19,0))</f>
        <v>20</v>
      </c>
      <c r="D6" s="73">
        <f>INDEX('Equipos (cálculos)'!B$2:B$19,MATCH($A6,'Equipos (cálculos)'!$AI$2:$AI$19,0))</f>
        <v>11</v>
      </c>
      <c r="E6" s="73">
        <f>INDEX('Equipos (cálculos)'!C$2:C$19,MATCH($A6,'Equipos (cálculos)'!$AI$2:$AI$19,0))</f>
        <v>6</v>
      </c>
      <c r="F6" s="73">
        <f>INDEX('Equipos (cálculos)'!D$2:D$19,MATCH($A6,'Equipos (cálculos)'!$AI$2:$AI$19,0))</f>
        <v>2</v>
      </c>
      <c r="G6" s="73">
        <f>INDEX('Equipos (cálculos)'!E$2:E$19,MATCH($A6,'Equipos (cálculos)'!$AI$2:$AI$19,0))</f>
        <v>3</v>
      </c>
      <c r="H6" s="73">
        <f>INDEX('Equipos (cálculos)'!F$2:F$19,MATCH($A6,'Equipos (cálculos)'!$AI$2:$AI$19,0))</f>
        <v>14</v>
      </c>
      <c r="I6" s="73">
        <f>INDEX('Equipos (cálculos)'!G$2:G$19,MATCH($A6,'Equipos (cálculos)'!$AI$2:$AI$19,0))</f>
        <v>10</v>
      </c>
      <c r="J6" s="73">
        <f>INDEX('Equipos (cálculos)'!H$2:H$19,MATCH($A6,'Equipos (cálculos)'!$AI$2:$AI$19,0))</f>
        <v>4</v>
      </c>
    </row>
    <row r="7" spans="1:10" x14ac:dyDescent="0.2">
      <c r="A7" s="66">
        <v>6</v>
      </c>
      <c r="B7" s="72" t="str">
        <f>INDEX('Equipos (cálculos)'!A$2:A$19,MATCH($A7,'Equipos (cálculos)'!$AI$2:$AI$19,0))</f>
        <v>UD. Santa Marta</v>
      </c>
      <c r="C7" s="73">
        <f>INDEX('Equipos (cálculos)'!I$2:I$19,MATCH($A7,'Equipos (cálculos)'!$AI$2:$AI$19,0))</f>
        <v>19</v>
      </c>
      <c r="D7" s="73">
        <f>INDEX('Equipos (cálculos)'!B$2:B$19,MATCH($A7,'Equipos (cálculos)'!$AI$2:$AI$19,0))</f>
        <v>11</v>
      </c>
      <c r="E7" s="73">
        <f>INDEX('Equipos (cálculos)'!C$2:C$19,MATCH($A7,'Equipos (cálculos)'!$AI$2:$AI$19,0))</f>
        <v>5</v>
      </c>
      <c r="F7" s="73">
        <f>INDEX('Equipos (cálculos)'!D$2:D$19,MATCH($A7,'Equipos (cálculos)'!$AI$2:$AI$19,0))</f>
        <v>4</v>
      </c>
      <c r="G7" s="73">
        <f>INDEX('Equipos (cálculos)'!E$2:E$19,MATCH($A7,'Equipos (cálculos)'!$AI$2:$AI$19,0))</f>
        <v>2</v>
      </c>
      <c r="H7" s="73">
        <f>INDEX('Equipos (cálculos)'!F$2:F$19,MATCH($A7,'Equipos (cálculos)'!$AI$2:$AI$19,0))</f>
        <v>16</v>
      </c>
      <c r="I7" s="73">
        <f>INDEX('Equipos (cálculos)'!G$2:G$19,MATCH($A7,'Equipos (cálculos)'!$AI$2:$AI$19,0))</f>
        <v>12</v>
      </c>
      <c r="J7" s="73">
        <f>INDEX('Equipos (cálculos)'!H$2:H$19,MATCH($A7,'Equipos (cálculos)'!$AI$2:$AI$19,0))</f>
        <v>4</v>
      </c>
    </row>
    <row r="8" spans="1:10" x14ac:dyDescent="0.2">
      <c r="A8" s="66">
        <v>7</v>
      </c>
      <c r="B8" s="72" t="str">
        <f>INDEX('Equipos (cálculos)'!A$2:A$19,MATCH($A8,'Equipos (cálculos)'!$AI$2:$AI$19,0))</f>
        <v>Palencia Cristo Atlético</v>
      </c>
      <c r="C8" s="73">
        <f>INDEX('Equipos (cálculos)'!I$2:I$19,MATCH($A8,'Equipos (cálculos)'!$AI$2:$AI$19,0))</f>
        <v>17</v>
      </c>
      <c r="D8" s="73">
        <f>INDEX('Equipos (cálculos)'!B$2:B$19,MATCH($A8,'Equipos (cálculos)'!$AI$2:$AI$19,0))</f>
        <v>11</v>
      </c>
      <c r="E8" s="73">
        <f>INDEX('Equipos (cálculos)'!C$2:C$19,MATCH($A8,'Equipos (cálculos)'!$AI$2:$AI$19,0))</f>
        <v>4</v>
      </c>
      <c r="F8" s="73">
        <f>INDEX('Equipos (cálculos)'!D$2:D$19,MATCH($A8,'Equipos (cálculos)'!$AI$2:$AI$19,0))</f>
        <v>5</v>
      </c>
      <c r="G8" s="73">
        <f>INDEX('Equipos (cálculos)'!E$2:E$19,MATCH($A8,'Equipos (cálculos)'!$AI$2:$AI$19,0))</f>
        <v>2</v>
      </c>
      <c r="H8" s="73">
        <f>INDEX('Equipos (cálculos)'!F$2:F$19,MATCH($A8,'Equipos (cálculos)'!$AI$2:$AI$19,0))</f>
        <v>14</v>
      </c>
      <c r="I8" s="73">
        <f>INDEX('Equipos (cálculos)'!G$2:G$19,MATCH($A8,'Equipos (cálculos)'!$AI$2:$AI$19,0))</f>
        <v>11</v>
      </c>
      <c r="J8" s="73">
        <f>INDEX('Equipos (cálculos)'!H$2:H$19,MATCH($A8,'Equipos (cálculos)'!$AI$2:$AI$19,0))</f>
        <v>3</v>
      </c>
    </row>
    <row r="9" spans="1:10" x14ac:dyDescent="0.2">
      <c r="A9" s="66">
        <v>8</v>
      </c>
      <c r="B9" s="72" t="str">
        <f>INDEX('Equipos (cálculos)'!A$2:A$19,MATCH($A9,'Equipos (cálculos)'!$AI$2:$AI$19,0))</f>
        <v>Burgos CF B</v>
      </c>
      <c r="C9" s="73">
        <f>INDEX('Equipos (cálculos)'!I$2:I$19,MATCH($A9,'Equipos (cálculos)'!$AI$2:$AI$19,0))</f>
        <v>17</v>
      </c>
      <c r="D9" s="73">
        <f>INDEX('Equipos (cálculos)'!B$2:B$19,MATCH($A9,'Equipos (cálculos)'!$AI$2:$AI$19,0))</f>
        <v>11</v>
      </c>
      <c r="E9" s="73">
        <f>INDEX('Equipos (cálculos)'!C$2:C$19,MATCH($A9,'Equipos (cálculos)'!$AI$2:$AI$19,0))</f>
        <v>4</v>
      </c>
      <c r="F9" s="73">
        <f>INDEX('Equipos (cálculos)'!D$2:D$19,MATCH($A9,'Equipos (cálculos)'!$AI$2:$AI$19,0))</f>
        <v>5</v>
      </c>
      <c r="G9" s="73">
        <f>INDEX('Equipos (cálculos)'!E$2:E$19,MATCH($A9,'Equipos (cálculos)'!$AI$2:$AI$19,0))</f>
        <v>2</v>
      </c>
      <c r="H9" s="73">
        <f>INDEX('Equipos (cálculos)'!F$2:F$19,MATCH($A9,'Equipos (cálculos)'!$AI$2:$AI$19,0))</f>
        <v>10</v>
      </c>
      <c r="I9" s="73">
        <f>INDEX('Equipos (cálculos)'!G$2:G$19,MATCH($A9,'Equipos (cálculos)'!$AI$2:$AI$19,0))</f>
        <v>7</v>
      </c>
      <c r="J9" s="73">
        <f>INDEX('Equipos (cálculos)'!H$2:H$19,MATCH($A9,'Equipos (cálculos)'!$AI$2:$AI$19,0))</f>
        <v>3</v>
      </c>
    </row>
    <row r="10" spans="1:10" x14ac:dyDescent="0.2">
      <c r="A10" s="66">
        <v>9</v>
      </c>
      <c r="B10" s="72" t="str">
        <f>INDEX('Equipos (cálculos)'!A$2:A$19,MATCH($A10,'Equipos (cálculos)'!$AI$2:$AI$19,0))</f>
        <v>Atco. Bembibre</v>
      </c>
      <c r="C10" s="73">
        <f>INDEX('Equipos (cálculos)'!I$2:I$19,MATCH($A10,'Equipos (cálculos)'!$AI$2:$AI$19,0))</f>
        <v>16</v>
      </c>
      <c r="D10" s="73">
        <f>INDEX('Equipos (cálculos)'!B$2:B$19,MATCH($A10,'Equipos (cálculos)'!$AI$2:$AI$19,0))</f>
        <v>11</v>
      </c>
      <c r="E10" s="73">
        <f>INDEX('Equipos (cálculos)'!C$2:C$19,MATCH($A10,'Equipos (cálculos)'!$AI$2:$AI$19,0))</f>
        <v>4</v>
      </c>
      <c r="F10" s="73">
        <f>INDEX('Equipos (cálculos)'!D$2:D$19,MATCH($A10,'Equipos (cálculos)'!$AI$2:$AI$19,0))</f>
        <v>4</v>
      </c>
      <c r="G10" s="73">
        <f>INDEX('Equipos (cálculos)'!E$2:E$19,MATCH($A10,'Equipos (cálculos)'!$AI$2:$AI$19,0))</f>
        <v>3</v>
      </c>
      <c r="H10" s="73">
        <f>INDEX('Equipos (cálculos)'!F$2:F$19,MATCH($A10,'Equipos (cálculos)'!$AI$2:$AI$19,0))</f>
        <v>14</v>
      </c>
      <c r="I10" s="73">
        <f>INDEX('Equipos (cálculos)'!G$2:G$19,MATCH($A10,'Equipos (cálculos)'!$AI$2:$AI$19,0))</f>
        <v>12</v>
      </c>
      <c r="J10" s="73">
        <f>INDEX('Equipos (cálculos)'!H$2:H$19,MATCH($A10,'Equipos (cálculos)'!$AI$2:$AI$19,0))</f>
        <v>2</v>
      </c>
    </row>
    <row r="11" spans="1:10" x14ac:dyDescent="0.2">
      <c r="A11" s="66">
        <v>10</v>
      </c>
      <c r="B11" s="72" t="str">
        <f>INDEX('Equipos (cálculos)'!A$2:A$19,MATCH($A11,'Equipos (cálculos)'!$AI$2:$AI$19,0))</f>
        <v>La Virgen del Camino</v>
      </c>
      <c r="C11" s="73">
        <f>INDEX('Equipos (cálculos)'!I$2:I$19,MATCH($A11,'Equipos (cálculos)'!$AI$2:$AI$19,0))</f>
        <v>15</v>
      </c>
      <c r="D11" s="73">
        <f>INDEX('Equipos (cálculos)'!B$2:B$19,MATCH($A11,'Equipos (cálculos)'!$AI$2:$AI$19,0))</f>
        <v>11</v>
      </c>
      <c r="E11" s="73">
        <f>INDEX('Equipos (cálculos)'!C$2:C$19,MATCH($A11,'Equipos (cálculos)'!$AI$2:$AI$19,0))</f>
        <v>4</v>
      </c>
      <c r="F11" s="73">
        <f>INDEX('Equipos (cálculos)'!D$2:D$19,MATCH($A11,'Equipos (cálculos)'!$AI$2:$AI$19,0))</f>
        <v>3</v>
      </c>
      <c r="G11" s="73">
        <f>INDEX('Equipos (cálculos)'!E$2:E$19,MATCH($A11,'Equipos (cálculos)'!$AI$2:$AI$19,0))</f>
        <v>4</v>
      </c>
      <c r="H11" s="73">
        <f>INDEX('Equipos (cálculos)'!F$2:F$19,MATCH($A11,'Equipos (cálculos)'!$AI$2:$AI$19,0))</f>
        <v>16</v>
      </c>
      <c r="I11" s="73">
        <f>INDEX('Equipos (cálculos)'!G$2:G$19,MATCH($A11,'Equipos (cálculos)'!$AI$2:$AI$19,0))</f>
        <v>16</v>
      </c>
      <c r="J11" s="73">
        <f>INDEX('Equipos (cálculos)'!H$2:H$19,MATCH($A11,'Equipos (cálculos)'!$AI$2:$AI$19,0))</f>
        <v>0</v>
      </c>
    </row>
    <row r="12" spans="1:10" x14ac:dyDescent="0.2">
      <c r="A12" s="66">
        <v>11</v>
      </c>
      <c r="B12" s="72" t="str">
        <f>INDEX('Equipos (cálculos)'!A$2:A$19,MATCH($A12,'Equipos (cálculos)'!$AI$2:$AI$19,0))</f>
        <v>Becerril</v>
      </c>
      <c r="C12" s="73">
        <f>INDEX('Equipos (cálculos)'!I$2:I$19,MATCH($A12,'Equipos (cálculos)'!$AI$2:$AI$19,0))</f>
        <v>14</v>
      </c>
      <c r="D12" s="73">
        <f>INDEX('Equipos (cálculos)'!B$2:B$19,MATCH($A12,'Equipos (cálculos)'!$AI$2:$AI$19,0))</f>
        <v>11</v>
      </c>
      <c r="E12" s="73">
        <f>INDEX('Equipos (cálculos)'!C$2:C$19,MATCH($A12,'Equipos (cálculos)'!$AI$2:$AI$19,0))</f>
        <v>4</v>
      </c>
      <c r="F12" s="73">
        <f>INDEX('Equipos (cálculos)'!D$2:D$19,MATCH($A12,'Equipos (cálculos)'!$AI$2:$AI$19,0))</f>
        <v>2</v>
      </c>
      <c r="G12" s="73">
        <f>INDEX('Equipos (cálculos)'!E$2:E$19,MATCH($A12,'Equipos (cálculos)'!$AI$2:$AI$19,0))</f>
        <v>5</v>
      </c>
      <c r="H12" s="73">
        <f>INDEX('Equipos (cálculos)'!F$2:F$19,MATCH($A12,'Equipos (cálculos)'!$AI$2:$AI$19,0))</f>
        <v>9</v>
      </c>
      <c r="I12" s="73">
        <f>INDEX('Equipos (cálculos)'!G$2:G$19,MATCH($A12,'Equipos (cálculos)'!$AI$2:$AI$19,0))</f>
        <v>15</v>
      </c>
      <c r="J12" s="73">
        <f>INDEX('Equipos (cálculos)'!H$2:H$19,MATCH($A12,'Equipos (cálculos)'!$AI$2:$AI$19,0))</f>
        <v>-6</v>
      </c>
    </row>
    <row r="13" spans="1:10" x14ac:dyDescent="0.2">
      <c r="A13" s="66">
        <v>12</v>
      </c>
      <c r="B13" s="72" t="str">
        <f>INDEX('Equipos (cálculos)'!A$2:A$19,MATCH($A13,'Equipos (cálculos)'!$AI$2:$AI$19,0))</f>
        <v>Mirandés B</v>
      </c>
      <c r="C13" s="73">
        <f>INDEX('Equipos (cálculos)'!I$2:I$19,MATCH($A13,'Equipos (cálculos)'!$AI$2:$AI$19,0))</f>
        <v>12</v>
      </c>
      <c r="D13" s="73">
        <f>INDEX('Equipos (cálculos)'!B$2:B$19,MATCH($A13,'Equipos (cálculos)'!$AI$2:$AI$19,0))</f>
        <v>11</v>
      </c>
      <c r="E13" s="73">
        <f>INDEX('Equipos (cálculos)'!C$2:C$19,MATCH($A13,'Equipos (cálculos)'!$AI$2:$AI$19,0))</f>
        <v>3</v>
      </c>
      <c r="F13" s="73">
        <f>INDEX('Equipos (cálculos)'!D$2:D$19,MATCH($A13,'Equipos (cálculos)'!$AI$2:$AI$19,0))</f>
        <v>3</v>
      </c>
      <c r="G13" s="73">
        <f>INDEX('Equipos (cálculos)'!E$2:E$19,MATCH($A13,'Equipos (cálculos)'!$AI$2:$AI$19,0))</f>
        <v>5</v>
      </c>
      <c r="H13" s="73">
        <f>INDEX('Equipos (cálculos)'!F$2:F$19,MATCH($A13,'Equipos (cálculos)'!$AI$2:$AI$19,0))</f>
        <v>8</v>
      </c>
      <c r="I13" s="73">
        <f>INDEX('Equipos (cálculos)'!G$2:G$19,MATCH($A13,'Equipos (cálculos)'!$AI$2:$AI$19,0))</f>
        <v>11</v>
      </c>
      <c r="J13" s="73">
        <f>INDEX('Equipos (cálculos)'!H$2:H$19,MATCH($A13,'Equipos (cálculos)'!$AI$2:$AI$19,0))</f>
        <v>-3</v>
      </c>
    </row>
    <row r="14" spans="1:10" x14ac:dyDescent="0.2">
      <c r="A14" s="66">
        <v>13</v>
      </c>
      <c r="B14" s="72" t="str">
        <f>INDEX('Equipos (cálculos)'!A$2:A$19,MATCH($A14,'Equipos (cálculos)'!$AI$2:$AI$19,0))</f>
        <v>SD Almazán</v>
      </c>
      <c r="C14" s="73">
        <f>INDEX('Equipos (cálculos)'!I$2:I$19,MATCH($A14,'Equipos (cálculos)'!$AI$2:$AI$19,0))</f>
        <v>12</v>
      </c>
      <c r="D14" s="73">
        <f>INDEX('Equipos (cálculos)'!B$2:B$19,MATCH($A14,'Equipos (cálculos)'!$AI$2:$AI$19,0))</f>
        <v>11</v>
      </c>
      <c r="E14" s="73">
        <f>INDEX('Equipos (cálculos)'!C$2:C$19,MATCH($A14,'Equipos (cálculos)'!$AI$2:$AI$19,0))</f>
        <v>3</v>
      </c>
      <c r="F14" s="73">
        <f>INDEX('Equipos (cálculos)'!D$2:D$19,MATCH($A14,'Equipos (cálculos)'!$AI$2:$AI$19,0))</f>
        <v>3</v>
      </c>
      <c r="G14" s="73">
        <f>INDEX('Equipos (cálculos)'!E$2:E$19,MATCH($A14,'Equipos (cálculos)'!$AI$2:$AI$19,0))</f>
        <v>5</v>
      </c>
      <c r="H14" s="73">
        <f>INDEX('Equipos (cálculos)'!F$2:F$19,MATCH($A14,'Equipos (cálculos)'!$AI$2:$AI$19,0))</f>
        <v>13</v>
      </c>
      <c r="I14" s="73">
        <f>INDEX('Equipos (cálculos)'!G$2:G$19,MATCH($A14,'Equipos (cálculos)'!$AI$2:$AI$19,0))</f>
        <v>18</v>
      </c>
      <c r="J14" s="73">
        <f>INDEX('Equipos (cálculos)'!H$2:H$19,MATCH($A14,'Equipos (cálculos)'!$AI$2:$AI$19,0))</f>
        <v>-5</v>
      </c>
    </row>
    <row r="15" spans="1:10" x14ac:dyDescent="0.2">
      <c r="A15" s="66">
        <v>14</v>
      </c>
      <c r="B15" s="72" t="str">
        <f>INDEX('Equipos (cálculos)'!A$2:A$19,MATCH($A15,'Equipos (cálculos)'!$AI$2:$AI$19,0))</f>
        <v>Atl. Astorga</v>
      </c>
      <c r="C15" s="73">
        <f>INDEX('Equipos (cálculos)'!I$2:I$19,MATCH($A15,'Equipos (cálculos)'!$AI$2:$AI$19,0))</f>
        <v>11</v>
      </c>
      <c r="D15" s="73">
        <f>INDEX('Equipos (cálculos)'!B$2:B$19,MATCH($A15,'Equipos (cálculos)'!$AI$2:$AI$19,0))</f>
        <v>11</v>
      </c>
      <c r="E15" s="73">
        <f>INDEX('Equipos (cálculos)'!C$2:C$19,MATCH($A15,'Equipos (cálculos)'!$AI$2:$AI$19,0))</f>
        <v>2</v>
      </c>
      <c r="F15" s="73">
        <f>INDEX('Equipos (cálculos)'!D$2:D$19,MATCH($A15,'Equipos (cálculos)'!$AI$2:$AI$19,0))</f>
        <v>5</v>
      </c>
      <c r="G15" s="73">
        <f>INDEX('Equipos (cálculos)'!E$2:E$19,MATCH($A15,'Equipos (cálculos)'!$AI$2:$AI$19,0))</f>
        <v>4</v>
      </c>
      <c r="H15" s="73">
        <f>INDEX('Equipos (cálculos)'!F$2:F$19,MATCH($A15,'Equipos (cálculos)'!$AI$2:$AI$19,0))</f>
        <v>9</v>
      </c>
      <c r="I15" s="73">
        <f>INDEX('Equipos (cálculos)'!G$2:G$19,MATCH($A15,'Equipos (cálculos)'!$AI$2:$AI$19,0))</f>
        <v>10</v>
      </c>
      <c r="J15" s="73">
        <f>INDEX('Equipos (cálculos)'!H$2:H$19,MATCH($A15,'Equipos (cálculos)'!$AI$2:$AI$19,0))</f>
        <v>-1</v>
      </c>
    </row>
    <row r="16" spans="1:10" x14ac:dyDescent="0.2">
      <c r="A16" s="66">
        <v>15</v>
      </c>
      <c r="B16" s="72" t="str">
        <f>INDEX('Equipos (cálculos)'!A$2:A$19,MATCH($A16,'Equipos (cálculos)'!$AI$2:$AI$19,0))</f>
        <v>CD. Villaralbo</v>
      </c>
      <c r="C16" s="73">
        <f>INDEX('Equipos (cálculos)'!I$2:I$19,MATCH($A16,'Equipos (cálculos)'!$AI$2:$AI$19,0))</f>
        <v>8</v>
      </c>
      <c r="D16" s="73">
        <f>INDEX('Equipos (cálculos)'!B$2:B$19,MATCH($A16,'Equipos (cálculos)'!$AI$2:$AI$19,0))</f>
        <v>11</v>
      </c>
      <c r="E16" s="73">
        <f>INDEX('Equipos (cálculos)'!C$2:C$19,MATCH($A16,'Equipos (cálculos)'!$AI$2:$AI$19,0))</f>
        <v>2</v>
      </c>
      <c r="F16" s="73">
        <f>INDEX('Equipos (cálculos)'!D$2:D$19,MATCH($A16,'Equipos (cálculos)'!$AI$2:$AI$19,0))</f>
        <v>2</v>
      </c>
      <c r="G16" s="73">
        <f>INDEX('Equipos (cálculos)'!E$2:E$19,MATCH($A16,'Equipos (cálculos)'!$AI$2:$AI$19,0))</f>
        <v>7</v>
      </c>
      <c r="H16" s="73">
        <f>INDEX('Equipos (cálculos)'!F$2:F$19,MATCH($A16,'Equipos (cálculos)'!$AI$2:$AI$19,0))</f>
        <v>5</v>
      </c>
      <c r="I16" s="73">
        <f>INDEX('Equipos (cálculos)'!G$2:G$19,MATCH($A16,'Equipos (cálculos)'!$AI$2:$AI$19,0))</f>
        <v>17</v>
      </c>
      <c r="J16" s="73">
        <f>INDEX('Equipos (cálculos)'!H$2:H$19,MATCH($A16,'Equipos (cálculos)'!$AI$2:$AI$19,0))</f>
        <v>-12</v>
      </c>
    </row>
    <row r="17" spans="1:10" x14ac:dyDescent="0.2">
      <c r="A17" s="67">
        <v>16</v>
      </c>
      <c r="B17" s="72" t="str">
        <f>INDEX('Equipos (cálculos)'!A$2:A$19,MATCH($A17,'Equipos (cálculos)'!$AI$2:$AI$19,0))</f>
        <v>DiocesanosAvila</v>
      </c>
      <c r="C17" s="73">
        <f>INDEX('Equipos (cálculos)'!I$2:I$19,MATCH($A17,'Equipos (cálculos)'!$AI$2:$AI$19,0))</f>
        <v>6</v>
      </c>
      <c r="D17" s="73">
        <f>INDEX('Equipos (cálculos)'!B$2:B$19,MATCH($A17,'Equipos (cálculos)'!$AI$2:$AI$19,0))</f>
        <v>11</v>
      </c>
      <c r="E17" s="73">
        <f>INDEX('Equipos (cálculos)'!C$2:C$19,MATCH($A17,'Equipos (cálculos)'!$AI$2:$AI$19,0))</f>
        <v>0</v>
      </c>
      <c r="F17" s="73">
        <f>INDEX('Equipos (cálculos)'!D$2:D$19,MATCH($A17,'Equipos (cálculos)'!$AI$2:$AI$19,0))</f>
        <v>6</v>
      </c>
      <c r="G17" s="73">
        <f>INDEX('Equipos (cálculos)'!E$2:E$19,MATCH($A17,'Equipos (cálculos)'!$AI$2:$AI$19,0))</f>
        <v>5</v>
      </c>
      <c r="H17" s="73">
        <f>INDEX('Equipos (cálculos)'!F$2:F$19,MATCH($A17,'Equipos (cálculos)'!$AI$2:$AI$19,0))</f>
        <v>3</v>
      </c>
      <c r="I17" s="73">
        <f>INDEX('Equipos (cálculos)'!G$2:G$19,MATCH($A17,'Equipos (cálculos)'!$AI$2:$AI$19,0))</f>
        <v>11</v>
      </c>
      <c r="J17" s="73">
        <f>INDEX('Equipos (cálculos)'!H$2:H$19,MATCH($A17,'Equipos (cálculos)'!$AI$2:$AI$19,0))</f>
        <v>-8</v>
      </c>
    </row>
    <row r="18" spans="1:10" x14ac:dyDescent="0.2">
      <c r="A18" s="67">
        <v>17</v>
      </c>
      <c r="B18" s="72" t="str">
        <f>INDEX('Equipos (cálculos)'!A$2:A$19,MATCH($A18,'Equipos (cálculos)'!$AI$2:$AI$19,0))</f>
        <v>Ponferradina B</v>
      </c>
      <c r="C18" s="73">
        <f>INDEX('Equipos (cálculos)'!I$2:I$19,MATCH($A18,'Equipos (cálculos)'!$AI$2:$AI$19,0))</f>
        <v>5</v>
      </c>
      <c r="D18" s="73">
        <f>INDEX('Equipos (cálculos)'!B$2:B$19,MATCH($A18,'Equipos (cálculos)'!$AI$2:$AI$19,0))</f>
        <v>11</v>
      </c>
      <c r="E18" s="73">
        <f>INDEX('Equipos (cálculos)'!C$2:C$19,MATCH($A18,'Equipos (cálculos)'!$AI$2:$AI$19,0))</f>
        <v>0</v>
      </c>
      <c r="F18" s="73">
        <f>INDEX('Equipos (cálculos)'!D$2:D$19,MATCH($A18,'Equipos (cálculos)'!$AI$2:$AI$19,0))</f>
        <v>5</v>
      </c>
      <c r="G18" s="73">
        <f>INDEX('Equipos (cálculos)'!E$2:E$19,MATCH($A18,'Equipos (cálculos)'!$AI$2:$AI$19,0))</f>
        <v>6</v>
      </c>
      <c r="H18" s="73">
        <f>INDEX('Equipos (cálculos)'!F$2:F$19,MATCH($A18,'Equipos (cálculos)'!$AI$2:$AI$19,0))</f>
        <v>9</v>
      </c>
      <c r="I18" s="73">
        <f>INDEX('Equipos (cálculos)'!G$2:G$19,MATCH($A18,'Equipos (cálculos)'!$AI$2:$AI$19,0))</f>
        <v>23</v>
      </c>
      <c r="J18" s="73">
        <f>INDEX('Equipos (cálculos)'!H$2:H$19,MATCH($A18,'Equipos (cálculos)'!$AI$2:$AI$19,0))</f>
        <v>-14</v>
      </c>
    </row>
    <row r="19" spans="1:10" x14ac:dyDescent="0.2">
      <c r="A19" s="67">
        <v>18</v>
      </c>
      <c r="B19" s="72" t="str">
        <f>INDEX('Equipos (cálculos)'!A$2:A$19,MATCH($A19,'Equipos (cálculos)'!$AI$2:$AI$19,0))</f>
        <v>CD. Laguna</v>
      </c>
      <c r="C19" s="73">
        <f>INDEX('Equipos (cálculos)'!I$2:I$19,MATCH($A19,'Equipos (cálculos)'!$AI$2:$AI$19,0))</f>
        <v>4</v>
      </c>
      <c r="D19" s="73">
        <f>INDEX('Equipos (cálculos)'!B$2:B$19,MATCH($A19,'Equipos (cálculos)'!$AI$2:$AI$19,0))</f>
        <v>11</v>
      </c>
      <c r="E19" s="73">
        <f>INDEX('Equipos (cálculos)'!C$2:C$19,MATCH($A19,'Equipos (cálculos)'!$AI$2:$AI$19,0))</f>
        <v>1</v>
      </c>
      <c r="F19" s="73">
        <f>INDEX('Equipos (cálculos)'!D$2:D$19,MATCH($A19,'Equipos (cálculos)'!$AI$2:$AI$19,0))</f>
        <v>1</v>
      </c>
      <c r="G19" s="73">
        <f>INDEX('Equipos (cálculos)'!E$2:E$19,MATCH($A19,'Equipos (cálculos)'!$AI$2:$AI$19,0))</f>
        <v>9</v>
      </c>
      <c r="H19" s="73">
        <f>INDEX('Equipos (cálculos)'!F$2:F$19,MATCH($A19,'Equipos (cálculos)'!$AI$2:$AI$19,0))</f>
        <v>8</v>
      </c>
      <c r="I19" s="73">
        <f>INDEX('Equipos (cálculos)'!G$2:G$19,MATCH($A19,'Equipos (cálculos)'!$AI$2:$AI$19,0))</f>
        <v>24</v>
      </c>
      <c r="J19" s="73">
        <f>INDEX('Equipos (cálculos)'!H$2:H$19,MATCH($A19,'Equipos (cálculos)'!$AI$2:$AI$19,0))</f>
        <v>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0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10" t="s">
        <v>76</v>
      </c>
      <c r="D2" s="110"/>
      <c r="E2" s="110"/>
      <c r="F2" s="110"/>
      <c r="G2" s="110"/>
      <c r="H2" s="35" t="s">
        <v>80</v>
      </c>
      <c r="J2" s="24" t="s">
        <v>78</v>
      </c>
      <c r="K2" s="110" t="s">
        <v>81</v>
      </c>
      <c r="L2" s="110"/>
      <c r="M2" s="110"/>
      <c r="N2" s="110"/>
      <c r="O2" s="110"/>
      <c r="P2" s="33" t="s">
        <v>53</v>
      </c>
      <c r="R2" s="24" t="s">
        <v>79</v>
      </c>
      <c r="S2" s="110" t="s">
        <v>77</v>
      </c>
      <c r="T2" s="110"/>
      <c r="U2" s="110"/>
      <c r="V2" s="110"/>
      <c r="W2" s="110"/>
      <c r="X2" s="33" t="s">
        <v>96</v>
      </c>
      <c r="Z2" s="24" t="s">
        <v>98</v>
      </c>
      <c r="AA2" s="110" t="s">
        <v>97</v>
      </c>
      <c r="AB2" s="110"/>
      <c r="AC2" s="110"/>
      <c r="AD2" s="110"/>
      <c r="AE2" s="110"/>
      <c r="AF2" s="33" t="s">
        <v>71</v>
      </c>
      <c r="AH2" s="119" t="s">
        <v>33</v>
      </c>
      <c r="AI2" s="120"/>
      <c r="AJ2" s="120"/>
      <c r="AK2" s="120"/>
      <c r="AL2" s="120"/>
      <c r="AM2" s="120"/>
      <c r="AN2" s="121"/>
      <c r="AP2" s="119" t="s">
        <v>34</v>
      </c>
      <c r="AQ2" s="120"/>
      <c r="AR2" s="120"/>
      <c r="AS2" s="120"/>
      <c r="AT2" s="120"/>
      <c r="AU2" s="120"/>
      <c r="AV2" s="121"/>
      <c r="AX2" s="119" t="s">
        <v>35</v>
      </c>
      <c r="AY2" s="120"/>
      <c r="AZ2" s="120"/>
      <c r="BA2" s="120"/>
      <c r="BB2" s="120"/>
      <c r="BC2" s="120"/>
      <c r="BD2" s="121"/>
      <c r="BF2" s="119" t="s">
        <v>36</v>
      </c>
      <c r="BG2" s="120"/>
      <c r="BH2" s="120"/>
      <c r="BI2" s="120"/>
      <c r="BJ2" s="120"/>
      <c r="BK2" s="120"/>
      <c r="BL2" s="121"/>
      <c r="BN2" s="119" t="s">
        <v>37</v>
      </c>
      <c r="BO2" s="120"/>
      <c r="BP2" s="120"/>
      <c r="BQ2" s="120"/>
      <c r="BR2" s="120"/>
      <c r="BS2" s="120"/>
      <c r="BT2" s="121"/>
      <c r="BV2" s="119" t="s">
        <v>38</v>
      </c>
      <c r="BW2" s="120"/>
      <c r="BX2" s="120"/>
      <c r="BY2" s="120"/>
      <c r="BZ2" s="120"/>
      <c r="CA2" s="120"/>
      <c r="CB2" s="121"/>
    </row>
    <row r="3" spans="2:80" ht="19" x14ac:dyDescent="0.25">
      <c r="B3" s="115" t="s">
        <v>0</v>
      </c>
      <c r="C3" s="116"/>
      <c r="D3" s="116"/>
      <c r="E3" s="127" t="s">
        <v>4</v>
      </c>
      <c r="F3" s="127"/>
      <c r="G3" s="117" t="s">
        <v>7</v>
      </c>
      <c r="H3" s="118"/>
      <c r="J3" s="125" t="s">
        <v>0</v>
      </c>
      <c r="K3" s="126"/>
      <c r="L3" s="126"/>
      <c r="M3" s="122" t="s">
        <v>4</v>
      </c>
      <c r="N3" s="122"/>
      <c r="O3" s="123" t="s">
        <v>7</v>
      </c>
      <c r="P3" s="124"/>
      <c r="R3" s="125" t="s">
        <v>0</v>
      </c>
      <c r="S3" s="126"/>
      <c r="T3" s="126"/>
      <c r="U3" s="122" t="s">
        <v>4</v>
      </c>
      <c r="V3" s="122"/>
      <c r="W3" s="123" t="s">
        <v>7</v>
      </c>
      <c r="X3" s="124"/>
      <c r="Z3" s="125" t="s">
        <v>0</v>
      </c>
      <c r="AA3" s="126"/>
      <c r="AB3" s="126"/>
      <c r="AC3" s="122" t="s">
        <v>4</v>
      </c>
      <c r="AD3" s="122"/>
      <c r="AE3" s="123" t="s">
        <v>7</v>
      </c>
      <c r="AF3" s="124"/>
      <c r="AH3" s="125" t="s">
        <v>0</v>
      </c>
      <c r="AI3" s="126"/>
      <c r="AJ3" s="126"/>
      <c r="AK3" s="122" t="s">
        <v>4</v>
      </c>
      <c r="AL3" s="122"/>
      <c r="AM3" s="123" t="s">
        <v>7</v>
      </c>
      <c r="AN3" s="124"/>
      <c r="AP3" s="125" t="s">
        <v>0</v>
      </c>
      <c r="AQ3" s="126"/>
      <c r="AR3" s="126"/>
      <c r="AS3" s="122" t="s">
        <v>4</v>
      </c>
      <c r="AT3" s="122"/>
      <c r="AU3" s="123" t="s">
        <v>7</v>
      </c>
      <c r="AV3" s="124"/>
      <c r="AX3" s="125" t="s">
        <v>0</v>
      </c>
      <c r="AY3" s="126"/>
      <c r="AZ3" s="126"/>
      <c r="BA3" s="122" t="s">
        <v>4</v>
      </c>
      <c r="BB3" s="122"/>
      <c r="BC3" s="123" t="s">
        <v>7</v>
      </c>
      <c r="BD3" s="124"/>
      <c r="BF3" s="125" t="s">
        <v>0</v>
      </c>
      <c r="BG3" s="126"/>
      <c r="BH3" s="126"/>
      <c r="BI3" s="122" t="s">
        <v>4</v>
      </c>
      <c r="BJ3" s="122"/>
      <c r="BK3" s="123" t="s">
        <v>7</v>
      </c>
      <c r="BL3" s="124"/>
      <c r="BN3" s="125" t="s">
        <v>0</v>
      </c>
      <c r="BO3" s="126"/>
      <c r="BP3" s="126"/>
      <c r="BQ3" s="122" t="s">
        <v>4</v>
      </c>
      <c r="BR3" s="122"/>
      <c r="BS3" s="123" t="s">
        <v>7</v>
      </c>
      <c r="BT3" s="124"/>
      <c r="BV3" s="125" t="s">
        <v>0</v>
      </c>
      <c r="BW3" s="126"/>
      <c r="BX3" s="126"/>
      <c r="BY3" s="122" t="s">
        <v>4</v>
      </c>
      <c r="BZ3" s="122"/>
      <c r="CA3" s="123" t="s">
        <v>7</v>
      </c>
      <c r="CB3" s="12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6" t="s">
        <v>2</v>
      </c>
      <c r="K4" s="37" t="s">
        <v>49</v>
      </c>
      <c r="L4" s="38" t="s">
        <v>3</v>
      </c>
      <c r="M4" s="39" t="s">
        <v>5</v>
      </c>
      <c r="N4" s="40" t="s">
        <v>6</v>
      </c>
      <c r="O4" s="41" t="s">
        <v>8</v>
      </c>
      <c r="P4" s="42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3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0" t="s">
        <v>3</v>
      </c>
      <c r="W2" s="51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49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49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49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49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49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49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49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49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49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49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8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0" t="s">
        <v>3</v>
      </c>
      <c r="W14" s="51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49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49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49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49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49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49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49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49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49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49" t="s">
        <v>176</v>
      </c>
      <c r="W24" s="22">
        <v>4</v>
      </c>
    </row>
    <row r="26" spans="3:23" x14ac:dyDescent="0.2">
      <c r="V26" s="50" t="s">
        <v>3</v>
      </c>
      <c r="W26" s="51" t="s">
        <v>108</v>
      </c>
    </row>
    <row r="27" spans="3:23" x14ac:dyDescent="0.2">
      <c r="V27" s="49" t="s">
        <v>99</v>
      </c>
      <c r="W27" s="22"/>
    </row>
    <row r="28" spans="3:23" x14ac:dyDescent="0.2">
      <c r="V28" s="49" t="s">
        <v>100</v>
      </c>
      <c r="W28" s="22"/>
    </row>
    <row r="29" spans="3:23" x14ac:dyDescent="0.2">
      <c r="V29" s="49" t="s">
        <v>101</v>
      </c>
      <c r="W29" s="22">
        <v>1</v>
      </c>
    </row>
    <row r="30" spans="3:23" x14ac:dyDescent="0.2">
      <c r="V30" s="49" t="s">
        <v>102</v>
      </c>
      <c r="W30" s="22">
        <v>1</v>
      </c>
    </row>
    <row r="31" spans="3:23" x14ac:dyDescent="0.2">
      <c r="V31" s="49" t="s">
        <v>103</v>
      </c>
      <c r="W31" s="22"/>
    </row>
    <row r="32" spans="3:23" x14ac:dyDescent="0.2">
      <c r="V32" s="49" t="s">
        <v>104</v>
      </c>
      <c r="W32" s="22">
        <v>4</v>
      </c>
    </row>
    <row r="33" spans="6:23" x14ac:dyDescent="0.2">
      <c r="V33" s="49" t="s">
        <v>105</v>
      </c>
      <c r="W33" s="22">
        <v>3</v>
      </c>
    </row>
    <row r="34" spans="6:23" x14ac:dyDescent="0.2">
      <c r="V34" s="49" t="s">
        <v>106</v>
      </c>
      <c r="W34" s="22">
        <v>6</v>
      </c>
    </row>
    <row r="35" spans="6:23" x14ac:dyDescent="0.2">
      <c r="V35" s="49" t="s">
        <v>107</v>
      </c>
      <c r="W35" s="22">
        <v>1</v>
      </c>
    </row>
    <row r="36" spans="6:23" x14ac:dyDescent="0.2">
      <c r="V36" s="49" t="s">
        <v>177</v>
      </c>
      <c r="W36" s="22">
        <v>1</v>
      </c>
    </row>
    <row r="38" spans="6:23" ht="17" thickBot="1" x14ac:dyDescent="0.25"/>
    <row r="39" spans="6:23" ht="19" x14ac:dyDescent="0.25">
      <c r="F39" s="128" t="s">
        <v>46</v>
      </c>
      <c r="G39" s="129"/>
      <c r="H39" s="129"/>
      <c r="I39" s="129"/>
      <c r="J39" s="129"/>
      <c r="K39" s="129"/>
      <c r="L39" s="130"/>
    </row>
    <row r="40" spans="6:23" ht="19" x14ac:dyDescent="0.25">
      <c r="F40" s="125" t="s">
        <v>0</v>
      </c>
      <c r="G40" s="126"/>
      <c r="H40" s="126"/>
      <c r="I40" s="122" t="s">
        <v>4</v>
      </c>
      <c r="J40" s="122"/>
      <c r="K40" s="123" t="s">
        <v>7</v>
      </c>
      <c r="L40" s="12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F25"/>
  <sheetViews>
    <sheetView topLeftCell="BS1" workbookViewId="0">
      <selection activeCell="CG26" sqref="CG26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9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9.1640625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10" t="s">
        <v>178</v>
      </c>
      <c r="D2" s="110"/>
      <c r="E2" s="110"/>
      <c r="F2" s="110"/>
      <c r="G2" s="110"/>
      <c r="H2" s="35" t="s">
        <v>71</v>
      </c>
      <c r="J2" s="24" t="s">
        <v>182</v>
      </c>
      <c r="K2" s="110" t="s">
        <v>180</v>
      </c>
      <c r="L2" s="110"/>
      <c r="M2" s="110"/>
      <c r="N2" s="110"/>
      <c r="O2" s="110"/>
      <c r="P2" s="107" t="s">
        <v>185</v>
      </c>
      <c r="R2" s="24" t="s">
        <v>183</v>
      </c>
      <c r="S2" s="110" t="s">
        <v>181</v>
      </c>
      <c r="T2" s="110"/>
      <c r="U2" s="110"/>
      <c r="V2" s="110"/>
      <c r="W2" s="110"/>
      <c r="X2" s="107" t="s">
        <v>186</v>
      </c>
      <c r="Z2" s="24" t="s">
        <v>187</v>
      </c>
      <c r="AA2" s="110" t="s">
        <v>188</v>
      </c>
      <c r="AB2" s="110"/>
      <c r="AC2" s="110"/>
      <c r="AD2" s="110"/>
      <c r="AE2" s="110"/>
      <c r="AF2" s="108" t="s">
        <v>189</v>
      </c>
      <c r="AH2" s="24" t="s">
        <v>191</v>
      </c>
      <c r="AI2" s="110" t="s">
        <v>190</v>
      </c>
      <c r="AJ2" s="110"/>
      <c r="AK2" s="110"/>
      <c r="AL2" s="110"/>
      <c r="AM2" s="110"/>
      <c r="AN2" s="109" t="s">
        <v>71</v>
      </c>
      <c r="AP2" s="24" t="s">
        <v>194</v>
      </c>
      <c r="AQ2" s="110" t="s">
        <v>192</v>
      </c>
      <c r="AR2" s="110"/>
      <c r="AS2" s="110"/>
      <c r="AT2" s="110"/>
      <c r="AU2" s="110"/>
      <c r="AV2" s="44" t="s">
        <v>193</v>
      </c>
      <c r="AX2" s="24" t="s">
        <v>197</v>
      </c>
      <c r="AY2" s="110" t="s">
        <v>195</v>
      </c>
      <c r="AZ2" s="110"/>
      <c r="BA2" s="110"/>
      <c r="BB2" s="110"/>
      <c r="BC2" s="110"/>
      <c r="BD2" s="107" t="s">
        <v>196</v>
      </c>
      <c r="BF2" s="24" t="s">
        <v>198</v>
      </c>
      <c r="BG2" s="110" t="s">
        <v>199</v>
      </c>
      <c r="BH2" s="110"/>
      <c r="BI2" s="110"/>
      <c r="BJ2" s="110"/>
      <c r="BK2" s="110"/>
      <c r="BL2" s="109" t="s">
        <v>80</v>
      </c>
      <c r="BN2" s="24" t="s">
        <v>201</v>
      </c>
      <c r="BO2" s="110" t="s">
        <v>200</v>
      </c>
      <c r="BP2" s="110"/>
      <c r="BQ2" s="110"/>
      <c r="BR2" s="110"/>
      <c r="BS2" s="110"/>
      <c r="BT2" s="109" t="s">
        <v>71</v>
      </c>
      <c r="BV2" s="24" t="s">
        <v>202</v>
      </c>
      <c r="BW2" s="110" t="s">
        <v>203</v>
      </c>
      <c r="BX2" s="110"/>
      <c r="BY2" s="110"/>
      <c r="BZ2" s="110"/>
      <c r="CA2" s="110"/>
      <c r="CB2" s="109" t="s">
        <v>71</v>
      </c>
      <c r="CD2" s="24" t="s">
        <v>204</v>
      </c>
      <c r="CE2" s="110" t="s">
        <v>205</v>
      </c>
      <c r="CF2" s="110"/>
      <c r="CG2" s="110"/>
      <c r="CH2" s="110"/>
      <c r="CI2" s="110"/>
      <c r="CJ2" s="108" t="s">
        <v>185</v>
      </c>
      <c r="CL2" s="119" t="s">
        <v>40</v>
      </c>
      <c r="CM2" s="120"/>
      <c r="CN2" s="120"/>
      <c r="CO2" s="120"/>
      <c r="CP2" s="120"/>
      <c r="CQ2" s="120"/>
      <c r="CR2" s="121"/>
      <c r="CT2" s="119" t="s">
        <v>41</v>
      </c>
      <c r="CU2" s="120"/>
      <c r="CV2" s="120"/>
      <c r="CW2" s="120"/>
      <c r="CX2" s="120"/>
      <c r="CY2" s="120"/>
      <c r="CZ2" s="121"/>
      <c r="DB2" s="119" t="s">
        <v>45</v>
      </c>
      <c r="DC2" s="120"/>
      <c r="DD2" s="120"/>
      <c r="DE2" s="120"/>
      <c r="DF2" s="120"/>
      <c r="DG2" s="120"/>
      <c r="DH2" s="121"/>
      <c r="DJ2" s="119" t="s">
        <v>44</v>
      </c>
      <c r="DK2" s="120"/>
      <c r="DL2" s="120"/>
      <c r="DM2" s="120"/>
      <c r="DN2" s="120"/>
      <c r="DO2" s="120"/>
      <c r="DP2" s="121"/>
      <c r="DR2" s="119" t="s">
        <v>43</v>
      </c>
      <c r="DS2" s="120"/>
      <c r="DT2" s="120"/>
      <c r="DU2" s="120"/>
      <c r="DV2" s="120"/>
      <c r="DW2" s="120"/>
      <c r="DX2" s="121"/>
      <c r="DZ2" s="119" t="s">
        <v>42</v>
      </c>
      <c r="EA2" s="120"/>
      <c r="EB2" s="120"/>
      <c r="EC2" s="120"/>
      <c r="ED2" s="120"/>
      <c r="EE2" s="120"/>
      <c r="EF2" s="121"/>
    </row>
    <row r="3" spans="2:136" ht="19" x14ac:dyDescent="0.25">
      <c r="B3" s="125" t="s">
        <v>0</v>
      </c>
      <c r="C3" s="126"/>
      <c r="D3" s="126"/>
      <c r="E3" s="122" t="s">
        <v>4</v>
      </c>
      <c r="F3" s="122"/>
      <c r="G3" s="123" t="s">
        <v>7</v>
      </c>
      <c r="H3" s="124"/>
      <c r="J3" s="125" t="s">
        <v>0</v>
      </c>
      <c r="K3" s="126"/>
      <c r="L3" s="126"/>
      <c r="M3" s="122" t="s">
        <v>4</v>
      </c>
      <c r="N3" s="122"/>
      <c r="O3" s="123" t="s">
        <v>7</v>
      </c>
      <c r="P3" s="124"/>
      <c r="R3" s="125" t="s">
        <v>0</v>
      </c>
      <c r="S3" s="126"/>
      <c r="T3" s="126"/>
      <c r="U3" s="122" t="s">
        <v>4</v>
      </c>
      <c r="V3" s="122"/>
      <c r="W3" s="123" t="s">
        <v>7</v>
      </c>
      <c r="X3" s="124"/>
      <c r="Z3" s="125" t="s">
        <v>0</v>
      </c>
      <c r="AA3" s="126"/>
      <c r="AB3" s="126"/>
      <c r="AC3" s="122" t="s">
        <v>4</v>
      </c>
      <c r="AD3" s="122"/>
      <c r="AE3" s="123" t="s">
        <v>7</v>
      </c>
      <c r="AF3" s="124"/>
      <c r="AH3" s="125" t="s">
        <v>0</v>
      </c>
      <c r="AI3" s="126"/>
      <c r="AJ3" s="126"/>
      <c r="AK3" s="122" t="s">
        <v>4</v>
      </c>
      <c r="AL3" s="122"/>
      <c r="AM3" s="123" t="s">
        <v>7</v>
      </c>
      <c r="AN3" s="124"/>
      <c r="AP3" s="125" t="s">
        <v>0</v>
      </c>
      <c r="AQ3" s="126"/>
      <c r="AR3" s="126"/>
      <c r="AS3" s="122" t="s">
        <v>4</v>
      </c>
      <c r="AT3" s="122"/>
      <c r="AU3" s="123" t="s">
        <v>7</v>
      </c>
      <c r="AV3" s="124"/>
      <c r="AX3" s="125" t="s">
        <v>0</v>
      </c>
      <c r="AY3" s="126"/>
      <c r="AZ3" s="126"/>
      <c r="BA3" s="122" t="s">
        <v>4</v>
      </c>
      <c r="BB3" s="122"/>
      <c r="BC3" s="123" t="s">
        <v>7</v>
      </c>
      <c r="BD3" s="124"/>
      <c r="BF3" s="125" t="s">
        <v>0</v>
      </c>
      <c r="BG3" s="126"/>
      <c r="BH3" s="126"/>
      <c r="BI3" s="122" t="s">
        <v>4</v>
      </c>
      <c r="BJ3" s="122"/>
      <c r="BK3" s="123" t="s">
        <v>7</v>
      </c>
      <c r="BL3" s="124"/>
      <c r="BN3" s="125" t="s">
        <v>0</v>
      </c>
      <c r="BO3" s="126"/>
      <c r="BP3" s="126"/>
      <c r="BQ3" s="122" t="s">
        <v>4</v>
      </c>
      <c r="BR3" s="122"/>
      <c r="BS3" s="123" t="s">
        <v>7</v>
      </c>
      <c r="BT3" s="124"/>
      <c r="BV3" s="125" t="s">
        <v>0</v>
      </c>
      <c r="BW3" s="126"/>
      <c r="BX3" s="126"/>
      <c r="BY3" s="122" t="s">
        <v>4</v>
      </c>
      <c r="BZ3" s="122"/>
      <c r="CA3" s="123" t="s">
        <v>7</v>
      </c>
      <c r="CB3" s="124"/>
      <c r="CD3" s="125" t="s">
        <v>0</v>
      </c>
      <c r="CE3" s="126"/>
      <c r="CF3" s="126"/>
      <c r="CG3" s="122" t="s">
        <v>4</v>
      </c>
      <c r="CH3" s="122"/>
      <c r="CI3" s="123" t="s">
        <v>7</v>
      </c>
      <c r="CJ3" s="124"/>
      <c r="CL3" s="125" t="s">
        <v>0</v>
      </c>
      <c r="CM3" s="126"/>
      <c r="CN3" s="126"/>
      <c r="CO3" s="122" t="s">
        <v>4</v>
      </c>
      <c r="CP3" s="122"/>
      <c r="CQ3" s="123" t="s">
        <v>7</v>
      </c>
      <c r="CR3" s="124"/>
      <c r="CT3" s="125" t="s">
        <v>0</v>
      </c>
      <c r="CU3" s="126"/>
      <c r="CV3" s="126"/>
      <c r="CW3" s="122" t="s">
        <v>4</v>
      </c>
      <c r="CX3" s="122"/>
      <c r="CY3" s="123" t="s">
        <v>7</v>
      </c>
      <c r="CZ3" s="124"/>
      <c r="DB3" s="125" t="s">
        <v>0</v>
      </c>
      <c r="DC3" s="126"/>
      <c r="DD3" s="126"/>
      <c r="DE3" s="122" t="s">
        <v>4</v>
      </c>
      <c r="DF3" s="122"/>
      <c r="DG3" s="123" t="s">
        <v>7</v>
      </c>
      <c r="DH3" s="124"/>
      <c r="DJ3" s="125" t="s">
        <v>0</v>
      </c>
      <c r="DK3" s="126"/>
      <c r="DL3" s="126"/>
      <c r="DM3" s="122" t="s">
        <v>4</v>
      </c>
      <c r="DN3" s="122"/>
      <c r="DO3" s="123" t="s">
        <v>7</v>
      </c>
      <c r="DP3" s="124"/>
      <c r="DR3" s="125" t="s">
        <v>0</v>
      </c>
      <c r="DS3" s="126"/>
      <c r="DT3" s="126"/>
      <c r="DU3" s="122" t="s">
        <v>4</v>
      </c>
      <c r="DV3" s="122"/>
      <c r="DW3" s="123" t="s">
        <v>7</v>
      </c>
      <c r="DX3" s="124"/>
      <c r="DZ3" s="125" t="s">
        <v>0</v>
      </c>
      <c r="EA3" s="126"/>
      <c r="EB3" s="126"/>
      <c r="EC3" s="122" t="s">
        <v>4</v>
      </c>
      <c r="ED3" s="122"/>
      <c r="EE3" s="123" t="s">
        <v>7</v>
      </c>
      <c r="EF3" s="12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>
        <v>1</v>
      </c>
      <c r="BH5" s="7">
        <v>90</v>
      </c>
      <c r="BI5" s="7"/>
      <c r="BJ5" s="7"/>
      <c r="BK5" s="7"/>
      <c r="BL5" s="8"/>
      <c r="BN5" s="6" t="s">
        <v>10</v>
      </c>
      <c r="BO5" s="7">
        <v>1</v>
      </c>
      <c r="BP5" s="7">
        <v>90</v>
      </c>
      <c r="BQ5" s="7"/>
      <c r="BR5" s="7"/>
      <c r="BS5" s="7"/>
      <c r="BT5" s="8"/>
      <c r="BV5" s="6" t="s">
        <v>10</v>
      </c>
      <c r="BW5" s="7">
        <v>1</v>
      </c>
      <c r="BX5" s="7">
        <v>90</v>
      </c>
      <c r="BY5" s="7"/>
      <c r="BZ5" s="7"/>
      <c r="CA5" s="7"/>
      <c r="CB5" s="8"/>
      <c r="CD5" s="6" t="s">
        <v>10</v>
      </c>
      <c r="CE5" s="7">
        <v>1</v>
      </c>
      <c r="CF5" s="7">
        <v>90</v>
      </c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>
        <v>18</v>
      </c>
      <c r="BQ7" s="7"/>
      <c r="BR7" s="7"/>
      <c r="BS7" s="7"/>
      <c r="BT7" s="8"/>
      <c r="BV7" s="6" t="s">
        <v>12</v>
      </c>
      <c r="BW7" s="7"/>
      <c r="BX7" s="7">
        <v>7</v>
      </c>
      <c r="BY7" s="7"/>
      <c r="BZ7" s="7"/>
      <c r="CA7" s="7"/>
      <c r="CB7" s="8"/>
      <c r="CD7" s="6" t="s">
        <v>12</v>
      </c>
      <c r="CE7" s="7"/>
      <c r="CF7" s="7">
        <v>31</v>
      </c>
      <c r="CG7" s="7"/>
      <c r="CH7" s="7"/>
      <c r="CI7" s="7"/>
      <c r="CJ7" s="8">
        <v>1</v>
      </c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>
        <v>1</v>
      </c>
      <c r="BH9" s="7">
        <v>90</v>
      </c>
      <c r="BI9" s="7"/>
      <c r="BJ9" s="7"/>
      <c r="BK9" s="7"/>
      <c r="BL9" s="8"/>
      <c r="BN9" s="6" t="s">
        <v>14</v>
      </c>
      <c r="BO9" s="7">
        <v>1</v>
      </c>
      <c r="BP9" s="7">
        <v>72</v>
      </c>
      <c r="BQ9" s="7"/>
      <c r="BR9" s="7"/>
      <c r="BS9" s="7"/>
      <c r="BT9" s="8"/>
      <c r="BV9" s="6" t="s">
        <v>14</v>
      </c>
      <c r="BW9" s="7">
        <v>1</v>
      </c>
      <c r="BX9" s="7">
        <v>90</v>
      </c>
      <c r="BY9" s="7"/>
      <c r="BZ9" s="7"/>
      <c r="CA9" s="7"/>
      <c r="CB9" s="8"/>
      <c r="CD9" s="6" t="s">
        <v>14</v>
      </c>
      <c r="CE9" s="7">
        <v>1</v>
      </c>
      <c r="CF9" s="7">
        <v>59</v>
      </c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>
        <v>1</v>
      </c>
      <c r="BH10" s="7">
        <v>90</v>
      </c>
      <c r="BI10" s="7"/>
      <c r="BJ10" s="7"/>
      <c r="BK10" s="7"/>
      <c r="BL10" s="8"/>
      <c r="BN10" s="6" t="s">
        <v>15</v>
      </c>
      <c r="BO10" s="7">
        <v>1</v>
      </c>
      <c r="BP10" s="7">
        <v>90</v>
      </c>
      <c r="BQ10" s="7"/>
      <c r="BR10" s="7"/>
      <c r="BS10" s="7"/>
      <c r="BT10" s="8"/>
      <c r="BV10" s="6" t="s">
        <v>15</v>
      </c>
      <c r="BW10" s="7">
        <v>1</v>
      </c>
      <c r="BX10" s="7">
        <v>83</v>
      </c>
      <c r="BY10" s="7">
        <v>1</v>
      </c>
      <c r="BZ10" s="7"/>
      <c r="CA10" s="7"/>
      <c r="CB10" s="8"/>
      <c r="CD10" s="6" t="s">
        <v>15</v>
      </c>
      <c r="CE10" s="7">
        <v>1</v>
      </c>
      <c r="CF10" s="7">
        <v>90</v>
      </c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>
        <v>1</v>
      </c>
      <c r="BH11" s="7">
        <v>90</v>
      </c>
      <c r="BI11" s="7"/>
      <c r="BJ11" s="7"/>
      <c r="BK11" s="7"/>
      <c r="BL11" s="8"/>
      <c r="BN11" s="6" t="s">
        <v>16</v>
      </c>
      <c r="BO11" s="7"/>
      <c r="BP11" s="7">
        <v>45</v>
      </c>
      <c r="BQ11" s="7">
        <v>1</v>
      </c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>
        <v>1</v>
      </c>
      <c r="BH12" s="7">
        <v>71</v>
      </c>
      <c r="BI12" s="7"/>
      <c r="BJ12" s="7"/>
      <c r="BK12" s="7"/>
      <c r="BL12" s="8"/>
      <c r="BN12" s="6" t="s">
        <v>17</v>
      </c>
      <c r="BO12" s="7">
        <v>1</v>
      </c>
      <c r="BP12" s="7">
        <v>45</v>
      </c>
      <c r="BQ12" s="7">
        <v>1</v>
      </c>
      <c r="BR12" s="7"/>
      <c r="BS12" s="7"/>
      <c r="BT12" s="8"/>
      <c r="BV12" s="6" t="s">
        <v>17</v>
      </c>
      <c r="BW12" s="7">
        <v>1</v>
      </c>
      <c r="BX12" s="7">
        <v>90</v>
      </c>
      <c r="BY12" s="7"/>
      <c r="BZ12" s="7"/>
      <c r="CA12" s="7"/>
      <c r="CB12" s="8"/>
      <c r="CD12" s="6" t="s">
        <v>17</v>
      </c>
      <c r="CE12" s="7">
        <v>1</v>
      </c>
      <c r="CF12" s="7">
        <v>90</v>
      </c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>
        <v>19</v>
      </c>
      <c r="BI13" s="7"/>
      <c r="BJ13" s="7"/>
      <c r="BK13" s="7"/>
      <c r="BL13" s="8"/>
      <c r="BN13" s="6" t="s">
        <v>18</v>
      </c>
      <c r="BO13" s="7">
        <v>1</v>
      </c>
      <c r="BP13" s="7">
        <v>90</v>
      </c>
      <c r="BQ13" s="7"/>
      <c r="BR13" s="7"/>
      <c r="BS13" s="7"/>
      <c r="BT13" s="8"/>
      <c r="BV13" s="6" t="s">
        <v>18</v>
      </c>
      <c r="BW13" s="7">
        <v>1</v>
      </c>
      <c r="BX13" s="7">
        <v>90</v>
      </c>
      <c r="BY13" s="7">
        <v>1</v>
      </c>
      <c r="BZ13" s="7"/>
      <c r="CA13" s="7"/>
      <c r="CB13" s="8"/>
      <c r="CD13" s="6" t="s">
        <v>18</v>
      </c>
      <c r="CE13" s="7">
        <v>1</v>
      </c>
      <c r="CF13" s="7">
        <v>90</v>
      </c>
      <c r="CG13" s="7">
        <v>1</v>
      </c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>
        <v>1</v>
      </c>
      <c r="BX14" s="7">
        <v>83</v>
      </c>
      <c r="BY14" s="7"/>
      <c r="BZ14" s="7"/>
      <c r="CA14" s="7"/>
      <c r="CB14" s="8"/>
      <c r="CD14" s="6" t="s">
        <v>20</v>
      </c>
      <c r="CE14" s="7">
        <v>1</v>
      </c>
      <c r="CF14" s="7">
        <v>90</v>
      </c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>
        <v>9</v>
      </c>
      <c r="BI15" s="7"/>
      <c r="BJ15" s="7"/>
      <c r="BK15" s="7"/>
      <c r="BL15" s="8"/>
      <c r="BN15" s="6" t="s">
        <v>21</v>
      </c>
      <c r="BO15" s="7">
        <v>1</v>
      </c>
      <c r="BP15" s="7">
        <v>45</v>
      </c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>
        <v>14</v>
      </c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>
        <v>1</v>
      </c>
      <c r="BH16" s="7">
        <v>90</v>
      </c>
      <c r="BI16" s="7"/>
      <c r="BJ16" s="7"/>
      <c r="BK16" s="7"/>
      <c r="BL16" s="8"/>
      <c r="BN16" s="6" t="s">
        <v>22</v>
      </c>
      <c r="BO16" s="7">
        <v>1</v>
      </c>
      <c r="BP16" s="7">
        <v>72</v>
      </c>
      <c r="BQ16" s="7"/>
      <c r="BR16" s="7"/>
      <c r="BS16" s="7"/>
      <c r="BT16" s="8"/>
      <c r="BV16" s="6" t="s">
        <v>22</v>
      </c>
      <c r="BW16" s="7"/>
      <c r="BX16" s="7">
        <v>7</v>
      </c>
      <c r="BY16" s="7"/>
      <c r="BZ16" s="7"/>
      <c r="CA16" s="7"/>
      <c r="CB16" s="8"/>
      <c r="CD16" s="6" t="s">
        <v>22</v>
      </c>
      <c r="CE16" s="7"/>
      <c r="CF16" s="7">
        <v>14</v>
      </c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>
        <v>1</v>
      </c>
      <c r="BH18" s="7">
        <v>90</v>
      </c>
      <c r="BI18" s="7"/>
      <c r="BJ18" s="7"/>
      <c r="BK18" s="7"/>
      <c r="BL18" s="8"/>
      <c r="BN18" s="6" t="s">
        <v>24</v>
      </c>
      <c r="BO18" s="7">
        <v>1</v>
      </c>
      <c r="BP18" s="7">
        <v>90</v>
      </c>
      <c r="BQ18" s="7"/>
      <c r="BR18" s="7"/>
      <c r="BS18" s="7"/>
      <c r="BT18" s="8"/>
      <c r="BV18" s="6" t="s">
        <v>24</v>
      </c>
      <c r="BW18" s="7">
        <v>1</v>
      </c>
      <c r="BX18" s="7">
        <v>90</v>
      </c>
      <c r="BY18" s="7"/>
      <c r="BZ18" s="7"/>
      <c r="CA18" s="7"/>
      <c r="CB18" s="8"/>
      <c r="CD18" s="6" t="s">
        <v>24</v>
      </c>
      <c r="CE18" s="7">
        <v>1</v>
      </c>
      <c r="CF18" s="7">
        <v>76</v>
      </c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>
        <v>1</v>
      </c>
      <c r="BH19" s="7">
        <v>81</v>
      </c>
      <c r="BI19" s="7"/>
      <c r="BJ19" s="7"/>
      <c r="BK19" s="7"/>
      <c r="BL19" s="8"/>
      <c r="BN19" s="6" t="s">
        <v>25</v>
      </c>
      <c r="BO19" s="7"/>
      <c r="BP19" s="7">
        <v>45</v>
      </c>
      <c r="BQ19" s="7"/>
      <c r="BR19" s="7"/>
      <c r="BS19" s="7"/>
      <c r="BT19" s="8"/>
      <c r="BV19" s="6" t="s">
        <v>25</v>
      </c>
      <c r="BW19" s="7">
        <v>1</v>
      </c>
      <c r="BX19" s="7">
        <v>68</v>
      </c>
      <c r="BY19" s="7"/>
      <c r="BZ19" s="7"/>
      <c r="CA19" s="7"/>
      <c r="CB19" s="8"/>
      <c r="CD19" s="6" t="s">
        <v>25</v>
      </c>
      <c r="CE19" s="7"/>
      <c r="CF19" s="7">
        <v>14</v>
      </c>
      <c r="CG19" s="7"/>
      <c r="CH19" s="7"/>
      <c r="CI19" s="7">
        <v>1</v>
      </c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>
        <v>1</v>
      </c>
      <c r="BH20" s="7">
        <v>90</v>
      </c>
      <c r="BI20" s="7"/>
      <c r="BJ20" s="7"/>
      <c r="BK20" s="7">
        <v>1</v>
      </c>
      <c r="BL20" s="8"/>
      <c r="BN20" s="6" t="s">
        <v>26</v>
      </c>
      <c r="BO20" s="7">
        <v>1</v>
      </c>
      <c r="BP20" s="7">
        <v>90</v>
      </c>
      <c r="BQ20" s="7">
        <v>1</v>
      </c>
      <c r="BR20" s="7"/>
      <c r="BS20" s="7"/>
      <c r="BT20" s="8"/>
      <c r="BV20" s="6" t="s">
        <v>26</v>
      </c>
      <c r="BW20" s="7">
        <v>1</v>
      </c>
      <c r="BX20" s="7">
        <v>90</v>
      </c>
      <c r="BY20" s="7"/>
      <c r="BZ20" s="7"/>
      <c r="CA20" s="7"/>
      <c r="CB20" s="8"/>
      <c r="CD20" s="6" t="s">
        <v>26</v>
      </c>
      <c r="CE20" s="7">
        <v>1</v>
      </c>
      <c r="CF20" s="7">
        <v>76</v>
      </c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>
        <v>1</v>
      </c>
      <c r="BH21" s="7">
        <v>59</v>
      </c>
      <c r="BI21" s="7">
        <v>1</v>
      </c>
      <c r="BJ21" s="7"/>
      <c r="BK21" s="7"/>
      <c r="BL21" s="8"/>
      <c r="BN21" s="6" t="s">
        <v>27</v>
      </c>
      <c r="BO21" s="7">
        <v>1</v>
      </c>
      <c r="BP21" s="7">
        <v>90</v>
      </c>
      <c r="BQ21" s="7"/>
      <c r="BR21" s="7"/>
      <c r="BS21" s="7"/>
      <c r="BT21" s="8"/>
      <c r="BV21" s="6" t="s">
        <v>27</v>
      </c>
      <c r="BW21" s="7">
        <v>1</v>
      </c>
      <c r="BX21" s="7">
        <v>90</v>
      </c>
      <c r="BY21" s="7"/>
      <c r="BZ21" s="7"/>
      <c r="CA21" s="7"/>
      <c r="CB21" s="8"/>
      <c r="CD21" s="6" t="s">
        <v>27</v>
      </c>
      <c r="CE21" s="7">
        <v>1</v>
      </c>
      <c r="CF21" s="7">
        <v>90</v>
      </c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>
        <v>1</v>
      </c>
      <c r="BH22" s="7">
        <v>71</v>
      </c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>
        <v>22</v>
      </c>
      <c r="BY22" s="7"/>
      <c r="BZ22" s="7"/>
      <c r="CA22" s="7"/>
      <c r="CB22" s="8"/>
      <c r="CD22" s="6" t="s">
        <v>28</v>
      </c>
      <c r="CE22" s="7">
        <v>1</v>
      </c>
      <c r="CF22" s="7">
        <v>44</v>
      </c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>
        <v>31</v>
      </c>
      <c r="BI23" s="7"/>
      <c r="BJ23" s="7"/>
      <c r="BK23" s="7"/>
      <c r="BL23" s="8"/>
      <c r="BN23" s="6" t="s">
        <v>29</v>
      </c>
      <c r="BO23" s="7">
        <v>1</v>
      </c>
      <c r="BP23" s="7">
        <v>90</v>
      </c>
      <c r="BQ23" s="7"/>
      <c r="BR23" s="7"/>
      <c r="BS23" s="7"/>
      <c r="BT23" s="8"/>
      <c r="BV23" s="6" t="s">
        <v>29</v>
      </c>
      <c r="BW23" s="7">
        <v>1</v>
      </c>
      <c r="BX23" s="7">
        <v>90</v>
      </c>
      <c r="BY23" s="7">
        <v>1</v>
      </c>
      <c r="BZ23" s="7"/>
      <c r="CA23" s="7"/>
      <c r="CB23" s="8"/>
      <c r="CD23" s="6" t="s">
        <v>29</v>
      </c>
      <c r="CE23" s="7">
        <v>1</v>
      </c>
      <c r="CF23" s="7">
        <v>76</v>
      </c>
      <c r="CG23" s="7"/>
      <c r="CH23" s="7"/>
      <c r="CI23" s="7">
        <v>1</v>
      </c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>
        <v>19</v>
      </c>
      <c r="BI24" s="7"/>
      <c r="BJ24" s="7"/>
      <c r="BK24" s="7"/>
      <c r="BL24" s="8"/>
      <c r="BN24" s="6" t="s">
        <v>50</v>
      </c>
      <c r="BO24" s="7"/>
      <c r="BP24" s="7">
        <v>18</v>
      </c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>
        <v>46</v>
      </c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  <c r="BG25">
        <f>SUM(BG5:BG24)</f>
        <v>11</v>
      </c>
      <c r="BH25">
        <f>SUM(BH5:BH24)</f>
        <v>990</v>
      </c>
      <c r="BO25">
        <f>SUM(BO5:BO24)</f>
        <v>11</v>
      </c>
      <c r="BP25">
        <f>SUM(BP5:BP24)</f>
        <v>990</v>
      </c>
      <c r="BX25">
        <f>SUM(BX5:BX24)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3:CF3"/>
    <mergeCell ref="CG3:CH3"/>
    <mergeCell ref="CI3:CJ3"/>
    <mergeCell ref="CL2:CR2"/>
    <mergeCell ref="CL3:CN3"/>
    <mergeCell ref="CO3:CP3"/>
    <mergeCell ref="CQ3:CR3"/>
    <mergeCell ref="CE2:CI2"/>
    <mergeCell ref="CA3:CB3"/>
    <mergeCell ref="BO2:BS2"/>
    <mergeCell ref="BW2:CA2"/>
    <mergeCell ref="BK3:BL3"/>
    <mergeCell ref="AY2:BC2"/>
    <mergeCell ref="BG2:BK2"/>
    <mergeCell ref="AX3:AZ3"/>
    <mergeCell ref="BA3:BB3"/>
    <mergeCell ref="BC3:BD3"/>
    <mergeCell ref="BF3:BH3"/>
    <mergeCell ref="BI3:BJ3"/>
    <mergeCell ref="BN3:BP3"/>
    <mergeCell ref="BQ3:BR3"/>
    <mergeCell ref="BS3:BT3"/>
    <mergeCell ref="BV3:BX3"/>
    <mergeCell ref="BY3:BZ3"/>
    <mergeCell ref="AU3:AV3"/>
    <mergeCell ref="AI2:AM2"/>
    <mergeCell ref="AQ2:AU2"/>
    <mergeCell ref="AH3:AJ3"/>
    <mergeCell ref="AK3:AL3"/>
    <mergeCell ref="AM3:AN3"/>
    <mergeCell ref="AP3:AR3"/>
    <mergeCell ref="AS3:AT3"/>
    <mergeCell ref="W3:X3"/>
    <mergeCell ref="Z3:AB3"/>
    <mergeCell ref="AC3:AD3"/>
    <mergeCell ref="AE3:AF3"/>
    <mergeCell ref="S2:W2"/>
    <mergeCell ref="AA2:AE2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59"/>
  <sheetViews>
    <sheetView tabSelected="1" workbookViewId="0">
      <selection activeCell="Y22" sqref="Y22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0" t="s">
        <v>3</v>
      </c>
      <c r="V2" s="51" t="s">
        <v>8</v>
      </c>
    </row>
    <row r="3" spans="2:22" ht="19" x14ac:dyDescent="0.25">
      <c r="B3" s="6" t="s">
        <v>10</v>
      </c>
      <c r="C3" s="8">
        <f t="shared" ref="C3:C22" si="0">F40</f>
        <v>11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990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49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49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523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1</v>
      </c>
      <c r="U5" s="49" t="s">
        <v>101</v>
      </c>
      <c r="V5" s="22">
        <v>4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49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6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547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49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11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972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1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49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7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49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6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507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49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9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784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3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49" t="s">
        <v>107</v>
      </c>
      <c r="V11" s="22">
        <v>7</v>
      </c>
    </row>
    <row r="12" spans="2:22" ht="19" x14ac:dyDescent="0.25">
      <c r="B12" s="6" t="s">
        <v>20</v>
      </c>
      <c r="C12" s="8">
        <f t="shared" si="0"/>
        <v>2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222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8"/>
    </row>
    <row r="13" spans="2:22" ht="19" x14ac:dyDescent="0.25">
      <c r="B13" s="6" t="s">
        <v>21</v>
      </c>
      <c r="C13" s="8">
        <f t="shared" si="0"/>
        <v>5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347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0" t="s">
        <v>3</v>
      </c>
      <c r="V13" s="51" t="s">
        <v>5</v>
      </c>
    </row>
    <row r="14" spans="2:22" ht="19" x14ac:dyDescent="0.25">
      <c r="B14" s="6" t="s">
        <v>22</v>
      </c>
      <c r="C14" s="8">
        <f t="shared" si="0"/>
        <v>8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698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49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49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11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929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49" t="s">
        <v>101</v>
      </c>
      <c r="V16" s="22">
        <v>1</v>
      </c>
    </row>
    <row r="17" spans="2:22" ht="19" x14ac:dyDescent="0.25">
      <c r="B17" s="6" t="s">
        <v>25</v>
      </c>
      <c r="C17" s="8">
        <f t="shared" si="0"/>
        <v>5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501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2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49" t="s">
        <v>102</v>
      </c>
      <c r="V17" s="22">
        <v>3</v>
      </c>
    </row>
    <row r="18" spans="2:22" ht="19" x14ac:dyDescent="0.25">
      <c r="B18" s="6" t="s">
        <v>26</v>
      </c>
      <c r="C18" s="8">
        <f t="shared" si="0"/>
        <v>9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809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49" t="s">
        <v>103</v>
      </c>
      <c r="V18" s="22">
        <v>2</v>
      </c>
    </row>
    <row r="19" spans="2:22" ht="19" x14ac:dyDescent="0.25">
      <c r="B19" s="6" t="s">
        <v>27</v>
      </c>
      <c r="C19" s="8">
        <f t="shared" si="0"/>
        <v>10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814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49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7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605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49" t="s">
        <v>105</v>
      </c>
      <c r="V20" s="22">
        <v>4</v>
      </c>
    </row>
    <row r="21" spans="2:22" ht="19" x14ac:dyDescent="0.25">
      <c r="B21" s="6" t="s">
        <v>29</v>
      </c>
      <c r="C21" s="8">
        <f t="shared" si="0"/>
        <v>8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742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3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2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49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149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49" t="s">
        <v>107</v>
      </c>
      <c r="V22" s="22">
        <v>1</v>
      </c>
    </row>
    <row r="24" spans="2:22" x14ac:dyDescent="0.2">
      <c r="U24" s="50" t="s">
        <v>3</v>
      </c>
      <c r="V24" s="51" t="s">
        <v>108</v>
      </c>
    </row>
    <row r="25" spans="2:22" x14ac:dyDescent="0.2">
      <c r="U25" s="49" t="s">
        <v>99</v>
      </c>
      <c r="V25" s="22">
        <v>0</v>
      </c>
    </row>
    <row r="26" spans="2:22" x14ac:dyDescent="0.2">
      <c r="U26" s="49" t="s">
        <v>100</v>
      </c>
      <c r="V26" s="22">
        <v>0</v>
      </c>
    </row>
    <row r="27" spans="2:22" x14ac:dyDescent="0.2">
      <c r="U27" s="49" t="s">
        <v>101</v>
      </c>
      <c r="V27" s="22">
        <v>0</v>
      </c>
    </row>
    <row r="28" spans="2:22" x14ac:dyDescent="0.2">
      <c r="U28" s="49" t="s">
        <v>102</v>
      </c>
      <c r="V28" s="22">
        <v>1</v>
      </c>
    </row>
    <row r="29" spans="2:22" x14ac:dyDescent="0.2">
      <c r="U29" s="49" t="s">
        <v>103</v>
      </c>
      <c r="V29" s="22">
        <v>3</v>
      </c>
    </row>
    <row r="30" spans="2:22" x14ac:dyDescent="0.2">
      <c r="U30" s="49" t="s">
        <v>104</v>
      </c>
      <c r="V30" s="22">
        <v>4</v>
      </c>
    </row>
    <row r="31" spans="2:22" x14ac:dyDescent="0.2">
      <c r="U31" s="49" t="s">
        <v>105</v>
      </c>
      <c r="V31" s="22">
        <v>14</v>
      </c>
    </row>
    <row r="32" spans="2:22" x14ac:dyDescent="0.2">
      <c r="U32" s="49" t="s">
        <v>106</v>
      </c>
      <c r="V32" s="22">
        <v>13</v>
      </c>
    </row>
    <row r="33" spans="5:22" x14ac:dyDescent="0.2">
      <c r="U33" s="49" t="s">
        <v>107</v>
      </c>
      <c r="V33" s="22">
        <v>13</v>
      </c>
    </row>
    <row r="34" spans="5:22" x14ac:dyDescent="0.2">
      <c r="U34" s="49"/>
      <c r="V34" s="22">
        <v>0</v>
      </c>
    </row>
    <row r="36" spans="5:22" ht="17" thickBot="1" x14ac:dyDescent="0.25"/>
    <row r="37" spans="5:22" ht="19" x14ac:dyDescent="0.25">
      <c r="E37" s="119" t="s">
        <v>48</v>
      </c>
      <c r="F37" s="120"/>
      <c r="G37" s="120"/>
      <c r="H37" s="120"/>
      <c r="I37" s="120"/>
      <c r="J37" s="120"/>
      <c r="K37" s="121"/>
    </row>
    <row r="38" spans="5:22" ht="19" x14ac:dyDescent="0.25">
      <c r="E38" s="125" t="s">
        <v>0</v>
      </c>
      <c r="F38" s="126"/>
      <c r="G38" s="126"/>
      <c r="H38" s="122" t="s">
        <v>4</v>
      </c>
      <c r="I38" s="122"/>
      <c r="J38" s="123" t="s">
        <v>7</v>
      </c>
      <c r="K38" s="12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11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990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523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1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6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547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11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972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1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7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700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2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6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507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1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9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784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3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2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222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5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347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8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698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11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929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5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501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2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9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809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1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1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10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814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1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7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605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8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742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3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2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149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xmlns:xlrd2="http://schemas.microsoft.com/office/spreadsheetml/2017/richdata2"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19" t="s">
        <v>1</v>
      </c>
      <c r="C2" s="120"/>
      <c r="D2" s="120"/>
      <c r="E2" s="120"/>
      <c r="F2" s="120"/>
      <c r="G2" s="120"/>
      <c r="H2" s="121"/>
      <c r="J2" s="119" t="s">
        <v>30</v>
      </c>
      <c r="K2" s="120"/>
      <c r="L2" s="120"/>
      <c r="M2" s="120"/>
      <c r="N2" s="120"/>
      <c r="O2" s="120"/>
      <c r="P2" s="121"/>
      <c r="R2" s="119" t="s">
        <v>31</v>
      </c>
      <c r="S2" s="120"/>
      <c r="T2" s="120"/>
      <c r="U2" s="120"/>
      <c r="V2" s="120"/>
      <c r="W2" s="120"/>
      <c r="X2" s="121"/>
      <c r="Z2" s="119" t="s">
        <v>32</v>
      </c>
      <c r="AA2" s="120"/>
      <c r="AB2" s="120"/>
      <c r="AC2" s="120"/>
      <c r="AD2" s="120"/>
      <c r="AE2" s="120"/>
      <c r="AF2" s="121"/>
      <c r="AH2" s="119" t="s">
        <v>33</v>
      </c>
      <c r="AI2" s="120"/>
      <c r="AJ2" s="120"/>
      <c r="AK2" s="120"/>
      <c r="AL2" s="120"/>
      <c r="AM2" s="120"/>
      <c r="AN2" s="121"/>
      <c r="AP2" s="119" t="s">
        <v>34</v>
      </c>
      <c r="AQ2" s="120"/>
      <c r="AR2" s="120"/>
      <c r="AS2" s="120"/>
      <c r="AT2" s="120"/>
      <c r="AU2" s="120"/>
      <c r="AV2" s="121"/>
      <c r="AX2" s="119" t="s">
        <v>35</v>
      </c>
      <c r="AY2" s="120"/>
      <c r="AZ2" s="120"/>
      <c r="BA2" s="120"/>
      <c r="BB2" s="120"/>
      <c r="BC2" s="120"/>
      <c r="BD2" s="121"/>
      <c r="BF2" s="119" t="s">
        <v>36</v>
      </c>
      <c r="BG2" s="120"/>
      <c r="BH2" s="120"/>
      <c r="BI2" s="120"/>
      <c r="BJ2" s="120"/>
      <c r="BK2" s="120"/>
      <c r="BL2" s="121"/>
      <c r="BN2" s="119" t="s">
        <v>37</v>
      </c>
      <c r="BO2" s="120"/>
      <c r="BP2" s="120"/>
      <c r="BQ2" s="120"/>
      <c r="BR2" s="120"/>
      <c r="BS2" s="120"/>
      <c r="BT2" s="121"/>
      <c r="BV2" s="119" t="s">
        <v>38</v>
      </c>
      <c r="BW2" s="120"/>
      <c r="BX2" s="120"/>
      <c r="BY2" s="120"/>
      <c r="BZ2" s="120"/>
      <c r="CA2" s="120"/>
      <c r="CB2" s="121"/>
      <c r="CD2" s="119" t="s">
        <v>39</v>
      </c>
      <c r="CE2" s="120"/>
      <c r="CF2" s="120"/>
      <c r="CG2" s="120"/>
      <c r="CH2" s="120"/>
      <c r="CI2" s="120"/>
      <c r="CJ2" s="121"/>
      <c r="CL2" s="119" t="s">
        <v>40</v>
      </c>
      <c r="CM2" s="120"/>
      <c r="CN2" s="120"/>
      <c r="CO2" s="120"/>
      <c r="CP2" s="120"/>
      <c r="CQ2" s="120"/>
      <c r="CR2" s="121"/>
      <c r="CT2" s="119" t="s">
        <v>41</v>
      </c>
      <c r="CU2" s="120"/>
      <c r="CV2" s="120"/>
      <c r="CW2" s="120"/>
      <c r="CX2" s="120"/>
      <c r="CY2" s="120"/>
      <c r="CZ2" s="121"/>
      <c r="DB2" s="119" t="s">
        <v>45</v>
      </c>
      <c r="DC2" s="120"/>
      <c r="DD2" s="120"/>
      <c r="DE2" s="120"/>
      <c r="DF2" s="120"/>
      <c r="DG2" s="120"/>
      <c r="DH2" s="121"/>
      <c r="DJ2" s="119" t="s">
        <v>44</v>
      </c>
      <c r="DK2" s="120"/>
      <c r="DL2" s="120"/>
      <c r="DM2" s="120"/>
      <c r="DN2" s="120"/>
      <c r="DO2" s="120"/>
      <c r="DP2" s="121"/>
      <c r="DR2" s="119" t="s">
        <v>43</v>
      </c>
      <c r="DS2" s="120"/>
      <c r="DT2" s="120"/>
      <c r="DU2" s="120"/>
      <c r="DV2" s="120"/>
      <c r="DW2" s="120"/>
      <c r="DX2" s="121"/>
      <c r="DZ2" s="119" t="s">
        <v>42</v>
      </c>
      <c r="EA2" s="120"/>
      <c r="EB2" s="120"/>
      <c r="EC2" s="120"/>
      <c r="ED2" s="120"/>
      <c r="EE2" s="120"/>
      <c r="EF2" s="121"/>
    </row>
    <row r="3" spans="2:136" ht="19" x14ac:dyDescent="0.25">
      <c r="B3" s="125" t="s">
        <v>0</v>
      </c>
      <c r="C3" s="126"/>
      <c r="D3" s="126"/>
      <c r="E3" s="122" t="s">
        <v>4</v>
      </c>
      <c r="F3" s="122"/>
      <c r="G3" s="123" t="s">
        <v>7</v>
      </c>
      <c r="H3" s="124"/>
      <c r="J3" s="125" t="s">
        <v>0</v>
      </c>
      <c r="K3" s="126"/>
      <c r="L3" s="126"/>
      <c r="M3" s="122" t="s">
        <v>4</v>
      </c>
      <c r="N3" s="122"/>
      <c r="O3" s="123" t="s">
        <v>7</v>
      </c>
      <c r="P3" s="124"/>
      <c r="R3" s="125" t="s">
        <v>0</v>
      </c>
      <c r="S3" s="126"/>
      <c r="T3" s="126"/>
      <c r="U3" s="122" t="s">
        <v>4</v>
      </c>
      <c r="V3" s="122"/>
      <c r="W3" s="123" t="s">
        <v>7</v>
      </c>
      <c r="X3" s="124"/>
      <c r="Z3" s="125" t="s">
        <v>0</v>
      </c>
      <c r="AA3" s="126"/>
      <c r="AB3" s="126"/>
      <c r="AC3" s="122" t="s">
        <v>4</v>
      </c>
      <c r="AD3" s="122"/>
      <c r="AE3" s="123" t="s">
        <v>7</v>
      </c>
      <c r="AF3" s="124"/>
      <c r="AH3" s="125" t="s">
        <v>0</v>
      </c>
      <c r="AI3" s="126"/>
      <c r="AJ3" s="126"/>
      <c r="AK3" s="122" t="s">
        <v>4</v>
      </c>
      <c r="AL3" s="122"/>
      <c r="AM3" s="123" t="s">
        <v>7</v>
      </c>
      <c r="AN3" s="124"/>
      <c r="AP3" s="125" t="s">
        <v>0</v>
      </c>
      <c r="AQ3" s="126"/>
      <c r="AR3" s="126"/>
      <c r="AS3" s="122" t="s">
        <v>4</v>
      </c>
      <c r="AT3" s="122"/>
      <c r="AU3" s="123" t="s">
        <v>7</v>
      </c>
      <c r="AV3" s="124"/>
      <c r="AX3" s="125" t="s">
        <v>0</v>
      </c>
      <c r="AY3" s="126"/>
      <c r="AZ3" s="126"/>
      <c r="BA3" s="122" t="s">
        <v>4</v>
      </c>
      <c r="BB3" s="122"/>
      <c r="BC3" s="123" t="s">
        <v>7</v>
      </c>
      <c r="BD3" s="124"/>
      <c r="BF3" s="125" t="s">
        <v>0</v>
      </c>
      <c r="BG3" s="126"/>
      <c r="BH3" s="126"/>
      <c r="BI3" s="122" t="s">
        <v>4</v>
      </c>
      <c r="BJ3" s="122"/>
      <c r="BK3" s="123" t="s">
        <v>7</v>
      </c>
      <c r="BL3" s="124"/>
      <c r="BN3" s="125" t="s">
        <v>0</v>
      </c>
      <c r="BO3" s="126"/>
      <c r="BP3" s="126"/>
      <c r="BQ3" s="122" t="s">
        <v>4</v>
      </c>
      <c r="BR3" s="122"/>
      <c r="BS3" s="123" t="s">
        <v>7</v>
      </c>
      <c r="BT3" s="124"/>
      <c r="BV3" s="125" t="s">
        <v>0</v>
      </c>
      <c r="BW3" s="126"/>
      <c r="BX3" s="126"/>
      <c r="BY3" s="122" t="s">
        <v>4</v>
      </c>
      <c r="BZ3" s="122"/>
      <c r="CA3" s="123" t="s">
        <v>7</v>
      </c>
      <c r="CB3" s="124"/>
      <c r="CD3" s="125" t="s">
        <v>0</v>
      </c>
      <c r="CE3" s="126"/>
      <c r="CF3" s="126"/>
      <c r="CG3" s="122" t="s">
        <v>4</v>
      </c>
      <c r="CH3" s="122"/>
      <c r="CI3" s="123" t="s">
        <v>7</v>
      </c>
      <c r="CJ3" s="124"/>
      <c r="CL3" s="125" t="s">
        <v>0</v>
      </c>
      <c r="CM3" s="126"/>
      <c r="CN3" s="126"/>
      <c r="CO3" s="122" t="s">
        <v>4</v>
      </c>
      <c r="CP3" s="122"/>
      <c r="CQ3" s="123" t="s">
        <v>7</v>
      </c>
      <c r="CR3" s="124"/>
      <c r="CT3" s="125" t="s">
        <v>0</v>
      </c>
      <c r="CU3" s="126"/>
      <c r="CV3" s="126"/>
      <c r="CW3" s="122" t="s">
        <v>4</v>
      </c>
      <c r="CX3" s="122"/>
      <c r="CY3" s="123" t="s">
        <v>7</v>
      </c>
      <c r="CZ3" s="124"/>
      <c r="DB3" s="125" t="s">
        <v>0</v>
      </c>
      <c r="DC3" s="126"/>
      <c r="DD3" s="126"/>
      <c r="DE3" s="122" t="s">
        <v>4</v>
      </c>
      <c r="DF3" s="122"/>
      <c r="DG3" s="123" t="s">
        <v>7</v>
      </c>
      <c r="DH3" s="124"/>
      <c r="DJ3" s="125" t="s">
        <v>0</v>
      </c>
      <c r="DK3" s="126"/>
      <c r="DL3" s="126"/>
      <c r="DM3" s="122" t="s">
        <v>4</v>
      </c>
      <c r="DN3" s="122"/>
      <c r="DO3" s="123" t="s">
        <v>7</v>
      </c>
      <c r="DP3" s="124"/>
      <c r="DR3" s="125" t="s">
        <v>0</v>
      </c>
      <c r="DS3" s="126"/>
      <c r="DT3" s="126"/>
      <c r="DU3" s="122" t="s">
        <v>4</v>
      </c>
      <c r="DV3" s="122"/>
      <c r="DW3" s="123" t="s">
        <v>7</v>
      </c>
      <c r="DX3" s="124"/>
      <c r="DZ3" s="125" t="s">
        <v>0</v>
      </c>
      <c r="EA3" s="126"/>
      <c r="EB3" s="126"/>
      <c r="EC3" s="122" t="s">
        <v>4</v>
      </c>
      <c r="ED3" s="122"/>
      <c r="EE3" s="123" t="s">
        <v>7</v>
      </c>
      <c r="EF3" s="12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19" t="s">
        <v>47</v>
      </c>
      <c r="D39" s="120"/>
      <c r="E39" s="120"/>
      <c r="F39" s="120"/>
      <c r="G39" s="120"/>
      <c r="H39" s="120"/>
      <c r="I39" s="121"/>
    </row>
    <row r="40" spans="3:9" ht="19" x14ac:dyDescent="0.25">
      <c r="C40" s="125" t="s">
        <v>0</v>
      </c>
      <c r="D40" s="126"/>
      <c r="E40" s="126"/>
      <c r="F40" s="122" t="s">
        <v>4</v>
      </c>
      <c r="G40" s="122"/>
      <c r="H40" s="123" t="s">
        <v>7</v>
      </c>
      <c r="I40" s="12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xmlns:xlrd2="http://schemas.microsoft.com/office/spreadsheetml/2017/richdata2"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11</v>
      </c>
      <c r="F3" s="6" t="s">
        <v>10</v>
      </c>
      <c r="G3" s="8">
        <f t="shared" ref="G3:G24" si="0">H42</f>
        <v>990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523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1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6</v>
      </c>
      <c r="F7" s="6" t="s">
        <v>14</v>
      </c>
      <c r="G7" s="8">
        <f t="shared" si="0"/>
        <v>547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11</v>
      </c>
      <c r="F8" s="6" t="s">
        <v>15</v>
      </c>
      <c r="G8" s="8">
        <f t="shared" si="0"/>
        <v>972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7</v>
      </c>
      <c r="F9" s="6" t="s">
        <v>16</v>
      </c>
      <c r="G9" s="8">
        <f t="shared" si="0"/>
        <v>700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6</v>
      </c>
      <c r="F10" s="6" t="s">
        <v>17</v>
      </c>
      <c r="G10" s="8">
        <f t="shared" si="0"/>
        <v>507</v>
      </c>
      <c r="I10" s="6" t="s">
        <v>17</v>
      </c>
      <c r="J10" s="8">
        <f t="shared" si="1"/>
        <v>1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9</v>
      </c>
      <c r="F11" s="6" t="s">
        <v>18</v>
      </c>
      <c r="G11" s="8">
        <f t="shared" si="0"/>
        <v>784</v>
      </c>
      <c r="I11" s="6" t="s">
        <v>18</v>
      </c>
      <c r="J11" s="8">
        <f t="shared" si="1"/>
        <v>3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222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5</v>
      </c>
      <c r="F14" s="6" t="s">
        <v>21</v>
      </c>
      <c r="G14" s="8">
        <f t="shared" si="0"/>
        <v>347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8</v>
      </c>
      <c r="F15" s="6" t="s">
        <v>22</v>
      </c>
      <c r="G15" s="8">
        <f t="shared" si="0"/>
        <v>698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11</v>
      </c>
      <c r="F17" s="6" t="s">
        <v>24</v>
      </c>
      <c r="G17" s="8">
        <f t="shared" si="0"/>
        <v>929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5</v>
      </c>
      <c r="F18" s="6" t="s">
        <v>25</v>
      </c>
      <c r="G18" s="8">
        <f t="shared" si="0"/>
        <v>501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2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9</v>
      </c>
      <c r="F19" s="6" t="s">
        <v>26</v>
      </c>
      <c r="G19" s="8">
        <f t="shared" si="0"/>
        <v>809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10</v>
      </c>
      <c r="F20" s="6" t="s">
        <v>27</v>
      </c>
      <c r="G20" s="8">
        <f t="shared" si="0"/>
        <v>814</v>
      </c>
      <c r="I20" s="6" t="s">
        <v>27</v>
      </c>
      <c r="J20" s="8">
        <f t="shared" si="1"/>
        <v>1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7</v>
      </c>
      <c r="F21" s="6" t="s">
        <v>28</v>
      </c>
      <c r="G21" s="8">
        <f t="shared" si="0"/>
        <v>605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8</v>
      </c>
      <c r="F22" s="6" t="s">
        <v>29</v>
      </c>
      <c r="G22" s="8">
        <f t="shared" si="0"/>
        <v>742</v>
      </c>
      <c r="I22" s="6" t="s">
        <v>29</v>
      </c>
      <c r="J22" s="8">
        <f t="shared" si="1"/>
        <v>3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2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149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28" t="s">
        <v>46</v>
      </c>
      <c r="G39" s="129"/>
      <c r="H39" s="129"/>
      <c r="I39" s="129"/>
      <c r="J39" s="129"/>
      <c r="K39" s="129"/>
      <c r="L39" s="130"/>
    </row>
    <row r="40" spans="6:12" ht="19" x14ac:dyDescent="0.25">
      <c r="F40" s="125" t="s">
        <v>0</v>
      </c>
      <c r="G40" s="126"/>
      <c r="H40" s="126"/>
      <c r="I40" s="122" t="s">
        <v>4</v>
      </c>
      <c r="J40" s="122"/>
      <c r="K40" s="123" t="s">
        <v>7</v>
      </c>
      <c r="L40" s="12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11</v>
      </c>
      <c r="H42" s="7">
        <f>'Estadisticas 1º Vuelta'!G40+'Estadisticas 2º Vuelta'!E42</f>
        <v>990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523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1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6</v>
      </c>
      <c r="H46" s="7">
        <f>'Estadisticas 1º Vuelta'!G44+'Estadisticas 2º Vuelta'!E46</f>
        <v>547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11</v>
      </c>
      <c r="H47" s="7">
        <f>'Estadisticas 1º Vuelta'!G45+'Estadisticas 2º Vuelta'!E47</f>
        <v>972</v>
      </c>
      <c r="I47" s="7">
        <f>'Estadisticas 1º Vuelta'!H45+'Estadisticas 2º Vuelta'!F47</f>
        <v>1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7</v>
      </c>
      <c r="H48" s="7">
        <f>'Estadisticas 1º Vuelta'!G46+'Estadisticas 2º Vuelta'!E48</f>
        <v>700</v>
      </c>
      <c r="I48" s="7">
        <f>'Estadisticas 1º Vuelta'!H46+'Estadisticas 2º Vuelta'!F48</f>
        <v>2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6</v>
      </c>
      <c r="H49" s="7">
        <f>'Estadisticas 1º Vuelta'!G47+'Estadisticas 2º Vuelta'!E49</f>
        <v>507</v>
      </c>
      <c r="I49" s="7">
        <f>'Estadisticas 1º Vuelta'!H47+'Estadisticas 2º Vuelta'!F49</f>
        <v>1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9</v>
      </c>
      <c r="H50" s="7">
        <f>'Estadisticas 1º Vuelta'!G48+'Estadisticas 2º Vuelta'!E50</f>
        <v>784</v>
      </c>
      <c r="I50" s="7">
        <f>'Estadisticas 1º Vuelta'!H48+'Estadisticas 2º Vuelta'!F50</f>
        <v>3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2</v>
      </c>
      <c r="H52" s="7">
        <f>'Estadisticas 1º Vuelta'!G49+'Estadisticas 2º Vuelta'!E52</f>
        <v>222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5</v>
      </c>
      <c r="H53" s="7">
        <f>'Estadisticas 1º Vuelta'!G50+'Estadisticas 2º Vuelta'!E53</f>
        <v>347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8</v>
      </c>
      <c r="H54" s="7">
        <f>'Estadisticas 1º Vuelta'!G51+'Estadisticas 2º Vuelta'!E54</f>
        <v>698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11</v>
      </c>
      <c r="H56" s="7">
        <f>'Estadisticas 1º Vuelta'!G53+'Estadisticas 2º Vuelta'!E56</f>
        <v>929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5</v>
      </c>
      <c r="H57" s="7">
        <f>'Estadisticas 1º Vuelta'!G54+'Estadisticas 2º Vuelta'!E57</f>
        <v>501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2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9</v>
      </c>
      <c r="H58" s="7">
        <f>'Estadisticas 1º Vuelta'!G55+'Estadisticas 2º Vuelta'!E58</f>
        <v>809</v>
      </c>
      <c r="I58" s="7">
        <f>'Estadisticas 1º Vuelta'!H55+'Estadisticas 2º Vuelta'!F58</f>
        <v>1</v>
      </c>
      <c r="J58" s="7">
        <f>'Estadisticas 1º Vuelta'!I55+'Estadisticas 2º Vuelta'!G58</f>
        <v>0</v>
      </c>
      <c r="K58" s="7">
        <f>'Estadisticas 1º Vuelta'!J55+'Estadisticas 2º Vuelta'!H58</f>
        <v>1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10</v>
      </c>
      <c r="H59" s="7">
        <f>'Estadisticas 1º Vuelta'!G56+'Estadisticas 2º Vuelta'!E59</f>
        <v>814</v>
      </c>
      <c r="I59" s="7">
        <f>'Estadisticas 1º Vuelta'!H56+'Estadisticas 2º Vuelta'!F59</f>
        <v>1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7</v>
      </c>
      <c r="H60" s="7">
        <f>'Estadisticas 1º Vuelta'!G57+'Estadisticas 2º Vuelta'!E60</f>
        <v>605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8</v>
      </c>
      <c r="H61" s="7">
        <f>'Estadisticas 1º Vuelta'!G58+'Estadisticas 2º Vuelta'!E61</f>
        <v>742</v>
      </c>
      <c r="I61" s="7">
        <f>'Estadisticas 1º Vuelta'!H58+'Estadisticas 2º Vuelta'!F61</f>
        <v>3</v>
      </c>
      <c r="J61" s="7">
        <f>'Estadisticas 1º Vuelta'!I58+'Estadisticas 2º Vuelta'!G61</f>
        <v>0</v>
      </c>
      <c r="K61" s="7">
        <f>'Estadisticas 1º Vuelta'!J58+'Estadisticas 2º Vuelta'!H61</f>
        <v>2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149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xmlns:xlrd2="http://schemas.microsoft.com/office/spreadsheetml/2017/richdata2"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  <vt:lpstr>EQUIPO_LOCAL</vt:lpstr>
      <vt:lpstr>EQUIPO_VISITANTE</vt:lpstr>
      <vt:lpstr>GANADOR</vt:lpstr>
      <vt:lpstr>GOLES_LOCAL</vt:lpstr>
      <vt:lpstr>GOLES_VISITANTE</vt:lpstr>
      <vt:lpstr>Grupo_de_Empate__A_priori__Equipo_Local</vt:lpstr>
      <vt:lpstr>Grupo_de_Empate__A_priori__Equipo_Visitante</vt:lpstr>
      <vt:lpstr>Grupo_de_Empate__Criterio_1__Equipo_Local</vt:lpstr>
      <vt:lpstr>Grupo_de_Empate_Criterio_1__Equipo_Visitante</vt:lpstr>
      <vt:lpstr>JORNADA</vt:lpstr>
      <vt:lpstr>Titularidades1Vuelta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ivan alonso diego</cp:lastModifiedBy>
  <dcterms:created xsi:type="dcterms:W3CDTF">2023-07-12T14:36:09Z</dcterms:created>
  <dcterms:modified xsi:type="dcterms:W3CDTF">2023-11-19T19:17:55Z</dcterms:modified>
</cp:coreProperties>
</file>