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Administrador/Desktop/"/>
    </mc:Choice>
  </mc:AlternateContent>
  <bookViews>
    <workbookView xWindow="0" yWindow="460" windowWidth="28800" windowHeight="16240" tabRatio="500" firstSheet="1" activeTab="11"/>
  </bookViews>
  <sheets>
    <sheet name="PRETEMPORADA" sheetId="10" r:id="rId1"/>
    <sheet name="Total Pretemporada" sheetId="11" r:id="rId2"/>
    <sheet name="Copa RFEF" sheetId="4" r:id="rId3"/>
    <sheet name="Total Copa RFEF" sheetId="12" r:id="rId4"/>
    <sheet name="1º Vuelta" sheetId="1" r:id="rId5"/>
    <sheet name="Estadisticas 1º Vuelta" sheetId="5" r:id="rId6"/>
    <sheet name="2º Vuelta" sheetId="3" r:id="rId7"/>
    <sheet name="Estadisticas 2º Vuelta" sheetId="8" r:id="rId8"/>
    <sheet name="Estadisticas Totales" sheetId="9" r:id="rId9"/>
    <sheet name="Clasificacion" sheetId="13" r:id="rId10"/>
    <sheet name="Equipos (cálculos)" sheetId="14" r:id="rId11"/>
    <sheet name="Clasificacion Final" sheetId="15" r:id="rId12"/>
  </sheets>
  <definedNames>
    <definedName name="EQUIPO_LOCAL">Clasificacion!$B$2:$B$1048576</definedName>
    <definedName name="EQUIPO_VISITANTE">Clasificacion!$F$2:$F$1048576</definedName>
    <definedName name="GANADOR">Clasificacion!$H$2:$H$1048576</definedName>
    <definedName name="GOLES_LOCAL">Clasificacion!$C$2:$C$1048576</definedName>
    <definedName name="GOLES_VISITANTE">Clasificacion!$E$2:$E$1048576</definedName>
    <definedName name="Grupo_de_Empate__A_priori__Equipo_Local">Clasificacion!$J$2:$J$1048576</definedName>
    <definedName name="Grupo_de_Empate__A_priori__Equipo_Visitante">Clasificacion!$K$2:$K$1048576</definedName>
    <definedName name="Grupo_de_Empate__Criterio_1__Equipo_Local">Clasificacion!$M$2:$M$1048576</definedName>
    <definedName name="Grupo_de_Empate_Criterio_1__Equipo_Visitante">Clasificacion!$N$2:$N$1048576</definedName>
    <definedName name="JORNADA">Clasificacion!$A$2:$A$1048576</definedName>
    <definedName name="Titularidades1Vuelta">'Estadisticas 1º Vuelta'!$B$2:$C$22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25" i="1" l="1"/>
  <c r="AY25" i="1"/>
  <c r="AR25" i="1"/>
  <c r="AB25" i="1"/>
  <c r="H39" i="13"/>
  <c r="H49" i="13"/>
  <c r="H58" i="13"/>
  <c r="C2" i="14"/>
  <c r="D2" i="14"/>
  <c r="I2" i="14"/>
  <c r="H45" i="13"/>
  <c r="H54" i="13"/>
  <c r="H62" i="13"/>
  <c r="C3" i="14"/>
  <c r="D3" i="14"/>
  <c r="I3" i="14"/>
  <c r="H36" i="13"/>
  <c r="H44" i="13"/>
  <c r="H53" i="13"/>
  <c r="H61" i="13"/>
  <c r="C4" i="14"/>
  <c r="D4" i="14"/>
  <c r="I4" i="14"/>
  <c r="H32" i="13"/>
  <c r="H41" i="13"/>
  <c r="H51" i="13"/>
  <c r="H60" i="13"/>
  <c r="C5" i="14"/>
  <c r="D5" i="14"/>
  <c r="I5" i="14"/>
  <c r="H42" i="13"/>
  <c r="H59" i="13"/>
  <c r="C6" i="14"/>
  <c r="D6" i="14"/>
  <c r="I6" i="14"/>
  <c r="H31" i="13"/>
  <c r="H40" i="13"/>
  <c r="H50" i="13"/>
  <c r="C7" i="14"/>
  <c r="D7" i="14"/>
  <c r="I7" i="14"/>
  <c r="H38" i="13"/>
  <c r="H47" i="13"/>
  <c r="H56" i="13"/>
  <c r="C8" i="14"/>
  <c r="D8" i="14"/>
  <c r="I8" i="14"/>
  <c r="H46" i="13"/>
  <c r="H55" i="13"/>
  <c r="H63" i="13"/>
  <c r="C9" i="14"/>
  <c r="D9" i="14"/>
  <c r="I9" i="14"/>
  <c r="C10" i="14"/>
  <c r="D10" i="14"/>
  <c r="I10" i="14"/>
  <c r="H43" i="13"/>
  <c r="C11" i="14"/>
  <c r="D11" i="14"/>
  <c r="I11" i="14"/>
  <c r="H52" i="13"/>
  <c r="C12" i="14"/>
  <c r="D12" i="14"/>
  <c r="I12" i="14"/>
  <c r="C13" i="14"/>
  <c r="D13" i="14"/>
  <c r="I13" i="14"/>
  <c r="H29" i="13"/>
  <c r="H64" i="13"/>
  <c r="C14" i="14"/>
  <c r="D14" i="14"/>
  <c r="I14" i="14"/>
  <c r="C15" i="14"/>
  <c r="D15" i="14"/>
  <c r="I15" i="14"/>
  <c r="H48" i="13"/>
  <c r="H57" i="13"/>
  <c r="C16" i="14"/>
  <c r="D16" i="14"/>
  <c r="I16" i="14"/>
  <c r="C17" i="14"/>
  <c r="D17" i="14"/>
  <c r="I17" i="14"/>
  <c r="C18" i="14"/>
  <c r="D18" i="14"/>
  <c r="I18" i="14"/>
  <c r="C19" i="14"/>
  <c r="D19" i="14"/>
  <c r="I19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K2" i="14"/>
  <c r="K7" i="14"/>
  <c r="J2" i="13"/>
  <c r="M2" i="14"/>
  <c r="K17" i="14"/>
  <c r="K39" i="13"/>
  <c r="K18" i="14"/>
  <c r="J49" i="13"/>
  <c r="N2" i="14"/>
  <c r="P2" i="14"/>
  <c r="K3" i="14"/>
  <c r="K4" i="14"/>
  <c r="K5" i="14"/>
  <c r="K6" i="14"/>
  <c r="K8" i="14"/>
  <c r="K9" i="14"/>
  <c r="K10" i="14"/>
  <c r="K11" i="14"/>
  <c r="K12" i="14"/>
  <c r="K13" i="14"/>
  <c r="K14" i="14"/>
  <c r="K15" i="14"/>
  <c r="K16" i="14"/>
  <c r="K19" i="14"/>
  <c r="K37" i="13"/>
  <c r="J27" i="13"/>
  <c r="M3" i="14"/>
  <c r="K6" i="13"/>
  <c r="J45" i="13"/>
  <c r="N3" i="14"/>
  <c r="P3" i="14"/>
  <c r="K18" i="13"/>
  <c r="J26" i="13"/>
  <c r="K36" i="13"/>
  <c r="K53" i="13"/>
  <c r="M4" i="14"/>
  <c r="J8" i="13"/>
  <c r="N4" i="14"/>
  <c r="P4" i="14"/>
  <c r="K10" i="13"/>
  <c r="K60" i="13"/>
  <c r="M5" i="14"/>
  <c r="N5" i="14"/>
  <c r="P5" i="14"/>
  <c r="K19" i="13"/>
  <c r="J24" i="13"/>
  <c r="K51" i="13"/>
  <c r="J59" i="13"/>
  <c r="M6" i="14"/>
  <c r="K34" i="13"/>
  <c r="J4" i="13"/>
  <c r="J42" i="13"/>
  <c r="N6" i="14"/>
  <c r="P6" i="14"/>
  <c r="M7" i="14"/>
  <c r="N7" i="14"/>
  <c r="P7" i="14"/>
  <c r="K12" i="13"/>
  <c r="J20" i="13"/>
  <c r="M8" i="14"/>
  <c r="J3" i="13"/>
  <c r="N8" i="14"/>
  <c r="P8" i="14"/>
  <c r="M9" i="14"/>
  <c r="K4" i="13"/>
  <c r="J13" i="13"/>
  <c r="J46" i="13"/>
  <c r="K55" i="13"/>
  <c r="J63" i="13"/>
  <c r="N9" i="14"/>
  <c r="P9" i="14"/>
  <c r="K33" i="13"/>
  <c r="J9" i="13"/>
  <c r="J23" i="13"/>
  <c r="J41" i="13"/>
  <c r="K50" i="13"/>
  <c r="J58" i="13"/>
  <c r="M10" i="14"/>
  <c r="N10" i="14"/>
  <c r="P10" i="14"/>
  <c r="J15" i="13"/>
  <c r="K62" i="13"/>
  <c r="M11" i="14"/>
  <c r="K5" i="13"/>
  <c r="J34" i="13"/>
  <c r="N11" i="14"/>
  <c r="P11" i="14"/>
  <c r="K22" i="13"/>
  <c r="M12" i="14"/>
  <c r="K3" i="13"/>
  <c r="K42" i="13"/>
  <c r="J52" i="13"/>
  <c r="N12" i="14"/>
  <c r="P12" i="14"/>
  <c r="K35" i="13"/>
  <c r="J25" i="13"/>
  <c r="J43" i="13"/>
  <c r="K52" i="13"/>
  <c r="M13" i="14"/>
  <c r="K13" i="13"/>
  <c r="J6" i="13"/>
  <c r="N13" i="14"/>
  <c r="P13" i="14"/>
  <c r="J14" i="13"/>
  <c r="J47" i="13"/>
  <c r="M14" i="14"/>
  <c r="K8" i="13"/>
  <c r="K46" i="13"/>
  <c r="N14" i="14"/>
  <c r="P14" i="14"/>
  <c r="M15" i="14"/>
  <c r="N15" i="14"/>
  <c r="P15" i="14"/>
  <c r="K16" i="13"/>
  <c r="J21" i="13"/>
  <c r="K29" i="13"/>
  <c r="K38" i="13"/>
  <c r="J48" i="13"/>
  <c r="K57" i="13"/>
  <c r="M16" i="14"/>
  <c r="N16" i="14"/>
  <c r="P16" i="14"/>
  <c r="K17" i="13"/>
  <c r="J28" i="13"/>
  <c r="K31" i="13"/>
  <c r="J56" i="13"/>
  <c r="M17" i="14"/>
  <c r="J5" i="13"/>
  <c r="J39" i="13"/>
  <c r="N17" i="14"/>
  <c r="P17" i="14"/>
  <c r="K32" i="13"/>
  <c r="J40" i="13"/>
  <c r="M18" i="14"/>
  <c r="K49" i="13"/>
  <c r="N18" i="14"/>
  <c r="P18" i="14"/>
  <c r="K7" i="13"/>
  <c r="J11" i="13"/>
  <c r="K44" i="13"/>
  <c r="J54" i="13"/>
  <c r="M19" i="14"/>
  <c r="K63" i="13"/>
  <c r="N19" i="14"/>
  <c r="P19" i="14"/>
  <c r="Q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R2" i="14"/>
  <c r="R14" i="14"/>
  <c r="N14" i="13"/>
  <c r="R16" i="14"/>
  <c r="N21" i="13"/>
  <c r="R17" i="14"/>
  <c r="N39" i="13"/>
  <c r="N2" i="13"/>
  <c r="R8" i="14"/>
  <c r="N3" i="13"/>
  <c r="R6" i="14"/>
  <c r="N4" i="13"/>
  <c r="N5" i="13"/>
  <c r="R13" i="14"/>
  <c r="N6" i="13"/>
  <c r="R18" i="14"/>
  <c r="N7" i="13"/>
  <c r="R4" i="14"/>
  <c r="N8" i="13"/>
  <c r="R10" i="14"/>
  <c r="N9" i="13"/>
  <c r="N10" i="13"/>
  <c r="R19" i="14"/>
  <c r="N11" i="13"/>
  <c r="R5" i="14"/>
  <c r="N12" i="13"/>
  <c r="R9" i="14"/>
  <c r="N13" i="13"/>
  <c r="R11" i="14"/>
  <c r="N15" i="13"/>
  <c r="R7" i="14"/>
  <c r="N16" i="13"/>
  <c r="R12" i="14"/>
  <c r="N17" i="13"/>
  <c r="R3" i="14"/>
  <c r="N18" i="13"/>
  <c r="R15" i="14"/>
  <c r="N19" i="13"/>
  <c r="N20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N301" i="13"/>
  <c r="N302" i="13"/>
  <c r="N303" i="13"/>
  <c r="N304" i="13"/>
  <c r="N305" i="13"/>
  <c r="N306" i="13"/>
  <c r="N307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T2" i="14"/>
  <c r="H21" i="13"/>
  <c r="H30" i="13"/>
  <c r="H37" i="13"/>
  <c r="H34" i="13"/>
  <c r="H33" i="13"/>
  <c r="H35" i="13"/>
  <c r="K21" i="13"/>
  <c r="U2" i="14"/>
  <c r="V2" i="14"/>
  <c r="T16" i="14"/>
  <c r="U16" i="14"/>
  <c r="V16" i="14"/>
  <c r="T5" i="14"/>
  <c r="U5" i="14"/>
  <c r="V5" i="14"/>
  <c r="T10" i="14"/>
  <c r="U10" i="14"/>
  <c r="V10" i="14"/>
  <c r="T19" i="14"/>
  <c r="U19" i="14"/>
  <c r="V19" i="14"/>
  <c r="T18" i="14"/>
  <c r="U18" i="14"/>
  <c r="V18" i="14"/>
  <c r="T8" i="14"/>
  <c r="U8" i="14"/>
  <c r="V8" i="14"/>
  <c r="V4" i="14"/>
  <c r="T6" i="14"/>
  <c r="U6" i="14"/>
  <c r="V6" i="14"/>
  <c r="V7" i="14"/>
  <c r="V15" i="14"/>
  <c r="T11" i="14"/>
  <c r="U11" i="14"/>
  <c r="V11" i="14"/>
  <c r="T12" i="14"/>
  <c r="U12" i="14"/>
  <c r="V12" i="14"/>
  <c r="T17" i="14"/>
  <c r="U17" i="14"/>
  <c r="V17" i="14"/>
  <c r="T9" i="14"/>
  <c r="U9" i="14"/>
  <c r="V9" i="14"/>
  <c r="T13" i="14"/>
  <c r="U13" i="14"/>
  <c r="V13" i="14"/>
  <c r="T3" i="14"/>
  <c r="U3" i="14"/>
  <c r="V3" i="14"/>
  <c r="W2" i="14"/>
  <c r="T14" i="14"/>
  <c r="U14" i="14"/>
  <c r="V14" i="14"/>
  <c r="W3" i="14"/>
  <c r="T4" i="14"/>
  <c r="U4" i="14"/>
  <c r="W4" i="14"/>
  <c r="T7" i="14"/>
  <c r="U7" i="14"/>
  <c r="T15" i="14"/>
  <c r="U15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X2" i="14"/>
  <c r="F2" i="14"/>
  <c r="G2" i="14"/>
  <c r="H2" i="14"/>
  <c r="Z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F3" i="14"/>
  <c r="G3" i="14"/>
  <c r="H3" i="14"/>
  <c r="Z3" i="14"/>
  <c r="F4" i="14"/>
  <c r="G4" i="14"/>
  <c r="H4" i="14"/>
  <c r="Z4" i="14"/>
  <c r="F5" i="14"/>
  <c r="G5" i="14"/>
  <c r="H5" i="14"/>
  <c r="Z5" i="14"/>
  <c r="F6" i="14"/>
  <c r="G6" i="14"/>
  <c r="H6" i="14"/>
  <c r="Z6" i="14"/>
  <c r="F7" i="14"/>
  <c r="G7" i="14"/>
  <c r="H7" i="14"/>
  <c r="Z7" i="14"/>
  <c r="F8" i="14"/>
  <c r="G8" i="14"/>
  <c r="H8" i="14"/>
  <c r="Z8" i="14"/>
  <c r="F9" i="14"/>
  <c r="G9" i="14"/>
  <c r="H9" i="14"/>
  <c r="Z9" i="14"/>
  <c r="F10" i="14"/>
  <c r="G10" i="14"/>
  <c r="H10" i="14"/>
  <c r="Z10" i="14"/>
  <c r="F11" i="14"/>
  <c r="G11" i="14"/>
  <c r="H11" i="14"/>
  <c r="Z11" i="14"/>
  <c r="F12" i="14"/>
  <c r="G12" i="14"/>
  <c r="H12" i="14"/>
  <c r="Z12" i="14"/>
  <c r="F13" i="14"/>
  <c r="G13" i="14"/>
  <c r="H13" i="14"/>
  <c r="Z13" i="14"/>
  <c r="F14" i="14"/>
  <c r="G14" i="14"/>
  <c r="H14" i="14"/>
  <c r="Z14" i="14"/>
  <c r="F15" i="14"/>
  <c r="G15" i="14"/>
  <c r="H15" i="14"/>
  <c r="Z15" i="14"/>
  <c r="F16" i="14"/>
  <c r="G16" i="14"/>
  <c r="H16" i="14"/>
  <c r="Z16" i="14"/>
  <c r="F17" i="14"/>
  <c r="G17" i="14"/>
  <c r="H17" i="14"/>
  <c r="Z17" i="14"/>
  <c r="F18" i="14"/>
  <c r="G18" i="14"/>
  <c r="H18" i="14"/>
  <c r="Z18" i="14"/>
  <c r="F19" i="14"/>
  <c r="G19" i="14"/>
  <c r="H19" i="14"/>
  <c r="Z19" i="14"/>
  <c r="AA2" i="14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B2" i="14"/>
  <c r="AD2" i="1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D3" i="14"/>
  <c r="AD4" i="14"/>
  <c r="AD5" i="14"/>
  <c r="AD6" i="14"/>
  <c r="AD7" i="14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E2" i="14"/>
  <c r="AE3" i="14"/>
  <c r="AE4" i="14"/>
  <c r="AE5" i="14"/>
  <c r="AE6" i="14"/>
  <c r="AE7" i="14"/>
  <c r="AE8" i="14"/>
  <c r="AE9" i="14"/>
  <c r="AE10" i="14"/>
  <c r="AE11" i="14"/>
  <c r="AE12" i="14"/>
  <c r="AE13" i="14"/>
  <c r="AE14" i="14"/>
  <c r="AE15" i="14"/>
  <c r="AE16" i="14"/>
  <c r="AE17" i="14"/>
  <c r="AE18" i="14"/>
  <c r="AE19" i="14"/>
  <c r="AF2" i="14"/>
  <c r="AH2" i="14"/>
  <c r="AF3" i="14"/>
  <c r="AF4" i="14"/>
  <c r="AF5" i="14"/>
  <c r="AF6" i="14"/>
  <c r="AF7" i="14"/>
  <c r="AF8" i="14"/>
  <c r="AF9" i="14"/>
  <c r="AF10" i="14"/>
  <c r="AF11" i="14"/>
  <c r="AF12" i="14"/>
  <c r="AF13" i="14"/>
  <c r="AF14" i="14"/>
  <c r="AF15" i="14"/>
  <c r="AF16" i="14"/>
  <c r="AF17" i="14"/>
  <c r="AF18" i="14"/>
  <c r="AF19" i="14"/>
  <c r="AH3" i="14"/>
  <c r="AH4" i="14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I2" i="14"/>
  <c r="AI3" i="14"/>
  <c r="AI4" i="14"/>
  <c r="AI5" i="14"/>
  <c r="AI6" i="14"/>
  <c r="AI7" i="14"/>
  <c r="AI8" i="14"/>
  <c r="AI9" i="14"/>
  <c r="AI10" i="14"/>
  <c r="AI11" i="14"/>
  <c r="AI12" i="14"/>
  <c r="AI13" i="14"/>
  <c r="AI14" i="14"/>
  <c r="AI15" i="14"/>
  <c r="AI16" i="14"/>
  <c r="AI17" i="14"/>
  <c r="AI18" i="14"/>
  <c r="AI19" i="14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E4" i="14"/>
  <c r="E17" i="14"/>
  <c r="E6" i="14"/>
  <c r="E13" i="14"/>
  <c r="E10" i="14"/>
  <c r="E16" i="14"/>
  <c r="G3" i="15"/>
  <c r="G4" i="15"/>
  <c r="E8" i="14"/>
  <c r="E3" i="14"/>
  <c r="E19" i="14"/>
  <c r="G5" i="15"/>
  <c r="G6" i="15"/>
  <c r="G7" i="15"/>
  <c r="G8" i="15"/>
  <c r="E2" i="14"/>
  <c r="E11" i="14"/>
  <c r="E14" i="14"/>
  <c r="G9" i="15"/>
  <c r="G10" i="15"/>
  <c r="G11" i="15"/>
  <c r="E18" i="14"/>
  <c r="G12" i="15"/>
  <c r="E12" i="14"/>
  <c r="G13" i="15"/>
  <c r="G14" i="15"/>
  <c r="E5" i="14"/>
  <c r="G15" i="15"/>
  <c r="E9" i="14"/>
  <c r="G16" i="15"/>
  <c r="G17" i="15"/>
  <c r="E7" i="14"/>
  <c r="E15" i="14"/>
  <c r="G18" i="15"/>
  <c r="G19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B4" i="14"/>
  <c r="B17" i="14"/>
  <c r="B6" i="14"/>
  <c r="B13" i="14"/>
  <c r="B10" i="14"/>
  <c r="B16" i="14"/>
  <c r="D3" i="15"/>
  <c r="D4" i="15"/>
  <c r="B8" i="14"/>
  <c r="B3" i="14"/>
  <c r="B19" i="14"/>
  <c r="D5" i="15"/>
  <c r="D6" i="15"/>
  <c r="D7" i="15"/>
  <c r="D8" i="15"/>
  <c r="B2" i="14"/>
  <c r="B11" i="14"/>
  <c r="B14" i="14"/>
  <c r="D9" i="15"/>
  <c r="D10" i="15"/>
  <c r="D11" i="15"/>
  <c r="B18" i="14"/>
  <c r="D12" i="15"/>
  <c r="B12" i="14"/>
  <c r="D13" i="15"/>
  <c r="D14" i="15"/>
  <c r="B5" i="14"/>
  <c r="D15" i="15"/>
  <c r="B9" i="14"/>
  <c r="D16" i="15"/>
  <c r="D17" i="15"/>
  <c r="B7" i="14"/>
  <c r="B15" i="14"/>
  <c r="D18" i="15"/>
  <c r="D19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J2" i="15"/>
  <c r="I2" i="15"/>
  <c r="H2" i="15"/>
  <c r="G2" i="15"/>
  <c r="F2" i="15"/>
  <c r="E2" i="15"/>
  <c r="D2" i="15"/>
  <c r="C2" i="15"/>
  <c r="B2" i="15"/>
  <c r="T25" i="1"/>
  <c r="H27" i="13"/>
  <c r="H26" i="13"/>
  <c r="H28" i="13"/>
  <c r="H24" i="13"/>
  <c r="H20" i="13"/>
  <c r="H23" i="13"/>
  <c r="H22" i="13"/>
  <c r="H25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K99" i="13"/>
  <c r="J99" i="13"/>
  <c r="H99" i="13"/>
  <c r="F40" i="5"/>
  <c r="C3" i="5"/>
  <c r="F59" i="5"/>
  <c r="C22" i="5"/>
  <c r="F58" i="5"/>
  <c r="C21" i="5"/>
  <c r="F57" i="5"/>
  <c r="C20" i="5"/>
  <c r="F56" i="5"/>
  <c r="C19" i="5"/>
  <c r="F55" i="5"/>
  <c r="C18" i="5"/>
  <c r="F54" i="5"/>
  <c r="C17" i="5"/>
  <c r="F53" i="5"/>
  <c r="C16" i="5"/>
  <c r="F52" i="5"/>
  <c r="C15" i="5"/>
  <c r="F51" i="5"/>
  <c r="C14" i="5"/>
  <c r="F50" i="5"/>
  <c r="C13" i="5"/>
  <c r="F49" i="5"/>
  <c r="C12" i="5"/>
  <c r="F48" i="5"/>
  <c r="C11" i="5"/>
  <c r="F47" i="5"/>
  <c r="C10" i="5"/>
  <c r="F46" i="5"/>
  <c r="C9" i="5"/>
  <c r="F45" i="5"/>
  <c r="C8" i="5"/>
  <c r="F44" i="5"/>
  <c r="C7" i="5"/>
  <c r="F43" i="5"/>
  <c r="C6" i="5"/>
  <c r="F42" i="5"/>
  <c r="C5" i="5"/>
  <c r="F41" i="5"/>
  <c r="C4" i="5"/>
  <c r="D3" i="8"/>
  <c r="F3" i="5"/>
  <c r="H86" i="13"/>
  <c r="H16" i="13"/>
  <c r="H14" i="13"/>
  <c r="H18" i="13"/>
  <c r="H12" i="13"/>
  <c r="H19" i="13"/>
  <c r="H13" i="13"/>
  <c r="H11" i="13"/>
  <c r="H15" i="13"/>
  <c r="H17" i="13"/>
  <c r="K56" i="13"/>
  <c r="K58" i="13"/>
  <c r="K59" i="13"/>
  <c r="K61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J57" i="13"/>
  <c r="J60" i="13"/>
  <c r="J61" i="13"/>
  <c r="J62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K20" i="13"/>
  <c r="K23" i="13"/>
  <c r="K24" i="13"/>
  <c r="K25" i="13"/>
  <c r="K26" i="13"/>
  <c r="K27" i="13"/>
  <c r="K28" i="13"/>
  <c r="K30" i="13"/>
  <c r="K40" i="13"/>
  <c r="K41" i="13"/>
  <c r="K43" i="13"/>
  <c r="K45" i="13"/>
  <c r="K47" i="13"/>
  <c r="K48" i="13"/>
  <c r="K54" i="13"/>
  <c r="J22" i="13"/>
  <c r="J29" i="13"/>
  <c r="J31" i="13"/>
  <c r="J32" i="13"/>
  <c r="J33" i="13"/>
  <c r="J35" i="13"/>
  <c r="J36" i="13"/>
  <c r="J37" i="13"/>
  <c r="J38" i="13"/>
  <c r="J44" i="13"/>
  <c r="J50" i="13"/>
  <c r="J51" i="13"/>
  <c r="J53" i="13"/>
  <c r="J55" i="13"/>
  <c r="H6" i="13"/>
  <c r="H2" i="13"/>
  <c r="H8" i="13"/>
  <c r="H10" i="13"/>
  <c r="H4" i="13"/>
  <c r="H3" i="13"/>
  <c r="H9" i="13"/>
  <c r="H5" i="13"/>
  <c r="H7" i="13"/>
  <c r="K14" i="13"/>
  <c r="K2" i="13"/>
  <c r="K11" i="13"/>
  <c r="K9" i="13"/>
  <c r="K15" i="13"/>
  <c r="O2" i="14"/>
  <c r="J18" i="13"/>
  <c r="J19" i="13"/>
  <c r="J16" i="13"/>
  <c r="J12" i="13"/>
  <c r="J17" i="13"/>
  <c r="J7" i="13"/>
  <c r="J10" i="13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G42" i="12"/>
  <c r="D3" i="12"/>
  <c r="J30" i="11"/>
  <c r="J13" i="11"/>
  <c r="J14" i="11"/>
  <c r="J15" i="11"/>
  <c r="J21" i="11"/>
  <c r="J23" i="11"/>
  <c r="J3" i="11"/>
  <c r="J4" i="11"/>
  <c r="J5" i="11"/>
  <c r="J6" i="11"/>
  <c r="J7" i="11"/>
  <c r="J8" i="11"/>
  <c r="J9" i="11"/>
  <c r="J10" i="11"/>
  <c r="J11" i="11"/>
  <c r="J12" i="11"/>
  <c r="J16" i="11"/>
  <c r="J17" i="11"/>
  <c r="J18" i="11"/>
  <c r="J19" i="11"/>
  <c r="J20" i="11"/>
  <c r="J22" i="11"/>
  <c r="J24" i="11"/>
  <c r="J25" i="11"/>
  <c r="J26" i="11"/>
  <c r="J27" i="11"/>
  <c r="J28" i="11"/>
  <c r="J29" i="11"/>
  <c r="J31" i="11"/>
  <c r="J33" i="11"/>
  <c r="J34" i="11"/>
  <c r="J35" i="11"/>
  <c r="J36" i="11"/>
  <c r="J37" i="11"/>
  <c r="J38" i="11"/>
  <c r="J39" i="11"/>
  <c r="J40" i="11"/>
  <c r="J43" i="11"/>
  <c r="M16" i="11"/>
  <c r="M7" i="11"/>
  <c r="M14" i="11"/>
  <c r="M22" i="11"/>
  <c r="M3" i="11"/>
  <c r="M4" i="11"/>
  <c r="M5" i="11"/>
  <c r="M6" i="11"/>
  <c r="M8" i="11"/>
  <c r="M9" i="11"/>
  <c r="M10" i="11"/>
  <c r="M11" i="11"/>
  <c r="M12" i="11"/>
  <c r="M13" i="11"/>
  <c r="M15" i="11"/>
  <c r="M17" i="11"/>
  <c r="M18" i="11"/>
  <c r="M19" i="11"/>
  <c r="M20" i="11"/>
  <c r="M21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3" i="11"/>
  <c r="G23" i="11"/>
  <c r="G25" i="11"/>
  <c r="G6" i="11"/>
  <c r="G16" i="11"/>
  <c r="G13" i="11"/>
  <c r="G7" i="11"/>
  <c r="G14" i="11"/>
  <c r="G4" i="11"/>
  <c r="G26" i="11"/>
  <c r="G17" i="11"/>
  <c r="G9" i="11"/>
  <c r="G15" i="11"/>
  <c r="G3" i="11"/>
  <c r="G5" i="11"/>
  <c r="G10" i="11"/>
  <c r="G8" i="11"/>
  <c r="G18" i="11"/>
  <c r="G30" i="11"/>
  <c r="G19" i="11"/>
  <c r="G21" i="11"/>
  <c r="G24" i="11"/>
  <c r="G27" i="11"/>
  <c r="G11" i="11"/>
  <c r="G22" i="11"/>
  <c r="G20" i="11"/>
  <c r="G32" i="11"/>
  <c r="G33" i="11"/>
  <c r="G34" i="11"/>
  <c r="G35" i="11"/>
  <c r="G36" i="11"/>
  <c r="G37" i="11"/>
  <c r="G38" i="11"/>
  <c r="G31" i="11"/>
  <c r="G28" i="11"/>
  <c r="G29" i="11"/>
  <c r="G39" i="11"/>
  <c r="G40" i="11"/>
  <c r="G12" i="11"/>
  <c r="G41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3" i="11"/>
  <c r="D3" i="11"/>
  <c r="D5" i="11"/>
  <c r="D7" i="11"/>
  <c r="D10" i="11"/>
  <c r="D13" i="11"/>
  <c r="D17" i="11"/>
  <c r="D18" i="11"/>
  <c r="D8" i="11"/>
  <c r="D9" i="11"/>
  <c r="D14" i="11"/>
  <c r="D15" i="11"/>
  <c r="D16" i="11"/>
  <c r="D23" i="11"/>
  <c r="D25" i="11"/>
  <c r="D4" i="11"/>
  <c r="D6" i="11"/>
  <c r="D11" i="11"/>
  <c r="D19" i="11"/>
  <c r="D20" i="11"/>
  <c r="D21" i="11"/>
  <c r="D22" i="11"/>
  <c r="D24" i="11"/>
  <c r="D32" i="11"/>
  <c r="D12" i="11"/>
  <c r="D26" i="11"/>
  <c r="D27" i="11"/>
  <c r="D28" i="11"/>
  <c r="D29" i="11"/>
  <c r="D30" i="11"/>
  <c r="D31" i="11"/>
  <c r="D33" i="11"/>
  <c r="D34" i="11"/>
  <c r="D35" i="11"/>
  <c r="D36" i="11"/>
  <c r="D37" i="11"/>
  <c r="D38" i="11"/>
  <c r="D39" i="11"/>
  <c r="D40" i="11"/>
  <c r="D41" i="11"/>
  <c r="C33" i="11"/>
  <c r="C34" i="11"/>
  <c r="C35" i="11"/>
  <c r="C36" i="11"/>
  <c r="C37" i="11"/>
  <c r="C38" i="11"/>
  <c r="C39" i="11"/>
  <c r="C40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" i="11"/>
  <c r="V43" i="10"/>
  <c r="L27" i="4"/>
  <c r="K27" i="4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42" i="12"/>
  <c r="I42" i="12"/>
  <c r="J42" i="12"/>
  <c r="K42" i="12"/>
  <c r="L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D42" i="8"/>
  <c r="G42" i="9"/>
  <c r="D3" i="9"/>
  <c r="S24" i="12"/>
  <c r="P24" i="12"/>
  <c r="M24" i="12"/>
  <c r="J24" i="12"/>
  <c r="G24" i="12"/>
  <c r="D24" i="12"/>
  <c r="S23" i="12"/>
  <c r="P23" i="12"/>
  <c r="M23" i="12"/>
  <c r="J23" i="12"/>
  <c r="G23" i="12"/>
  <c r="D23" i="12"/>
  <c r="S22" i="12"/>
  <c r="P22" i="12"/>
  <c r="M22" i="12"/>
  <c r="J22" i="12"/>
  <c r="G22" i="12"/>
  <c r="D22" i="12"/>
  <c r="S21" i="12"/>
  <c r="P21" i="12"/>
  <c r="M21" i="12"/>
  <c r="J21" i="12"/>
  <c r="G21" i="12"/>
  <c r="D21" i="12"/>
  <c r="S20" i="12"/>
  <c r="P20" i="12"/>
  <c r="M20" i="12"/>
  <c r="J20" i="12"/>
  <c r="G20" i="12"/>
  <c r="D20" i="12"/>
  <c r="S19" i="12"/>
  <c r="P19" i="12"/>
  <c r="M19" i="12"/>
  <c r="J19" i="12"/>
  <c r="G19" i="12"/>
  <c r="D19" i="12"/>
  <c r="S18" i="12"/>
  <c r="P18" i="12"/>
  <c r="M18" i="12"/>
  <c r="J18" i="12"/>
  <c r="G18" i="12"/>
  <c r="D18" i="12"/>
  <c r="S17" i="12"/>
  <c r="P17" i="12"/>
  <c r="M17" i="12"/>
  <c r="J17" i="12"/>
  <c r="G17" i="12"/>
  <c r="D17" i="12"/>
  <c r="S16" i="12"/>
  <c r="P16" i="12"/>
  <c r="M16" i="12"/>
  <c r="J16" i="12"/>
  <c r="G16" i="12"/>
  <c r="D16" i="12"/>
  <c r="S15" i="12"/>
  <c r="P15" i="12"/>
  <c r="M15" i="12"/>
  <c r="J15" i="12"/>
  <c r="G15" i="12"/>
  <c r="D15" i="12"/>
  <c r="S14" i="12"/>
  <c r="P14" i="12"/>
  <c r="M14" i="12"/>
  <c r="J14" i="12"/>
  <c r="G14" i="12"/>
  <c r="D14" i="12"/>
  <c r="S13" i="12"/>
  <c r="P13" i="12"/>
  <c r="M13" i="12"/>
  <c r="J13" i="12"/>
  <c r="G13" i="12"/>
  <c r="D13" i="12"/>
  <c r="S12" i="12"/>
  <c r="P12" i="12"/>
  <c r="M12" i="12"/>
  <c r="J12" i="12"/>
  <c r="G12" i="12"/>
  <c r="D12" i="12"/>
  <c r="S11" i="12"/>
  <c r="P11" i="12"/>
  <c r="M11" i="12"/>
  <c r="J11" i="12"/>
  <c r="G11" i="12"/>
  <c r="D11" i="12"/>
  <c r="S10" i="12"/>
  <c r="P10" i="12"/>
  <c r="M10" i="12"/>
  <c r="J10" i="12"/>
  <c r="G10" i="12"/>
  <c r="D10" i="12"/>
  <c r="S9" i="12"/>
  <c r="P9" i="12"/>
  <c r="M9" i="12"/>
  <c r="J9" i="12"/>
  <c r="G9" i="12"/>
  <c r="D9" i="12"/>
  <c r="S8" i="12"/>
  <c r="P8" i="12"/>
  <c r="M8" i="12"/>
  <c r="J8" i="12"/>
  <c r="G8" i="12"/>
  <c r="D8" i="12"/>
  <c r="S7" i="12"/>
  <c r="P7" i="12"/>
  <c r="M7" i="12"/>
  <c r="J7" i="12"/>
  <c r="G7" i="12"/>
  <c r="D7" i="12"/>
  <c r="S6" i="12"/>
  <c r="P6" i="12"/>
  <c r="M6" i="12"/>
  <c r="J6" i="12"/>
  <c r="G6" i="12"/>
  <c r="D6" i="12"/>
  <c r="S5" i="12"/>
  <c r="P5" i="12"/>
  <c r="M5" i="12"/>
  <c r="J5" i="12"/>
  <c r="G5" i="12"/>
  <c r="D5" i="12"/>
  <c r="S4" i="12"/>
  <c r="P4" i="12"/>
  <c r="M4" i="12"/>
  <c r="J4" i="12"/>
  <c r="G4" i="12"/>
  <c r="D4" i="12"/>
  <c r="S3" i="12"/>
  <c r="P3" i="12"/>
  <c r="M3" i="12"/>
  <c r="J3" i="12"/>
  <c r="G3" i="12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G43" i="9"/>
  <c r="D4" i="9"/>
  <c r="G44" i="9"/>
  <c r="D5" i="9"/>
  <c r="G45" i="9"/>
  <c r="D6" i="9"/>
  <c r="G46" i="9"/>
  <c r="D7" i="9"/>
  <c r="G47" i="9"/>
  <c r="D8" i="9"/>
  <c r="G48" i="9"/>
  <c r="D9" i="9"/>
  <c r="G49" i="9"/>
  <c r="D10" i="9"/>
  <c r="G50" i="9"/>
  <c r="D11" i="9"/>
  <c r="G51" i="9"/>
  <c r="D12" i="9"/>
  <c r="G52" i="9"/>
  <c r="D13" i="9"/>
  <c r="G53" i="9"/>
  <c r="D14" i="9"/>
  <c r="G54" i="9"/>
  <c r="D15" i="9"/>
  <c r="G55" i="9"/>
  <c r="D16" i="9"/>
  <c r="G56" i="9"/>
  <c r="D17" i="9"/>
  <c r="G57" i="9"/>
  <c r="D18" i="9"/>
  <c r="G58" i="9"/>
  <c r="D19" i="9"/>
  <c r="G59" i="9"/>
  <c r="D20" i="9"/>
  <c r="G60" i="9"/>
  <c r="D21" i="9"/>
  <c r="G61" i="9"/>
  <c r="D22" i="9"/>
  <c r="G62" i="9"/>
  <c r="D23" i="9"/>
  <c r="G63" i="9"/>
  <c r="D24" i="9"/>
  <c r="F43" i="8"/>
  <c r="H41" i="5"/>
  <c r="I43" i="9"/>
  <c r="J4" i="9"/>
  <c r="F44" i="8"/>
  <c r="H42" i="5"/>
  <c r="I44" i="9"/>
  <c r="J5" i="9"/>
  <c r="F45" i="8"/>
  <c r="H43" i="5"/>
  <c r="I45" i="9"/>
  <c r="J6" i="9"/>
  <c r="F46" i="8"/>
  <c r="H44" i="5"/>
  <c r="I46" i="9"/>
  <c r="J7" i="9"/>
  <c r="F47" i="8"/>
  <c r="H45" i="5"/>
  <c r="I47" i="9"/>
  <c r="J8" i="9"/>
  <c r="F48" i="8"/>
  <c r="H46" i="5"/>
  <c r="I48" i="9"/>
  <c r="J9" i="9"/>
  <c r="F49" i="8"/>
  <c r="H47" i="5"/>
  <c r="I49" i="9"/>
  <c r="J10" i="9"/>
  <c r="F50" i="8"/>
  <c r="H48" i="5"/>
  <c r="I50" i="9"/>
  <c r="J11" i="9"/>
  <c r="F51" i="8"/>
  <c r="I51" i="9"/>
  <c r="J12" i="9"/>
  <c r="F52" i="8"/>
  <c r="H49" i="5"/>
  <c r="I52" i="9"/>
  <c r="J13" i="9"/>
  <c r="F53" i="8"/>
  <c r="H50" i="5"/>
  <c r="I53" i="9"/>
  <c r="J14" i="9"/>
  <c r="F54" i="8"/>
  <c r="H51" i="5"/>
  <c r="I54" i="9"/>
  <c r="J15" i="9"/>
  <c r="F55" i="8"/>
  <c r="H52" i="5"/>
  <c r="I55" i="9"/>
  <c r="J16" i="9"/>
  <c r="F56" i="8"/>
  <c r="H53" i="5"/>
  <c r="I56" i="9"/>
  <c r="J17" i="9"/>
  <c r="F57" i="8"/>
  <c r="H54" i="5"/>
  <c r="I57" i="9"/>
  <c r="J18" i="9"/>
  <c r="F58" i="8"/>
  <c r="H55" i="5"/>
  <c r="I58" i="9"/>
  <c r="J19" i="9"/>
  <c r="F59" i="8"/>
  <c r="H56" i="5"/>
  <c r="I59" i="9"/>
  <c r="J20" i="9"/>
  <c r="F60" i="8"/>
  <c r="H57" i="5"/>
  <c r="I60" i="9"/>
  <c r="J21" i="9"/>
  <c r="H58" i="5"/>
  <c r="F61" i="8"/>
  <c r="I61" i="9"/>
  <c r="J22" i="9"/>
  <c r="F62" i="8"/>
  <c r="H59" i="5"/>
  <c r="I62" i="9"/>
  <c r="J23" i="9"/>
  <c r="F63" i="8"/>
  <c r="I63" i="9"/>
  <c r="J24" i="9"/>
  <c r="I43" i="8"/>
  <c r="K41" i="5"/>
  <c r="L43" i="9"/>
  <c r="S4" i="9"/>
  <c r="I44" i="8"/>
  <c r="K42" i="5"/>
  <c r="L44" i="9"/>
  <c r="S5" i="9"/>
  <c r="I45" i="8"/>
  <c r="K43" i="5"/>
  <c r="L45" i="9"/>
  <c r="S6" i="9"/>
  <c r="I46" i="8"/>
  <c r="K44" i="5"/>
  <c r="L46" i="9"/>
  <c r="S7" i="9"/>
  <c r="I47" i="8"/>
  <c r="K45" i="5"/>
  <c r="L47" i="9"/>
  <c r="S8" i="9"/>
  <c r="I48" i="8"/>
  <c r="K46" i="5"/>
  <c r="L48" i="9"/>
  <c r="S9" i="9"/>
  <c r="I49" i="8"/>
  <c r="K47" i="5"/>
  <c r="L49" i="9"/>
  <c r="S10" i="9"/>
  <c r="I50" i="8"/>
  <c r="K48" i="5"/>
  <c r="L50" i="9"/>
  <c r="S11" i="9"/>
  <c r="I51" i="8"/>
  <c r="L51" i="9"/>
  <c r="S12" i="9"/>
  <c r="I52" i="8"/>
  <c r="K49" i="5"/>
  <c r="L52" i="9"/>
  <c r="S13" i="9"/>
  <c r="I53" i="8"/>
  <c r="K50" i="5"/>
  <c r="L53" i="9"/>
  <c r="S14" i="9"/>
  <c r="I54" i="8"/>
  <c r="K51" i="5"/>
  <c r="L54" i="9"/>
  <c r="S15" i="9"/>
  <c r="I55" i="8"/>
  <c r="K52" i="5"/>
  <c r="L55" i="9"/>
  <c r="S16" i="9"/>
  <c r="I56" i="8"/>
  <c r="K53" i="5"/>
  <c r="L56" i="9"/>
  <c r="S17" i="9"/>
  <c r="I57" i="8"/>
  <c r="K54" i="5"/>
  <c r="L57" i="9"/>
  <c r="S18" i="9"/>
  <c r="I58" i="8"/>
  <c r="K55" i="5"/>
  <c r="L58" i="9"/>
  <c r="S19" i="9"/>
  <c r="I59" i="8"/>
  <c r="K56" i="5"/>
  <c r="L59" i="9"/>
  <c r="S20" i="9"/>
  <c r="I60" i="8"/>
  <c r="K57" i="5"/>
  <c r="L60" i="9"/>
  <c r="S21" i="9"/>
  <c r="I61" i="8"/>
  <c r="K58" i="5"/>
  <c r="L61" i="9"/>
  <c r="S22" i="9"/>
  <c r="I62" i="8"/>
  <c r="K59" i="5"/>
  <c r="L62" i="9"/>
  <c r="S23" i="9"/>
  <c r="I63" i="8"/>
  <c r="L63" i="9"/>
  <c r="S24" i="9"/>
  <c r="H43" i="8"/>
  <c r="J41" i="5"/>
  <c r="K43" i="9"/>
  <c r="P4" i="9"/>
  <c r="H44" i="8"/>
  <c r="J42" i="5"/>
  <c r="K44" i="9"/>
  <c r="P5" i="9"/>
  <c r="H45" i="8"/>
  <c r="J43" i="5"/>
  <c r="K45" i="9"/>
  <c r="P6" i="9"/>
  <c r="H46" i="8"/>
  <c r="J44" i="5"/>
  <c r="K46" i="9"/>
  <c r="P7" i="9"/>
  <c r="H47" i="8"/>
  <c r="J45" i="5"/>
  <c r="K47" i="9"/>
  <c r="P8" i="9"/>
  <c r="H48" i="8"/>
  <c r="J46" i="5"/>
  <c r="K48" i="9"/>
  <c r="P9" i="9"/>
  <c r="H49" i="8"/>
  <c r="J47" i="5"/>
  <c r="K49" i="9"/>
  <c r="P10" i="9"/>
  <c r="H50" i="8"/>
  <c r="J48" i="5"/>
  <c r="K50" i="9"/>
  <c r="P11" i="9"/>
  <c r="H51" i="8"/>
  <c r="K51" i="9"/>
  <c r="P12" i="9"/>
  <c r="H52" i="8"/>
  <c r="J49" i="5"/>
  <c r="K52" i="9"/>
  <c r="P13" i="9"/>
  <c r="H53" i="8"/>
  <c r="J50" i="5"/>
  <c r="K53" i="9"/>
  <c r="P14" i="9"/>
  <c r="H54" i="8"/>
  <c r="J51" i="5"/>
  <c r="K54" i="9"/>
  <c r="P15" i="9"/>
  <c r="H55" i="8"/>
  <c r="J52" i="5"/>
  <c r="K55" i="9"/>
  <c r="P16" i="9"/>
  <c r="H56" i="8"/>
  <c r="J53" i="5"/>
  <c r="K56" i="9"/>
  <c r="P17" i="9"/>
  <c r="H57" i="8"/>
  <c r="J54" i="5"/>
  <c r="K57" i="9"/>
  <c r="P18" i="9"/>
  <c r="H58" i="8"/>
  <c r="J55" i="5"/>
  <c r="K58" i="9"/>
  <c r="P19" i="9"/>
  <c r="H59" i="8"/>
  <c r="J56" i="5"/>
  <c r="K59" i="9"/>
  <c r="P20" i="9"/>
  <c r="H60" i="8"/>
  <c r="J57" i="5"/>
  <c r="K60" i="9"/>
  <c r="P21" i="9"/>
  <c r="H61" i="8"/>
  <c r="J58" i="5"/>
  <c r="K61" i="9"/>
  <c r="P22" i="9"/>
  <c r="H62" i="8"/>
  <c r="J59" i="5"/>
  <c r="K62" i="9"/>
  <c r="P23" i="9"/>
  <c r="H63" i="8"/>
  <c r="K63" i="9"/>
  <c r="P24" i="9"/>
  <c r="G43" i="8"/>
  <c r="I41" i="5"/>
  <c r="J43" i="9"/>
  <c r="M4" i="9"/>
  <c r="G44" i="8"/>
  <c r="I42" i="5"/>
  <c r="J44" i="9"/>
  <c r="M5" i="9"/>
  <c r="G45" i="8"/>
  <c r="I43" i="5"/>
  <c r="J45" i="9"/>
  <c r="M6" i="9"/>
  <c r="G46" i="8"/>
  <c r="I44" i="5"/>
  <c r="J46" i="9"/>
  <c r="M7" i="9"/>
  <c r="G47" i="8"/>
  <c r="I45" i="5"/>
  <c r="J47" i="9"/>
  <c r="M8" i="9"/>
  <c r="G48" i="8"/>
  <c r="I46" i="5"/>
  <c r="J48" i="9"/>
  <c r="M9" i="9"/>
  <c r="G49" i="8"/>
  <c r="I47" i="5"/>
  <c r="J49" i="9"/>
  <c r="M10" i="9"/>
  <c r="G50" i="8"/>
  <c r="I48" i="5"/>
  <c r="J50" i="9"/>
  <c r="M11" i="9"/>
  <c r="G51" i="8"/>
  <c r="J51" i="9"/>
  <c r="M12" i="9"/>
  <c r="G52" i="8"/>
  <c r="I49" i="5"/>
  <c r="J52" i="9"/>
  <c r="M13" i="9"/>
  <c r="G53" i="8"/>
  <c r="I50" i="5"/>
  <c r="J53" i="9"/>
  <c r="M14" i="9"/>
  <c r="G54" i="8"/>
  <c r="I51" i="5"/>
  <c r="J54" i="9"/>
  <c r="M15" i="9"/>
  <c r="G55" i="8"/>
  <c r="I52" i="5"/>
  <c r="J55" i="9"/>
  <c r="M16" i="9"/>
  <c r="G56" i="8"/>
  <c r="I53" i="5"/>
  <c r="J56" i="9"/>
  <c r="M17" i="9"/>
  <c r="G57" i="8"/>
  <c r="I54" i="5"/>
  <c r="J57" i="9"/>
  <c r="M18" i="9"/>
  <c r="G58" i="8"/>
  <c r="I55" i="5"/>
  <c r="J58" i="9"/>
  <c r="M19" i="9"/>
  <c r="I56" i="5"/>
  <c r="G59" i="8"/>
  <c r="J59" i="9"/>
  <c r="M20" i="9"/>
  <c r="G60" i="8"/>
  <c r="I57" i="5"/>
  <c r="J60" i="9"/>
  <c r="M21" i="9"/>
  <c r="G61" i="8"/>
  <c r="I58" i="5"/>
  <c r="J61" i="9"/>
  <c r="M22" i="9"/>
  <c r="G62" i="8"/>
  <c r="I59" i="5"/>
  <c r="J62" i="9"/>
  <c r="M23" i="9"/>
  <c r="G63" i="8"/>
  <c r="J63" i="9"/>
  <c r="M24" i="9"/>
  <c r="E43" i="8"/>
  <c r="G41" i="5"/>
  <c r="H43" i="9"/>
  <c r="G4" i="9"/>
  <c r="G42" i="5"/>
  <c r="E44" i="8"/>
  <c r="H44" i="9"/>
  <c r="G5" i="9"/>
  <c r="E45" i="8"/>
  <c r="G43" i="5"/>
  <c r="H45" i="9"/>
  <c r="G6" i="9"/>
  <c r="G44" i="5"/>
  <c r="E46" i="8"/>
  <c r="H46" i="9"/>
  <c r="G7" i="9"/>
  <c r="G45" i="5"/>
  <c r="E47" i="8"/>
  <c r="H47" i="9"/>
  <c r="G8" i="9"/>
  <c r="G46" i="5"/>
  <c r="E48" i="8"/>
  <c r="H48" i="9"/>
  <c r="G9" i="9"/>
  <c r="G47" i="5"/>
  <c r="E49" i="8"/>
  <c r="H49" i="9"/>
  <c r="G10" i="9"/>
  <c r="G48" i="5"/>
  <c r="E50" i="8"/>
  <c r="H50" i="9"/>
  <c r="G11" i="9"/>
  <c r="E51" i="8"/>
  <c r="H51" i="9"/>
  <c r="G12" i="9"/>
  <c r="G49" i="5"/>
  <c r="E52" i="8"/>
  <c r="H52" i="9"/>
  <c r="G13" i="9"/>
  <c r="G50" i="5"/>
  <c r="E53" i="8"/>
  <c r="H53" i="9"/>
  <c r="G14" i="9"/>
  <c r="G51" i="5"/>
  <c r="E54" i="8"/>
  <c r="H54" i="9"/>
  <c r="G15" i="9"/>
  <c r="E55" i="8"/>
  <c r="G52" i="5"/>
  <c r="H55" i="9"/>
  <c r="G16" i="9"/>
  <c r="G53" i="5"/>
  <c r="E56" i="8"/>
  <c r="H56" i="9"/>
  <c r="G17" i="9"/>
  <c r="E57" i="8"/>
  <c r="G54" i="5"/>
  <c r="H57" i="9"/>
  <c r="G18" i="9"/>
  <c r="G55" i="5"/>
  <c r="E58" i="8"/>
  <c r="H58" i="9"/>
  <c r="G19" i="9"/>
  <c r="G56" i="5"/>
  <c r="E59" i="8"/>
  <c r="H59" i="9"/>
  <c r="G20" i="9"/>
  <c r="G57" i="5"/>
  <c r="E60" i="8"/>
  <c r="H60" i="9"/>
  <c r="G21" i="9"/>
  <c r="G58" i="5"/>
  <c r="E61" i="8"/>
  <c r="H61" i="9"/>
  <c r="G22" i="9"/>
  <c r="E62" i="8"/>
  <c r="G59" i="5"/>
  <c r="H62" i="9"/>
  <c r="G23" i="9"/>
  <c r="E63" i="8"/>
  <c r="H63" i="9"/>
  <c r="G24" i="9"/>
  <c r="I42" i="8"/>
  <c r="K40" i="5"/>
  <c r="L42" i="9"/>
  <c r="S3" i="9"/>
  <c r="H42" i="8"/>
  <c r="J40" i="5"/>
  <c r="K42" i="9"/>
  <c r="P3" i="9"/>
  <c r="G42" i="8"/>
  <c r="I40" i="5"/>
  <c r="J42" i="9"/>
  <c r="M3" i="9"/>
  <c r="F42" i="8"/>
  <c r="H40" i="5"/>
  <c r="I42" i="9"/>
  <c r="J3" i="9"/>
  <c r="G40" i="5"/>
  <c r="E42" i="8"/>
  <c r="H42" i="9"/>
  <c r="G3" i="9"/>
  <c r="M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R3" i="5"/>
  <c r="O3" i="5"/>
  <c r="L3" i="5"/>
  <c r="I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</calcChain>
</file>

<file path=xl/sharedStrings.xml><?xml version="1.0" encoding="utf-8"?>
<sst xmlns="http://schemas.openxmlformats.org/spreadsheetml/2006/main" count="3345" uniqueCount="198">
  <si>
    <t>Jugadores</t>
  </si>
  <si>
    <t>PARTIDO 1</t>
  </si>
  <si>
    <t>NOMBRE</t>
  </si>
  <si>
    <t>MINUTOS</t>
  </si>
  <si>
    <t>TARJETAS</t>
  </si>
  <si>
    <t>AMARILLAS</t>
  </si>
  <si>
    <t>ROJAS</t>
  </si>
  <si>
    <t>ANOTACIONES</t>
  </si>
  <si>
    <t>GOLES</t>
  </si>
  <si>
    <t>ASISTENCIAS</t>
  </si>
  <si>
    <t>Jon Villanueva</t>
  </si>
  <si>
    <t>Moha</t>
  </si>
  <si>
    <t>Miguelito</t>
  </si>
  <si>
    <t>Felix</t>
  </si>
  <si>
    <t>Gustavo</t>
  </si>
  <si>
    <t>Victor Poveda</t>
  </si>
  <si>
    <t>Alberto Durán</t>
  </si>
  <si>
    <t>Mansour</t>
  </si>
  <si>
    <t>Souley</t>
  </si>
  <si>
    <t>-</t>
  </si>
  <si>
    <t>Mati</t>
  </si>
  <si>
    <t>Diego Benito</t>
  </si>
  <si>
    <t>Amaro</t>
  </si>
  <si>
    <t>Trejo</t>
  </si>
  <si>
    <t>Carlos Cristeto</t>
  </si>
  <si>
    <t>Alvarito</t>
  </si>
  <si>
    <t>Caramelo</t>
  </si>
  <si>
    <t>Fassani</t>
  </si>
  <si>
    <t>Javi Navas</t>
  </si>
  <si>
    <t>Martin Galvan</t>
  </si>
  <si>
    <t>PARTIDO 2</t>
  </si>
  <si>
    <t>PARTIDO 3</t>
  </si>
  <si>
    <t>PARTIDO 4</t>
  </si>
  <si>
    <t>PARTIDO 5</t>
  </si>
  <si>
    <t>PARTIDO 6</t>
  </si>
  <si>
    <t>PARTIDO 7</t>
  </si>
  <si>
    <t>PARTIDO 8</t>
  </si>
  <si>
    <t>PARTIDO 9</t>
  </si>
  <si>
    <t>PARTIDO 10</t>
  </si>
  <si>
    <t>PARTIDO 11</t>
  </si>
  <si>
    <t>PARTIDO 12</t>
  </si>
  <si>
    <t>PARTIDO 13</t>
  </si>
  <si>
    <t>PARTIDO 17</t>
  </si>
  <si>
    <t>PARTIDO 16</t>
  </si>
  <si>
    <t>PARTIDO 15</t>
  </si>
  <si>
    <t>PARTIDO 14</t>
  </si>
  <si>
    <t xml:space="preserve"> ESTADISTICAS TOTALES</t>
  </si>
  <si>
    <t>ESTADÍSTICAS 2º VUELTA</t>
  </si>
  <si>
    <t>ESTADÍSTICAS 1º VUELTA</t>
  </si>
  <si>
    <t>TITULAR</t>
  </si>
  <si>
    <t>Jorge de Vicente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</si>
  <si>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02/08/2023</t>
    </r>
  </si>
  <si>
    <t>CD MÓSTOLES</t>
  </si>
  <si>
    <t>1- 0</t>
  </si>
  <si>
    <t>Mario Ibañez (FILIAL)</t>
  </si>
  <si>
    <t>Youssef (FILIAL)</t>
  </si>
  <si>
    <t>Villoria (FILIAL)</t>
  </si>
  <si>
    <t>Sergio Sousa (FILIAL)</t>
  </si>
  <si>
    <t>Imanol (FILIAL)</t>
  </si>
  <si>
    <t>CIUDAD RODRIGO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</si>
  <si>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05/08/2023</t>
    </r>
  </si>
  <si>
    <t>Primera parte</t>
  </si>
  <si>
    <t>Segunda parte</t>
  </si>
  <si>
    <t>P.P</t>
  </si>
  <si>
    <t>Asier</t>
  </si>
  <si>
    <t>Quiroga</t>
  </si>
  <si>
    <t>Primera Parte</t>
  </si>
  <si>
    <t>Segunda Parte</t>
  </si>
  <si>
    <t>7- 0</t>
  </si>
  <si>
    <t>ALCORCON B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</si>
  <si>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09/08/2023</t>
    </r>
  </si>
  <si>
    <t>0 - 0</t>
  </si>
  <si>
    <t>Asier(FILIAL)</t>
  </si>
  <si>
    <t>Quiroga(FILIAL)</t>
  </si>
  <si>
    <t>Alvaro Bueno (FILIAL)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</si>
  <si>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13/08/2023</t>
    </r>
  </si>
  <si>
    <t>CD VILLARALBO</t>
  </si>
  <si>
    <t>CD SANTA MARTA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</si>
  <si>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20/08/2023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</si>
  <si>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27/08/2023</t>
    </r>
  </si>
  <si>
    <t>1 - 1</t>
  </si>
  <si>
    <t>ATLETICO BEMBIBRE</t>
  </si>
  <si>
    <t>JEHU</t>
  </si>
  <si>
    <t>GUIJUELO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</si>
  <si>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23/08/2023</t>
    </r>
  </si>
  <si>
    <t>1 - 3</t>
  </si>
  <si>
    <t>Javi Santos (FILIAL)</t>
  </si>
  <si>
    <t>Carrasco (FILIAL)</t>
  </si>
  <si>
    <t>Joshua (FILIAL)</t>
  </si>
  <si>
    <t>Yussef (FILIAL)</t>
  </si>
  <si>
    <t>David (FILIAL)</t>
  </si>
  <si>
    <t>Cascon (FILIAL)</t>
  </si>
  <si>
    <t>Maca (FILIAL)</t>
  </si>
  <si>
    <t>Mario (FILIAL)</t>
  </si>
  <si>
    <t>Kike (FILIAL)</t>
  </si>
  <si>
    <t>Giancarlo (FILIAL)</t>
  </si>
  <si>
    <t>0 - 1</t>
  </si>
  <si>
    <t>NUMANCIA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</si>
  <si>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06/09/2023</t>
    </r>
  </si>
  <si>
    <t>0 - 10</t>
  </si>
  <si>
    <t>10 - 20</t>
  </si>
  <si>
    <t>20 - 30</t>
  </si>
  <si>
    <t>30 - 40</t>
  </si>
  <si>
    <t>40 - 50</t>
  </si>
  <si>
    <t>50 - 60</t>
  </si>
  <si>
    <t>60 - 70</t>
  </si>
  <si>
    <t>70 - 80</t>
  </si>
  <si>
    <t>80 - 90</t>
  </si>
  <si>
    <t>CAMBIOS</t>
  </si>
  <si>
    <t>JORNADA</t>
  </si>
  <si>
    <t>EQUIPO LOCAL</t>
  </si>
  <si>
    <t>GOLES LOCAL</t>
  </si>
  <si>
    <t>GOLES VISITANTE</t>
  </si>
  <si>
    <t>EQUIPO VISITANTE</t>
  </si>
  <si>
    <t>CD. Laguna</t>
  </si>
  <si>
    <t>Atco. Bembibre</t>
  </si>
  <si>
    <t>CD. Villaralbo</t>
  </si>
  <si>
    <t>Burgos CF B</t>
  </si>
  <si>
    <t>Salamanca UDS</t>
  </si>
  <si>
    <t>Palencia CF</t>
  </si>
  <si>
    <t>SD Almazán</t>
  </si>
  <si>
    <t>Atlético Tordesillas</t>
  </si>
  <si>
    <t>Júpiter Leonés</t>
  </si>
  <si>
    <t>Real Ávila</t>
  </si>
  <si>
    <t>Mirandés B</t>
  </si>
  <si>
    <t>DiocesanosAvila</t>
  </si>
  <si>
    <t>La Virgen del Camino</t>
  </si>
  <si>
    <t>Atl. Astorga</t>
  </si>
  <si>
    <t>UD. Santa Marta</t>
  </si>
  <si>
    <t>Palencia Cristo Atlético</t>
  </si>
  <si>
    <t>Ponferradina B</t>
  </si>
  <si>
    <t>Becerril</t>
  </si>
  <si>
    <t>GANADOR</t>
  </si>
  <si>
    <t>Equipo</t>
  </si>
  <si>
    <t>Partidos Jugados</t>
  </si>
  <si>
    <t>Partidos Ganados</t>
  </si>
  <si>
    <t>Partidos Empatados</t>
  </si>
  <si>
    <t>Partidos Perdidos</t>
  </si>
  <si>
    <t>Goles en Contra</t>
  </si>
  <si>
    <t>Diferencia Goles</t>
  </si>
  <si>
    <t>Puntos</t>
  </si>
  <si>
    <t>Partidos
Jugados</t>
  </si>
  <si>
    <t>Partidos 
Ganados</t>
  </si>
  <si>
    <t>Partidos 
Empatados</t>
  </si>
  <si>
    <t>Partidos 
Perdidos</t>
  </si>
  <si>
    <t>Goles 
A Favor</t>
  </si>
  <si>
    <t>Goles 
en Contra</t>
  </si>
  <si>
    <t>Diferencia 
Goles</t>
  </si>
  <si>
    <t>Posicion a 
Priori</t>
  </si>
  <si>
    <t>Grupo de empate 
a priori</t>
  </si>
  <si>
    <t xml:space="preserve">Puntos
</t>
  </si>
  <si>
    <t>Partidos Ganados
 Entre si</t>
  </si>
  <si>
    <t>Partidos Empatados
 Entre si</t>
  </si>
  <si>
    <t>Partidos Perdidos
 Entre si</t>
  </si>
  <si>
    <t>Puntos
 Entre si</t>
  </si>
  <si>
    <t>Grupo de Empate 
A priori (Equipo Local)</t>
  </si>
  <si>
    <t>Grupo de Empate 
A priori (Equipo Visitante)</t>
  </si>
  <si>
    <t>Posicion 
Criterio 1</t>
  </si>
  <si>
    <t>Grupo de Empate Criterio 1</t>
  </si>
  <si>
    <t>Grupo de Empate 
Criterio 1 (Equipo Local)</t>
  </si>
  <si>
    <t>Grupo de Empate Criterio 1 (Equipo Visitante)</t>
  </si>
  <si>
    <t>Goles
A Favor
Entre Si</t>
  </si>
  <si>
    <t>Goles
En Contra
Entre Si</t>
  </si>
  <si>
    <t>Diferencia
De Goles
Entre Si</t>
  </si>
  <si>
    <t>POSICION CRITERIO 2</t>
  </si>
  <si>
    <t>Grupo
de Empate 
Criterio 2</t>
  </si>
  <si>
    <t>Diferencia de Goles
General</t>
  </si>
  <si>
    <t>Posicion Criterio 3</t>
  </si>
  <si>
    <t>Grupo De Empate
Criterio 3</t>
  </si>
  <si>
    <t>Goles A Favor
General</t>
  </si>
  <si>
    <t>Posicion 
Criterio 4</t>
  </si>
  <si>
    <t>Grupo de Empate
Criterio 4</t>
  </si>
  <si>
    <t>Orden 
Alfabetico</t>
  </si>
  <si>
    <t>POSICION 
FINAL</t>
  </si>
  <si>
    <t>Goles  A Favor</t>
  </si>
  <si>
    <t>Posicion</t>
  </si>
  <si>
    <t>Prorroga</t>
  </si>
  <si>
    <t>Prórroga</t>
  </si>
  <si>
    <t>CD LA VIRGEN DEL CAMINO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</si>
  <si>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09/09/2023</t>
    </r>
  </si>
  <si>
    <t>MIRANDÉS B</t>
  </si>
  <si>
    <t>CD. BECERRIL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</si>
  <si>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17/09/2023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</si>
  <si>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24/09/2023</t>
    </r>
  </si>
  <si>
    <t>júpiter Leonés</t>
  </si>
  <si>
    <t>2 - 0</t>
  </si>
  <si>
    <t>0 - 4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</si>
  <si>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01/10/2023</t>
    </r>
  </si>
  <si>
    <t>CD. LAGUNA</t>
  </si>
  <si>
    <t>4 - 0</t>
  </si>
  <si>
    <t>BEMBIBRE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</si>
  <si>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08/10/2023</t>
    </r>
  </si>
  <si>
    <t>REAL ÁVILA</t>
  </si>
  <si>
    <t>0 - 2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</si>
  <si>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15/10/2023</t>
    </r>
  </si>
  <si>
    <t>CD. VILLARALBO</t>
  </si>
  <si>
    <t>0 - 5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</si>
  <si>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21/10/2023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</si>
</sst>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D7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3" fillId="4" borderId="4" xfId="0" applyFont="1" applyFill="1" applyBorder="1"/>
    <xf numFmtId="0" fontId="3" fillId="5" borderId="4" xfId="0" applyFont="1" applyFill="1" applyBorder="1"/>
    <xf numFmtId="0" fontId="3" fillId="7" borderId="4" xfId="0" applyFont="1" applyFill="1" applyBorder="1"/>
    <xf numFmtId="0" fontId="3" fillId="8" borderId="4" xfId="0" applyFont="1" applyFill="1" applyBorder="1"/>
    <xf numFmtId="0" fontId="3" fillId="0" borderId="5" xfId="0" applyFont="1" applyBorder="1"/>
    <xf numFmtId="0" fontId="2" fillId="0" borderId="4" xfId="0" applyFont="1" applyBorder="1"/>
    <xf numFmtId="0" fontId="2" fillId="0" borderId="6" xfId="0" applyFont="1" applyBorder="1"/>
    <xf numFmtId="0" fontId="3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10" borderId="4" xfId="0" applyFont="1" applyFill="1" applyBorder="1"/>
    <xf numFmtId="0" fontId="3" fillId="11" borderId="6" xfId="0" applyFont="1" applyFill="1" applyBorder="1"/>
    <xf numFmtId="0" fontId="3" fillId="4" borderId="5" xfId="0" applyFont="1" applyFill="1" applyBorder="1"/>
    <xf numFmtId="0" fontId="3" fillId="4" borderId="10" xfId="0" applyFont="1" applyFill="1" applyBorder="1"/>
    <xf numFmtId="0" fontId="3" fillId="7" borderId="11" xfId="0" applyFont="1" applyFill="1" applyBorder="1"/>
    <xf numFmtId="0" fontId="3" fillId="8" borderId="11" xfId="0" applyFont="1" applyFill="1" applyBorder="1"/>
    <xf numFmtId="0" fontId="3" fillId="11" borderId="11" xfId="0" applyFont="1" applyFill="1" applyBorder="1"/>
    <xf numFmtId="0" fontId="3" fillId="12" borderId="11" xfId="0" applyFont="1" applyFill="1" applyBorder="1"/>
    <xf numFmtId="0" fontId="3" fillId="13" borderId="11" xfId="0" applyFont="1" applyFill="1" applyBorder="1"/>
    <xf numFmtId="0" fontId="3" fillId="4" borderId="11" xfId="0" applyFont="1" applyFill="1" applyBorder="1"/>
    <xf numFmtId="0" fontId="0" fillId="0" borderId="4" xfId="0" applyBorder="1"/>
    <xf numFmtId="0" fontId="3" fillId="14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4" fillId="0" borderId="5" xfId="0" applyFont="1" applyBorder="1"/>
    <xf numFmtId="0" fontId="4" fillId="0" borderId="5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3" fillId="0" borderId="0" xfId="0" applyFont="1"/>
    <xf numFmtId="0" fontId="3" fillId="15" borderId="17" xfId="0" applyFont="1" applyFill="1" applyBorder="1" applyAlignment="1">
      <alignment horizontal="center" vertical="center"/>
    </xf>
    <xf numFmtId="0" fontId="3" fillId="16" borderId="17" xfId="0" applyFont="1" applyFill="1" applyBorder="1" applyAlignment="1">
      <alignment horizontal="center" vertical="center"/>
    </xf>
    <xf numFmtId="49" fontId="3" fillId="16" borderId="17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0" borderId="18" xfId="0" applyFont="1" applyFill="1" applyBorder="1"/>
    <xf numFmtId="49" fontId="3" fillId="8" borderId="17" xfId="0" applyNumberFormat="1" applyFont="1" applyFill="1" applyBorder="1" applyAlignment="1">
      <alignment horizontal="center" vertical="center"/>
    </xf>
    <xf numFmtId="0" fontId="3" fillId="4" borderId="21" xfId="0" applyFont="1" applyFill="1" applyBorder="1"/>
    <xf numFmtId="0" fontId="3" fillId="5" borderId="21" xfId="0" applyFont="1" applyFill="1" applyBorder="1"/>
    <xf numFmtId="0" fontId="3" fillId="10" borderId="21" xfId="0" applyFont="1" applyFill="1" applyBorder="1"/>
    <xf numFmtId="49" fontId="0" fillId="0" borderId="0" xfId="0" applyNumberFormat="1"/>
    <xf numFmtId="49" fontId="0" fillId="0" borderId="4" xfId="0" applyNumberFormat="1" applyBorder="1"/>
    <xf numFmtId="0" fontId="0" fillId="17" borderId="4" xfId="0" applyFill="1" applyBorder="1"/>
    <xf numFmtId="0" fontId="0" fillId="6" borderId="4" xfId="0" applyFill="1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1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8" borderId="0" xfId="0" applyFill="1"/>
    <xf numFmtId="0" fontId="5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9" borderId="1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6" fillId="18" borderId="22" xfId="0" applyFont="1" applyFill="1" applyBorder="1" applyAlignment="1">
      <alignment horizontal="center" vertical="center"/>
    </xf>
    <xf numFmtId="0" fontId="6" fillId="18" borderId="23" xfId="0" applyFont="1" applyFill="1" applyBorder="1" applyAlignment="1">
      <alignment horizontal="center" vertical="center"/>
    </xf>
    <xf numFmtId="0" fontId="6" fillId="18" borderId="23" xfId="0" applyFont="1" applyFill="1" applyBorder="1" applyAlignment="1">
      <alignment horizontal="center" vertical="center" wrapText="1"/>
    </xf>
    <xf numFmtId="0" fontId="6" fillId="18" borderId="24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49" fontId="0" fillId="0" borderId="4" xfId="0" applyNumberFormat="1" applyFill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1" fillId="17" borderId="0" xfId="0" applyFont="1" applyFill="1" applyBorder="1" applyAlignment="1">
      <alignment horizontal="center"/>
    </xf>
    <xf numFmtId="0" fontId="0" fillId="17" borderId="26" xfId="0" applyFill="1" applyBorder="1" applyAlignment="1">
      <alignment horizontal="center"/>
    </xf>
    <xf numFmtId="0" fontId="0" fillId="17" borderId="27" xfId="0" applyFill="1" applyBorder="1" applyAlignment="1">
      <alignment horizontal="center"/>
    </xf>
    <xf numFmtId="0" fontId="1" fillId="17" borderId="27" xfId="0" applyFont="1" applyFill="1" applyBorder="1" applyAlignment="1">
      <alignment horizontal="center"/>
    </xf>
    <xf numFmtId="0" fontId="0" fillId="17" borderId="28" xfId="0" applyFill="1" applyBorder="1" applyAlignment="1">
      <alignment horizontal="center"/>
    </xf>
    <xf numFmtId="49" fontId="3" fillId="15" borderId="17" xfId="0" applyNumberFormat="1" applyFont="1" applyFill="1" applyBorder="1" applyAlignment="1">
      <alignment horizontal="center" vertical="center"/>
    </xf>
    <xf numFmtId="0" fontId="0" fillId="17" borderId="2" xfId="0" applyFont="1" applyFill="1" applyBorder="1" applyAlignment="1">
      <alignment horizontal="center"/>
    </xf>
    <xf numFmtId="0" fontId="0" fillId="17" borderId="3" xfId="0" applyFont="1" applyFill="1" applyBorder="1" applyAlignment="1">
      <alignment horizontal="center"/>
    </xf>
    <xf numFmtId="0" fontId="0" fillId="17" borderId="0" xfId="0" applyFont="1" applyFill="1" applyBorder="1" applyAlignment="1">
      <alignment horizontal="center"/>
    </xf>
    <xf numFmtId="0" fontId="0" fillId="17" borderId="26" xfId="0" applyFont="1" applyFill="1" applyBorder="1" applyAlignment="1">
      <alignment horizontal="center"/>
    </xf>
    <xf numFmtId="0" fontId="0" fillId="17" borderId="27" xfId="0" applyFont="1" applyFill="1" applyBorder="1" applyAlignment="1">
      <alignment horizontal="center"/>
    </xf>
    <xf numFmtId="0" fontId="0" fillId="17" borderId="28" xfId="0" applyFont="1" applyFill="1" applyBorder="1" applyAlignment="1">
      <alignment horizontal="center"/>
    </xf>
    <xf numFmtId="49" fontId="3" fillId="19" borderId="17" xfId="0" applyNumberFormat="1" applyFont="1" applyFill="1" applyBorder="1" applyAlignment="1">
      <alignment horizontal="center" vertical="center"/>
    </xf>
    <xf numFmtId="49" fontId="3" fillId="20" borderId="17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 wrapText="1"/>
    </xf>
    <xf numFmtId="0" fontId="3" fillId="9" borderId="19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6" borderId="1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FF6D7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68620</xdr:rowOff>
    </xdr:from>
    <xdr:to>
      <xdr:col>6</xdr:col>
      <xdr:colOff>25400</xdr:colOff>
      <xdr:row>40</xdr:row>
      <xdr:rowOff>216278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9161820"/>
          <a:ext cx="4876800" cy="629880"/>
        </a:xfrm>
        <a:prstGeom prst="rect">
          <a:avLst/>
        </a:prstGeom>
      </xdr:spPr>
    </xdr:pic>
    <xdr:clientData/>
  </xdr:twoCellAnchor>
  <xdr:twoCellAnchor editAs="oneCell">
    <xdr:from>
      <xdr:col>0</xdr:col>
      <xdr:colOff>1282574</xdr:colOff>
      <xdr:row>34</xdr:row>
      <xdr:rowOff>0</xdr:rowOff>
    </xdr:from>
    <xdr:to>
      <xdr:col>5</xdr:col>
      <xdr:colOff>1018515</xdr:colOff>
      <xdr:row>36</xdr:row>
      <xdr:rowOff>40785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2574" y="8160693"/>
          <a:ext cx="4853664" cy="51936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41</xdr:row>
      <xdr:rowOff>50297</xdr:rowOff>
    </xdr:from>
    <xdr:to>
      <xdr:col>12</xdr:col>
      <xdr:colOff>0</xdr:colOff>
      <xdr:row>43</xdr:row>
      <xdr:rowOff>167411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2079" y="9707327"/>
          <a:ext cx="4853664" cy="568279"/>
        </a:xfrm>
        <a:prstGeom prst="rect">
          <a:avLst/>
        </a:prstGeom>
      </xdr:spPr>
    </xdr:pic>
    <xdr:clientData/>
  </xdr:twoCellAnchor>
  <xdr:twoCellAnchor editAs="oneCell">
    <xdr:from>
      <xdr:col>7</xdr:col>
      <xdr:colOff>12575</xdr:colOff>
      <xdr:row>37</xdr:row>
      <xdr:rowOff>37723</xdr:rowOff>
    </xdr:from>
    <xdr:to>
      <xdr:col>12</xdr:col>
      <xdr:colOff>0</xdr:colOff>
      <xdr:row>39</xdr:row>
      <xdr:rowOff>123450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14654" y="8852277"/>
          <a:ext cx="4841089" cy="563926"/>
        </a:xfrm>
        <a:prstGeom prst="rect">
          <a:avLst/>
        </a:prstGeom>
      </xdr:spPr>
    </xdr:pic>
    <xdr:clientData/>
  </xdr:twoCellAnchor>
  <xdr:twoCellAnchor editAs="oneCell">
    <xdr:from>
      <xdr:col>13</xdr:col>
      <xdr:colOff>25400</xdr:colOff>
      <xdr:row>41</xdr:row>
      <xdr:rowOff>50800</xdr:rowOff>
    </xdr:from>
    <xdr:to>
      <xdr:col>18</xdr:col>
      <xdr:colOff>12700</xdr:colOff>
      <xdr:row>49</xdr:row>
      <xdr:rowOff>75276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07900" y="9918700"/>
          <a:ext cx="4838700" cy="1700876"/>
        </a:xfrm>
        <a:prstGeom prst="rect">
          <a:avLst/>
        </a:prstGeom>
      </xdr:spPr>
    </xdr:pic>
    <xdr:clientData/>
  </xdr:twoCellAnchor>
  <xdr:twoCellAnchor editAs="oneCell">
    <xdr:from>
      <xdr:col>13</xdr:col>
      <xdr:colOff>12700</xdr:colOff>
      <xdr:row>37</xdr:row>
      <xdr:rowOff>0</xdr:rowOff>
    </xdr:from>
    <xdr:to>
      <xdr:col>18</xdr:col>
      <xdr:colOff>25400</xdr:colOff>
      <xdr:row>39</xdr:row>
      <xdr:rowOff>116968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95200" y="8978900"/>
          <a:ext cx="4864100" cy="5995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3"/>
  <sheetViews>
    <sheetView workbookViewId="0">
      <selection activeCell="K34" sqref="K34"/>
    </sheetView>
  </sheetViews>
  <sheetFormatPr baseColWidth="10" defaultRowHeight="16" x14ac:dyDescent="0.2"/>
  <cols>
    <col min="1" max="1" width="17" bestFit="1" customWidth="1"/>
    <col min="2" max="2" width="22.83203125" bestFit="1" customWidth="1"/>
    <col min="3" max="3" width="9.33203125" bestFit="1" customWidth="1"/>
    <col min="4" max="4" width="10.6640625" bestFit="1" customWidth="1"/>
    <col min="5" max="5" width="7.33203125" bestFit="1" customWidth="1"/>
    <col min="6" max="6" width="13.5" bestFit="1" customWidth="1"/>
    <col min="7" max="7" width="7.33203125" bestFit="1" customWidth="1"/>
    <col min="8" max="8" width="22.83203125" bestFit="1" customWidth="1"/>
    <col min="9" max="9" width="9.33203125" bestFit="1" customWidth="1"/>
    <col min="10" max="10" width="10.6640625" bestFit="1" customWidth="1"/>
    <col min="11" max="11" width="7.33203125" bestFit="1" customWidth="1"/>
    <col min="12" max="12" width="13.5" bestFit="1" customWidth="1"/>
    <col min="14" max="14" width="22.83203125" bestFit="1" customWidth="1"/>
    <col min="15" max="15" width="9.33203125" bestFit="1" customWidth="1"/>
    <col min="16" max="16" width="10.6640625" bestFit="1" customWidth="1"/>
    <col min="17" max="17" width="7.33203125" bestFit="1" customWidth="1"/>
    <col min="18" max="18" width="13.5" bestFit="1" customWidth="1"/>
    <col min="20" max="20" width="21.83203125" bestFit="1" customWidth="1"/>
    <col min="21" max="21" width="9.33203125" bestFit="1" customWidth="1"/>
    <col min="22" max="22" width="10.6640625" bestFit="1" customWidth="1"/>
    <col min="23" max="23" width="7.33203125" bestFit="1" customWidth="1"/>
    <col min="24" max="24" width="13.5" bestFit="1" customWidth="1"/>
  </cols>
  <sheetData>
    <row r="1" spans="2:24" ht="16" customHeight="1" thickBot="1" x14ac:dyDescent="0.25"/>
    <row r="2" spans="2:24" ht="30" customHeight="1" thickBot="1" x14ac:dyDescent="0.25">
      <c r="B2" s="24" t="s">
        <v>51</v>
      </c>
      <c r="C2" s="132" t="s">
        <v>52</v>
      </c>
      <c r="D2" s="132"/>
      <c r="E2" s="132"/>
      <c r="F2" s="23" t="s">
        <v>53</v>
      </c>
      <c r="H2" s="24" t="s">
        <v>60</v>
      </c>
      <c r="I2" s="132" t="s">
        <v>59</v>
      </c>
      <c r="J2" s="132"/>
      <c r="K2" s="132"/>
      <c r="L2" s="34" t="s">
        <v>68</v>
      </c>
      <c r="N2" s="24" t="s">
        <v>70</v>
      </c>
      <c r="O2" s="132" t="s">
        <v>69</v>
      </c>
      <c r="P2" s="132"/>
      <c r="Q2" s="132"/>
      <c r="R2" s="35" t="s">
        <v>71</v>
      </c>
      <c r="T2" s="24" t="s">
        <v>84</v>
      </c>
      <c r="U2" s="132" t="s">
        <v>83</v>
      </c>
      <c r="V2" s="132"/>
      <c r="W2" s="132"/>
      <c r="X2" s="45" t="s">
        <v>85</v>
      </c>
    </row>
    <row r="3" spans="2:24" ht="20" thickBot="1" x14ac:dyDescent="0.3">
      <c r="B3" s="137" t="s">
        <v>0</v>
      </c>
      <c r="C3" s="138"/>
      <c r="D3" s="138"/>
      <c r="E3" s="139" t="s">
        <v>7</v>
      </c>
      <c r="F3" s="140"/>
      <c r="H3" s="137" t="s">
        <v>0</v>
      </c>
      <c r="I3" s="138"/>
      <c r="J3" s="138"/>
      <c r="K3" s="139" t="s">
        <v>7</v>
      </c>
      <c r="L3" s="140"/>
      <c r="N3" s="137" t="s">
        <v>0</v>
      </c>
      <c r="O3" s="138"/>
      <c r="P3" s="138"/>
      <c r="Q3" s="139" t="s">
        <v>7</v>
      </c>
      <c r="R3" s="140"/>
      <c r="T3" s="133" t="s">
        <v>0</v>
      </c>
      <c r="U3" s="134"/>
      <c r="V3" s="134"/>
      <c r="W3" s="135" t="s">
        <v>7</v>
      </c>
      <c r="X3" s="136"/>
    </row>
    <row r="4" spans="2:24" ht="19" x14ac:dyDescent="0.25">
      <c r="B4" s="14" t="s">
        <v>2</v>
      </c>
      <c r="C4" s="2" t="s">
        <v>49</v>
      </c>
      <c r="D4" s="3" t="s">
        <v>3</v>
      </c>
      <c r="E4" s="12" t="s">
        <v>8</v>
      </c>
      <c r="F4" s="13" t="s">
        <v>9</v>
      </c>
      <c r="H4" s="14" t="s">
        <v>2</v>
      </c>
      <c r="I4" s="2" t="s">
        <v>49</v>
      </c>
      <c r="J4" s="3" t="s">
        <v>3</v>
      </c>
      <c r="K4" s="12" t="s">
        <v>8</v>
      </c>
      <c r="L4" s="13" t="s">
        <v>9</v>
      </c>
      <c r="N4" s="14" t="s">
        <v>2</v>
      </c>
      <c r="O4" s="2" t="s">
        <v>49</v>
      </c>
      <c r="P4" s="3" t="s">
        <v>3</v>
      </c>
      <c r="Q4" s="12" t="s">
        <v>8</v>
      </c>
      <c r="R4" s="13" t="s">
        <v>9</v>
      </c>
      <c r="T4" s="15" t="s">
        <v>2</v>
      </c>
      <c r="U4" s="46" t="s">
        <v>49</v>
      </c>
      <c r="V4" s="47" t="s">
        <v>3</v>
      </c>
      <c r="W4" s="48" t="s">
        <v>8</v>
      </c>
      <c r="X4" s="18" t="s">
        <v>9</v>
      </c>
    </row>
    <row r="5" spans="2:24" ht="19" x14ac:dyDescent="0.25">
      <c r="B5" s="6" t="s">
        <v>10</v>
      </c>
      <c r="C5" s="7">
        <v>1</v>
      </c>
      <c r="D5" s="7">
        <v>45</v>
      </c>
      <c r="E5" s="7"/>
      <c r="F5" s="8"/>
      <c r="H5" s="6" t="s">
        <v>10</v>
      </c>
      <c r="I5" s="7">
        <v>1</v>
      </c>
      <c r="J5" s="7">
        <v>45</v>
      </c>
      <c r="K5" s="7"/>
      <c r="L5" s="8"/>
      <c r="N5" s="6" t="s">
        <v>10</v>
      </c>
      <c r="O5" s="7">
        <v>1</v>
      </c>
      <c r="P5" s="7">
        <v>61</v>
      </c>
      <c r="Q5" s="7"/>
      <c r="R5" s="8"/>
      <c r="T5" s="6" t="s">
        <v>10</v>
      </c>
      <c r="U5" s="7"/>
      <c r="V5" s="7"/>
      <c r="W5" s="7"/>
      <c r="X5" s="8"/>
    </row>
    <row r="6" spans="2:24" ht="19" x14ac:dyDescent="0.25">
      <c r="B6" s="6" t="s">
        <v>11</v>
      </c>
      <c r="C6" s="7"/>
      <c r="D6" s="7">
        <v>31</v>
      </c>
      <c r="E6" s="7"/>
      <c r="F6" s="8"/>
      <c r="H6" s="6" t="s">
        <v>11</v>
      </c>
      <c r="I6" s="7"/>
      <c r="J6" s="7">
        <v>28</v>
      </c>
      <c r="K6" s="7"/>
      <c r="L6" s="8"/>
      <c r="N6" s="6" t="s">
        <v>11</v>
      </c>
      <c r="O6" s="7"/>
      <c r="P6" s="7">
        <v>29</v>
      </c>
      <c r="Q6" s="7"/>
      <c r="R6" s="8"/>
      <c r="T6" s="6" t="s">
        <v>11</v>
      </c>
      <c r="U6" s="7">
        <v>1</v>
      </c>
      <c r="V6" s="7">
        <v>90</v>
      </c>
      <c r="W6" s="7"/>
      <c r="X6" s="8"/>
    </row>
    <row r="7" spans="2:24" ht="19" x14ac:dyDescent="0.25">
      <c r="B7" s="6" t="s">
        <v>12</v>
      </c>
      <c r="C7" s="7">
        <v>1</v>
      </c>
      <c r="D7" s="7">
        <v>45</v>
      </c>
      <c r="E7" s="7"/>
      <c r="F7" s="8"/>
      <c r="H7" s="6" t="s">
        <v>12</v>
      </c>
      <c r="I7" s="7">
        <v>1</v>
      </c>
      <c r="J7" s="7">
        <v>45</v>
      </c>
      <c r="K7" s="7"/>
      <c r="L7" s="8"/>
      <c r="N7" s="6" t="s">
        <v>12</v>
      </c>
      <c r="O7" s="7">
        <v>1</v>
      </c>
      <c r="P7" s="7">
        <v>61</v>
      </c>
      <c r="Q7" s="7"/>
      <c r="R7" s="8"/>
      <c r="T7" s="6" t="s">
        <v>12</v>
      </c>
      <c r="U7" s="7"/>
      <c r="V7" s="7"/>
      <c r="W7" s="7"/>
      <c r="X7" s="8"/>
    </row>
    <row r="8" spans="2:24" ht="19" x14ac:dyDescent="0.25">
      <c r="B8" s="6" t="s">
        <v>13</v>
      </c>
      <c r="C8" s="7"/>
      <c r="D8" s="7">
        <v>45</v>
      </c>
      <c r="E8" s="7"/>
      <c r="F8" s="8"/>
      <c r="H8" s="6" t="s">
        <v>13</v>
      </c>
      <c r="I8" s="7"/>
      <c r="J8" s="7">
        <v>45</v>
      </c>
      <c r="K8" s="7"/>
      <c r="L8" s="8"/>
      <c r="N8" s="6" t="s">
        <v>13</v>
      </c>
      <c r="O8" s="7"/>
      <c r="P8" s="7">
        <v>29</v>
      </c>
      <c r="Q8" s="7"/>
      <c r="R8" s="8"/>
      <c r="T8" s="6" t="s">
        <v>13</v>
      </c>
      <c r="U8" s="7">
        <v>1</v>
      </c>
      <c r="V8" s="7">
        <v>79</v>
      </c>
      <c r="W8" s="7"/>
      <c r="X8" s="8"/>
    </row>
    <row r="9" spans="2:24" ht="19" x14ac:dyDescent="0.25">
      <c r="B9" s="6" t="s">
        <v>14</v>
      </c>
      <c r="C9" s="7">
        <v>1</v>
      </c>
      <c r="D9" s="7">
        <v>45</v>
      </c>
      <c r="E9" s="7"/>
      <c r="F9" s="8"/>
      <c r="H9" s="6" t="s">
        <v>14</v>
      </c>
      <c r="I9" s="7">
        <v>1</v>
      </c>
      <c r="J9" s="7">
        <v>63</v>
      </c>
      <c r="K9" s="7"/>
      <c r="L9" s="8">
        <v>1</v>
      </c>
      <c r="N9" s="6" t="s">
        <v>14</v>
      </c>
      <c r="O9" s="7"/>
      <c r="P9" s="7">
        <v>29</v>
      </c>
      <c r="Q9" s="7"/>
      <c r="R9" s="8"/>
      <c r="T9" s="6" t="s">
        <v>14</v>
      </c>
      <c r="U9" s="7">
        <v>1</v>
      </c>
      <c r="V9" s="7">
        <v>45</v>
      </c>
      <c r="W9" s="7"/>
      <c r="X9" s="8"/>
    </row>
    <row r="10" spans="2:24" ht="19" x14ac:dyDescent="0.25">
      <c r="B10" s="6" t="s">
        <v>15</v>
      </c>
      <c r="C10" s="7"/>
      <c r="D10" s="7">
        <v>45</v>
      </c>
      <c r="E10" s="7"/>
      <c r="F10" s="8"/>
      <c r="H10" s="6" t="s">
        <v>15</v>
      </c>
      <c r="I10" s="7">
        <v>1</v>
      </c>
      <c r="J10" s="7">
        <v>45</v>
      </c>
      <c r="K10" s="7"/>
      <c r="L10" s="8"/>
      <c r="N10" s="6" t="s">
        <v>15</v>
      </c>
      <c r="O10" s="7">
        <v>1</v>
      </c>
      <c r="P10" s="7">
        <v>45</v>
      </c>
      <c r="Q10" s="7"/>
      <c r="R10" s="8"/>
      <c r="T10" s="6" t="s">
        <v>15</v>
      </c>
      <c r="U10" s="7"/>
      <c r="V10" s="7"/>
      <c r="W10" s="7"/>
      <c r="X10" s="8"/>
    </row>
    <row r="11" spans="2:24" ht="19" x14ac:dyDescent="0.25">
      <c r="B11" s="6" t="s">
        <v>16</v>
      </c>
      <c r="C11" s="7"/>
      <c r="D11" s="7">
        <v>45</v>
      </c>
      <c r="E11" s="7"/>
      <c r="F11" s="8"/>
      <c r="H11" s="6" t="s">
        <v>16</v>
      </c>
      <c r="I11" s="7">
        <v>1</v>
      </c>
      <c r="J11" s="7">
        <v>45</v>
      </c>
      <c r="K11" s="7"/>
      <c r="L11" s="8"/>
      <c r="N11" s="6" t="s">
        <v>16</v>
      </c>
      <c r="O11" s="7">
        <v>1</v>
      </c>
      <c r="P11" s="7">
        <v>70</v>
      </c>
      <c r="Q11" s="7"/>
      <c r="R11" s="8"/>
      <c r="T11" s="6" t="s">
        <v>16</v>
      </c>
      <c r="U11" s="7"/>
      <c r="V11" s="7"/>
      <c r="W11" s="7"/>
      <c r="X11" s="8"/>
    </row>
    <row r="12" spans="2:24" ht="19" x14ac:dyDescent="0.25">
      <c r="B12" s="6" t="s">
        <v>17</v>
      </c>
      <c r="C12" s="7">
        <v>1</v>
      </c>
      <c r="D12" s="7">
        <v>45</v>
      </c>
      <c r="E12" s="7"/>
      <c r="F12" s="8"/>
      <c r="H12" s="6" t="s">
        <v>17</v>
      </c>
      <c r="I12" s="7">
        <v>1</v>
      </c>
      <c r="J12" s="7">
        <v>55</v>
      </c>
      <c r="K12" s="7"/>
      <c r="L12" s="8"/>
      <c r="N12" s="6" t="s">
        <v>17</v>
      </c>
      <c r="O12" s="7">
        <v>1</v>
      </c>
      <c r="P12" s="7">
        <v>45</v>
      </c>
      <c r="Q12" s="7"/>
      <c r="R12" s="8"/>
      <c r="T12" s="6" t="s">
        <v>17</v>
      </c>
      <c r="U12" s="7"/>
      <c r="V12" s="7"/>
      <c r="W12" s="7"/>
      <c r="X12" s="8"/>
    </row>
    <row r="13" spans="2:24" ht="19" x14ac:dyDescent="0.25">
      <c r="B13" s="6" t="s">
        <v>18</v>
      </c>
      <c r="C13" s="7"/>
      <c r="D13" s="7">
        <v>0</v>
      </c>
      <c r="E13" s="7"/>
      <c r="F13" s="8"/>
      <c r="H13" s="6" t="s">
        <v>18</v>
      </c>
      <c r="I13" s="7"/>
      <c r="J13" s="7"/>
      <c r="K13" s="7"/>
      <c r="L13" s="8"/>
      <c r="N13" s="6" t="s">
        <v>18</v>
      </c>
      <c r="O13" s="7"/>
      <c r="P13" s="7"/>
      <c r="Q13" s="7"/>
      <c r="R13" s="8"/>
      <c r="T13" s="6" t="s">
        <v>18</v>
      </c>
      <c r="U13" s="7">
        <v>1</v>
      </c>
      <c r="V13" s="7">
        <v>60</v>
      </c>
      <c r="W13" s="7"/>
      <c r="X13" s="8"/>
    </row>
    <row r="14" spans="2:24" ht="19" x14ac:dyDescent="0.25">
      <c r="B14" s="6" t="s">
        <v>19</v>
      </c>
      <c r="C14" s="7"/>
      <c r="D14" s="7">
        <v>0</v>
      </c>
      <c r="E14" s="7"/>
      <c r="F14" s="8"/>
      <c r="H14" s="6" t="s">
        <v>19</v>
      </c>
      <c r="I14" s="7"/>
      <c r="J14" s="7"/>
      <c r="K14" s="7"/>
      <c r="L14" s="8"/>
      <c r="N14" s="6" t="s">
        <v>19</v>
      </c>
      <c r="O14" s="7"/>
      <c r="P14" s="7"/>
      <c r="Q14" s="7"/>
      <c r="R14" s="8"/>
      <c r="T14" s="6" t="s">
        <v>19</v>
      </c>
      <c r="U14" s="7"/>
      <c r="V14" s="7"/>
      <c r="W14" s="7"/>
      <c r="X14" s="8"/>
    </row>
    <row r="15" spans="2:24" ht="19" x14ac:dyDescent="0.25">
      <c r="B15" s="6" t="s">
        <v>20</v>
      </c>
      <c r="C15" s="7"/>
      <c r="D15" s="7">
        <v>45</v>
      </c>
      <c r="E15" s="7"/>
      <c r="F15" s="8"/>
      <c r="H15" s="6" t="s">
        <v>20</v>
      </c>
      <c r="I15" s="7">
        <v>1</v>
      </c>
      <c r="J15" s="7">
        <v>45</v>
      </c>
      <c r="K15" s="7"/>
      <c r="L15" s="8"/>
      <c r="N15" s="6" t="s">
        <v>20</v>
      </c>
      <c r="O15" s="7">
        <v>1</v>
      </c>
      <c r="P15" s="7">
        <v>45</v>
      </c>
      <c r="Q15" s="7"/>
      <c r="R15" s="8"/>
      <c r="T15" s="6" t="s">
        <v>20</v>
      </c>
      <c r="U15" s="7">
        <v>1</v>
      </c>
      <c r="V15" s="7">
        <v>60</v>
      </c>
      <c r="W15" s="7">
        <v>1</v>
      </c>
      <c r="X15" s="8"/>
    </row>
    <row r="16" spans="2:24" ht="19" x14ac:dyDescent="0.25">
      <c r="B16" s="6" t="s">
        <v>21</v>
      </c>
      <c r="C16" s="7"/>
      <c r="D16" s="7">
        <v>45</v>
      </c>
      <c r="E16" s="7"/>
      <c r="F16" s="8"/>
      <c r="H16" s="6" t="s">
        <v>21</v>
      </c>
      <c r="I16" s="7">
        <v>1</v>
      </c>
      <c r="J16" s="7">
        <v>45</v>
      </c>
      <c r="K16" s="7">
        <v>1</v>
      </c>
      <c r="L16" s="8">
        <v>1</v>
      </c>
      <c r="N16" s="6" t="s">
        <v>21</v>
      </c>
      <c r="O16" s="7"/>
      <c r="P16" s="7">
        <v>45</v>
      </c>
      <c r="Q16" s="7"/>
      <c r="R16" s="8"/>
      <c r="T16" s="6" t="s">
        <v>21</v>
      </c>
      <c r="U16" s="7">
        <v>1</v>
      </c>
      <c r="V16" s="7">
        <v>45</v>
      </c>
      <c r="W16" s="7"/>
      <c r="X16" s="8"/>
    </row>
    <row r="17" spans="2:24" ht="19" x14ac:dyDescent="0.25">
      <c r="B17" s="6" t="s">
        <v>22</v>
      </c>
      <c r="C17" s="7">
        <v>1</v>
      </c>
      <c r="D17" s="7">
        <v>45</v>
      </c>
      <c r="E17" s="7"/>
      <c r="F17" s="8"/>
      <c r="H17" s="6" t="s">
        <v>22</v>
      </c>
      <c r="I17" s="7"/>
      <c r="J17" s="7">
        <v>45</v>
      </c>
      <c r="K17" s="7">
        <v>1</v>
      </c>
      <c r="L17" s="8"/>
      <c r="N17" s="6" t="s">
        <v>22</v>
      </c>
      <c r="O17" s="7">
        <v>1</v>
      </c>
      <c r="P17" s="7">
        <v>70</v>
      </c>
      <c r="Q17" s="7"/>
      <c r="R17" s="8"/>
      <c r="T17" s="6" t="s">
        <v>22</v>
      </c>
      <c r="U17" s="7"/>
      <c r="V17" s="7"/>
      <c r="W17" s="7"/>
      <c r="X17" s="8"/>
    </row>
    <row r="18" spans="2:24" ht="19" x14ac:dyDescent="0.25">
      <c r="B18" s="6" t="s">
        <v>23</v>
      </c>
      <c r="C18" s="7">
        <v>1</v>
      </c>
      <c r="D18" s="7">
        <v>45</v>
      </c>
      <c r="E18" s="7"/>
      <c r="F18" s="8"/>
      <c r="H18" s="6" t="s">
        <v>23</v>
      </c>
      <c r="I18" s="7"/>
      <c r="J18" s="7">
        <v>45</v>
      </c>
      <c r="K18" s="7"/>
      <c r="L18" s="8">
        <v>2</v>
      </c>
      <c r="N18" s="6" t="s">
        <v>23</v>
      </c>
      <c r="O18" s="7"/>
      <c r="P18" s="7">
        <v>29</v>
      </c>
      <c r="Q18" s="7"/>
      <c r="R18" s="8"/>
      <c r="T18" s="6" t="s">
        <v>23</v>
      </c>
      <c r="U18" s="7">
        <v>1</v>
      </c>
      <c r="V18" s="7">
        <v>79</v>
      </c>
      <c r="W18" s="7"/>
      <c r="X18" s="8"/>
    </row>
    <row r="19" spans="2:24" ht="19" x14ac:dyDescent="0.25">
      <c r="B19" s="6" t="s">
        <v>24</v>
      </c>
      <c r="C19" s="7">
        <v>1</v>
      </c>
      <c r="D19" s="7">
        <v>45</v>
      </c>
      <c r="E19" s="7"/>
      <c r="F19" s="8"/>
      <c r="H19" s="6" t="s">
        <v>24</v>
      </c>
      <c r="I19" s="7">
        <v>1</v>
      </c>
      <c r="J19" s="7">
        <v>55</v>
      </c>
      <c r="K19" s="7"/>
      <c r="L19" s="8"/>
      <c r="N19" s="6" t="s">
        <v>24</v>
      </c>
      <c r="O19" s="7">
        <v>1</v>
      </c>
      <c r="P19" s="7">
        <v>61</v>
      </c>
      <c r="Q19" s="7"/>
      <c r="R19" s="8"/>
      <c r="T19" s="6" t="s">
        <v>24</v>
      </c>
      <c r="U19" s="7"/>
      <c r="V19" s="7"/>
      <c r="W19" s="7"/>
      <c r="X19" s="8"/>
    </row>
    <row r="20" spans="2:24" ht="19" x14ac:dyDescent="0.25">
      <c r="B20" s="6" t="s">
        <v>25</v>
      </c>
      <c r="C20" s="7">
        <v>1</v>
      </c>
      <c r="D20" s="7">
        <v>45</v>
      </c>
      <c r="E20" s="7"/>
      <c r="F20" s="8"/>
      <c r="H20" s="6" t="s">
        <v>25</v>
      </c>
      <c r="I20" s="7">
        <v>1</v>
      </c>
      <c r="J20" s="7">
        <v>45</v>
      </c>
      <c r="K20" s="7"/>
      <c r="L20" s="8"/>
      <c r="N20" s="6" t="s">
        <v>25</v>
      </c>
      <c r="O20" s="7">
        <v>1</v>
      </c>
      <c r="P20" s="7">
        <v>45</v>
      </c>
      <c r="Q20" s="7"/>
      <c r="R20" s="8"/>
      <c r="T20" s="6" t="s">
        <v>25</v>
      </c>
      <c r="U20" s="7"/>
      <c r="V20" s="7"/>
      <c r="W20" s="7"/>
      <c r="X20" s="8"/>
    </row>
    <row r="21" spans="2:24" ht="19" x14ac:dyDescent="0.25">
      <c r="B21" s="6" t="s">
        <v>26</v>
      </c>
      <c r="C21" s="7"/>
      <c r="D21" s="7">
        <v>45</v>
      </c>
      <c r="E21" s="7"/>
      <c r="F21" s="8"/>
      <c r="H21" s="6" t="s">
        <v>26</v>
      </c>
      <c r="I21" s="7"/>
      <c r="J21" s="7">
        <v>27</v>
      </c>
      <c r="K21" s="7"/>
      <c r="L21" s="8"/>
      <c r="N21" s="6" t="s">
        <v>26</v>
      </c>
      <c r="O21" s="7">
        <v>1</v>
      </c>
      <c r="P21" s="7">
        <v>61</v>
      </c>
      <c r="Q21" s="7"/>
      <c r="R21" s="8"/>
      <c r="T21" s="6" t="s">
        <v>26</v>
      </c>
      <c r="U21" s="7"/>
      <c r="V21" s="7"/>
      <c r="W21" s="7"/>
      <c r="X21" s="8"/>
    </row>
    <row r="22" spans="2:24" ht="19" x14ac:dyDescent="0.25">
      <c r="B22" s="6" t="s">
        <v>27</v>
      </c>
      <c r="C22" s="7">
        <v>1</v>
      </c>
      <c r="D22" s="7">
        <v>45</v>
      </c>
      <c r="E22" s="7"/>
      <c r="F22" s="8"/>
      <c r="H22" s="6" t="s">
        <v>27</v>
      </c>
      <c r="I22" s="7"/>
      <c r="J22" s="7"/>
      <c r="K22" s="7"/>
      <c r="L22" s="8"/>
      <c r="N22" s="6" t="s">
        <v>27</v>
      </c>
      <c r="O22" s="7"/>
      <c r="P22" s="7"/>
      <c r="Q22" s="7"/>
      <c r="R22" s="8"/>
      <c r="T22" s="6" t="s">
        <v>27</v>
      </c>
      <c r="U22" s="7"/>
      <c r="V22" s="7"/>
      <c r="W22" s="7"/>
      <c r="X22" s="8"/>
    </row>
    <row r="23" spans="2:24" ht="19" x14ac:dyDescent="0.25">
      <c r="B23" s="6" t="s">
        <v>28</v>
      </c>
      <c r="C23" s="7"/>
      <c r="D23" s="7">
        <v>45</v>
      </c>
      <c r="E23" s="7"/>
      <c r="F23" s="8"/>
      <c r="H23" s="6" t="s">
        <v>28</v>
      </c>
      <c r="I23" s="7"/>
      <c r="J23" s="7">
        <v>27</v>
      </c>
      <c r="K23" s="7">
        <v>1</v>
      </c>
      <c r="L23" s="8"/>
      <c r="N23" s="6" t="s">
        <v>28</v>
      </c>
      <c r="O23" s="7">
        <v>1</v>
      </c>
      <c r="P23" s="7">
        <v>45</v>
      </c>
      <c r="Q23" s="7"/>
      <c r="R23" s="8"/>
      <c r="T23" s="6" t="s">
        <v>28</v>
      </c>
      <c r="U23" s="7"/>
      <c r="V23" s="7"/>
      <c r="W23" s="7"/>
      <c r="X23" s="8"/>
    </row>
    <row r="24" spans="2:24" ht="19" x14ac:dyDescent="0.25">
      <c r="B24" s="6" t="s">
        <v>29</v>
      </c>
      <c r="C24" s="7"/>
      <c r="D24" s="7">
        <v>0</v>
      </c>
      <c r="E24" s="7"/>
      <c r="F24" s="8"/>
      <c r="H24" s="6" t="s">
        <v>29</v>
      </c>
      <c r="I24" s="7"/>
      <c r="J24" s="7"/>
      <c r="K24" s="7"/>
      <c r="L24" s="8"/>
      <c r="N24" s="6" t="s">
        <v>29</v>
      </c>
      <c r="O24" s="7"/>
      <c r="P24" s="7"/>
      <c r="Q24" s="7"/>
      <c r="R24" s="8"/>
      <c r="T24" s="6" t="s">
        <v>29</v>
      </c>
      <c r="U24" s="7">
        <v>1</v>
      </c>
      <c r="V24" s="7">
        <v>60</v>
      </c>
      <c r="W24" s="7"/>
      <c r="X24" s="8">
        <v>1</v>
      </c>
    </row>
    <row r="25" spans="2:24" ht="19" x14ac:dyDescent="0.25">
      <c r="B25" s="6" t="s">
        <v>50</v>
      </c>
      <c r="C25" s="7"/>
      <c r="D25" s="7">
        <v>45</v>
      </c>
      <c r="E25" s="7"/>
      <c r="F25" s="8"/>
      <c r="H25" s="6" t="s">
        <v>50</v>
      </c>
      <c r="I25" s="7">
        <v>1</v>
      </c>
      <c r="J25" s="7">
        <v>63</v>
      </c>
      <c r="K25" s="7">
        <v>1</v>
      </c>
      <c r="L25" s="8"/>
      <c r="N25" s="6" t="s">
        <v>50</v>
      </c>
      <c r="O25" s="7"/>
      <c r="P25" s="7">
        <v>45</v>
      </c>
      <c r="Q25" s="7"/>
      <c r="R25" s="8"/>
      <c r="T25" s="6" t="s">
        <v>50</v>
      </c>
      <c r="U25" s="7">
        <v>1</v>
      </c>
      <c r="V25" s="7">
        <v>70</v>
      </c>
      <c r="W25" s="7"/>
      <c r="X25" s="8"/>
    </row>
    <row r="26" spans="2:24" ht="19" x14ac:dyDescent="0.25">
      <c r="B26" s="29" t="s">
        <v>54</v>
      </c>
      <c r="C26" s="7">
        <v>1</v>
      </c>
      <c r="D26" s="7">
        <v>45</v>
      </c>
      <c r="E26" s="7"/>
      <c r="F26" s="8"/>
      <c r="G26" s="25"/>
      <c r="H26" s="29" t="s">
        <v>54</v>
      </c>
      <c r="I26" s="7"/>
      <c r="J26" s="7">
        <v>35</v>
      </c>
      <c r="K26" s="7"/>
      <c r="L26" s="8"/>
      <c r="N26" s="29" t="s">
        <v>54</v>
      </c>
      <c r="O26" s="7"/>
      <c r="P26" s="7">
        <v>20</v>
      </c>
      <c r="Q26" s="7"/>
      <c r="R26" s="8"/>
      <c r="T26" s="29" t="s">
        <v>54</v>
      </c>
      <c r="U26" s="7"/>
      <c r="V26" s="7"/>
      <c r="W26" s="7"/>
      <c r="X26" s="8"/>
    </row>
    <row r="27" spans="2:24" ht="19" x14ac:dyDescent="0.25">
      <c r="B27" s="30" t="s">
        <v>74</v>
      </c>
      <c r="C27" s="22">
        <v>1</v>
      </c>
      <c r="D27" s="22">
        <v>45</v>
      </c>
      <c r="E27" s="22"/>
      <c r="F27" s="26"/>
      <c r="H27" s="30" t="s">
        <v>74</v>
      </c>
      <c r="I27" s="22"/>
      <c r="J27" s="22">
        <v>45</v>
      </c>
      <c r="K27" s="22"/>
      <c r="L27" s="26"/>
      <c r="N27" s="30" t="s">
        <v>74</v>
      </c>
      <c r="O27" s="22"/>
      <c r="P27" s="22">
        <v>45</v>
      </c>
      <c r="Q27" s="22"/>
      <c r="R27" s="26"/>
      <c r="T27" s="30" t="s">
        <v>74</v>
      </c>
      <c r="U27" s="22">
        <v>1</v>
      </c>
      <c r="V27" s="22">
        <v>70</v>
      </c>
      <c r="W27" s="22"/>
      <c r="X27" s="26"/>
    </row>
    <row r="28" spans="2:24" ht="19" x14ac:dyDescent="0.25">
      <c r="B28" s="30" t="s">
        <v>55</v>
      </c>
      <c r="C28" s="22"/>
      <c r="D28" s="22">
        <v>45</v>
      </c>
      <c r="E28" s="22"/>
      <c r="F28" s="26"/>
      <c r="H28" s="30" t="s">
        <v>55</v>
      </c>
      <c r="I28" s="22"/>
      <c r="J28" s="22">
        <v>45</v>
      </c>
      <c r="K28" s="22"/>
      <c r="L28" s="26"/>
      <c r="N28" s="30" t="s">
        <v>55</v>
      </c>
      <c r="O28" s="22"/>
      <c r="P28" s="22">
        <v>45</v>
      </c>
      <c r="Q28" s="22"/>
      <c r="R28" s="26"/>
      <c r="T28" s="30" t="s">
        <v>89</v>
      </c>
      <c r="U28" s="22"/>
      <c r="V28" s="22">
        <v>30</v>
      </c>
      <c r="W28" s="22"/>
      <c r="X28" s="26"/>
    </row>
    <row r="29" spans="2:24" ht="19" x14ac:dyDescent="0.25">
      <c r="B29" s="30" t="s">
        <v>56</v>
      </c>
      <c r="C29" s="22"/>
      <c r="D29" s="22">
        <v>34</v>
      </c>
      <c r="E29" s="22"/>
      <c r="F29" s="26"/>
      <c r="H29" s="30" t="s">
        <v>56</v>
      </c>
      <c r="I29" s="22"/>
      <c r="J29" s="22">
        <v>35</v>
      </c>
      <c r="K29" s="22"/>
      <c r="L29" s="26"/>
      <c r="N29" s="30" t="s">
        <v>56</v>
      </c>
      <c r="O29" s="22"/>
      <c r="P29" s="22">
        <v>20</v>
      </c>
      <c r="Q29" s="22"/>
      <c r="R29" s="26"/>
      <c r="T29" s="30" t="s">
        <v>56</v>
      </c>
      <c r="U29" s="22"/>
      <c r="V29" s="22"/>
      <c r="W29" s="22"/>
      <c r="X29" s="26"/>
    </row>
    <row r="30" spans="2:24" ht="19" x14ac:dyDescent="0.25">
      <c r="B30" s="30" t="s">
        <v>58</v>
      </c>
      <c r="C30" s="22"/>
      <c r="D30" s="22">
        <v>14</v>
      </c>
      <c r="E30" s="22"/>
      <c r="F30" s="26"/>
      <c r="H30" s="30" t="s">
        <v>58</v>
      </c>
      <c r="I30" s="22"/>
      <c r="J30" s="22"/>
      <c r="K30" s="22"/>
      <c r="L30" s="26"/>
      <c r="N30" s="30" t="s">
        <v>58</v>
      </c>
      <c r="O30" s="22"/>
      <c r="P30" s="22"/>
      <c r="Q30" s="22"/>
      <c r="R30" s="26"/>
      <c r="T30" s="30" t="s">
        <v>58</v>
      </c>
      <c r="U30" s="22"/>
      <c r="V30" s="22"/>
      <c r="W30" s="22"/>
      <c r="X30" s="26"/>
    </row>
    <row r="31" spans="2:24" ht="20" thickBot="1" x14ac:dyDescent="0.3">
      <c r="B31" s="31" t="s">
        <v>57</v>
      </c>
      <c r="C31" s="27"/>
      <c r="D31" s="27">
        <v>11</v>
      </c>
      <c r="E31" s="27"/>
      <c r="F31" s="28"/>
      <c r="H31" s="30" t="s">
        <v>57</v>
      </c>
      <c r="I31" s="22"/>
      <c r="J31" s="22"/>
      <c r="K31" s="22"/>
      <c r="L31" s="26"/>
      <c r="N31" s="30" t="s">
        <v>57</v>
      </c>
      <c r="O31" s="22"/>
      <c r="P31" s="22"/>
      <c r="Q31" s="22"/>
      <c r="R31" s="26"/>
      <c r="T31" s="30" t="s">
        <v>57</v>
      </c>
      <c r="U31" s="22"/>
      <c r="V31" s="22"/>
      <c r="W31" s="22"/>
      <c r="X31" s="26"/>
    </row>
    <row r="32" spans="2:24" ht="19" x14ac:dyDescent="0.25">
      <c r="H32" s="6" t="s">
        <v>64</v>
      </c>
      <c r="I32" s="22"/>
      <c r="J32" s="22">
        <v>45</v>
      </c>
      <c r="K32" s="22">
        <v>2</v>
      </c>
      <c r="L32" s="26"/>
      <c r="N32" s="6" t="s">
        <v>72</v>
      </c>
      <c r="O32" s="22"/>
      <c r="P32" s="22">
        <v>45</v>
      </c>
      <c r="Q32" s="22"/>
      <c r="R32" s="26"/>
      <c r="T32" s="6" t="s">
        <v>72</v>
      </c>
      <c r="U32" s="22"/>
      <c r="V32" s="22">
        <v>45</v>
      </c>
      <c r="W32" s="22"/>
      <c r="X32" s="26"/>
    </row>
    <row r="33" spans="2:24" ht="19" x14ac:dyDescent="0.25">
      <c r="H33" s="30" t="s">
        <v>65</v>
      </c>
      <c r="I33" s="22"/>
      <c r="J33" s="22">
        <v>17</v>
      </c>
      <c r="K33" s="22"/>
      <c r="L33" s="26"/>
      <c r="N33" s="30" t="s">
        <v>73</v>
      </c>
      <c r="O33" s="22"/>
      <c r="P33" s="22"/>
      <c r="Q33" s="22"/>
      <c r="R33" s="26"/>
      <c r="T33" s="30" t="s">
        <v>73</v>
      </c>
      <c r="U33" s="22"/>
      <c r="V33" s="22"/>
      <c r="W33" s="22"/>
      <c r="X33" s="26"/>
    </row>
    <row r="34" spans="2:24" ht="20" thickBot="1" x14ac:dyDescent="0.3">
      <c r="B34" s="32" t="s">
        <v>61</v>
      </c>
      <c r="H34" s="31" t="s">
        <v>63</v>
      </c>
      <c r="I34" s="27"/>
      <c r="J34" s="27"/>
      <c r="K34" s="27">
        <v>1</v>
      </c>
      <c r="L34" s="28"/>
      <c r="N34" s="31"/>
      <c r="O34" s="27"/>
      <c r="P34" s="27"/>
      <c r="Q34" s="27"/>
      <c r="R34" s="28"/>
      <c r="T34" s="30" t="s">
        <v>86</v>
      </c>
      <c r="U34" s="22">
        <v>1</v>
      </c>
      <c r="V34" s="22">
        <v>45</v>
      </c>
      <c r="W34" s="22"/>
      <c r="X34" s="26"/>
    </row>
    <row r="35" spans="2:24" ht="19" x14ac:dyDescent="0.25">
      <c r="T35" s="30" t="s">
        <v>87</v>
      </c>
      <c r="U35" s="22"/>
      <c r="V35" s="22">
        <v>45</v>
      </c>
      <c r="W35" s="22"/>
      <c r="X35" s="26"/>
    </row>
    <row r="36" spans="2:24" ht="19" x14ac:dyDescent="0.25">
      <c r="T36" s="30" t="s">
        <v>88</v>
      </c>
      <c r="U36" s="22"/>
      <c r="V36" s="22">
        <v>45</v>
      </c>
      <c r="W36" s="22"/>
      <c r="X36" s="26"/>
    </row>
    <row r="37" spans="2:24" ht="19" x14ac:dyDescent="0.25">
      <c r="H37" s="33" t="s">
        <v>66</v>
      </c>
      <c r="N37" s="33" t="s">
        <v>66</v>
      </c>
      <c r="T37" s="30" t="s">
        <v>90</v>
      </c>
      <c r="U37" s="22"/>
      <c r="V37" s="22">
        <v>30</v>
      </c>
      <c r="W37" s="22"/>
      <c r="X37" s="26"/>
    </row>
    <row r="38" spans="2:24" ht="19" x14ac:dyDescent="0.25">
      <c r="B38" s="33" t="s">
        <v>62</v>
      </c>
      <c r="T38" s="30" t="s">
        <v>91</v>
      </c>
      <c r="U38" s="22"/>
      <c r="V38" s="22">
        <v>30</v>
      </c>
      <c r="W38" s="22"/>
      <c r="X38" s="26"/>
    </row>
    <row r="39" spans="2:24" ht="19" x14ac:dyDescent="0.25">
      <c r="T39" s="30" t="s">
        <v>92</v>
      </c>
      <c r="U39" s="22"/>
      <c r="V39" s="22">
        <v>20</v>
      </c>
      <c r="W39" s="22"/>
      <c r="X39" s="26"/>
    </row>
    <row r="40" spans="2:24" ht="19" x14ac:dyDescent="0.25">
      <c r="T40" s="30" t="s">
        <v>93</v>
      </c>
      <c r="U40" s="22"/>
      <c r="V40" s="22">
        <v>20</v>
      </c>
      <c r="W40" s="22"/>
      <c r="X40" s="26"/>
    </row>
    <row r="41" spans="2:24" ht="19" x14ac:dyDescent="0.25">
      <c r="H41" s="33" t="s">
        <v>67</v>
      </c>
      <c r="N41" s="33" t="s">
        <v>67</v>
      </c>
      <c r="T41" s="30" t="s">
        <v>94</v>
      </c>
      <c r="U41" s="22"/>
      <c r="V41" s="22">
        <v>11</v>
      </c>
      <c r="W41" s="22"/>
      <c r="X41" s="26"/>
    </row>
    <row r="42" spans="2:24" ht="20" thickBot="1" x14ac:dyDescent="0.3">
      <c r="T42" s="31" t="s">
        <v>95</v>
      </c>
      <c r="U42" s="27"/>
      <c r="V42" s="27">
        <v>11</v>
      </c>
      <c r="W42" s="27"/>
      <c r="X42" s="28"/>
    </row>
    <row r="43" spans="2:24" x14ac:dyDescent="0.2">
      <c r="V43">
        <f>SUM(V5:V42)</f>
        <v>990</v>
      </c>
    </row>
  </sheetData>
  <mergeCells count="12">
    <mergeCell ref="C2:E2"/>
    <mergeCell ref="I2:K2"/>
    <mergeCell ref="H3:J3"/>
    <mergeCell ref="K3:L3"/>
    <mergeCell ref="B3:D3"/>
    <mergeCell ref="E3:F3"/>
    <mergeCell ref="U2:W2"/>
    <mergeCell ref="T3:V3"/>
    <mergeCell ref="W3:X3"/>
    <mergeCell ref="O2:Q2"/>
    <mergeCell ref="N3:P3"/>
    <mergeCell ref="Q3:R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52"/>
  <sheetViews>
    <sheetView topLeftCell="A41" workbookViewId="0">
      <selection activeCell="C65" sqref="C65"/>
    </sheetView>
  </sheetViews>
  <sheetFormatPr baseColWidth="10" defaultRowHeight="16" x14ac:dyDescent="0.2"/>
  <cols>
    <col min="1" max="1" width="10.5" style="96" bestFit="1" customWidth="1"/>
    <col min="2" max="2" width="19.83203125" style="53" bestFit="1" customWidth="1"/>
    <col min="3" max="3" width="14.1640625" style="53" bestFit="1" customWidth="1"/>
    <col min="4" max="4" width="1.6640625" style="84" bestFit="1" customWidth="1"/>
    <col min="5" max="5" width="18" style="53" bestFit="1" customWidth="1"/>
    <col min="6" max="6" width="19.5" style="53" bestFit="1" customWidth="1"/>
    <col min="8" max="8" width="11.33203125" bestFit="1" customWidth="1"/>
    <col min="9" max="9" width="3" customWidth="1"/>
    <col min="10" max="10" width="21" customWidth="1"/>
    <col min="11" max="11" width="20.1640625" customWidth="1"/>
    <col min="12" max="12" width="3" customWidth="1"/>
    <col min="13" max="13" width="19.6640625" customWidth="1"/>
    <col min="14" max="14" width="20" customWidth="1"/>
  </cols>
  <sheetData>
    <row r="1" spans="1:14" s="54" customFormat="1" ht="58" thickBot="1" x14ac:dyDescent="0.3">
      <c r="A1" s="98" t="s">
        <v>109</v>
      </c>
      <c r="B1" s="99" t="s">
        <v>110</v>
      </c>
      <c r="C1" s="100" t="s">
        <v>111</v>
      </c>
      <c r="D1" s="100"/>
      <c r="E1" s="100" t="s">
        <v>112</v>
      </c>
      <c r="F1" s="101" t="s">
        <v>113</v>
      </c>
      <c r="H1" s="33" t="s">
        <v>132</v>
      </c>
      <c r="J1" s="60" t="s">
        <v>155</v>
      </c>
      <c r="K1" s="60" t="s">
        <v>156</v>
      </c>
      <c r="M1" s="60" t="s">
        <v>159</v>
      </c>
      <c r="N1" s="60" t="s">
        <v>160</v>
      </c>
    </row>
    <row r="2" spans="1:14" x14ac:dyDescent="0.2">
      <c r="A2" s="95">
        <v>1</v>
      </c>
      <c r="B2" s="114" t="s">
        <v>114</v>
      </c>
      <c r="C2" s="114">
        <v>1</v>
      </c>
      <c r="D2" s="115" t="s">
        <v>19</v>
      </c>
      <c r="E2" s="114">
        <v>2</v>
      </c>
      <c r="F2" s="116" t="s">
        <v>115</v>
      </c>
      <c r="H2" t="str">
        <f>IF(OR(C2="",E2=""),"Pendiente",IF(C2&gt;E2,"Local",IF(E2&gt;C2,"Visitante",IF(C2=E2,"Empate"))))</f>
        <v>Visitante</v>
      </c>
      <c r="J2" s="53" t="str">
        <f>IF(H2="Pendiente","-",INDEX('Equipos (cálculos)'!K$2:K$19,MATCH($B2,'Equipos (cálculos)'!$A$2:$A$19,0)))</f>
        <v>-</v>
      </c>
      <c r="K2" s="53" t="str">
        <f>IF(H2="Pendiente","-",INDEX('Equipos (cálculos)'!K$2:K$19,MATCH($F2,'Equipos (cálculos)'!$A$2:$A$19,0)))</f>
        <v>Pos.9(3)</v>
      </c>
      <c r="M2" t="str">
        <f>IF(H2="Pendiente","-",INDEX('Equipos (cálculos)'!R$2:R$19,MATCH($B2,'Equipos (cálculos)'!$A$2:$A$19,0)))</f>
        <v>-</v>
      </c>
      <c r="N2" t="str">
        <f>IF(H2="Pendiente","-",INDEX('Equipos (cálculos)'!R$2:R$19,MATCH($F2,'Equipos (cálculos)'!$A$2:$A$19,0)))</f>
        <v>Pos.10(2)</v>
      </c>
    </row>
    <row r="3" spans="1:14" x14ac:dyDescent="0.2">
      <c r="A3" s="96">
        <v>1</v>
      </c>
      <c r="B3" s="117" t="s">
        <v>124</v>
      </c>
      <c r="C3" s="117">
        <v>1</v>
      </c>
      <c r="D3" s="118" t="s">
        <v>19</v>
      </c>
      <c r="E3" s="117">
        <v>1</v>
      </c>
      <c r="F3" s="119" t="s">
        <v>116</v>
      </c>
      <c r="H3" t="str">
        <f t="shared" ref="H3:H36" si="0">IF(OR(C3="",E3=""),"Pendiente",IF(C3&gt;E3,"Local",IF(E3&gt;C3,"Visitante",IF(C3=E3,"Empate"))))</f>
        <v>Empate</v>
      </c>
      <c r="J3" s="53" t="str">
        <f>IF(H3="Pendiente","-",INDEX('Equipos (cálculos)'!K$2:K$19,MATCH($B3,'Equipos (cálculos)'!$A$2:$A$19,0)))</f>
        <v>Pos.15(2)</v>
      </c>
      <c r="K3" s="53" t="str">
        <f>IF(H3="Pendiente","-",INDEX('Equipos (cálculos)'!K$2:K$19,MATCH($F3,'Equipos (cálculos)'!$A$2:$A$19,0)))</f>
        <v>Pos.12(2)</v>
      </c>
      <c r="M3" t="str">
        <f>IF(H3="Pendiente","-",INDEX('Equipos (cálculos)'!R$2:R$19,MATCH($B3,'Equipos (cálculos)'!$A$2:$A$19,0)))</f>
        <v>Pos.15(2)</v>
      </c>
      <c r="N3" t="str">
        <f>IF(H3="Pendiente","-",INDEX('Equipos (cálculos)'!R$2:R$19,MATCH($F3,'Equipos (cálculos)'!$A$2:$A$19,0)))</f>
        <v>Pos.12(2)</v>
      </c>
    </row>
    <row r="4" spans="1:14" x14ac:dyDescent="0.2">
      <c r="A4" s="96">
        <v>1</v>
      </c>
      <c r="B4" s="117" t="s">
        <v>125</v>
      </c>
      <c r="C4" s="117">
        <v>0</v>
      </c>
      <c r="D4" s="118" t="s">
        <v>19</v>
      </c>
      <c r="E4" s="117">
        <v>0</v>
      </c>
      <c r="F4" s="119" t="s">
        <v>117</v>
      </c>
      <c r="H4" t="str">
        <f t="shared" si="0"/>
        <v>Empate</v>
      </c>
      <c r="J4" s="53" t="str">
        <f>IF(H4="Pendiente","-",INDEX('Equipos (cálculos)'!K$2:K$19,MATCH($B4,'Equipos (cálculos)'!$A$2:$A$19,0)))</f>
        <v>Pos.15(2)</v>
      </c>
      <c r="K4" s="53" t="str">
        <f>IF(H4="Pendiente","-",INDEX('Equipos (cálculos)'!K$2:K$19,MATCH($F4,'Equipos (cálculos)'!$A$2:$A$19,0)))</f>
        <v>-</v>
      </c>
      <c r="M4" t="str">
        <f>IF(H4="Pendiente","-",INDEX('Equipos (cálculos)'!R$2:R$19,MATCH($B4,'Equipos (cálculos)'!$A$2:$A$19,0)))</f>
        <v>Pos.15(2)</v>
      </c>
      <c r="N4" t="str">
        <f>IF(H4="Pendiente","-",INDEX('Equipos (cálculos)'!R$2:R$19,MATCH($F4,'Equipos (cálculos)'!$A$2:$A$19,0)))</f>
        <v>-</v>
      </c>
    </row>
    <row r="5" spans="1:14" x14ac:dyDescent="0.2">
      <c r="A5" s="96">
        <v>1</v>
      </c>
      <c r="B5" s="117" t="s">
        <v>126</v>
      </c>
      <c r="C5" s="117">
        <v>0</v>
      </c>
      <c r="D5" s="118" t="s">
        <v>19</v>
      </c>
      <c r="E5" s="117">
        <v>0</v>
      </c>
      <c r="F5" s="119" t="s">
        <v>118</v>
      </c>
      <c r="H5" t="str">
        <f t="shared" si="0"/>
        <v>Empate</v>
      </c>
      <c r="J5" s="53" t="str">
        <f>IF(H5="Pendiente","-",INDEX('Equipos (cálculos)'!K$2:K$19,MATCH($B5,'Equipos (cálculos)'!$A$2:$A$19,0)))</f>
        <v>Pos.9(3)</v>
      </c>
      <c r="K5" s="53" t="str">
        <f>IF(H5="Pendiente","-",INDEX('Equipos (cálculos)'!K$2:K$19,MATCH($F5,'Equipos (cálculos)'!$A$2:$A$19,0)))</f>
        <v>Pos.5(2)</v>
      </c>
      <c r="M5" t="str">
        <f>IF(H5="Pendiente","-",INDEX('Equipos (cálculos)'!R$2:R$19,MATCH($B5,'Equipos (cálculos)'!$A$2:$A$19,0)))</f>
        <v>-</v>
      </c>
      <c r="N5" t="str">
        <f>IF(H5="Pendiente","-",INDEX('Equipos (cálculos)'!R$2:R$19,MATCH($F5,'Equipos (cálculos)'!$A$2:$A$19,0)))</f>
        <v>Pos.5(2)</v>
      </c>
    </row>
    <row r="6" spans="1:14" x14ac:dyDescent="0.2">
      <c r="A6" s="96">
        <v>1</v>
      </c>
      <c r="B6" s="117" t="s">
        <v>127</v>
      </c>
      <c r="C6" s="117">
        <v>1</v>
      </c>
      <c r="D6" s="118" t="s">
        <v>19</v>
      </c>
      <c r="E6" s="117">
        <v>1</v>
      </c>
      <c r="F6" s="119" t="s">
        <v>119</v>
      </c>
      <c r="H6" t="str">
        <f t="shared" si="0"/>
        <v>Empate</v>
      </c>
      <c r="J6" s="53" t="str">
        <f>IF(H6="Pendiente","-",INDEX('Equipos (cálculos)'!K$2:K$19,MATCH($B6,'Equipos (cálculos)'!$A$2:$A$19,0)))</f>
        <v>Pos.9(3)</v>
      </c>
      <c r="K6" s="53" t="str">
        <f>IF(H6="Pendiente","-",INDEX('Equipos (cálculos)'!K$2:K$19,MATCH($F6,'Equipos (cálculos)'!$A$2:$A$19,0)))</f>
        <v>Pos.5(2)</v>
      </c>
      <c r="M6" t="str">
        <f>IF(H6="Pendiente","-",INDEX('Equipos (cálculos)'!R$2:R$19,MATCH($B6,'Equipos (cálculos)'!$A$2:$A$19,0)))</f>
        <v>Pos.10(2)</v>
      </c>
      <c r="N6" t="str">
        <f>IF(H6="Pendiente","-",INDEX('Equipos (cálculos)'!R$2:R$19,MATCH($F6,'Equipos (cálculos)'!$A$2:$A$19,0)))</f>
        <v>Pos.5(2)</v>
      </c>
    </row>
    <row r="7" spans="1:14" x14ac:dyDescent="0.2">
      <c r="A7" s="96">
        <v>1</v>
      </c>
      <c r="B7" s="117" t="s">
        <v>128</v>
      </c>
      <c r="C7" s="117">
        <v>2</v>
      </c>
      <c r="D7" s="118" t="s">
        <v>19</v>
      </c>
      <c r="E7" s="117">
        <v>0</v>
      </c>
      <c r="F7" s="119" t="s">
        <v>120</v>
      </c>
      <c r="H7" t="str">
        <f t="shared" si="0"/>
        <v>Local</v>
      </c>
      <c r="J7" s="53" t="str">
        <f>IF(H7="Pendiente","-",INDEX('Equipos (cálculos)'!K$2:K$19,MATCH($B7,'Equipos (cálculos)'!$A$2:$A$19,0)))</f>
        <v>-</v>
      </c>
      <c r="K7" s="53" t="str">
        <f>IF(H7="Pendiente","-",INDEX('Equipos (cálculos)'!K$2:K$19,MATCH($F7,'Equipos (cálculos)'!$A$2:$A$19,0)))</f>
        <v>Pos.12(2)</v>
      </c>
      <c r="M7" t="str">
        <f>IF(H7="Pendiente","-",INDEX('Equipos (cálculos)'!R$2:R$19,MATCH($B7,'Equipos (cálculos)'!$A$2:$A$19,0)))</f>
        <v>-</v>
      </c>
      <c r="N7" t="str">
        <f>IF(H7="Pendiente","-",INDEX('Equipos (cálculos)'!R$2:R$19,MATCH($F7,'Equipos (cálculos)'!$A$2:$A$19,0)))</f>
        <v>Pos.12(2)</v>
      </c>
    </row>
    <row r="8" spans="1:14" x14ac:dyDescent="0.2">
      <c r="A8" s="96">
        <v>1</v>
      </c>
      <c r="B8" s="117" t="s">
        <v>129</v>
      </c>
      <c r="C8" s="117">
        <v>1</v>
      </c>
      <c r="D8" s="118" t="s">
        <v>19</v>
      </c>
      <c r="E8" s="117">
        <v>1</v>
      </c>
      <c r="F8" s="119" t="s">
        <v>121</v>
      </c>
      <c r="H8" t="str">
        <f t="shared" si="0"/>
        <v>Empate</v>
      </c>
      <c r="J8" s="53" t="str">
        <f>IF(H8="Pendiente","-",INDEX('Equipos (cálculos)'!K$2:K$19,MATCH($B8,'Equipos (cálculos)'!$A$2:$A$19,0)))</f>
        <v>-</v>
      </c>
      <c r="K8" s="53" t="str">
        <f>IF(H8="Pendiente","-",INDEX('Equipos (cálculos)'!K$2:K$19,MATCH($F8,'Equipos (cálculos)'!$A$2:$A$19,0)))</f>
        <v>-</v>
      </c>
      <c r="M8" t="str">
        <f>IF(H8="Pendiente","-",INDEX('Equipos (cálculos)'!R$2:R$19,MATCH($B8,'Equipos (cálculos)'!$A$2:$A$19,0)))</f>
        <v>-</v>
      </c>
      <c r="N8" t="str">
        <f>IF(H8="Pendiente","-",INDEX('Equipos (cálculos)'!R$2:R$19,MATCH($F8,'Equipos (cálculos)'!$A$2:$A$19,0)))</f>
        <v>-</v>
      </c>
    </row>
    <row r="9" spans="1:14" x14ac:dyDescent="0.2">
      <c r="A9" s="96">
        <v>1</v>
      </c>
      <c r="B9" s="117" t="s">
        <v>130</v>
      </c>
      <c r="C9" s="117">
        <v>0</v>
      </c>
      <c r="D9" s="118" t="s">
        <v>19</v>
      </c>
      <c r="E9" s="117">
        <v>4</v>
      </c>
      <c r="F9" s="119" t="s">
        <v>122</v>
      </c>
      <c r="H9" t="str">
        <f t="shared" si="0"/>
        <v>Visitante</v>
      </c>
      <c r="J9" s="53" t="str">
        <f>IF(H9="Pendiente","-",INDEX('Equipos (cálculos)'!K$2:K$19,MATCH($B9,'Equipos (cálculos)'!$A$2:$A$19,0)))</f>
        <v>-</v>
      </c>
      <c r="K9" s="53" t="str">
        <f>IF(H9="Pendiente","-",INDEX('Equipos (cálculos)'!K$2:K$19,MATCH($F9,'Equipos (cálculos)'!$A$2:$A$19,0)))</f>
        <v>Pos.1(2)</v>
      </c>
      <c r="M9" t="str">
        <f>IF(H9="Pendiente","-",INDEX('Equipos (cálculos)'!R$2:R$19,MATCH($B9,'Equipos (cálculos)'!$A$2:$A$19,0)))</f>
        <v>-</v>
      </c>
      <c r="N9" t="str">
        <f>IF(H9="Pendiente","-",INDEX('Equipos (cálculos)'!R$2:R$19,MATCH($F9,'Equipos (cálculos)'!$A$2:$A$19,0)))</f>
        <v>Pos.1(2)</v>
      </c>
    </row>
    <row r="10" spans="1:14" ht="17" thickBot="1" x14ac:dyDescent="0.25">
      <c r="A10" s="97">
        <v>1</v>
      </c>
      <c r="B10" s="120" t="s">
        <v>131</v>
      </c>
      <c r="C10" s="120">
        <v>1</v>
      </c>
      <c r="D10" s="121" t="s">
        <v>19</v>
      </c>
      <c r="E10" s="120">
        <v>0</v>
      </c>
      <c r="F10" s="122" t="s">
        <v>123</v>
      </c>
      <c r="H10" t="str">
        <f t="shared" si="0"/>
        <v>Local</v>
      </c>
      <c r="J10" s="53" t="str">
        <f>IF(H10="Pendiente","-",INDEX('Equipos (cálculos)'!K$2:K$19,MATCH($B10,'Equipos (cálculos)'!$A$2:$A$19,0)))</f>
        <v>-</v>
      </c>
      <c r="K10" s="53" t="str">
        <f>IF(H10="Pendiente","-",INDEX('Equipos (cálculos)'!K$2:K$19,MATCH($F10,'Equipos (cálculos)'!$A$2:$A$19,0)))</f>
        <v>Pos.1(2)</v>
      </c>
      <c r="M10" t="str">
        <f>IF(H10="Pendiente","-",INDEX('Equipos (cálculos)'!R$2:R$19,MATCH($B10,'Equipos (cálculos)'!$A$2:$A$19,0)))</f>
        <v>-</v>
      </c>
      <c r="N10" t="str">
        <f>IF(H10="Pendiente","-",INDEX('Equipos (cálculos)'!R$2:R$19,MATCH($F10,'Equipos (cálculos)'!$A$2:$A$19,0)))</f>
        <v>Pos.1(2)</v>
      </c>
    </row>
    <row r="11" spans="1:14" x14ac:dyDescent="0.2">
      <c r="A11" s="95">
        <v>2</v>
      </c>
      <c r="B11" s="124" t="s">
        <v>122</v>
      </c>
      <c r="C11" s="124">
        <v>0</v>
      </c>
      <c r="D11" s="115" t="s">
        <v>19</v>
      </c>
      <c r="E11" s="124">
        <v>1</v>
      </c>
      <c r="F11" s="125" t="s">
        <v>128</v>
      </c>
      <c r="H11" t="str">
        <f t="shared" si="0"/>
        <v>Visitante</v>
      </c>
      <c r="J11" s="53" t="str">
        <f>IF(H11="Pendiente","-",INDEX('Equipos (cálculos)'!K$2:K$19,MATCH($B11,'Equipos (cálculos)'!$A$2:$A$19,0)))</f>
        <v>Pos.1(2)</v>
      </c>
      <c r="K11" s="53" t="str">
        <f>IF(H11="Pendiente","-",INDEX('Equipos (cálculos)'!K$2:K$19,MATCH($F11,'Equipos (cálculos)'!$A$2:$A$19,0)))</f>
        <v>-</v>
      </c>
      <c r="M11" t="str">
        <f>IF(H11="Pendiente","-",INDEX('Equipos (cálculos)'!R$2:R$19,MATCH($B11,'Equipos (cálculos)'!$A$2:$A$19,0)))</f>
        <v>Pos.1(2)</v>
      </c>
      <c r="N11" t="str">
        <f>IF(H11="Pendiente","-",INDEX('Equipos (cálculos)'!R$2:R$19,MATCH($F11,'Equipos (cálculos)'!$A$2:$A$19,0)))</f>
        <v>-</v>
      </c>
    </row>
    <row r="12" spans="1:14" x14ac:dyDescent="0.2">
      <c r="A12" s="96">
        <v>2</v>
      </c>
      <c r="B12" s="126" t="s">
        <v>116</v>
      </c>
      <c r="C12" s="126">
        <v>2</v>
      </c>
      <c r="D12" s="118" t="s">
        <v>19</v>
      </c>
      <c r="E12" s="126">
        <v>1</v>
      </c>
      <c r="F12" s="127" t="s">
        <v>131</v>
      </c>
      <c r="H12" t="str">
        <f t="shared" si="0"/>
        <v>Local</v>
      </c>
      <c r="J12" s="53" t="str">
        <f>IF(H12="Pendiente","-",INDEX('Equipos (cálculos)'!K$2:K$19,MATCH($B12,'Equipos (cálculos)'!$A$2:$A$19,0)))</f>
        <v>Pos.12(2)</v>
      </c>
      <c r="K12" s="53" t="str">
        <f>IF(H12="Pendiente","-",INDEX('Equipos (cálculos)'!K$2:K$19,MATCH($F12,'Equipos (cálculos)'!$A$2:$A$19,0)))</f>
        <v>-</v>
      </c>
      <c r="M12" t="str">
        <f>IF(H12="Pendiente","-",INDEX('Equipos (cálculos)'!R$2:R$19,MATCH($B12,'Equipos (cálculos)'!$A$2:$A$19,0)))</f>
        <v>Pos.12(2)</v>
      </c>
      <c r="N12" t="str">
        <f>IF(H12="Pendiente","-",INDEX('Equipos (cálculos)'!R$2:R$19,MATCH($F12,'Equipos (cálculos)'!$A$2:$A$19,0)))</f>
        <v>-</v>
      </c>
    </row>
    <row r="13" spans="1:14" x14ac:dyDescent="0.2">
      <c r="A13" s="96">
        <v>2</v>
      </c>
      <c r="B13" s="126" t="s">
        <v>119</v>
      </c>
      <c r="C13" s="126">
        <v>0</v>
      </c>
      <c r="D13" s="118" t="s">
        <v>19</v>
      </c>
      <c r="E13" s="126">
        <v>0</v>
      </c>
      <c r="F13" s="127" t="s">
        <v>125</v>
      </c>
      <c r="H13" t="str">
        <f t="shared" si="0"/>
        <v>Empate</v>
      </c>
      <c r="J13" s="53" t="str">
        <f>IF(H13="Pendiente","-",INDEX('Equipos (cálculos)'!K$2:K$19,MATCH($B13,'Equipos (cálculos)'!$A$2:$A$19,0)))</f>
        <v>Pos.5(2)</v>
      </c>
      <c r="K13" s="53" t="str">
        <f>IF(H13="Pendiente","-",INDEX('Equipos (cálculos)'!K$2:K$19,MATCH($F13,'Equipos (cálculos)'!$A$2:$A$19,0)))</f>
        <v>Pos.15(2)</v>
      </c>
      <c r="M13" t="str">
        <f>IF(H13="Pendiente","-",INDEX('Equipos (cálculos)'!R$2:R$19,MATCH($B13,'Equipos (cálculos)'!$A$2:$A$19,0)))</f>
        <v>Pos.5(2)</v>
      </c>
      <c r="N13" t="str">
        <f>IF(H13="Pendiente","-",INDEX('Equipos (cálculos)'!R$2:R$19,MATCH($F13,'Equipos (cálculos)'!$A$2:$A$19,0)))</f>
        <v>Pos.15(2)</v>
      </c>
    </row>
    <row r="14" spans="1:14" x14ac:dyDescent="0.2">
      <c r="A14" s="96">
        <v>2</v>
      </c>
      <c r="B14" s="126" t="s">
        <v>115</v>
      </c>
      <c r="C14" s="126">
        <v>1</v>
      </c>
      <c r="D14" s="118" t="s">
        <v>19</v>
      </c>
      <c r="E14" s="126">
        <v>2</v>
      </c>
      <c r="F14" s="127" t="s">
        <v>129</v>
      </c>
      <c r="H14" t="str">
        <f t="shared" si="0"/>
        <v>Visitante</v>
      </c>
      <c r="J14" s="53" t="str">
        <f>IF(H14="Pendiente","-",INDEX('Equipos (cálculos)'!K$2:K$19,MATCH($B14,'Equipos (cálculos)'!$A$2:$A$19,0)))</f>
        <v>Pos.9(3)</v>
      </c>
      <c r="K14" s="53" t="str">
        <f>IF(H14="Pendiente","-",INDEX('Equipos (cálculos)'!K$2:K$19,MATCH($F14,'Equipos (cálculos)'!$A$2:$A$19,0)))</f>
        <v>-</v>
      </c>
      <c r="M14" t="str">
        <f>IF(H14="Pendiente","-",INDEX('Equipos (cálculos)'!R$2:R$19,MATCH($B14,'Equipos (cálculos)'!$A$2:$A$19,0)))</f>
        <v>Pos.10(2)</v>
      </c>
      <c r="N14" t="str">
        <f>IF(H14="Pendiente","-",INDEX('Equipos (cálculos)'!R$2:R$19,MATCH($F14,'Equipos (cálculos)'!$A$2:$A$19,0)))</f>
        <v>-</v>
      </c>
    </row>
    <row r="15" spans="1:14" x14ac:dyDescent="0.2">
      <c r="A15" s="96">
        <v>2</v>
      </c>
      <c r="B15" s="126" t="s">
        <v>120</v>
      </c>
      <c r="C15" s="126">
        <v>1</v>
      </c>
      <c r="D15" s="118" t="s">
        <v>19</v>
      </c>
      <c r="E15" s="126">
        <v>4</v>
      </c>
      <c r="F15" s="127" t="s">
        <v>126</v>
      </c>
      <c r="H15" t="str">
        <f t="shared" si="0"/>
        <v>Visitante</v>
      </c>
      <c r="J15" s="53" t="str">
        <f>IF(H15="Pendiente","-",INDEX('Equipos (cálculos)'!K$2:K$19,MATCH($B15,'Equipos (cálculos)'!$A$2:$A$19,0)))</f>
        <v>Pos.12(2)</v>
      </c>
      <c r="K15" s="53" t="str">
        <f>IF(H15="Pendiente","-",INDEX('Equipos (cálculos)'!K$2:K$19,MATCH($F15,'Equipos (cálculos)'!$A$2:$A$19,0)))</f>
        <v>Pos.9(3)</v>
      </c>
      <c r="M15" t="str">
        <f>IF(H15="Pendiente","-",INDEX('Equipos (cálculos)'!R$2:R$19,MATCH($B15,'Equipos (cálculos)'!$A$2:$A$19,0)))</f>
        <v>Pos.12(2)</v>
      </c>
      <c r="N15" t="str">
        <f>IF(H15="Pendiente","-",INDEX('Equipos (cálculos)'!R$2:R$19,MATCH($F15,'Equipos (cálculos)'!$A$2:$A$19,0)))</f>
        <v>-</v>
      </c>
    </row>
    <row r="16" spans="1:14" x14ac:dyDescent="0.2">
      <c r="A16" s="96">
        <v>2</v>
      </c>
      <c r="B16" s="126" t="s">
        <v>123</v>
      </c>
      <c r="C16" s="126">
        <v>6</v>
      </c>
      <c r="D16" s="118" t="s">
        <v>19</v>
      </c>
      <c r="E16" s="126">
        <v>0</v>
      </c>
      <c r="F16" s="127" t="s">
        <v>114</v>
      </c>
      <c r="H16" t="str">
        <f t="shared" si="0"/>
        <v>Local</v>
      </c>
      <c r="J16" s="53" t="str">
        <f>IF(H16="Pendiente","-",INDEX('Equipos (cálculos)'!K$2:K$19,MATCH($B16,'Equipos (cálculos)'!$A$2:$A$19,0)))</f>
        <v>Pos.1(2)</v>
      </c>
      <c r="K16" s="53" t="str">
        <f>IF(H16="Pendiente","-",INDEX('Equipos (cálculos)'!K$2:K$19,MATCH($F16,'Equipos (cálculos)'!$A$2:$A$19,0)))</f>
        <v>-</v>
      </c>
      <c r="M16" t="str">
        <f>IF(H16="Pendiente","-",INDEX('Equipos (cálculos)'!R$2:R$19,MATCH($B16,'Equipos (cálculos)'!$A$2:$A$19,0)))</f>
        <v>Pos.1(2)</v>
      </c>
      <c r="N16" t="str">
        <f>IF(H16="Pendiente","-",INDEX('Equipos (cálculos)'!R$2:R$19,MATCH($F16,'Equipos (cálculos)'!$A$2:$A$19,0)))</f>
        <v>-</v>
      </c>
    </row>
    <row r="17" spans="1:14" x14ac:dyDescent="0.2">
      <c r="A17" s="96">
        <v>2</v>
      </c>
      <c r="B17" s="126" t="s">
        <v>118</v>
      </c>
      <c r="C17" s="126">
        <v>2</v>
      </c>
      <c r="D17" s="118" t="s">
        <v>19</v>
      </c>
      <c r="E17" s="126">
        <v>0</v>
      </c>
      <c r="F17" s="127" t="s">
        <v>124</v>
      </c>
      <c r="H17" t="str">
        <f t="shared" si="0"/>
        <v>Local</v>
      </c>
      <c r="J17" s="53" t="str">
        <f>IF(H17="Pendiente","-",INDEX('Equipos (cálculos)'!K$2:K$19,MATCH($B17,'Equipos (cálculos)'!$A$2:$A$19,0)))</f>
        <v>Pos.5(2)</v>
      </c>
      <c r="K17" s="53" t="str">
        <f>IF(H17="Pendiente","-",INDEX('Equipos (cálculos)'!K$2:K$19,MATCH($F17,'Equipos (cálculos)'!$A$2:$A$19,0)))</f>
        <v>Pos.15(2)</v>
      </c>
      <c r="M17" t="str">
        <f>IF(H17="Pendiente","-",INDEX('Equipos (cálculos)'!R$2:R$19,MATCH($B17,'Equipos (cálculos)'!$A$2:$A$19,0)))</f>
        <v>Pos.5(2)</v>
      </c>
      <c r="N17" t="str">
        <f>IF(H17="Pendiente","-",INDEX('Equipos (cálculos)'!R$2:R$19,MATCH($F17,'Equipos (cálculos)'!$A$2:$A$19,0)))</f>
        <v>Pos.15(2)</v>
      </c>
    </row>
    <row r="18" spans="1:14" x14ac:dyDescent="0.2">
      <c r="A18" s="96">
        <v>2</v>
      </c>
      <c r="B18" s="126" t="s">
        <v>121</v>
      </c>
      <c r="C18" s="126">
        <v>3</v>
      </c>
      <c r="D18" s="118" t="s">
        <v>19</v>
      </c>
      <c r="E18" s="126">
        <v>1</v>
      </c>
      <c r="F18" s="127" t="s">
        <v>127</v>
      </c>
      <c r="H18" t="str">
        <f t="shared" si="0"/>
        <v>Local</v>
      </c>
      <c r="J18" s="53" t="str">
        <f>IF(H18="Pendiente","-",INDEX('Equipos (cálculos)'!K$2:K$19,MATCH($B18,'Equipos (cálculos)'!$A$2:$A$19,0)))</f>
        <v>-</v>
      </c>
      <c r="K18" s="53" t="str">
        <f>IF(H18="Pendiente","-",INDEX('Equipos (cálculos)'!K$2:K$19,MATCH($F18,'Equipos (cálculos)'!$A$2:$A$19,0)))</f>
        <v>Pos.9(3)</v>
      </c>
      <c r="M18" t="str">
        <f>IF(H18="Pendiente","-",INDEX('Equipos (cálculos)'!R$2:R$19,MATCH($B18,'Equipos (cálculos)'!$A$2:$A$19,0)))</f>
        <v>-</v>
      </c>
      <c r="N18" t="str">
        <f>IF(H18="Pendiente","-",INDEX('Equipos (cálculos)'!R$2:R$19,MATCH($F18,'Equipos (cálculos)'!$A$2:$A$19,0)))</f>
        <v>Pos.10(2)</v>
      </c>
    </row>
    <row r="19" spans="1:14" ht="17" thickBot="1" x14ac:dyDescent="0.25">
      <c r="A19" s="97">
        <v>2</v>
      </c>
      <c r="B19" s="128" t="s">
        <v>117</v>
      </c>
      <c r="C19" s="128">
        <v>2</v>
      </c>
      <c r="D19" s="121" t="s">
        <v>19</v>
      </c>
      <c r="E19" s="128">
        <v>0</v>
      </c>
      <c r="F19" s="129" t="s">
        <v>130</v>
      </c>
      <c r="H19" t="str">
        <f t="shared" si="0"/>
        <v>Local</v>
      </c>
      <c r="J19" s="53" t="str">
        <f>IF(H19="Pendiente","-",INDEX('Equipos (cálculos)'!K$2:K$19,MATCH($B19,'Equipos (cálculos)'!$A$2:$A$19,0)))</f>
        <v>-</v>
      </c>
      <c r="K19" s="53" t="str">
        <f>IF(H19="Pendiente","-",INDEX('Equipos (cálculos)'!K$2:K$19,MATCH($F19,'Equipos (cálculos)'!$A$2:$A$19,0)))</f>
        <v>-</v>
      </c>
      <c r="M19" t="str">
        <f>IF(H19="Pendiente","-",INDEX('Equipos (cálculos)'!R$2:R$19,MATCH($B19,'Equipos (cálculos)'!$A$2:$A$19,0)))</f>
        <v>-</v>
      </c>
      <c r="N19" t="str">
        <f>IF(H19="Pendiente","-",INDEX('Equipos (cálculos)'!R$2:R$19,MATCH($F19,'Equipos (cálculos)'!$A$2:$A$19,0)))</f>
        <v>-</v>
      </c>
    </row>
    <row r="20" spans="1:14" x14ac:dyDescent="0.2">
      <c r="A20" s="95">
        <v>3</v>
      </c>
      <c r="B20" s="114" t="s">
        <v>114</v>
      </c>
      <c r="C20" s="114">
        <v>0</v>
      </c>
      <c r="D20" s="115" t="s">
        <v>19</v>
      </c>
      <c r="E20" s="114">
        <v>1</v>
      </c>
      <c r="F20" s="116" t="s">
        <v>116</v>
      </c>
      <c r="H20" t="str">
        <f t="shared" si="0"/>
        <v>Visitante</v>
      </c>
      <c r="J20" s="53" t="str">
        <f>IF(H20="Pendiente","-",INDEX('Equipos (cálculos)'!K$2:K$19,MATCH($B20,'Equipos (cálculos)'!$A$2:$A$19,0)))</f>
        <v>-</v>
      </c>
      <c r="K20" s="53" t="str">
        <f>IF(H20="Pendiente","-",INDEX('Equipos (cálculos)'!K$2:K$19,MATCH($F20,'Equipos (cálculos)'!$A$2:$A$19,0)))</f>
        <v>Pos.12(2)</v>
      </c>
      <c r="M20" t="str">
        <f>IF(H20="Pendiente","-",INDEX('Equipos (cálculos)'!R$2:R$19,MATCH($B20,'Equipos (cálculos)'!$A$2:$A$19,0)))</f>
        <v>-</v>
      </c>
      <c r="N20" t="str">
        <f>IF(H20="Pendiente","-",INDEX('Equipos (cálculos)'!R$2:R$19,MATCH($F20,'Equipos (cálculos)'!$A$2:$A$19,0)))</f>
        <v>Pos.12(2)</v>
      </c>
    </row>
    <row r="21" spans="1:14" x14ac:dyDescent="0.2">
      <c r="A21" s="96">
        <v>3</v>
      </c>
      <c r="B21" s="117" t="s">
        <v>115</v>
      </c>
      <c r="C21" s="117">
        <v>0</v>
      </c>
      <c r="D21" s="118" t="s">
        <v>19</v>
      </c>
      <c r="E21" s="117">
        <v>1</v>
      </c>
      <c r="F21" s="119" t="s">
        <v>123</v>
      </c>
      <c r="H21" t="str">
        <f t="shared" si="0"/>
        <v>Visitante</v>
      </c>
      <c r="J21" s="53" t="str">
        <f>IF(H21="Pendiente","-",INDEX('Equipos (cálculos)'!K$2:K$19,MATCH($B21,'Equipos (cálculos)'!$A$2:$A$19,0)))</f>
        <v>Pos.9(3)</v>
      </c>
      <c r="K21" s="53" t="str">
        <f>IF(H21="Pendiente","-",INDEX('Equipos (cálculos)'!K$2:K$19,MATCH($F21,'Equipos (cálculos)'!$A$2:$A$19,0)))</f>
        <v>Pos.1(2)</v>
      </c>
      <c r="M21" t="str">
        <f>IF(H21="Pendiente","-",INDEX('Equipos (cálculos)'!R$2:R$19,MATCH($B21,'Equipos (cálculos)'!$A$2:$A$19,0)))</f>
        <v>Pos.10(2)</v>
      </c>
      <c r="N21" t="str">
        <f>IF(H21="Pendiente","-",INDEX('Equipos (cálculos)'!R$2:R$19,MATCH($F21,'Equipos (cálculos)'!$A$2:$A$19,0)))</f>
        <v>Pos.1(2)</v>
      </c>
    </row>
    <row r="22" spans="1:14" x14ac:dyDescent="0.2">
      <c r="A22" s="96">
        <v>3</v>
      </c>
      <c r="B22" s="117" t="s">
        <v>124</v>
      </c>
      <c r="C22" s="117">
        <v>2</v>
      </c>
      <c r="D22" s="118" t="s">
        <v>19</v>
      </c>
      <c r="E22" s="117">
        <v>1</v>
      </c>
      <c r="F22" s="119" t="s">
        <v>120</v>
      </c>
      <c r="H22" t="str">
        <f t="shared" si="0"/>
        <v>Local</v>
      </c>
      <c r="J22" s="53" t="str">
        <f>IF(H22="Pendiente","-",INDEX('Equipos (cálculos)'!K$2:K$19,MATCH($B22,'Equipos (cálculos)'!$A$2:$A$19,0)))</f>
        <v>Pos.15(2)</v>
      </c>
      <c r="K22" s="53" t="str">
        <f>IF(H22="Pendiente","-",INDEX('Equipos (cálculos)'!K$2:K$19,MATCH($F22,'Equipos (cálculos)'!$A$2:$A$19,0)))</f>
        <v>Pos.12(2)</v>
      </c>
      <c r="M22" t="str">
        <f>IF(H22="Pendiente","-",INDEX('Equipos (cálculos)'!R$2:R$19,MATCH($B22,'Equipos (cálculos)'!$A$2:$A$19,0)))</f>
        <v>Pos.15(2)</v>
      </c>
      <c r="N22" t="str">
        <f>IF(H22="Pendiente","-",INDEX('Equipos (cálculos)'!R$2:R$19,MATCH($F22,'Equipos (cálculos)'!$A$2:$A$19,0)))</f>
        <v>Pos.12(2)</v>
      </c>
    </row>
    <row r="23" spans="1:14" x14ac:dyDescent="0.2">
      <c r="A23" s="96">
        <v>3</v>
      </c>
      <c r="B23" s="117" t="s">
        <v>126</v>
      </c>
      <c r="C23" s="117">
        <v>1</v>
      </c>
      <c r="D23" s="118" t="s">
        <v>19</v>
      </c>
      <c r="E23" s="117">
        <v>2</v>
      </c>
      <c r="F23" s="119" t="s">
        <v>122</v>
      </c>
      <c r="H23" t="str">
        <f t="shared" si="0"/>
        <v>Visitante</v>
      </c>
      <c r="J23" s="53" t="str">
        <f>IF(H23="Pendiente","-",INDEX('Equipos (cálculos)'!K$2:K$19,MATCH($B23,'Equipos (cálculos)'!$A$2:$A$19,0)))</f>
        <v>Pos.9(3)</v>
      </c>
      <c r="K23" s="53" t="str">
        <f>IF(H23="Pendiente","-",INDEX('Equipos (cálculos)'!K$2:K$19,MATCH($F23,'Equipos (cálculos)'!$A$2:$A$19,0)))</f>
        <v>Pos.1(2)</v>
      </c>
      <c r="M23" t="str">
        <f>IF(H23="Pendiente","-",INDEX('Equipos (cálculos)'!R$2:R$19,MATCH($B23,'Equipos (cálculos)'!$A$2:$A$19,0)))</f>
        <v>-</v>
      </c>
      <c r="N23" t="str">
        <f>IF(H23="Pendiente","-",INDEX('Equipos (cálculos)'!R$2:R$19,MATCH($F23,'Equipos (cálculos)'!$A$2:$A$19,0)))</f>
        <v>Pos.1(2)</v>
      </c>
    </row>
    <row r="24" spans="1:14" x14ac:dyDescent="0.2">
      <c r="A24" s="96">
        <v>3</v>
      </c>
      <c r="B24" s="117" t="s">
        <v>128</v>
      </c>
      <c r="C24" s="117">
        <v>1</v>
      </c>
      <c r="D24" s="118" t="s">
        <v>19</v>
      </c>
      <c r="E24" s="117">
        <v>2</v>
      </c>
      <c r="F24" s="119" t="s">
        <v>117</v>
      </c>
      <c r="H24" t="str">
        <f t="shared" si="0"/>
        <v>Visitante</v>
      </c>
      <c r="J24" s="53" t="str">
        <f>IF(H24="Pendiente","-",INDEX('Equipos (cálculos)'!K$2:K$19,MATCH($B24,'Equipos (cálculos)'!$A$2:$A$19,0)))</f>
        <v>-</v>
      </c>
      <c r="K24" s="53" t="str">
        <f>IF(H24="Pendiente","-",INDEX('Equipos (cálculos)'!K$2:K$19,MATCH($F24,'Equipos (cálculos)'!$A$2:$A$19,0)))</f>
        <v>-</v>
      </c>
      <c r="M24" t="str">
        <f>IF(H24="Pendiente","-",INDEX('Equipos (cálculos)'!R$2:R$19,MATCH($B24,'Equipos (cálculos)'!$A$2:$A$19,0)))</f>
        <v>-</v>
      </c>
      <c r="N24" t="str">
        <f>IF(H24="Pendiente","-",INDEX('Equipos (cálculos)'!R$2:R$19,MATCH($F24,'Equipos (cálculos)'!$A$2:$A$19,0)))</f>
        <v>-</v>
      </c>
    </row>
    <row r="25" spans="1:14" x14ac:dyDescent="0.2">
      <c r="A25" s="96">
        <v>3</v>
      </c>
      <c r="B25" s="117" t="s">
        <v>130</v>
      </c>
      <c r="C25" s="117">
        <v>1</v>
      </c>
      <c r="D25" s="118" t="s">
        <v>19</v>
      </c>
      <c r="E25" s="117">
        <v>3</v>
      </c>
      <c r="F25" s="119" t="s">
        <v>119</v>
      </c>
      <c r="H25" t="str">
        <f t="shared" si="0"/>
        <v>Visitante</v>
      </c>
      <c r="J25" s="53" t="str">
        <f>IF(H25="Pendiente","-",INDEX('Equipos (cálculos)'!K$2:K$19,MATCH($B25,'Equipos (cálculos)'!$A$2:$A$19,0)))</f>
        <v>-</v>
      </c>
      <c r="K25" s="53" t="str">
        <f>IF(H25="Pendiente","-",INDEX('Equipos (cálculos)'!K$2:K$19,MATCH($F25,'Equipos (cálculos)'!$A$2:$A$19,0)))</f>
        <v>Pos.5(2)</v>
      </c>
      <c r="M25" t="str">
        <f>IF(H25="Pendiente","-",INDEX('Equipos (cálculos)'!R$2:R$19,MATCH($B25,'Equipos (cálculos)'!$A$2:$A$19,0)))</f>
        <v>-</v>
      </c>
      <c r="N25" t="str">
        <f>IF(H25="Pendiente","-",INDEX('Equipos (cálculos)'!R$2:R$19,MATCH($F25,'Equipos (cálculos)'!$A$2:$A$19,0)))</f>
        <v>Pos.5(2)</v>
      </c>
    </row>
    <row r="26" spans="1:14" x14ac:dyDescent="0.2">
      <c r="A26" s="96">
        <v>3</v>
      </c>
      <c r="B26" s="117" t="s">
        <v>125</v>
      </c>
      <c r="C26" s="117">
        <v>0</v>
      </c>
      <c r="D26" s="118" t="s">
        <v>19</v>
      </c>
      <c r="E26" s="117">
        <v>1</v>
      </c>
      <c r="F26" s="119" t="s">
        <v>121</v>
      </c>
      <c r="H26" t="str">
        <f t="shared" si="0"/>
        <v>Visitante</v>
      </c>
      <c r="J26" s="53" t="str">
        <f>IF(H26="Pendiente","-",INDEX('Equipos (cálculos)'!K$2:K$19,MATCH($B26,'Equipos (cálculos)'!$A$2:$A$19,0)))</f>
        <v>Pos.15(2)</v>
      </c>
      <c r="K26" s="53" t="str">
        <f>IF(H26="Pendiente","-",INDEX('Equipos (cálculos)'!K$2:K$19,MATCH($F26,'Equipos (cálculos)'!$A$2:$A$19,0)))</f>
        <v>-</v>
      </c>
      <c r="M26" t="str">
        <f>IF(H26="Pendiente","-",INDEX('Equipos (cálculos)'!R$2:R$19,MATCH($B26,'Equipos (cálculos)'!$A$2:$A$19,0)))</f>
        <v>Pos.15(2)</v>
      </c>
      <c r="N26" t="str">
        <f>IF(H26="Pendiente","-",INDEX('Equipos (cálculos)'!R$2:R$19,MATCH($F26,'Equipos (cálculos)'!$A$2:$A$19,0)))</f>
        <v>-</v>
      </c>
    </row>
    <row r="27" spans="1:14" x14ac:dyDescent="0.2">
      <c r="A27" s="96">
        <v>3</v>
      </c>
      <c r="B27" s="117" t="s">
        <v>129</v>
      </c>
      <c r="C27" s="117">
        <v>1</v>
      </c>
      <c r="D27" s="118" t="s">
        <v>19</v>
      </c>
      <c r="E27" s="117">
        <v>2</v>
      </c>
      <c r="F27" s="119" t="s">
        <v>127</v>
      </c>
      <c r="H27" t="str">
        <f t="shared" si="0"/>
        <v>Visitante</v>
      </c>
      <c r="J27" s="53" t="str">
        <f>IF(H27="Pendiente","-",INDEX('Equipos (cálculos)'!K$2:K$19,MATCH($B27,'Equipos (cálculos)'!$A$2:$A$19,0)))</f>
        <v>-</v>
      </c>
      <c r="K27" s="53" t="str">
        <f>IF(H27="Pendiente","-",INDEX('Equipos (cálculos)'!K$2:K$19,MATCH($F27,'Equipos (cálculos)'!$A$2:$A$19,0)))</f>
        <v>Pos.9(3)</v>
      </c>
      <c r="M27" t="str">
        <f>IF(H27="Pendiente","-",INDEX('Equipos (cálculos)'!R$2:R$19,MATCH($B27,'Equipos (cálculos)'!$A$2:$A$19,0)))</f>
        <v>-</v>
      </c>
      <c r="N27" t="str">
        <f>IF(H27="Pendiente","-",INDEX('Equipos (cálculos)'!R$2:R$19,MATCH($F27,'Equipos (cálculos)'!$A$2:$A$19,0)))</f>
        <v>Pos.10(2)</v>
      </c>
    </row>
    <row r="28" spans="1:14" ht="17" thickBot="1" x14ac:dyDescent="0.25">
      <c r="A28" s="97">
        <v>3</v>
      </c>
      <c r="B28" s="120" t="s">
        <v>131</v>
      </c>
      <c r="C28" s="120">
        <v>0</v>
      </c>
      <c r="D28" s="121" t="s">
        <v>19</v>
      </c>
      <c r="E28" s="120">
        <v>4</v>
      </c>
      <c r="F28" s="122" t="s">
        <v>118</v>
      </c>
      <c r="H28" t="str">
        <f t="shared" si="0"/>
        <v>Visitante</v>
      </c>
      <c r="J28" s="53" t="str">
        <f>IF(H28="Pendiente","-",INDEX('Equipos (cálculos)'!K$2:K$19,MATCH($B28,'Equipos (cálculos)'!$A$2:$A$19,0)))</f>
        <v>-</v>
      </c>
      <c r="K28" s="53" t="str">
        <f>IF(H28="Pendiente","-",INDEX('Equipos (cálculos)'!K$2:K$19,MATCH($F28,'Equipos (cálculos)'!$A$2:$A$19,0)))</f>
        <v>Pos.5(2)</v>
      </c>
      <c r="M28" t="str">
        <f>IF(H28="Pendiente","-",INDEX('Equipos (cálculos)'!R$2:R$19,MATCH($B28,'Equipos (cálculos)'!$A$2:$A$19,0)))</f>
        <v>-</v>
      </c>
      <c r="N28" t="str">
        <f>IF(H28="Pendiente","-",INDEX('Equipos (cálculos)'!R$2:R$19,MATCH($F28,'Equipos (cálculos)'!$A$2:$A$19,0)))</f>
        <v>Pos.5(2)</v>
      </c>
    </row>
    <row r="29" spans="1:14" x14ac:dyDescent="0.2">
      <c r="A29" s="95">
        <v>4</v>
      </c>
      <c r="B29" s="114" t="s">
        <v>123</v>
      </c>
      <c r="C29" s="114">
        <v>2</v>
      </c>
      <c r="D29" s="115" t="s">
        <v>19</v>
      </c>
      <c r="E29" s="114">
        <v>0</v>
      </c>
      <c r="F29" s="116" t="s">
        <v>129</v>
      </c>
      <c r="H29" t="str">
        <f t="shared" si="0"/>
        <v>Local</v>
      </c>
      <c r="J29" s="53" t="str">
        <f>IF(H29="Pendiente","-",INDEX('Equipos (cálculos)'!K$2:K$19,MATCH($B29,'Equipos (cálculos)'!$A$2:$A$19,0)))</f>
        <v>Pos.1(2)</v>
      </c>
      <c r="K29" s="53" t="str">
        <f>IF(H29="Pendiente","-",INDEX('Equipos (cálculos)'!K$2:K$19,MATCH($F29,'Equipos (cálculos)'!$A$2:$A$19,0)))</f>
        <v>-</v>
      </c>
      <c r="M29" t="str">
        <f>IF(H29="Pendiente","-",INDEX('Equipos (cálculos)'!R$2:R$19,MATCH($B29,'Equipos (cálculos)'!$A$2:$A$19,0)))</f>
        <v>Pos.1(2)</v>
      </c>
      <c r="N29" t="str">
        <f>IF(H29="Pendiente","-",INDEX('Equipos (cálculos)'!R$2:R$19,MATCH($F29,'Equipos (cálculos)'!$A$2:$A$19,0)))</f>
        <v>-</v>
      </c>
    </row>
    <row r="30" spans="1:14" x14ac:dyDescent="0.2">
      <c r="A30" s="96">
        <v>4</v>
      </c>
      <c r="B30" s="117" t="s">
        <v>116</v>
      </c>
      <c r="C30" s="117">
        <v>0</v>
      </c>
      <c r="D30" s="118" t="s">
        <v>19</v>
      </c>
      <c r="E30" s="117">
        <v>1</v>
      </c>
      <c r="F30" s="119" t="s">
        <v>115</v>
      </c>
      <c r="H30" t="str">
        <f t="shared" si="0"/>
        <v>Visitante</v>
      </c>
      <c r="K30" s="53" t="str">
        <f>IF(H30="Pendiente","-",INDEX('Equipos (cálculos)'!K$2:K$19,MATCH($F30,'Equipos (cálculos)'!$A$2:$A$19,0)))</f>
        <v>Pos.9(3)</v>
      </c>
      <c r="M30" t="str">
        <f>IF(H30="Pendiente","-",INDEX('Equipos (cálculos)'!R$2:R$19,MATCH($B30,'Equipos (cálculos)'!$A$2:$A$19,0)))</f>
        <v>Pos.12(2)</v>
      </c>
      <c r="N30" t="str">
        <f>IF(H30="Pendiente","-",INDEX('Equipos (cálculos)'!R$2:R$19,MATCH($F30,'Equipos (cálculos)'!$A$2:$A$19,0)))</f>
        <v>Pos.10(2)</v>
      </c>
    </row>
    <row r="31" spans="1:14" x14ac:dyDescent="0.2">
      <c r="A31" s="96">
        <v>4</v>
      </c>
      <c r="B31" s="117" t="s">
        <v>118</v>
      </c>
      <c r="C31" s="117">
        <v>4</v>
      </c>
      <c r="D31" s="118" t="s">
        <v>19</v>
      </c>
      <c r="E31" s="117">
        <v>0</v>
      </c>
      <c r="F31" s="119" t="s">
        <v>114</v>
      </c>
      <c r="H31" t="str">
        <f t="shared" si="0"/>
        <v>Local</v>
      </c>
      <c r="J31" s="53" t="str">
        <f>IF(H31="Pendiente","-",INDEX('Equipos (cálculos)'!K$2:K$19,MATCH($B31,'Equipos (cálculos)'!$A$2:$A$19,0)))</f>
        <v>Pos.5(2)</v>
      </c>
      <c r="K31" s="53" t="str">
        <f>IF(H31="Pendiente","-",INDEX('Equipos (cálculos)'!K$2:K$19,MATCH($F31,'Equipos (cálculos)'!$A$2:$A$19,0)))</f>
        <v>-</v>
      </c>
      <c r="M31" t="str">
        <f>IF(H31="Pendiente","-",INDEX('Equipos (cálculos)'!R$2:R$19,MATCH($B31,'Equipos (cálculos)'!$A$2:$A$19,0)))</f>
        <v>Pos.5(2)</v>
      </c>
      <c r="N31" t="str">
        <f>IF(H31="Pendiente","-",INDEX('Equipos (cálculos)'!R$2:R$19,MATCH($F31,'Equipos (cálculos)'!$A$2:$A$19,0)))</f>
        <v>-</v>
      </c>
    </row>
    <row r="32" spans="1:14" x14ac:dyDescent="0.2">
      <c r="A32" s="96">
        <v>4</v>
      </c>
      <c r="B32" s="117" t="s">
        <v>120</v>
      </c>
      <c r="C32" s="117">
        <v>3</v>
      </c>
      <c r="D32" s="118" t="s">
        <v>19</v>
      </c>
      <c r="E32" s="117">
        <v>1</v>
      </c>
      <c r="F32" s="119" t="s">
        <v>131</v>
      </c>
      <c r="H32" t="str">
        <f t="shared" si="0"/>
        <v>Local</v>
      </c>
      <c r="J32" s="53" t="str">
        <f>IF(H32="Pendiente","-",INDEX('Equipos (cálculos)'!K$2:K$19,MATCH($B32,'Equipos (cálculos)'!$A$2:$A$19,0)))</f>
        <v>Pos.12(2)</v>
      </c>
      <c r="K32" s="53" t="str">
        <f>IF(H32="Pendiente","-",INDEX('Equipos (cálculos)'!K$2:K$19,MATCH($F32,'Equipos (cálculos)'!$A$2:$A$19,0)))</f>
        <v>-</v>
      </c>
      <c r="M32" t="str">
        <f>IF(H32="Pendiente","-",INDEX('Equipos (cálculos)'!R$2:R$19,MATCH($B32,'Equipos (cálculos)'!$A$2:$A$19,0)))</f>
        <v>Pos.12(2)</v>
      </c>
      <c r="N32" t="str">
        <f>IF(H32="Pendiente","-",INDEX('Equipos (cálculos)'!R$2:R$19,MATCH($F32,'Equipos (cálculos)'!$A$2:$A$19,0)))</f>
        <v>-</v>
      </c>
    </row>
    <row r="33" spans="1:14" x14ac:dyDescent="0.2">
      <c r="A33" s="96">
        <v>4</v>
      </c>
      <c r="B33" s="117" t="s">
        <v>122</v>
      </c>
      <c r="C33" s="117">
        <v>2</v>
      </c>
      <c r="D33" s="118" t="s">
        <v>19</v>
      </c>
      <c r="E33" s="117">
        <v>0</v>
      </c>
      <c r="F33" s="119" t="s">
        <v>124</v>
      </c>
      <c r="H33" t="str">
        <f t="shared" si="0"/>
        <v>Local</v>
      </c>
      <c r="J33" s="53" t="str">
        <f>IF(H33="Pendiente","-",INDEX('Equipos (cálculos)'!K$2:K$19,MATCH($B33,'Equipos (cálculos)'!$A$2:$A$19,0)))</f>
        <v>Pos.1(2)</v>
      </c>
      <c r="K33" s="53" t="str">
        <f>IF(H33="Pendiente","-",INDEX('Equipos (cálculos)'!K$2:K$19,MATCH($F33,'Equipos (cálculos)'!$A$2:$A$19,0)))</f>
        <v>Pos.15(2)</v>
      </c>
      <c r="M33" t="str">
        <f>IF(H33="Pendiente","-",INDEX('Equipos (cálculos)'!R$2:R$19,MATCH($B33,'Equipos (cálculos)'!$A$2:$A$19,0)))</f>
        <v>Pos.1(2)</v>
      </c>
      <c r="N33" t="str">
        <f>IF(H33="Pendiente","-",INDEX('Equipos (cálculos)'!R$2:R$19,MATCH($F33,'Equipos (cálculos)'!$A$2:$A$19,0)))</f>
        <v>Pos.15(2)</v>
      </c>
    </row>
    <row r="34" spans="1:14" x14ac:dyDescent="0.2">
      <c r="A34" s="96">
        <v>4</v>
      </c>
      <c r="B34" s="117" t="s">
        <v>117</v>
      </c>
      <c r="C34" s="117">
        <v>0</v>
      </c>
      <c r="D34" s="118" t="s">
        <v>19</v>
      </c>
      <c r="E34" s="117">
        <v>0</v>
      </c>
      <c r="F34" s="119" t="s">
        <v>126</v>
      </c>
      <c r="H34" t="str">
        <f t="shared" si="0"/>
        <v>Empate</v>
      </c>
      <c r="J34" s="53" t="str">
        <f>IF(H34="Pendiente","-",INDEX('Equipos (cálculos)'!K$2:K$19,MATCH($B34,'Equipos (cálculos)'!$A$2:$A$19,0)))</f>
        <v>-</v>
      </c>
      <c r="K34" s="53" t="str">
        <f>IF(H34="Pendiente","-",INDEX('Equipos (cálculos)'!K$2:K$19,MATCH($F34,'Equipos (cálculos)'!$A$2:$A$19,0)))</f>
        <v>Pos.9(3)</v>
      </c>
      <c r="M34" t="str">
        <f>IF(H34="Pendiente","-",INDEX('Equipos (cálculos)'!R$2:R$19,MATCH($B34,'Equipos (cálculos)'!$A$2:$A$19,0)))</f>
        <v>-</v>
      </c>
      <c r="N34" t="str">
        <f>IF(H34="Pendiente","-",INDEX('Equipos (cálculos)'!R$2:R$19,MATCH($F34,'Equipos (cálculos)'!$A$2:$A$19,0)))</f>
        <v>-</v>
      </c>
    </row>
    <row r="35" spans="1:14" x14ac:dyDescent="0.2">
      <c r="A35" s="96">
        <v>4</v>
      </c>
      <c r="B35" s="117" t="s">
        <v>119</v>
      </c>
      <c r="C35" s="117">
        <v>2</v>
      </c>
      <c r="D35" s="118" t="s">
        <v>19</v>
      </c>
      <c r="E35" s="117">
        <v>1</v>
      </c>
      <c r="F35" s="119" t="s">
        <v>128</v>
      </c>
      <c r="H35" t="str">
        <f t="shared" si="0"/>
        <v>Local</v>
      </c>
      <c r="J35" s="53" t="str">
        <f>IF(H35="Pendiente","-",INDEX('Equipos (cálculos)'!K$2:K$19,MATCH($B35,'Equipos (cálculos)'!$A$2:$A$19,0)))</f>
        <v>Pos.5(2)</v>
      </c>
      <c r="K35" s="53" t="str">
        <f>IF(H35="Pendiente","-",INDEX('Equipos (cálculos)'!K$2:K$19,MATCH($F35,'Equipos (cálculos)'!$A$2:$A$19,0)))</f>
        <v>-</v>
      </c>
      <c r="M35" t="str">
        <f>IF(H35="Pendiente","-",INDEX('Equipos (cálculos)'!R$2:R$19,MATCH($B35,'Equipos (cálculos)'!$A$2:$A$19,0)))</f>
        <v>Pos.5(2)</v>
      </c>
      <c r="N35" t="str">
        <f>IF(H35="Pendiente","-",INDEX('Equipos (cálculos)'!R$2:R$19,MATCH($F35,'Equipos (cálculos)'!$A$2:$A$19,0)))</f>
        <v>-</v>
      </c>
    </row>
    <row r="36" spans="1:14" x14ac:dyDescent="0.2">
      <c r="A36" s="96">
        <v>4</v>
      </c>
      <c r="B36" s="117" t="s">
        <v>121</v>
      </c>
      <c r="C36" s="117">
        <v>2</v>
      </c>
      <c r="D36" s="118" t="s">
        <v>19</v>
      </c>
      <c r="E36" s="117">
        <v>0</v>
      </c>
      <c r="F36" s="119" t="s">
        <v>130</v>
      </c>
      <c r="H36" t="str">
        <f t="shared" si="0"/>
        <v>Local</v>
      </c>
      <c r="J36" s="53" t="str">
        <f>IF(H36="Pendiente","-",INDEX('Equipos (cálculos)'!K$2:K$19,MATCH($B36,'Equipos (cálculos)'!$A$2:$A$19,0)))</f>
        <v>-</v>
      </c>
      <c r="K36" s="53" t="str">
        <f>IF(H36="Pendiente","-",INDEX('Equipos (cálculos)'!K$2:K$19,MATCH($F36,'Equipos (cálculos)'!$A$2:$A$19,0)))</f>
        <v>-</v>
      </c>
      <c r="M36" t="str">
        <f>IF(H36="Pendiente","-",INDEX('Equipos (cálculos)'!R$2:R$19,MATCH($B36,'Equipos (cálculos)'!$A$2:$A$19,0)))</f>
        <v>-</v>
      </c>
      <c r="N36" t="str">
        <f>IF(H36="Pendiente","-",INDEX('Equipos (cálculos)'!R$2:R$19,MATCH($F36,'Equipos (cálculos)'!$A$2:$A$19,0)))</f>
        <v>-</v>
      </c>
    </row>
    <row r="37" spans="1:14" ht="17" thickBot="1" x14ac:dyDescent="0.25">
      <c r="A37" s="97">
        <v>4</v>
      </c>
      <c r="B37" s="120" t="s">
        <v>127</v>
      </c>
      <c r="C37" s="120">
        <v>3</v>
      </c>
      <c r="D37" s="121" t="s">
        <v>19</v>
      </c>
      <c r="E37" s="120">
        <v>0</v>
      </c>
      <c r="F37" s="122" t="s">
        <v>125</v>
      </c>
      <c r="H37" t="str">
        <f>IF(OR(C37="",E37=""),"Pendiente",IF(C37&gt;E37,"Local",IF(E37&gt;C37,"Visitante",IF(C37=E37,"Empate"))))</f>
        <v>Local</v>
      </c>
      <c r="J37" s="53" t="str">
        <f>IF(H37="Pendiente","-",INDEX('Equipos (cálculos)'!K$2:K$19,MATCH($B37,'Equipos (cálculos)'!$A$2:$A$19,0)))</f>
        <v>Pos.9(3)</v>
      </c>
      <c r="K37" s="53" t="str">
        <f>IF(H37="Pendiente","-",INDEX('Equipos (cálculos)'!K$2:K$19,MATCH($F37,'Equipos (cálculos)'!$A$2:$A$19,0)))</f>
        <v>Pos.15(2)</v>
      </c>
      <c r="M37" t="str">
        <f>IF(H37="Pendiente","-",INDEX('Equipos (cálculos)'!R$2:R$19,MATCH($B37,'Equipos (cálculos)'!$A$2:$A$19,0)))</f>
        <v>Pos.10(2)</v>
      </c>
      <c r="N37" t="str">
        <f>IF(H37="Pendiente","-",INDEX('Equipos (cálculos)'!R$2:R$19,MATCH($F37,'Equipos (cálculos)'!$A$2:$A$19,0)))</f>
        <v>Pos.15(2)</v>
      </c>
    </row>
    <row r="38" spans="1:14" x14ac:dyDescent="0.2">
      <c r="A38" s="95">
        <v>5</v>
      </c>
      <c r="B38" s="114" t="s">
        <v>123</v>
      </c>
      <c r="C38" s="114">
        <v>3</v>
      </c>
      <c r="D38" s="115" t="s">
        <v>19</v>
      </c>
      <c r="E38" s="114">
        <v>0</v>
      </c>
      <c r="F38" s="116" t="s">
        <v>116</v>
      </c>
      <c r="H38" t="str">
        <f t="shared" ref="H38:H54" si="1">IF(OR(C38="",E38=""),"Pendiente",IF(C38&gt;E38,"Local",IF(E38&gt;C38,"Visitante",IF(C38=E38,"Empate"))))</f>
        <v>Local</v>
      </c>
      <c r="J38" s="53" t="str">
        <f>IF(H38="Pendiente","-",INDEX('Equipos (cálculos)'!K$2:K$19,MATCH($B38,'Equipos (cálculos)'!$A$2:$A$19,0)))</f>
        <v>Pos.1(2)</v>
      </c>
      <c r="K38" s="53" t="str">
        <f>IF(H38="Pendiente","-",INDEX('Equipos (cálculos)'!K$2:K$19,MATCH($F38,'Equipos (cálculos)'!$A$2:$A$19,0)))</f>
        <v>Pos.12(2)</v>
      </c>
      <c r="M38" t="str">
        <f>IF(H38="Pendiente","-",INDEX('Equipos (cálculos)'!R$2:R$19,MATCH($B38,'Equipos (cálculos)'!$A$2:$A$19,0)))</f>
        <v>Pos.1(2)</v>
      </c>
      <c r="N38" t="str">
        <f>IF(H38="Pendiente","-",INDEX('Equipos (cálculos)'!R$2:R$19,MATCH($F38,'Equipos (cálculos)'!$A$2:$A$19,0)))</f>
        <v>Pos.12(2)</v>
      </c>
    </row>
    <row r="39" spans="1:14" x14ac:dyDescent="0.2">
      <c r="A39" s="96">
        <v>5</v>
      </c>
      <c r="B39" s="117" t="s">
        <v>115</v>
      </c>
      <c r="C39" s="117">
        <v>0</v>
      </c>
      <c r="D39" s="118" t="s">
        <v>19</v>
      </c>
      <c r="E39" s="117">
        <v>0</v>
      </c>
      <c r="F39" s="119" t="s">
        <v>118</v>
      </c>
      <c r="H39" t="str">
        <f t="shared" si="1"/>
        <v>Empate</v>
      </c>
      <c r="J39" s="53" t="str">
        <f>IF(H39="Pendiente","-",INDEX('Equipos (cálculos)'!K$2:K$19,MATCH($B39,'Equipos (cálculos)'!$A$2:$A$19,0)))</f>
        <v>Pos.9(3)</v>
      </c>
      <c r="K39" s="53" t="str">
        <f>IF(H39="Pendiente","-",INDEX('Equipos (cálculos)'!K$2:K$19,MATCH($F39,'Equipos (cálculos)'!$A$2:$A$19,0)))</f>
        <v>Pos.5(2)</v>
      </c>
      <c r="M39" t="str">
        <f>IF(H39="Pendiente","-",INDEX('Equipos (cálculos)'!R$2:R$19,MATCH($B39,'Equipos (cálculos)'!$A$2:$A$19,0)))</f>
        <v>Pos.10(2)</v>
      </c>
      <c r="N39" t="str">
        <f>IF(H39="Pendiente","-",INDEX('Equipos (cálculos)'!R$2:R$19,MATCH($F39,'Equipos (cálculos)'!$A$2:$A$19,0)))</f>
        <v>Pos.5(2)</v>
      </c>
    </row>
    <row r="40" spans="1:14" x14ac:dyDescent="0.2">
      <c r="A40" s="96">
        <v>5</v>
      </c>
      <c r="B40" s="117" t="s">
        <v>114</v>
      </c>
      <c r="C40" s="117">
        <v>1</v>
      </c>
      <c r="D40" s="118" t="s">
        <v>19</v>
      </c>
      <c r="E40" s="117">
        <v>2</v>
      </c>
      <c r="F40" s="119" t="s">
        <v>120</v>
      </c>
      <c r="H40" t="str">
        <f t="shared" si="1"/>
        <v>Visitante</v>
      </c>
      <c r="J40" s="53" t="str">
        <f>IF(H40="Pendiente","-",INDEX('Equipos (cálculos)'!K$2:K$19,MATCH($B40,'Equipos (cálculos)'!$A$2:$A$19,0)))</f>
        <v>-</v>
      </c>
      <c r="K40" s="53" t="str">
        <f>IF(H40="Pendiente","-",INDEX('Equipos (cálculos)'!K$2:K$19,MATCH($F40,'Equipos (cálculos)'!$A$2:$A$19,0)))</f>
        <v>Pos.12(2)</v>
      </c>
      <c r="M40" t="str">
        <f>IF(H40="Pendiente","-",INDEX('Equipos (cálculos)'!R$2:R$19,MATCH($B40,'Equipos (cálculos)'!$A$2:$A$19,0)))</f>
        <v>-</v>
      </c>
      <c r="N40" t="str">
        <f>IF(H40="Pendiente","-",INDEX('Equipos (cálculos)'!R$2:R$19,MATCH($F40,'Equipos (cálculos)'!$A$2:$A$19,0)))</f>
        <v>Pos.12(2)</v>
      </c>
    </row>
    <row r="41" spans="1:14" x14ac:dyDescent="0.2">
      <c r="A41" s="96">
        <v>5</v>
      </c>
      <c r="B41" s="117" t="s">
        <v>131</v>
      </c>
      <c r="C41" s="117">
        <v>0</v>
      </c>
      <c r="D41" s="118" t="s">
        <v>19</v>
      </c>
      <c r="E41" s="117">
        <v>2</v>
      </c>
      <c r="F41" s="119" t="s">
        <v>122</v>
      </c>
      <c r="H41" t="str">
        <f t="shared" si="1"/>
        <v>Visitante</v>
      </c>
      <c r="J41" s="53" t="str">
        <f>IF(H41="Pendiente","-",INDEX('Equipos (cálculos)'!K$2:K$19,MATCH($B41,'Equipos (cálculos)'!$A$2:$A$19,0)))</f>
        <v>-</v>
      </c>
      <c r="K41" s="53" t="str">
        <f>IF(H41="Pendiente","-",INDEX('Equipos (cálculos)'!K$2:K$19,MATCH($F41,'Equipos (cálculos)'!$A$2:$A$19,0)))</f>
        <v>Pos.1(2)</v>
      </c>
      <c r="M41" t="str">
        <f>IF(H41="Pendiente","-",INDEX('Equipos (cálculos)'!R$2:R$19,MATCH($B41,'Equipos (cálculos)'!$A$2:$A$19,0)))</f>
        <v>-</v>
      </c>
      <c r="N41" t="str">
        <f>IF(H41="Pendiente","-",INDEX('Equipos (cálculos)'!R$2:R$19,MATCH($F41,'Equipos (cálculos)'!$A$2:$A$19,0)))</f>
        <v>Pos.1(2)</v>
      </c>
    </row>
    <row r="42" spans="1:14" x14ac:dyDescent="0.2">
      <c r="A42" s="96">
        <v>5</v>
      </c>
      <c r="B42" s="117" t="s">
        <v>124</v>
      </c>
      <c r="C42" s="117">
        <v>0</v>
      </c>
      <c r="D42" s="118" t="s">
        <v>19</v>
      </c>
      <c r="E42" s="117">
        <v>0</v>
      </c>
      <c r="F42" s="119" t="s">
        <v>117</v>
      </c>
      <c r="H42" t="str">
        <f t="shared" si="1"/>
        <v>Empate</v>
      </c>
      <c r="J42" s="53" t="str">
        <f>IF(H42="Pendiente","-",INDEX('Equipos (cálculos)'!K$2:K$19,MATCH($B42,'Equipos (cálculos)'!$A$2:$A$19,0)))</f>
        <v>Pos.15(2)</v>
      </c>
      <c r="K42" s="53" t="str">
        <f>IF(H42="Pendiente","-",INDEX('Equipos (cálculos)'!K$2:K$19,MATCH($F42,'Equipos (cálculos)'!$A$2:$A$19,0)))</f>
        <v>-</v>
      </c>
      <c r="M42" t="str">
        <f>IF(H42="Pendiente","-",INDEX('Equipos (cálculos)'!R$2:R$19,MATCH($B42,'Equipos (cálculos)'!$A$2:$A$19,0)))</f>
        <v>Pos.15(2)</v>
      </c>
      <c r="N42" t="str">
        <f>IF(H42="Pendiente","-",INDEX('Equipos (cálculos)'!R$2:R$19,MATCH($F42,'Equipos (cálculos)'!$A$2:$A$19,0)))</f>
        <v>-</v>
      </c>
    </row>
    <row r="43" spans="1:14" x14ac:dyDescent="0.2">
      <c r="A43" s="96">
        <v>5</v>
      </c>
      <c r="B43" s="117" t="s">
        <v>126</v>
      </c>
      <c r="C43" s="117">
        <v>1</v>
      </c>
      <c r="D43" s="118" t="s">
        <v>19</v>
      </c>
      <c r="E43" s="117">
        <v>2</v>
      </c>
      <c r="F43" s="119" t="s">
        <v>119</v>
      </c>
      <c r="H43" t="str">
        <f t="shared" si="1"/>
        <v>Visitante</v>
      </c>
      <c r="J43" s="53" t="str">
        <f>IF(H43="Pendiente","-",INDEX('Equipos (cálculos)'!K$2:K$19,MATCH($B43,'Equipos (cálculos)'!$A$2:$A$19,0)))</f>
        <v>Pos.9(3)</v>
      </c>
      <c r="K43" s="53" t="str">
        <f>IF(H43="Pendiente","-",INDEX('Equipos (cálculos)'!K$2:K$19,MATCH($F43,'Equipos (cálculos)'!$A$2:$A$19,0)))</f>
        <v>Pos.5(2)</v>
      </c>
      <c r="M43" t="str">
        <f>IF(H43="Pendiente","-",INDEX('Equipos (cálculos)'!R$2:R$19,MATCH($B43,'Equipos (cálculos)'!$A$2:$A$19,0)))</f>
        <v>-</v>
      </c>
      <c r="N43" t="str">
        <f>IF(H43="Pendiente","-",INDEX('Equipos (cálculos)'!R$2:R$19,MATCH($F43,'Equipos (cálculos)'!$A$2:$A$19,0)))</f>
        <v>Pos.5(2)</v>
      </c>
    </row>
    <row r="44" spans="1:14" x14ac:dyDescent="0.2">
      <c r="A44" s="96">
        <v>5</v>
      </c>
      <c r="B44" s="117" t="s">
        <v>128</v>
      </c>
      <c r="C44" s="117">
        <v>1</v>
      </c>
      <c r="D44" s="118" t="s">
        <v>19</v>
      </c>
      <c r="E44" s="117">
        <v>0</v>
      </c>
      <c r="F44" s="119" t="s">
        <v>121</v>
      </c>
      <c r="H44" t="str">
        <f t="shared" si="1"/>
        <v>Local</v>
      </c>
      <c r="J44" s="53" t="str">
        <f>IF(H44="Pendiente","-",INDEX('Equipos (cálculos)'!K$2:K$19,MATCH($B44,'Equipos (cálculos)'!$A$2:$A$19,0)))</f>
        <v>-</v>
      </c>
      <c r="K44" s="53" t="str">
        <f>IF(H44="Pendiente","-",INDEX('Equipos (cálculos)'!K$2:K$19,MATCH($F44,'Equipos (cálculos)'!$A$2:$A$19,0)))</f>
        <v>-</v>
      </c>
      <c r="M44" t="str">
        <f>IF(H44="Pendiente","-",INDEX('Equipos (cálculos)'!R$2:R$19,MATCH($B44,'Equipos (cálculos)'!$A$2:$A$19,0)))</f>
        <v>-</v>
      </c>
      <c r="N44" t="str">
        <f>IF(H44="Pendiente","-",INDEX('Equipos (cálculos)'!R$2:R$19,MATCH($F44,'Equipos (cálculos)'!$A$2:$A$19,0)))</f>
        <v>-</v>
      </c>
    </row>
    <row r="45" spans="1:14" x14ac:dyDescent="0.2">
      <c r="A45" s="96">
        <v>5</v>
      </c>
      <c r="B45" s="117" t="s">
        <v>130</v>
      </c>
      <c r="C45" s="117">
        <v>1</v>
      </c>
      <c r="D45" s="118" t="s">
        <v>19</v>
      </c>
      <c r="E45" s="117">
        <v>1</v>
      </c>
      <c r="F45" s="119" t="s">
        <v>127</v>
      </c>
      <c r="H45" t="str">
        <f t="shared" si="1"/>
        <v>Empate</v>
      </c>
      <c r="J45" s="53" t="str">
        <f>IF(H45="Pendiente","-",INDEX('Equipos (cálculos)'!K$2:K$19,MATCH($B45,'Equipos (cálculos)'!$A$2:$A$19,0)))</f>
        <v>-</v>
      </c>
      <c r="K45" s="53" t="str">
        <f>IF(H45="Pendiente","-",INDEX('Equipos (cálculos)'!K$2:K$19,MATCH($F45,'Equipos (cálculos)'!$A$2:$A$19,0)))</f>
        <v>Pos.9(3)</v>
      </c>
      <c r="M45" t="str">
        <f>IF(H45="Pendiente","-",INDEX('Equipos (cálculos)'!R$2:R$19,MATCH($B45,'Equipos (cálculos)'!$A$2:$A$19,0)))</f>
        <v>-</v>
      </c>
      <c r="N45" t="str">
        <f>IF(H45="Pendiente","-",INDEX('Equipos (cálculos)'!R$2:R$19,MATCH($F45,'Equipos (cálculos)'!$A$2:$A$19,0)))</f>
        <v>Pos.10(2)</v>
      </c>
    </row>
    <row r="46" spans="1:14" ht="17" thickBot="1" x14ac:dyDescent="0.25">
      <c r="A46" s="97">
        <v>5</v>
      </c>
      <c r="B46" s="120" t="s">
        <v>129</v>
      </c>
      <c r="C46" s="120">
        <v>0</v>
      </c>
      <c r="D46" s="121" t="s">
        <v>19</v>
      </c>
      <c r="E46" s="120">
        <v>0</v>
      </c>
      <c r="F46" s="122" t="s">
        <v>125</v>
      </c>
      <c r="H46" t="str">
        <f t="shared" si="1"/>
        <v>Empate</v>
      </c>
      <c r="J46" s="53" t="str">
        <f>IF(H46="Pendiente","-",INDEX('Equipos (cálculos)'!K$2:K$19,MATCH($B46,'Equipos (cálculos)'!$A$2:$A$19,0)))</f>
        <v>-</v>
      </c>
      <c r="K46" s="53" t="str">
        <f>IF(H46="Pendiente","-",INDEX('Equipos (cálculos)'!K$2:K$19,MATCH($F46,'Equipos (cálculos)'!$A$2:$A$19,0)))</f>
        <v>Pos.15(2)</v>
      </c>
      <c r="M46" t="str">
        <f>IF(H46="Pendiente","-",INDEX('Equipos (cálculos)'!R$2:R$19,MATCH($B46,'Equipos (cálculos)'!$A$2:$A$19,0)))</f>
        <v>-</v>
      </c>
      <c r="N46" t="str">
        <f>IF(H46="Pendiente","-",INDEX('Equipos (cálculos)'!R$2:R$19,MATCH($F46,'Equipos (cálculos)'!$A$2:$A$19,0)))</f>
        <v>Pos.15(2)</v>
      </c>
    </row>
    <row r="47" spans="1:14" x14ac:dyDescent="0.2">
      <c r="A47" s="95">
        <v>6</v>
      </c>
      <c r="B47" s="114" t="s">
        <v>116</v>
      </c>
      <c r="C47" s="114">
        <v>0</v>
      </c>
      <c r="D47" s="115" t="s">
        <v>19</v>
      </c>
      <c r="E47" s="114">
        <v>1</v>
      </c>
      <c r="F47" s="116" t="s">
        <v>129</v>
      </c>
      <c r="H47" t="str">
        <f t="shared" si="1"/>
        <v>Visitante</v>
      </c>
      <c r="J47" s="53" t="str">
        <f>IF(H47="Pendiente","-",INDEX('Equipos (cálculos)'!K$2:K$19,MATCH($B47,'Equipos (cálculos)'!$A$2:$A$19,0)))</f>
        <v>Pos.12(2)</v>
      </c>
      <c r="K47" s="53" t="str">
        <f>IF(H47="Pendiente","-",INDEX('Equipos (cálculos)'!K$2:K$19,MATCH($F47,'Equipos (cálculos)'!$A$2:$A$19,0)))</f>
        <v>-</v>
      </c>
      <c r="M47" t="str">
        <f>IF(H47="Pendiente","-",INDEX('Equipos (cálculos)'!R$2:R$19,MATCH($B47,'Equipos (cálculos)'!$A$2:$A$19,0)))</f>
        <v>Pos.12(2)</v>
      </c>
      <c r="N47" t="str">
        <f>IF(H47="Pendiente","-",INDEX('Equipos (cálculos)'!R$2:R$19,MATCH($F47,'Equipos (cálculos)'!$A$2:$A$19,0)))</f>
        <v>-</v>
      </c>
    </row>
    <row r="48" spans="1:14" x14ac:dyDescent="0.2">
      <c r="A48" s="96">
        <v>6</v>
      </c>
      <c r="B48" s="117" t="s">
        <v>118</v>
      </c>
      <c r="C48" s="117">
        <v>0</v>
      </c>
      <c r="D48" s="118" t="s">
        <v>19</v>
      </c>
      <c r="E48" s="117">
        <v>2</v>
      </c>
      <c r="F48" s="119" t="s">
        <v>123</v>
      </c>
      <c r="H48" t="str">
        <f t="shared" si="1"/>
        <v>Visitante</v>
      </c>
      <c r="J48" s="53" t="str">
        <f>IF(H48="Pendiente","-",INDEX('Equipos (cálculos)'!K$2:K$19,MATCH($B48,'Equipos (cálculos)'!$A$2:$A$19,0)))</f>
        <v>Pos.5(2)</v>
      </c>
      <c r="K48" s="53" t="str">
        <f>IF(H48="Pendiente","-",INDEX('Equipos (cálculos)'!K$2:K$19,MATCH($F48,'Equipos (cálculos)'!$A$2:$A$19,0)))</f>
        <v>Pos.1(2)</v>
      </c>
      <c r="M48" t="str">
        <f>IF(H48="Pendiente","-",INDEX('Equipos (cálculos)'!R$2:R$19,MATCH($B48,'Equipos (cálculos)'!$A$2:$A$19,0)))</f>
        <v>Pos.5(2)</v>
      </c>
      <c r="N48" t="str">
        <f>IF(H48="Pendiente","-",INDEX('Equipos (cálculos)'!R$2:R$19,MATCH($F48,'Equipos (cálculos)'!$A$2:$A$19,0)))</f>
        <v>Pos.1(2)</v>
      </c>
    </row>
    <row r="49" spans="1:14" x14ac:dyDescent="0.2">
      <c r="A49" s="96">
        <v>6</v>
      </c>
      <c r="B49" s="117" t="s">
        <v>120</v>
      </c>
      <c r="C49" s="117">
        <v>2</v>
      </c>
      <c r="D49" s="118" t="s">
        <v>19</v>
      </c>
      <c r="E49" s="117">
        <v>2</v>
      </c>
      <c r="F49" s="119" t="s">
        <v>115</v>
      </c>
      <c r="H49" t="str">
        <f t="shared" si="1"/>
        <v>Empate</v>
      </c>
      <c r="J49" s="53" t="str">
        <f>IF(H49="Pendiente","-",INDEX('Equipos (cálculos)'!K$2:K$19,MATCH($B49,'Equipos (cálculos)'!$A$2:$A$19,0)))</f>
        <v>Pos.12(2)</v>
      </c>
      <c r="K49" s="53" t="str">
        <f>IF(H49="Pendiente","-",INDEX('Equipos (cálculos)'!K$2:K$19,MATCH($F49,'Equipos (cálculos)'!$A$2:$A$19,0)))</f>
        <v>Pos.9(3)</v>
      </c>
      <c r="M49" t="str">
        <f>IF(H49="Pendiente","-",INDEX('Equipos (cálculos)'!R$2:R$19,MATCH($B49,'Equipos (cálculos)'!$A$2:$A$19,0)))</f>
        <v>Pos.12(2)</v>
      </c>
      <c r="N49" t="str">
        <f>IF(H49="Pendiente","-",INDEX('Equipos (cálculos)'!R$2:R$19,MATCH($F49,'Equipos (cálculos)'!$A$2:$A$19,0)))</f>
        <v>Pos.10(2)</v>
      </c>
    </row>
    <row r="50" spans="1:14" x14ac:dyDescent="0.2">
      <c r="A50" s="96">
        <v>6</v>
      </c>
      <c r="B50" s="117" t="s">
        <v>122</v>
      </c>
      <c r="C50" s="117">
        <v>2</v>
      </c>
      <c r="D50" s="118" t="s">
        <v>19</v>
      </c>
      <c r="E50" s="117">
        <v>1</v>
      </c>
      <c r="F50" s="119" t="s">
        <v>114</v>
      </c>
      <c r="H50" t="str">
        <f t="shared" si="1"/>
        <v>Local</v>
      </c>
      <c r="J50" s="53" t="str">
        <f>IF(H50="Pendiente","-",INDEX('Equipos (cálculos)'!K$2:K$19,MATCH($B50,'Equipos (cálculos)'!$A$2:$A$19,0)))</f>
        <v>Pos.1(2)</v>
      </c>
      <c r="K50" s="53" t="str">
        <f>IF(H50="Pendiente","-",INDEX('Equipos (cálculos)'!K$2:K$19,MATCH($F50,'Equipos (cálculos)'!$A$2:$A$19,0)))</f>
        <v>-</v>
      </c>
      <c r="M50" t="str">
        <f>IF(H50="Pendiente","-",INDEX('Equipos (cálculos)'!R$2:R$19,MATCH($B50,'Equipos (cálculos)'!$A$2:$A$19,0)))</f>
        <v>Pos.1(2)</v>
      </c>
      <c r="N50" t="str">
        <f>IF(H50="Pendiente","-",INDEX('Equipos (cálculos)'!R$2:R$19,MATCH($F50,'Equipos (cálculos)'!$A$2:$A$19,0)))</f>
        <v>-</v>
      </c>
    </row>
    <row r="51" spans="1:14" x14ac:dyDescent="0.2">
      <c r="A51" s="96">
        <v>6</v>
      </c>
      <c r="B51" s="117" t="s">
        <v>117</v>
      </c>
      <c r="C51" s="117">
        <v>1</v>
      </c>
      <c r="D51" s="118" t="s">
        <v>19</v>
      </c>
      <c r="E51" s="117">
        <v>0</v>
      </c>
      <c r="F51" s="119" t="s">
        <v>131</v>
      </c>
      <c r="H51" t="str">
        <f t="shared" si="1"/>
        <v>Local</v>
      </c>
      <c r="J51" s="53" t="str">
        <f>IF(H51="Pendiente","-",INDEX('Equipos (cálculos)'!K$2:K$19,MATCH($B51,'Equipos (cálculos)'!$A$2:$A$19,0)))</f>
        <v>-</v>
      </c>
      <c r="K51" s="53" t="str">
        <f>IF(H51="Pendiente","-",INDEX('Equipos (cálculos)'!K$2:K$19,MATCH($F51,'Equipos (cálculos)'!$A$2:$A$19,0)))</f>
        <v>-</v>
      </c>
      <c r="M51" t="str">
        <f>IF(H51="Pendiente","-",INDEX('Equipos (cálculos)'!R$2:R$19,MATCH($B51,'Equipos (cálculos)'!$A$2:$A$19,0)))</f>
        <v>-</v>
      </c>
      <c r="N51" t="str">
        <f>IF(H51="Pendiente","-",INDEX('Equipos (cálculos)'!R$2:R$19,MATCH($F51,'Equipos (cálculos)'!$A$2:$A$19,0)))</f>
        <v>-</v>
      </c>
    </row>
    <row r="52" spans="1:14" x14ac:dyDescent="0.2">
      <c r="A52" s="96">
        <v>6</v>
      </c>
      <c r="B52" s="117" t="s">
        <v>119</v>
      </c>
      <c r="C52" s="117">
        <v>2</v>
      </c>
      <c r="D52" s="118" t="s">
        <v>19</v>
      </c>
      <c r="E52" s="117">
        <v>0</v>
      </c>
      <c r="F52" s="119" t="s">
        <v>124</v>
      </c>
      <c r="H52" t="str">
        <f t="shared" si="1"/>
        <v>Local</v>
      </c>
      <c r="J52" s="53" t="str">
        <f>IF(H52="Pendiente","-",INDEX('Equipos (cálculos)'!K$2:K$19,MATCH($B52,'Equipos (cálculos)'!$A$2:$A$19,0)))</f>
        <v>Pos.5(2)</v>
      </c>
      <c r="K52" s="53" t="str">
        <f>IF(H52="Pendiente","-",INDEX('Equipos (cálculos)'!K$2:K$19,MATCH($F52,'Equipos (cálculos)'!$A$2:$A$19,0)))</f>
        <v>Pos.15(2)</v>
      </c>
      <c r="M52" t="str">
        <f>IF(H52="Pendiente","-",INDEX('Equipos (cálculos)'!R$2:R$19,MATCH($B52,'Equipos (cálculos)'!$A$2:$A$19,0)))</f>
        <v>Pos.5(2)</v>
      </c>
      <c r="N52" t="str">
        <f>IF(H52="Pendiente","-",INDEX('Equipos (cálculos)'!R$2:R$19,MATCH($F52,'Equipos (cálculos)'!$A$2:$A$19,0)))</f>
        <v>Pos.15(2)</v>
      </c>
    </row>
    <row r="53" spans="1:14" x14ac:dyDescent="0.2">
      <c r="A53" s="96">
        <v>6</v>
      </c>
      <c r="B53" s="117" t="s">
        <v>121</v>
      </c>
      <c r="C53" s="117">
        <v>2</v>
      </c>
      <c r="D53" s="118" t="s">
        <v>19</v>
      </c>
      <c r="E53" s="117">
        <v>0</v>
      </c>
      <c r="F53" s="119" t="s">
        <v>126</v>
      </c>
      <c r="H53" t="str">
        <f t="shared" si="1"/>
        <v>Local</v>
      </c>
      <c r="J53" s="53" t="str">
        <f>IF(H53="Pendiente","-",INDEX('Equipos (cálculos)'!K$2:K$19,MATCH($B53,'Equipos (cálculos)'!$A$2:$A$19,0)))</f>
        <v>-</v>
      </c>
      <c r="K53" s="53" t="str">
        <f>IF(H53="Pendiente","-",INDEX('Equipos (cálculos)'!K$2:K$19,MATCH($F53,'Equipos (cálculos)'!$A$2:$A$19,0)))</f>
        <v>Pos.9(3)</v>
      </c>
      <c r="M53" t="str">
        <f>IF(H53="Pendiente","-",INDEX('Equipos (cálculos)'!R$2:R$19,MATCH($B53,'Equipos (cálculos)'!$A$2:$A$19,0)))</f>
        <v>-</v>
      </c>
      <c r="N53" t="str">
        <f>IF(H53="Pendiente","-",INDEX('Equipos (cálculos)'!R$2:R$19,MATCH($F53,'Equipos (cálculos)'!$A$2:$A$19,0)))</f>
        <v>-</v>
      </c>
    </row>
    <row r="54" spans="1:14" x14ac:dyDescent="0.2">
      <c r="A54" s="96">
        <v>6</v>
      </c>
      <c r="B54" s="117" t="s">
        <v>127</v>
      </c>
      <c r="C54" s="117">
        <v>0</v>
      </c>
      <c r="D54" s="118" t="s">
        <v>19</v>
      </c>
      <c r="E54" s="117">
        <v>1</v>
      </c>
      <c r="F54" s="119" t="s">
        <v>128</v>
      </c>
      <c r="H54" t="str">
        <f t="shared" si="1"/>
        <v>Visitante</v>
      </c>
      <c r="J54" s="53" t="str">
        <f>IF(H54="Pendiente","-",INDEX('Equipos (cálculos)'!K$2:K$19,MATCH($B54,'Equipos (cálculos)'!$A$2:$A$19,0)))</f>
        <v>Pos.9(3)</v>
      </c>
      <c r="K54" s="53" t="str">
        <f>IF(H54="Pendiente","-",INDEX('Equipos (cálculos)'!K$2:K$19,MATCH($F54,'Equipos (cálculos)'!$A$2:$A$19,0)))</f>
        <v>-</v>
      </c>
      <c r="M54" t="str">
        <f>IF(H54="Pendiente","-",INDEX('Equipos (cálculos)'!R$2:R$19,MATCH($B54,'Equipos (cálculos)'!$A$2:$A$19,0)))</f>
        <v>Pos.10(2)</v>
      </c>
      <c r="N54" t="str">
        <f>IF(H54="Pendiente","-",INDEX('Equipos (cálculos)'!R$2:R$19,MATCH($F54,'Equipos (cálculos)'!$A$2:$A$19,0)))</f>
        <v>-</v>
      </c>
    </row>
    <row r="55" spans="1:14" ht="17" thickBot="1" x14ac:dyDescent="0.25">
      <c r="A55" s="97">
        <v>6</v>
      </c>
      <c r="B55" s="120" t="s">
        <v>125</v>
      </c>
      <c r="C55" s="120">
        <v>1</v>
      </c>
      <c r="D55" s="121" t="s">
        <v>19</v>
      </c>
      <c r="E55" s="120">
        <v>1</v>
      </c>
      <c r="F55" s="122" t="s">
        <v>130</v>
      </c>
      <c r="H55" t="str">
        <f>IF(OR(C55="",E55=""),"Pendiente",IF(C55&gt;E55,"Local",IF(E55&gt;C55,"Visitante",IF(C55=E55,"Empate"))))</f>
        <v>Empate</v>
      </c>
      <c r="J55" s="53" t="str">
        <f>IF(H55="Pendiente","-",INDEX('Equipos (cálculos)'!K$2:K$19,MATCH($B55,'Equipos (cálculos)'!$A$2:$A$19,0)))</f>
        <v>Pos.15(2)</v>
      </c>
      <c r="K55" s="53" t="str">
        <f>IF(H55="Pendiente","-",INDEX('Equipos (cálculos)'!K$2:K$19,MATCH($F55,'Equipos (cálculos)'!$A$2:$A$19,0)))</f>
        <v>-</v>
      </c>
      <c r="M55" t="str">
        <f>IF(H55="Pendiente","-",INDEX('Equipos (cálculos)'!R$2:R$19,MATCH($B55,'Equipos (cálculos)'!$A$2:$A$19,0)))</f>
        <v>Pos.15(2)</v>
      </c>
      <c r="N55" t="str">
        <f>IF(H55="Pendiente","-",INDEX('Equipos (cálculos)'!R$2:R$19,MATCH($F55,'Equipos (cálculos)'!$A$2:$A$19,0)))</f>
        <v>-</v>
      </c>
    </row>
    <row r="56" spans="1:14" x14ac:dyDescent="0.2">
      <c r="A56" s="95">
        <v>7</v>
      </c>
      <c r="B56" s="78" t="s">
        <v>116</v>
      </c>
      <c r="C56" s="78">
        <v>0</v>
      </c>
      <c r="D56" s="91" t="s">
        <v>19</v>
      </c>
      <c r="E56" s="78">
        <v>5</v>
      </c>
      <c r="F56" s="79" t="s">
        <v>118</v>
      </c>
      <c r="H56" t="str">
        <f t="shared" ref="H56:H120" si="2">IF(OR(C56="",E56=""),"Pendiente",IF(C56&gt;E56,"Local",IF(E56&gt;C56,"Visitante",IF(C56=E56,"Empate"))))</f>
        <v>Visitante</v>
      </c>
      <c r="J56" s="53" t="str">
        <f>IF(H56="Pendiente","-",INDEX('Equipos (cálculos)'!K$2:K$19,MATCH($B56,'Equipos (cálculos)'!$A$2:$A$19,0)))</f>
        <v>Pos.12(2)</v>
      </c>
      <c r="K56" s="53" t="str">
        <f>IF(H56="Pendiente","-",INDEX('Equipos (cálculos)'!K$2:K$19,MATCH($F56,'Equipos (cálculos)'!$A$2:$A$19,0)))</f>
        <v>Pos.5(2)</v>
      </c>
      <c r="M56" t="str">
        <f>IF(H56="Pendiente","-",INDEX('Equipos (cálculos)'!R$2:R$19,MATCH($B56,'Equipos (cálculos)'!$A$2:$A$19,0)))</f>
        <v>Pos.12(2)</v>
      </c>
      <c r="N56" t="str">
        <f>IF(H56="Pendiente","-",INDEX('Equipos (cálculos)'!R$2:R$19,MATCH($F56,'Equipos (cálculos)'!$A$2:$A$19,0)))</f>
        <v>Pos.5(2)</v>
      </c>
    </row>
    <row r="57" spans="1:14" x14ac:dyDescent="0.2">
      <c r="A57" s="96">
        <v>7</v>
      </c>
      <c r="B57" s="80" t="s">
        <v>123</v>
      </c>
      <c r="C57" s="80">
        <v>1</v>
      </c>
      <c r="D57" s="92" t="s">
        <v>19</v>
      </c>
      <c r="E57" s="80">
        <v>0</v>
      </c>
      <c r="F57" s="81" t="s">
        <v>120</v>
      </c>
      <c r="H57" t="str">
        <f t="shared" si="2"/>
        <v>Local</v>
      </c>
      <c r="J57" s="53" t="str">
        <f>IF(H57="Pendiente","-",INDEX('Equipos (cálculos)'!K$2:K$19,MATCH($B57,'Equipos (cálculos)'!$A$2:$A$19,0)))</f>
        <v>Pos.1(2)</v>
      </c>
      <c r="K57" s="53" t="str">
        <f>IF(H57="Pendiente","-",INDEX('Equipos (cálculos)'!K$2:K$19,MATCH($F57,'Equipos (cálculos)'!$A$2:$A$19,0)))</f>
        <v>Pos.12(2)</v>
      </c>
      <c r="M57" t="str">
        <f>IF(H57="Pendiente","-",INDEX('Equipos (cálculos)'!R$2:R$19,MATCH($B57,'Equipos (cálculos)'!$A$2:$A$19,0)))</f>
        <v>Pos.1(2)</v>
      </c>
      <c r="N57" t="str">
        <f>IF(H57="Pendiente","-",INDEX('Equipos (cálculos)'!R$2:R$19,MATCH($F57,'Equipos (cálculos)'!$A$2:$A$19,0)))</f>
        <v>Pos.12(2)</v>
      </c>
    </row>
    <row r="58" spans="1:14" x14ac:dyDescent="0.2">
      <c r="A58" s="96">
        <v>7</v>
      </c>
      <c r="B58" s="80" t="s">
        <v>115</v>
      </c>
      <c r="C58" s="80">
        <v>0</v>
      </c>
      <c r="D58" s="92" t="s">
        <v>19</v>
      </c>
      <c r="E58" s="80">
        <v>1</v>
      </c>
      <c r="F58" s="81" t="s">
        <v>122</v>
      </c>
      <c r="H58" t="str">
        <f t="shared" si="2"/>
        <v>Visitante</v>
      </c>
      <c r="J58" s="53" t="str">
        <f>IF(H58="Pendiente","-",INDEX('Equipos (cálculos)'!K$2:K$19,MATCH($B58,'Equipos (cálculos)'!$A$2:$A$19,0)))</f>
        <v>Pos.9(3)</v>
      </c>
      <c r="K58" s="53" t="str">
        <f>IF(H58="Pendiente","-",INDEX('Equipos (cálculos)'!K$2:K$19,MATCH($F58,'Equipos (cálculos)'!$A$2:$A$19,0)))</f>
        <v>Pos.1(2)</v>
      </c>
      <c r="M58" t="str">
        <f>IF(H58="Pendiente","-",INDEX('Equipos (cálculos)'!R$2:R$19,MATCH($B58,'Equipos (cálculos)'!$A$2:$A$19,0)))</f>
        <v>Pos.10(2)</v>
      </c>
      <c r="N58" t="str">
        <f>IF(H58="Pendiente","-",INDEX('Equipos (cálculos)'!R$2:R$19,MATCH($F58,'Equipos (cálculos)'!$A$2:$A$19,0)))</f>
        <v>Pos.1(2)</v>
      </c>
    </row>
    <row r="59" spans="1:14" x14ac:dyDescent="0.2">
      <c r="A59" s="96">
        <v>7</v>
      </c>
      <c r="B59" s="80" t="s">
        <v>114</v>
      </c>
      <c r="C59" s="80">
        <v>1</v>
      </c>
      <c r="D59" s="92" t="s">
        <v>19</v>
      </c>
      <c r="E59" s="80">
        <v>3</v>
      </c>
      <c r="F59" s="81" t="s">
        <v>117</v>
      </c>
      <c r="H59" t="str">
        <f t="shared" si="2"/>
        <v>Visitante</v>
      </c>
      <c r="J59" s="53" t="str">
        <f>IF(H59="Pendiente","-",INDEX('Equipos (cálculos)'!K$2:K$19,MATCH($B59,'Equipos (cálculos)'!$A$2:$A$19,0)))</f>
        <v>-</v>
      </c>
      <c r="K59" s="53" t="str">
        <f>IF(H59="Pendiente","-",INDEX('Equipos (cálculos)'!K$2:K$19,MATCH($F59,'Equipos (cálculos)'!$A$2:$A$19,0)))</f>
        <v>-</v>
      </c>
      <c r="M59" t="str">
        <f>IF(H59="Pendiente","-",INDEX('Equipos (cálculos)'!R$2:R$19,MATCH($B59,'Equipos (cálculos)'!$A$2:$A$19,0)))</f>
        <v>-</v>
      </c>
      <c r="N59" t="str">
        <f>IF(H59="Pendiente","-",INDEX('Equipos (cálculos)'!R$2:R$19,MATCH($F59,'Equipos (cálculos)'!$A$2:$A$19,0)))</f>
        <v>-</v>
      </c>
    </row>
    <row r="60" spans="1:14" x14ac:dyDescent="0.2">
      <c r="A60" s="96">
        <v>7</v>
      </c>
      <c r="B60" s="80" t="s">
        <v>131</v>
      </c>
      <c r="C60" s="80">
        <v>1</v>
      </c>
      <c r="D60" s="92" t="s">
        <v>19</v>
      </c>
      <c r="E60" s="80">
        <v>0</v>
      </c>
      <c r="F60" s="81" t="s">
        <v>119</v>
      </c>
      <c r="H60" t="str">
        <f t="shared" si="2"/>
        <v>Local</v>
      </c>
      <c r="J60" s="53" t="str">
        <f>IF(H60="Pendiente","-",INDEX('Equipos (cálculos)'!K$2:K$19,MATCH($B60,'Equipos (cálculos)'!$A$2:$A$19,0)))</f>
        <v>-</v>
      </c>
      <c r="K60" s="53" t="str">
        <f>IF(H60="Pendiente","-",INDEX('Equipos (cálculos)'!K$2:K$19,MATCH($F60,'Equipos (cálculos)'!$A$2:$A$19,0)))</f>
        <v>Pos.5(2)</v>
      </c>
      <c r="M60" t="str">
        <f>IF(H60="Pendiente","-",INDEX('Equipos (cálculos)'!R$2:R$19,MATCH($B60,'Equipos (cálculos)'!$A$2:$A$19,0)))</f>
        <v>-</v>
      </c>
      <c r="N60" t="str">
        <f>IF(H60="Pendiente","-",INDEX('Equipos (cálculos)'!R$2:R$19,MATCH($F60,'Equipos (cálculos)'!$A$2:$A$19,0)))</f>
        <v>Pos.5(2)</v>
      </c>
    </row>
    <row r="61" spans="1:14" x14ac:dyDescent="0.2">
      <c r="A61" s="96">
        <v>7</v>
      </c>
      <c r="B61" s="80" t="s">
        <v>124</v>
      </c>
      <c r="C61" s="80">
        <v>1</v>
      </c>
      <c r="D61" s="92" t="s">
        <v>19</v>
      </c>
      <c r="E61" s="80">
        <v>2</v>
      </c>
      <c r="F61" s="81" t="s">
        <v>121</v>
      </c>
      <c r="H61" t="str">
        <f t="shared" si="2"/>
        <v>Visitante</v>
      </c>
      <c r="J61" s="53" t="str">
        <f>IF(H61="Pendiente","-",INDEX('Equipos (cálculos)'!K$2:K$19,MATCH($B61,'Equipos (cálculos)'!$A$2:$A$19,0)))</f>
        <v>Pos.15(2)</v>
      </c>
      <c r="K61" s="53" t="str">
        <f>IF(H61="Pendiente","-",INDEX('Equipos (cálculos)'!K$2:K$19,MATCH($F61,'Equipos (cálculos)'!$A$2:$A$19,0)))</f>
        <v>-</v>
      </c>
      <c r="M61" t="str">
        <f>IF(H61="Pendiente","-",INDEX('Equipos (cálculos)'!R$2:R$19,MATCH($B61,'Equipos (cálculos)'!$A$2:$A$19,0)))</f>
        <v>Pos.15(2)</v>
      </c>
      <c r="N61" t="str">
        <f>IF(H61="Pendiente","-",INDEX('Equipos (cálculos)'!R$2:R$19,MATCH($F61,'Equipos (cálculos)'!$A$2:$A$19,0)))</f>
        <v>-</v>
      </c>
    </row>
    <row r="62" spans="1:14" x14ac:dyDescent="0.2">
      <c r="A62" s="96">
        <v>7</v>
      </c>
      <c r="B62" s="80" t="s">
        <v>126</v>
      </c>
      <c r="C62" s="80">
        <v>1</v>
      </c>
      <c r="D62" s="92" t="s">
        <v>19</v>
      </c>
      <c r="E62" s="80">
        <v>0</v>
      </c>
      <c r="F62" s="81" t="s">
        <v>127</v>
      </c>
      <c r="H62" t="str">
        <f t="shared" si="2"/>
        <v>Local</v>
      </c>
      <c r="J62" s="53" t="str">
        <f>IF(H62="Pendiente","-",INDEX('Equipos (cálculos)'!K$2:K$19,MATCH($B62,'Equipos (cálculos)'!$A$2:$A$19,0)))</f>
        <v>Pos.9(3)</v>
      </c>
      <c r="K62" s="53" t="str">
        <f>IF(H62="Pendiente","-",INDEX('Equipos (cálculos)'!K$2:K$19,MATCH($F62,'Equipos (cálculos)'!$A$2:$A$19,0)))</f>
        <v>Pos.9(3)</v>
      </c>
      <c r="M62" t="str">
        <f>IF(H62="Pendiente","-",INDEX('Equipos (cálculos)'!R$2:R$19,MATCH($B62,'Equipos (cálculos)'!$A$2:$A$19,0)))</f>
        <v>-</v>
      </c>
      <c r="N62" t="str">
        <f>IF(H62="Pendiente","-",INDEX('Equipos (cálculos)'!R$2:R$19,MATCH($F62,'Equipos (cálculos)'!$A$2:$A$19,0)))</f>
        <v>Pos.10(2)</v>
      </c>
    </row>
    <row r="63" spans="1:14" x14ac:dyDescent="0.2">
      <c r="A63" s="96">
        <v>7</v>
      </c>
      <c r="B63" s="80" t="s">
        <v>128</v>
      </c>
      <c r="C63" s="80">
        <v>0</v>
      </c>
      <c r="D63" s="92" t="s">
        <v>19</v>
      </c>
      <c r="E63" s="80">
        <v>0</v>
      </c>
      <c r="F63" s="81" t="s">
        <v>125</v>
      </c>
      <c r="H63" t="str">
        <f t="shared" si="2"/>
        <v>Empate</v>
      </c>
      <c r="J63" s="53" t="str">
        <f>IF(H63="Pendiente","-",INDEX('Equipos (cálculos)'!K$2:K$19,MATCH($B63,'Equipos (cálculos)'!$A$2:$A$19,0)))</f>
        <v>-</v>
      </c>
      <c r="K63" s="53" t="str">
        <f>IF(H63="Pendiente","-",INDEX('Equipos (cálculos)'!K$2:K$19,MATCH($F63,'Equipos (cálculos)'!$A$2:$A$19,0)))</f>
        <v>Pos.15(2)</v>
      </c>
      <c r="M63" t="str">
        <f>IF(H63="Pendiente","-",INDEX('Equipos (cálculos)'!R$2:R$19,MATCH($B63,'Equipos (cálculos)'!$A$2:$A$19,0)))</f>
        <v>-</v>
      </c>
      <c r="N63" t="str">
        <f>IF(H63="Pendiente","-",INDEX('Equipos (cálculos)'!R$2:R$19,MATCH($F63,'Equipos (cálculos)'!$A$2:$A$19,0)))</f>
        <v>Pos.15(2)</v>
      </c>
    </row>
    <row r="64" spans="1:14" ht="17" thickBot="1" x14ac:dyDescent="0.25">
      <c r="A64" s="97">
        <v>7</v>
      </c>
      <c r="B64" s="82" t="s">
        <v>129</v>
      </c>
      <c r="C64" s="82">
        <v>1</v>
      </c>
      <c r="D64" s="93" t="s">
        <v>19</v>
      </c>
      <c r="E64" s="82">
        <v>1</v>
      </c>
      <c r="F64" s="83" t="s">
        <v>130</v>
      </c>
      <c r="H64" t="str">
        <f t="shared" si="2"/>
        <v>Empate</v>
      </c>
      <c r="J64" s="53" t="str">
        <f>IF(H64="Pendiente","-",INDEX('Equipos (cálculos)'!K$2:K$19,MATCH($B64,'Equipos (cálculos)'!$A$2:$A$19,0)))</f>
        <v>-</v>
      </c>
      <c r="K64" s="53" t="str">
        <f>IF(H64="Pendiente","-",INDEX('Equipos (cálculos)'!K$2:K$19,MATCH($F64,'Equipos (cálculos)'!$A$2:$A$19,0)))</f>
        <v>-</v>
      </c>
      <c r="M64" t="str">
        <f>IF(H64="Pendiente","-",INDEX('Equipos (cálculos)'!R$2:R$19,MATCH($B64,'Equipos (cálculos)'!$A$2:$A$19,0)))</f>
        <v>-</v>
      </c>
      <c r="N64" t="str">
        <f>IF(H64="Pendiente","-",INDEX('Equipos (cálculos)'!R$2:R$19,MATCH($F64,'Equipos (cálculos)'!$A$2:$A$19,0)))</f>
        <v>-</v>
      </c>
    </row>
    <row r="65" spans="1:14" x14ac:dyDescent="0.2">
      <c r="A65" s="95">
        <v>8</v>
      </c>
      <c r="B65" s="78" t="s">
        <v>118</v>
      </c>
      <c r="C65" s="78"/>
      <c r="D65" s="102" t="s">
        <v>19</v>
      </c>
      <c r="E65" s="78"/>
      <c r="F65" s="79" t="s">
        <v>129</v>
      </c>
      <c r="H65" t="str">
        <f t="shared" si="2"/>
        <v>Pendiente</v>
      </c>
      <c r="J65" s="53" t="str">
        <f>IF(H65="Pendiente","-",INDEX('Equipos (cálculos)'!K$2:K$19,MATCH($B65,'Equipos (cálculos)'!$A$2:$A$19,0)))</f>
        <v>-</v>
      </c>
      <c r="K65" s="53" t="str">
        <f>IF(H65="Pendiente","-",INDEX('Equipos (cálculos)'!K$2:K$19,MATCH($F65,'Equipos (cálculos)'!$A$2:$A$19,0)))</f>
        <v>-</v>
      </c>
      <c r="M65" t="str">
        <f>IF(H65="Pendiente","-",INDEX('Equipos (cálculos)'!R$2:R$19,MATCH($B65,'Equipos (cálculos)'!$A$2:$A$19,0)))</f>
        <v>-</v>
      </c>
      <c r="N65" t="str">
        <f>IF(H65="Pendiente","-",INDEX('Equipos (cálculos)'!R$2:R$19,MATCH($F65,'Equipos (cálculos)'!$A$2:$A$19,0)))</f>
        <v>-</v>
      </c>
    </row>
    <row r="66" spans="1:14" x14ac:dyDescent="0.2">
      <c r="A66" s="96">
        <v>8</v>
      </c>
      <c r="B66" s="80" t="s">
        <v>120</v>
      </c>
      <c r="C66" s="80"/>
      <c r="D66" s="103" t="s">
        <v>19</v>
      </c>
      <c r="E66" s="80"/>
      <c r="F66" s="81" t="s">
        <v>116</v>
      </c>
      <c r="H66" t="str">
        <f t="shared" si="2"/>
        <v>Pendiente</v>
      </c>
      <c r="J66" s="53" t="str">
        <f>IF(H66="Pendiente","-",INDEX('Equipos (cálculos)'!K$2:K$19,MATCH($B66,'Equipos (cálculos)'!$A$2:$A$19,0)))</f>
        <v>-</v>
      </c>
      <c r="K66" s="53" t="str">
        <f>IF(H66="Pendiente","-",INDEX('Equipos (cálculos)'!K$2:K$19,MATCH($F66,'Equipos (cálculos)'!$A$2:$A$19,0)))</f>
        <v>-</v>
      </c>
      <c r="M66" t="str">
        <f>IF(H66="Pendiente","-",INDEX('Equipos (cálculos)'!R$2:R$19,MATCH($B66,'Equipos (cálculos)'!$A$2:$A$19,0)))</f>
        <v>-</v>
      </c>
      <c r="N66" t="str">
        <f>IF(H66="Pendiente","-",INDEX('Equipos (cálculos)'!R$2:R$19,MATCH($F66,'Equipos (cálculos)'!$A$2:$A$19,0)))</f>
        <v>-</v>
      </c>
    </row>
    <row r="67" spans="1:14" x14ac:dyDescent="0.2">
      <c r="A67" s="96">
        <v>8</v>
      </c>
      <c r="B67" s="80" t="s">
        <v>122</v>
      </c>
      <c r="C67" s="80"/>
      <c r="D67" s="103" t="s">
        <v>19</v>
      </c>
      <c r="E67" s="80"/>
      <c r="F67" s="81" t="s">
        <v>123</v>
      </c>
      <c r="H67" t="str">
        <f t="shared" si="2"/>
        <v>Pendiente</v>
      </c>
      <c r="J67" s="53" t="str">
        <f>IF(H67="Pendiente","-",INDEX('Equipos (cálculos)'!K$2:K$19,MATCH($B67,'Equipos (cálculos)'!$A$2:$A$19,0)))</f>
        <v>-</v>
      </c>
      <c r="K67" s="53" t="str">
        <f>IF(H67="Pendiente","-",INDEX('Equipos (cálculos)'!K$2:K$19,MATCH($F67,'Equipos (cálculos)'!$A$2:$A$19,0)))</f>
        <v>-</v>
      </c>
      <c r="M67" t="str">
        <f>IF(H67="Pendiente","-",INDEX('Equipos (cálculos)'!R$2:R$19,MATCH($B67,'Equipos (cálculos)'!$A$2:$A$19,0)))</f>
        <v>-</v>
      </c>
      <c r="N67" t="str">
        <f>IF(H67="Pendiente","-",INDEX('Equipos (cálculos)'!R$2:R$19,MATCH($F67,'Equipos (cálculos)'!$A$2:$A$19,0)))</f>
        <v>-</v>
      </c>
    </row>
    <row r="68" spans="1:14" x14ac:dyDescent="0.2">
      <c r="A68" s="96">
        <v>8</v>
      </c>
      <c r="B68" s="80" t="s">
        <v>117</v>
      </c>
      <c r="C68" s="80"/>
      <c r="D68" s="103" t="s">
        <v>19</v>
      </c>
      <c r="E68" s="80"/>
      <c r="F68" s="81" t="s">
        <v>115</v>
      </c>
      <c r="H68" t="str">
        <f t="shared" si="2"/>
        <v>Pendiente</v>
      </c>
      <c r="J68" s="53" t="str">
        <f>IF(H68="Pendiente","-",INDEX('Equipos (cálculos)'!K$2:K$19,MATCH($B68,'Equipos (cálculos)'!$A$2:$A$19,0)))</f>
        <v>-</v>
      </c>
      <c r="K68" s="53" t="str">
        <f>IF(H68="Pendiente","-",INDEX('Equipos (cálculos)'!K$2:K$19,MATCH($F68,'Equipos (cálculos)'!$A$2:$A$19,0)))</f>
        <v>-</v>
      </c>
      <c r="M68" t="str">
        <f>IF(H68="Pendiente","-",INDEX('Equipos (cálculos)'!R$2:R$19,MATCH($B68,'Equipos (cálculos)'!$A$2:$A$19,0)))</f>
        <v>-</v>
      </c>
      <c r="N68" t="str">
        <f>IF(H68="Pendiente","-",INDEX('Equipos (cálculos)'!R$2:R$19,MATCH($F68,'Equipos (cálculos)'!$A$2:$A$19,0)))</f>
        <v>-</v>
      </c>
    </row>
    <row r="69" spans="1:14" x14ac:dyDescent="0.2">
      <c r="A69" s="96">
        <v>8</v>
      </c>
      <c r="B69" s="80" t="s">
        <v>119</v>
      </c>
      <c r="C69" s="80"/>
      <c r="D69" s="103" t="s">
        <v>19</v>
      </c>
      <c r="E69" s="80"/>
      <c r="F69" s="81" t="s">
        <v>114</v>
      </c>
      <c r="H69" t="str">
        <f t="shared" si="2"/>
        <v>Pendiente</v>
      </c>
      <c r="J69" s="53" t="str">
        <f>IF(H69="Pendiente","-",INDEX('Equipos (cálculos)'!K$2:K$19,MATCH($B69,'Equipos (cálculos)'!$A$2:$A$19,0)))</f>
        <v>-</v>
      </c>
      <c r="K69" s="53" t="str">
        <f>IF(H69="Pendiente","-",INDEX('Equipos (cálculos)'!K$2:K$19,MATCH($F69,'Equipos (cálculos)'!$A$2:$A$19,0)))</f>
        <v>-</v>
      </c>
      <c r="M69" t="str">
        <f>IF(H69="Pendiente","-",INDEX('Equipos (cálculos)'!R$2:R$19,MATCH($B69,'Equipos (cálculos)'!$A$2:$A$19,0)))</f>
        <v>-</v>
      </c>
      <c r="N69" t="str">
        <f>IF(H69="Pendiente","-",INDEX('Equipos (cálculos)'!R$2:R$19,MATCH($F69,'Equipos (cálculos)'!$A$2:$A$19,0)))</f>
        <v>-</v>
      </c>
    </row>
    <row r="70" spans="1:14" x14ac:dyDescent="0.2">
      <c r="A70" s="96">
        <v>8</v>
      </c>
      <c r="B70" s="80" t="s">
        <v>121</v>
      </c>
      <c r="C70" s="80"/>
      <c r="D70" s="103" t="s">
        <v>19</v>
      </c>
      <c r="E70" s="80"/>
      <c r="F70" s="81" t="s">
        <v>131</v>
      </c>
      <c r="H70" t="str">
        <f t="shared" si="2"/>
        <v>Pendiente</v>
      </c>
      <c r="J70" s="53" t="str">
        <f>IF(H70="Pendiente","-",INDEX('Equipos (cálculos)'!K$2:K$19,MATCH($B70,'Equipos (cálculos)'!$A$2:$A$19,0)))</f>
        <v>-</v>
      </c>
      <c r="K70" s="53" t="str">
        <f>IF(H70="Pendiente","-",INDEX('Equipos (cálculos)'!K$2:K$19,MATCH($F70,'Equipos (cálculos)'!$A$2:$A$19,0)))</f>
        <v>-</v>
      </c>
      <c r="M70" t="str">
        <f>IF(H70="Pendiente","-",INDEX('Equipos (cálculos)'!R$2:R$19,MATCH($B70,'Equipos (cálculos)'!$A$2:$A$19,0)))</f>
        <v>-</v>
      </c>
      <c r="N70" t="str">
        <f>IF(H70="Pendiente","-",INDEX('Equipos (cálculos)'!R$2:R$19,MATCH($F70,'Equipos (cálculos)'!$A$2:$A$19,0)))</f>
        <v>-</v>
      </c>
    </row>
    <row r="71" spans="1:14" x14ac:dyDescent="0.2">
      <c r="A71" s="96">
        <v>8</v>
      </c>
      <c r="B71" s="80" t="s">
        <v>127</v>
      </c>
      <c r="C71" s="80"/>
      <c r="D71" s="103" t="s">
        <v>19</v>
      </c>
      <c r="E71" s="80"/>
      <c r="F71" s="81" t="s">
        <v>124</v>
      </c>
      <c r="H71" t="str">
        <f t="shared" si="2"/>
        <v>Pendiente</v>
      </c>
      <c r="J71" s="53" t="str">
        <f>IF(H71="Pendiente","-",INDEX('Equipos (cálculos)'!K$2:K$19,MATCH($B71,'Equipos (cálculos)'!$A$2:$A$19,0)))</f>
        <v>-</v>
      </c>
      <c r="K71" s="53" t="str">
        <f>IF(H71="Pendiente","-",INDEX('Equipos (cálculos)'!K$2:K$19,MATCH($F71,'Equipos (cálculos)'!$A$2:$A$19,0)))</f>
        <v>-</v>
      </c>
      <c r="M71" t="str">
        <f>IF(H71="Pendiente","-",INDEX('Equipos (cálculos)'!R$2:R$19,MATCH($B71,'Equipos (cálculos)'!$A$2:$A$19,0)))</f>
        <v>-</v>
      </c>
      <c r="N71" t="str">
        <f>IF(H71="Pendiente","-",INDEX('Equipos (cálculos)'!R$2:R$19,MATCH($F71,'Equipos (cálculos)'!$A$2:$A$19,0)))</f>
        <v>-</v>
      </c>
    </row>
    <row r="72" spans="1:14" x14ac:dyDescent="0.2">
      <c r="A72" s="96">
        <v>8</v>
      </c>
      <c r="B72" s="80" t="s">
        <v>125</v>
      </c>
      <c r="C72" s="80"/>
      <c r="D72" s="103" t="s">
        <v>19</v>
      </c>
      <c r="E72" s="80"/>
      <c r="F72" s="81" t="s">
        <v>126</v>
      </c>
      <c r="H72" t="str">
        <f t="shared" si="2"/>
        <v>Pendiente</v>
      </c>
      <c r="J72" s="53" t="str">
        <f>IF(H72="Pendiente","-",INDEX('Equipos (cálculos)'!K$2:K$19,MATCH($B72,'Equipos (cálculos)'!$A$2:$A$19,0)))</f>
        <v>-</v>
      </c>
      <c r="K72" s="53" t="str">
        <f>IF(H72="Pendiente","-",INDEX('Equipos (cálculos)'!K$2:K$19,MATCH($F72,'Equipos (cálculos)'!$A$2:$A$19,0)))</f>
        <v>-</v>
      </c>
      <c r="M72" t="str">
        <f>IF(H72="Pendiente","-",INDEX('Equipos (cálculos)'!R$2:R$19,MATCH($B72,'Equipos (cálculos)'!$A$2:$A$19,0)))</f>
        <v>-</v>
      </c>
      <c r="N72" t="str">
        <f>IF(H72="Pendiente","-",INDEX('Equipos (cálculos)'!R$2:R$19,MATCH($F72,'Equipos (cálculos)'!$A$2:$A$19,0)))</f>
        <v>-</v>
      </c>
    </row>
    <row r="73" spans="1:14" ht="17" thickBot="1" x14ac:dyDescent="0.25">
      <c r="A73" s="97">
        <v>8</v>
      </c>
      <c r="B73" s="82" t="s">
        <v>130</v>
      </c>
      <c r="C73" s="82"/>
      <c r="D73" s="104" t="s">
        <v>19</v>
      </c>
      <c r="E73" s="82"/>
      <c r="F73" s="83" t="s">
        <v>128</v>
      </c>
      <c r="H73" t="str">
        <f t="shared" si="2"/>
        <v>Pendiente</v>
      </c>
      <c r="J73" s="53" t="str">
        <f>IF(H73="Pendiente","-",INDEX('Equipos (cálculos)'!K$2:K$19,MATCH($B73,'Equipos (cálculos)'!$A$2:$A$19,0)))</f>
        <v>-</v>
      </c>
      <c r="K73" s="53" t="str">
        <f>IF(H73="Pendiente","-",INDEX('Equipos (cálculos)'!K$2:K$19,MATCH($F73,'Equipos (cálculos)'!$A$2:$A$19,0)))</f>
        <v>-</v>
      </c>
      <c r="M73" t="str">
        <f>IF(H73="Pendiente","-",INDEX('Equipos (cálculos)'!R$2:R$19,MATCH($B73,'Equipos (cálculos)'!$A$2:$A$19,0)))</f>
        <v>-</v>
      </c>
      <c r="N73" t="str">
        <f>IF(H73="Pendiente","-",INDEX('Equipos (cálculos)'!R$2:R$19,MATCH($F73,'Equipos (cálculos)'!$A$2:$A$19,0)))</f>
        <v>-</v>
      </c>
    </row>
    <row r="74" spans="1:14" x14ac:dyDescent="0.2">
      <c r="A74" s="95">
        <v>9</v>
      </c>
      <c r="B74" s="78" t="s">
        <v>118</v>
      </c>
      <c r="C74" s="78"/>
      <c r="D74" s="102" t="s">
        <v>19</v>
      </c>
      <c r="E74" s="78"/>
      <c r="F74" s="79" t="s">
        <v>120</v>
      </c>
      <c r="H74" t="str">
        <f t="shared" si="2"/>
        <v>Pendiente</v>
      </c>
      <c r="J74" s="53" t="str">
        <f>IF(H74="Pendiente","-",INDEX('Equipos (cálculos)'!K$2:K$19,MATCH($B74,'Equipos (cálculos)'!$A$2:$A$19,0)))</f>
        <v>-</v>
      </c>
      <c r="K74" s="53" t="str">
        <f>IF(H74="Pendiente","-",INDEX('Equipos (cálculos)'!K$2:K$19,MATCH($F74,'Equipos (cálculos)'!$A$2:$A$19,0)))</f>
        <v>-</v>
      </c>
      <c r="M74" t="str">
        <f>IF(H74="Pendiente","-",INDEX('Equipos (cálculos)'!R$2:R$19,MATCH($B74,'Equipos (cálculos)'!$A$2:$A$19,0)))</f>
        <v>-</v>
      </c>
      <c r="N74" t="str">
        <f>IF(H74="Pendiente","-",INDEX('Equipos (cálculos)'!R$2:R$19,MATCH($F74,'Equipos (cálculos)'!$A$2:$A$19,0)))</f>
        <v>-</v>
      </c>
    </row>
    <row r="75" spans="1:14" x14ac:dyDescent="0.2">
      <c r="A75" s="96">
        <v>9</v>
      </c>
      <c r="B75" s="80" t="s">
        <v>116</v>
      </c>
      <c r="C75" s="80"/>
      <c r="D75" s="103" t="s">
        <v>19</v>
      </c>
      <c r="E75" s="80"/>
      <c r="F75" s="81" t="s">
        <v>122</v>
      </c>
      <c r="H75" t="str">
        <f t="shared" si="2"/>
        <v>Pendiente</v>
      </c>
      <c r="J75" s="53" t="str">
        <f>IF(H75="Pendiente","-",INDEX('Equipos (cálculos)'!K$2:K$19,MATCH($B75,'Equipos (cálculos)'!$A$2:$A$19,0)))</f>
        <v>-</v>
      </c>
      <c r="K75" s="53" t="str">
        <f>IF(H75="Pendiente","-",INDEX('Equipos (cálculos)'!K$2:K$19,MATCH($F75,'Equipos (cálculos)'!$A$2:$A$19,0)))</f>
        <v>-</v>
      </c>
      <c r="M75" t="str">
        <f>IF(H75="Pendiente","-",INDEX('Equipos (cálculos)'!R$2:R$19,MATCH($B75,'Equipos (cálculos)'!$A$2:$A$19,0)))</f>
        <v>-</v>
      </c>
      <c r="N75" t="str">
        <f>IF(H75="Pendiente","-",INDEX('Equipos (cálculos)'!R$2:R$19,MATCH($F75,'Equipos (cálculos)'!$A$2:$A$19,0)))</f>
        <v>-</v>
      </c>
    </row>
    <row r="76" spans="1:14" x14ac:dyDescent="0.2">
      <c r="A76" s="96">
        <v>9</v>
      </c>
      <c r="B76" s="80" t="s">
        <v>123</v>
      </c>
      <c r="C76" s="80"/>
      <c r="D76" s="103" t="s">
        <v>19</v>
      </c>
      <c r="E76" s="80"/>
      <c r="F76" s="81" t="s">
        <v>117</v>
      </c>
      <c r="H76" t="str">
        <f t="shared" si="2"/>
        <v>Pendiente</v>
      </c>
      <c r="J76" s="53" t="str">
        <f>IF(H76="Pendiente","-",INDEX('Equipos (cálculos)'!K$2:K$19,MATCH($B76,'Equipos (cálculos)'!$A$2:$A$19,0)))</f>
        <v>-</v>
      </c>
      <c r="K76" s="53" t="str">
        <f>IF(H76="Pendiente","-",INDEX('Equipos (cálculos)'!K$2:K$19,MATCH($F76,'Equipos (cálculos)'!$A$2:$A$19,0)))</f>
        <v>-</v>
      </c>
      <c r="M76" t="str">
        <f>IF(H76="Pendiente","-",INDEX('Equipos (cálculos)'!R$2:R$19,MATCH($B76,'Equipos (cálculos)'!$A$2:$A$19,0)))</f>
        <v>-</v>
      </c>
      <c r="N76" t="str">
        <f>IF(H76="Pendiente","-",INDEX('Equipos (cálculos)'!R$2:R$19,MATCH($F76,'Equipos (cálculos)'!$A$2:$A$19,0)))</f>
        <v>-</v>
      </c>
    </row>
    <row r="77" spans="1:14" x14ac:dyDescent="0.2">
      <c r="A77" s="96">
        <v>9</v>
      </c>
      <c r="B77" s="80" t="s">
        <v>115</v>
      </c>
      <c r="C77" s="80"/>
      <c r="D77" s="103" t="s">
        <v>19</v>
      </c>
      <c r="E77" s="80"/>
      <c r="F77" s="81" t="s">
        <v>119</v>
      </c>
      <c r="H77" t="str">
        <f t="shared" si="2"/>
        <v>Pendiente</v>
      </c>
      <c r="J77" s="53" t="str">
        <f>IF(H77="Pendiente","-",INDEX('Equipos (cálculos)'!K$2:K$19,MATCH($B77,'Equipos (cálculos)'!$A$2:$A$19,0)))</f>
        <v>-</v>
      </c>
      <c r="K77" s="53" t="str">
        <f>IF(H77="Pendiente","-",INDEX('Equipos (cálculos)'!K$2:K$19,MATCH($F77,'Equipos (cálculos)'!$A$2:$A$19,0)))</f>
        <v>-</v>
      </c>
      <c r="M77" t="str">
        <f>IF(H77="Pendiente","-",INDEX('Equipos (cálculos)'!R$2:R$19,MATCH($B77,'Equipos (cálculos)'!$A$2:$A$19,0)))</f>
        <v>-</v>
      </c>
      <c r="N77" t="str">
        <f>IF(H77="Pendiente","-",INDEX('Equipos (cálculos)'!R$2:R$19,MATCH($F77,'Equipos (cálculos)'!$A$2:$A$19,0)))</f>
        <v>-</v>
      </c>
    </row>
    <row r="78" spans="1:14" x14ac:dyDescent="0.2">
      <c r="A78" s="96">
        <v>9</v>
      </c>
      <c r="B78" s="80" t="s">
        <v>114</v>
      </c>
      <c r="C78" s="80"/>
      <c r="D78" s="103" t="s">
        <v>19</v>
      </c>
      <c r="E78" s="80"/>
      <c r="F78" s="81" t="s">
        <v>121</v>
      </c>
      <c r="H78" t="str">
        <f t="shared" si="2"/>
        <v>Pendiente</v>
      </c>
      <c r="J78" s="53" t="str">
        <f>IF(H78="Pendiente","-",INDEX('Equipos (cálculos)'!K$2:K$19,MATCH($B78,'Equipos (cálculos)'!$A$2:$A$19,0)))</f>
        <v>-</v>
      </c>
      <c r="K78" s="53" t="str">
        <f>IF(H78="Pendiente","-",INDEX('Equipos (cálculos)'!K$2:K$19,MATCH($F78,'Equipos (cálculos)'!$A$2:$A$19,0)))</f>
        <v>-</v>
      </c>
      <c r="M78" t="str">
        <f>IF(H78="Pendiente","-",INDEX('Equipos (cálculos)'!R$2:R$19,MATCH($B78,'Equipos (cálculos)'!$A$2:$A$19,0)))</f>
        <v>-</v>
      </c>
      <c r="N78" t="str">
        <f>IF(H78="Pendiente","-",INDEX('Equipos (cálculos)'!R$2:R$19,MATCH($F78,'Equipos (cálculos)'!$A$2:$A$19,0)))</f>
        <v>-</v>
      </c>
    </row>
    <row r="79" spans="1:14" x14ac:dyDescent="0.2">
      <c r="A79" s="96">
        <v>9</v>
      </c>
      <c r="B79" s="80" t="s">
        <v>131</v>
      </c>
      <c r="C79" s="80"/>
      <c r="D79" s="103" t="s">
        <v>19</v>
      </c>
      <c r="E79" s="80"/>
      <c r="F79" s="81" t="s">
        <v>127</v>
      </c>
      <c r="H79" t="str">
        <f t="shared" si="2"/>
        <v>Pendiente</v>
      </c>
      <c r="J79" s="53" t="str">
        <f>IF(H79="Pendiente","-",INDEX('Equipos (cálculos)'!K$2:K$19,MATCH($B79,'Equipos (cálculos)'!$A$2:$A$19,0)))</f>
        <v>-</v>
      </c>
      <c r="K79" s="53" t="str">
        <f>IF(H79="Pendiente","-",INDEX('Equipos (cálculos)'!K$2:K$19,MATCH($F79,'Equipos (cálculos)'!$A$2:$A$19,0)))</f>
        <v>-</v>
      </c>
      <c r="M79" t="str">
        <f>IF(H79="Pendiente","-",INDEX('Equipos (cálculos)'!R$2:R$19,MATCH($B79,'Equipos (cálculos)'!$A$2:$A$19,0)))</f>
        <v>-</v>
      </c>
      <c r="N79" t="str">
        <f>IF(H79="Pendiente","-",INDEX('Equipos (cálculos)'!R$2:R$19,MATCH($F79,'Equipos (cálculos)'!$A$2:$A$19,0)))</f>
        <v>-</v>
      </c>
    </row>
    <row r="80" spans="1:14" x14ac:dyDescent="0.2">
      <c r="A80" s="96">
        <v>9</v>
      </c>
      <c r="B80" s="80" t="s">
        <v>124</v>
      </c>
      <c r="C80" s="80"/>
      <c r="D80" s="103" t="s">
        <v>19</v>
      </c>
      <c r="E80" s="80"/>
      <c r="F80" s="81" t="s">
        <v>125</v>
      </c>
      <c r="H80" t="str">
        <f t="shared" si="2"/>
        <v>Pendiente</v>
      </c>
      <c r="J80" s="53" t="str">
        <f>IF(H80="Pendiente","-",INDEX('Equipos (cálculos)'!K$2:K$19,MATCH($B80,'Equipos (cálculos)'!$A$2:$A$19,0)))</f>
        <v>-</v>
      </c>
      <c r="K80" s="53" t="str">
        <f>IF(H80="Pendiente","-",INDEX('Equipos (cálculos)'!K$2:K$19,MATCH($F80,'Equipos (cálculos)'!$A$2:$A$19,0)))</f>
        <v>-</v>
      </c>
      <c r="M80" t="str">
        <f>IF(H80="Pendiente","-",INDEX('Equipos (cálculos)'!R$2:R$19,MATCH($B80,'Equipos (cálculos)'!$A$2:$A$19,0)))</f>
        <v>-</v>
      </c>
      <c r="N80" t="str">
        <f>IF(H80="Pendiente","-",INDEX('Equipos (cálculos)'!R$2:R$19,MATCH($F80,'Equipos (cálculos)'!$A$2:$A$19,0)))</f>
        <v>-</v>
      </c>
    </row>
    <row r="81" spans="1:14" x14ac:dyDescent="0.2">
      <c r="A81" s="96">
        <v>9</v>
      </c>
      <c r="B81" s="80" t="s">
        <v>126</v>
      </c>
      <c r="C81" s="80"/>
      <c r="D81" s="103" t="s">
        <v>19</v>
      </c>
      <c r="E81" s="80"/>
      <c r="F81" s="81" t="s">
        <v>130</v>
      </c>
      <c r="H81" t="str">
        <f t="shared" si="2"/>
        <v>Pendiente</v>
      </c>
      <c r="J81" s="53" t="str">
        <f>IF(H81="Pendiente","-",INDEX('Equipos (cálculos)'!K$2:K$19,MATCH($B81,'Equipos (cálculos)'!$A$2:$A$19,0)))</f>
        <v>-</v>
      </c>
      <c r="K81" s="53" t="str">
        <f>IF(H81="Pendiente","-",INDEX('Equipos (cálculos)'!K$2:K$19,MATCH($F81,'Equipos (cálculos)'!$A$2:$A$19,0)))</f>
        <v>-</v>
      </c>
      <c r="M81" t="str">
        <f>IF(H81="Pendiente","-",INDEX('Equipos (cálculos)'!R$2:R$19,MATCH($B81,'Equipos (cálculos)'!$A$2:$A$19,0)))</f>
        <v>-</v>
      </c>
      <c r="N81" t="str">
        <f>IF(H81="Pendiente","-",INDEX('Equipos (cálculos)'!R$2:R$19,MATCH($F81,'Equipos (cálculos)'!$A$2:$A$19,0)))</f>
        <v>-</v>
      </c>
    </row>
    <row r="82" spans="1:14" ht="17" thickBot="1" x14ac:dyDescent="0.25">
      <c r="A82" s="97">
        <v>9</v>
      </c>
      <c r="B82" s="82" t="s">
        <v>129</v>
      </c>
      <c r="C82" s="82"/>
      <c r="D82" s="104" t="s">
        <v>19</v>
      </c>
      <c r="E82" s="82"/>
      <c r="F82" s="83" t="s">
        <v>128</v>
      </c>
      <c r="H82" t="str">
        <f t="shared" si="2"/>
        <v>Pendiente</v>
      </c>
      <c r="J82" s="53" t="str">
        <f>IF(H82="Pendiente","-",INDEX('Equipos (cálculos)'!K$2:K$19,MATCH($B82,'Equipos (cálculos)'!$A$2:$A$19,0)))</f>
        <v>-</v>
      </c>
      <c r="K82" s="53" t="str">
        <f>IF(H82="Pendiente","-",INDEX('Equipos (cálculos)'!K$2:K$19,MATCH($F82,'Equipos (cálculos)'!$A$2:$A$19,0)))</f>
        <v>-</v>
      </c>
      <c r="M82" t="str">
        <f>IF(H82="Pendiente","-",INDEX('Equipos (cálculos)'!R$2:R$19,MATCH($B82,'Equipos (cálculos)'!$A$2:$A$19,0)))</f>
        <v>-</v>
      </c>
      <c r="N82" t="str">
        <f>IF(H82="Pendiente","-",INDEX('Equipos (cálculos)'!R$2:R$19,MATCH($F82,'Equipos (cálculos)'!$A$2:$A$19,0)))</f>
        <v>-</v>
      </c>
    </row>
    <row r="83" spans="1:14" x14ac:dyDescent="0.2">
      <c r="A83" s="95">
        <v>10</v>
      </c>
      <c r="B83" s="78" t="s">
        <v>120</v>
      </c>
      <c r="C83" s="78"/>
      <c r="D83" s="102" t="s">
        <v>19</v>
      </c>
      <c r="E83" s="78"/>
      <c r="F83" s="79" t="s">
        <v>129</v>
      </c>
      <c r="H83" t="str">
        <f t="shared" si="2"/>
        <v>Pendiente</v>
      </c>
      <c r="J83" s="53" t="str">
        <f>IF(H83="Pendiente","-",INDEX('Equipos (cálculos)'!K$2:K$19,MATCH($B83,'Equipos (cálculos)'!$A$2:$A$19,0)))</f>
        <v>-</v>
      </c>
      <c r="K83" s="53" t="str">
        <f>IF(H83="Pendiente","-",INDEX('Equipos (cálculos)'!K$2:K$19,MATCH($F83,'Equipos (cálculos)'!$A$2:$A$19,0)))</f>
        <v>-</v>
      </c>
      <c r="M83" t="str">
        <f>IF(H83="Pendiente","-",INDEX('Equipos (cálculos)'!R$2:R$19,MATCH($B83,'Equipos (cálculos)'!$A$2:$A$19,0)))</f>
        <v>-</v>
      </c>
      <c r="N83" t="str">
        <f>IF(H83="Pendiente","-",INDEX('Equipos (cálculos)'!R$2:R$19,MATCH($F83,'Equipos (cálculos)'!$A$2:$A$19,0)))</f>
        <v>-</v>
      </c>
    </row>
    <row r="84" spans="1:14" x14ac:dyDescent="0.2">
      <c r="A84" s="96">
        <v>10</v>
      </c>
      <c r="B84" s="80" t="s">
        <v>122</v>
      </c>
      <c r="C84" s="80"/>
      <c r="D84" s="103" t="s">
        <v>19</v>
      </c>
      <c r="E84" s="80"/>
      <c r="F84" s="81" t="s">
        <v>118</v>
      </c>
      <c r="H84" t="str">
        <f t="shared" si="2"/>
        <v>Pendiente</v>
      </c>
      <c r="J84" s="53" t="str">
        <f>IF(H84="Pendiente","-",INDEX('Equipos (cálculos)'!K$2:K$19,MATCH($B84,'Equipos (cálculos)'!$A$2:$A$19,0)))</f>
        <v>-</v>
      </c>
      <c r="K84" s="53" t="str">
        <f>IF(H84="Pendiente","-",INDEX('Equipos (cálculos)'!K$2:K$19,MATCH($F84,'Equipos (cálculos)'!$A$2:$A$19,0)))</f>
        <v>-</v>
      </c>
      <c r="M84" t="str">
        <f>IF(H84="Pendiente","-",INDEX('Equipos (cálculos)'!R$2:R$19,MATCH($B84,'Equipos (cálculos)'!$A$2:$A$19,0)))</f>
        <v>-</v>
      </c>
      <c r="N84" t="str">
        <f>IF(H84="Pendiente","-",INDEX('Equipos (cálculos)'!R$2:R$19,MATCH($F84,'Equipos (cálculos)'!$A$2:$A$19,0)))</f>
        <v>-</v>
      </c>
    </row>
    <row r="85" spans="1:14" x14ac:dyDescent="0.2">
      <c r="A85" s="96">
        <v>10</v>
      </c>
      <c r="B85" s="80" t="s">
        <v>117</v>
      </c>
      <c r="C85" s="80"/>
      <c r="D85" s="103" t="s">
        <v>19</v>
      </c>
      <c r="E85" s="80"/>
      <c r="F85" s="81" t="s">
        <v>116</v>
      </c>
      <c r="H85" t="str">
        <f t="shared" si="2"/>
        <v>Pendiente</v>
      </c>
      <c r="J85" s="53" t="str">
        <f>IF(H85="Pendiente","-",INDEX('Equipos (cálculos)'!K$2:K$19,MATCH($B85,'Equipos (cálculos)'!$A$2:$A$19,0)))</f>
        <v>-</v>
      </c>
      <c r="K85" s="53" t="str">
        <f>IF(H85="Pendiente","-",INDEX('Equipos (cálculos)'!K$2:K$19,MATCH($F85,'Equipos (cálculos)'!$A$2:$A$19,0)))</f>
        <v>-</v>
      </c>
      <c r="M85" t="str">
        <f>IF(H85="Pendiente","-",INDEX('Equipos (cálculos)'!R$2:R$19,MATCH($B85,'Equipos (cálculos)'!$A$2:$A$19,0)))</f>
        <v>-</v>
      </c>
      <c r="N85" t="str">
        <f>IF(H85="Pendiente","-",INDEX('Equipos (cálculos)'!R$2:R$19,MATCH($F85,'Equipos (cálculos)'!$A$2:$A$19,0)))</f>
        <v>-</v>
      </c>
    </row>
    <row r="86" spans="1:14" x14ac:dyDescent="0.2">
      <c r="A86" s="96">
        <v>10</v>
      </c>
      <c r="B86" s="80" t="s">
        <v>119</v>
      </c>
      <c r="C86" s="80"/>
      <c r="D86" s="103" t="s">
        <v>19</v>
      </c>
      <c r="E86" s="80"/>
      <c r="F86" s="81" t="s">
        <v>123</v>
      </c>
      <c r="H86" t="str">
        <f t="shared" si="2"/>
        <v>Pendiente</v>
      </c>
      <c r="J86" s="53" t="str">
        <f>IF(H86="Pendiente","-",INDEX('Equipos (cálculos)'!K$2:K$19,MATCH($B86,'Equipos (cálculos)'!$A$2:$A$19,0)))</f>
        <v>-</v>
      </c>
      <c r="K86" s="53" t="str">
        <f>IF(H86="Pendiente","-",INDEX('Equipos (cálculos)'!K$2:K$19,MATCH($F86,'Equipos (cálculos)'!$A$2:$A$19,0)))</f>
        <v>-</v>
      </c>
      <c r="M86" t="str">
        <f>IF(H86="Pendiente","-",INDEX('Equipos (cálculos)'!R$2:R$19,MATCH($B86,'Equipos (cálculos)'!$A$2:$A$19,0)))</f>
        <v>-</v>
      </c>
      <c r="N86" t="str">
        <f>IF(H86="Pendiente","-",INDEX('Equipos (cálculos)'!R$2:R$19,MATCH($F86,'Equipos (cálculos)'!$A$2:$A$19,0)))</f>
        <v>-</v>
      </c>
    </row>
    <row r="87" spans="1:14" x14ac:dyDescent="0.2">
      <c r="A87" s="96">
        <v>10</v>
      </c>
      <c r="B87" s="80" t="s">
        <v>121</v>
      </c>
      <c r="C87" s="80"/>
      <c r="D87" s="103" t="s">
        <v>19</v>
      </c>
      <c r="E87" s="80"/>
      <c r="F87" s="81" t="s">
        <v>115</v>
      </c>
      <c r="H87" t="str">
        <f t="shared" si="2"/>
        <v>Pendiente</v>
      </c>
      <c r="J87" s="53" t="str">
        <f>IF(H87="Pendiente","-",INDEX('Equipos (cálculos)'!K$2:K$19,MATCH($B87,'Equipos (cálculos)'!$A$2:$A$19,0)))</f>
        <v>-</v>
      </c>
      <c r="K87" s="53" t="str">
        <f>IF(H87="Pendiente","-",INDEX('Equipos (cálculos)'!K$2:K$19,MATCH($F87,'Equipos (cálculos)'!$A$2:$A$19,0)))</f>
        <v>-</v>
      </c>
      <c r="M87" t="str">
        <f>IF(H87="Pendiente","-",INDEX('Equipos (cálculos)'!R$2:R$19,MATCH($B87,'Equipos (cálculos)'!$A$2:$A$19,0)))</f>
        <v>-</v>
      </c>
      <c r="N87" t="str">
        <f>IF(H87="Pendiente","-",INDEX('Equipos (cálculos)'!R$2:R$19,MATCH($F87,'Equipos (cálculos)'!$A$2:$A$19,0)))</f>
        <v>-</v>
      </c>
    </row>
    <row r="88" spans="1:14" x14ac:dyDescent="0.2">
      <c r="A88" s="96">
        <v>10</v>
      </c>
      <c r="B88" s="80" t="s">
        <v>127</v>
      </c>
      <c r="C88" s="80"/>
      <c r="D88" s="103" t="s">
        <v>19</v>
      </c>
      <c r="E88" s="80"/>
      <c r="F88" s="81" t="s">
        <v>114</v>
      </c>
      <c r="H88" t="str">
        <f t="shared" si="2"/>
        <v>Pendiente</v>
      </c>
      <c r="J88" s="53" t="str">
        <f>IF(H88="Pendiente","-",INDEX('Equipos (cálculos)'!K$2:K$19,MATCH($B88,'Equipos (cálculos)'!$A$2:$A$19,0)))</f>
        <v>-</v>
      </c>
      <c r="K88" s="53" t="str">
        <f>IF(H88="Pendiente","-",INDEX('Equipos (cálculos)'!K$2:K$19,MATCH($F88,'Equipos (cálculos)'!$A$2:$A$19,0)))</f>
        <v>-</v>
      </c>
      <c r="M88" t="str">
        <f>IF(H88="Pendiente","-",INDEX('Equipos (cálculos)'!R$2:R$19,MATCH($B88,'Equipos (cálculos)'!$A$2:$A$19,0)))</f>
        <v>-</v>
      </c>
      <c r="N88" t="str">
        <f>IF(H88="Pendiente","-",INDEX('Equipos (cálculos)'!R$2:R$19,MATCH($F88,'Equipos (cálculos)'!$A$2:$A$19,0)))</f>
        <v>-</v>
      </c>
    </row>
    <row r="89" spans="1:14" x14ac:dyDescent="0.2">
      <c r="A89" s="96">
        <v>10</v>
      </c>
      <c r="B89" s="80" t="s">
        <v>125</v>
      </c>
      <c r="C89" s="80"/>
      <c r="D89" s="103" t="s">
        <v>19</v>
      </c>
      <c r="E89" s="80"/>
      <c r="F89" s="81" t="s">
        <v>131</v>
      </c>
      <c r="H89" t="str">
        <f t="shared" si="2"/>
        <v>Pendiente</v>
      </c>
      <c r="J89" s="53" t="str">
        <f>IF(H89="Pendiente","-",INDEX('Equipos (cálculos)'!K$2:K$19,MATCH($B89,'Equipos (cálculos)'!$A$2:$A$19,0)))</f>
        <v>-</v>
      </c>
      <c r="K89" s="53" t="str">
        <f>IF(H89="Pendiente","-",INDEX('Equipos (cálculos)'!K$2:K$19,MATCH($F89,'Equipos (cálculos)'!$A$2:$A$19,0)))</f>
        <v>-</v>
      </c>
      <c r="M89" t="str">
        <f>IF(H89="Pendiente","-",INDEX('Equipos (cálculos)'!R$2:R$19,MATCH($B89,'Equipos (cálculos)'!$A$2:$A$19,0)))</f>
        <v>-</v>
      </c>
      <c r="N89" t="str">
        <f>IF(H89="Pendiente","-",INDEX('Equipos (cálculos)'!R$2:R$19,MATCH($F89,'Equipos (cálculos)'!$A$2:$A$19,0)))</f>
        <v>-</v>
      </c>
    </row>
    <row r="90" spans="1:14" x14ac:dyDescent="0.2">
      <c r="A90" s="96">
        <v>10</v>
      </c>
      <c r="B90" s="80" t="s">
        <v>130</v>
      </c>
      <c r="C90" s="80"/>
      <c r="D90" s="103" t="s">
        <v>19</v>
      </c>
      <c r="E90" s="80"/>
      <c r="F90" s="81" t="s">
        <v>124</v>
      </c>
      <c r="H90" t="str">
        <f t="shared" si="2"/>
        <v>Pendiente</v>
      </c>
      <c r="J90" s="53" t="str">
        <f>IF(H90="Pendiente","-",INDEX('Equipos (cálculos)'!K$2:K$19,MATCH($B90,'Equipos (cálculos)'!$A$2:$A$19,0)))</f>
        <v>-</v>
      </c>
      <c r="K90" s="53" t="str">
        <f>IF(H90="Pendiente","-",INDEX('Equipos (cálculos)'!K$2:K$19,MATCH($F90,'Equipos (cálculos)'!$A$2:$A$19,0)))</f>
        <v>-</v>
      </c>
      <c r="M90" t="str">
        <f>IF(H90="Pendiente","-",INDEX('Equipos (cálculos)'!R$2:R$19,MATCH($B90,'Equipos (cálculos)'!$A$2:$A$19,0)))</f>
        <v>-</v>
      </c>
      <c r="N90" t="str">
        <f>IF(H90="Pendiente","-",INDEX('Equipos (cálculos)'!R$2:R$19,MATCH($F90,'Equipos (cálculos)'!$A$2:$A$19,0)))</f>
        <v>-</v>
      </c>
    </row>
    <row r="91" spans="1:14" ht="17" thickBot="1" x14ac:dyDescent="0.25">
      <c r="A91" s="97">
        <v>10</v>
      </c>
      <c r="B91" s="82" t="s">
        <v>128</v>
      </c>
      <c r="C91" s="82"/>
      <c r="D91" s="104" t="s">
        <v>19</v>
      </c>
      <c r="E91" s="82"/>
      <c r="F91" s="83" t="s">
        <v>126</v>
      </c>
      <c r="H91" t="str">
        <f t="shared" si="2"/>
        <v>Pendiente</v>
      </c>
      <c r="J91" s="53" t="str">
        <f>IF(H91="Pendiente","-",INDEX('Equipos (cálculos)'!K$2:K$19,MATCH($B91,'Equipos (cálculos)'!$A$2:$A$19,0)))</f>
        <v>-</v>
      </c>
      <c r="K91" s="53" t="str">
        <f>IF(H91="Pendiente","-",INDEX('Equipos (cálculos)'!K$2:K$19,MATCH($F91,'Equipos (cálculos)'!$A$2:$A$19,0)))</f>
        <v>-</v>
      </c>
      <c r="M91" t="str">
        <f>IF(H91="Pendiente","-",INDEX('Equipos (cálculos)'!R$2:R$19,MATCH($B91,'Equipos (cálculos)'!$A$2:$A$19,0)))</f>
        <v>-</v>
      </c>
      <c r="N91" t="str">
        <f>IF(H91="Pendiente","-",INDEX('Equipos (cálculos)'!R$2:R$19,MATCH($F91,'Equipos (cálculos)'!$A$2:$A$19,0)))</f>
        <v>-</v>
      </c>
    </row>
    <row r="92" spans="1:14" x14ac:dyDescent="0.2">
      <c r="A92" s="95">
        <v>11</v>
      </c>
      <c r="B92" s="78" t="s">
        <v>120</v>
      </c>
      <c r="C92" s="78"/>
      <c r="D92" s="102" t="s">
        <v>19</v>
      </c>
      <c r="E92" s="78"/>
      <c r="F92" s="79" t="s">
        <v>122</v>
      </c>
      <c r="H92" t="str">
        <f t="shared" si="2"/>
        <v>Pendiente</v>
      </c>
      <c r="J92" s="53" t="str">
        <f>IF(H92="Pendiente","-",INDEX('Equipos (cálculos)'!K$2:K$19,MATCH($B92,'Equipos (cálculos)'!$A$2:$A$19,0)))</f>
        <v>-</v>
      </c>
      <c r="K92" s="53" t="str">
        <f>IF(H92="Pendiente","-",INDEX('Equipos (cálculos)'!K$2:K$19,MATCH($F92,'Equipos (cálculos)'!$A$2:$A$19,0)))</f>
        <v>-</v>
      </c>
      <c r="M92" t="str">
        <f>IF(H92="Pendiente","-",INDEX('Equipos (cálculos)'!R$2:R$19,MATCH($B92,'Equipos (cálculos)'!$A$2:$A$19,0)))</f>
        <v>-</v>
      </c>
      <c r="N92" t="str">
        <f>IF(H92="Pendiente","-",INDEX('Equipos (cálculos)'!R$2:R$19,MATCH($F92,'Equipos (cálculos)'!$A$2:$A$19,0)))</f>
        <v>-</v>
      </c>
    </row>
    <row r="93" spans="1:14" x14ac:dyDescent="0.2">
      <c r="A93" s="96">
        <v>11</v>
      </c>
      <c r="B93" s="80" t="s">
        <v>118</v>
      </c>
      <c r="C93" s="80"/>
      <c r="D93" s="103" t="s">
        <v>19</v>
      </c>
      <c r="E93" s="80"/>
      <c r="F93" s="81" t="s">
        <v>117</v>
      </c>
      <c r="H93" t="str">
        <f t="shared" si="2"/>
        <v>Pendiente</v>
      </c>
      <c r="J93" s="53" t="str">
        <f>IF(H93="Pendiente","-",INDEX('Equipos (cálculos)'!K$2:K$19,MATCH($B93,'Equipos (cálculos)'!$A$2:$A$19,0)))</f>
        <v>-</v>
      </c>
      <c r="K93" s="53" t="str">
        <f>IF(H93="Pendiente","-",INDEX('Equipos (cálculos)'!K$2:K$19,MATCH($F93,'Equipos (cálculos)'!$A$2:$A$19,0)))</f>
        <v>-</v>
      </c>
      <c r="M93" t="str">
        <f>IF(H93="Pendiente","-",INDEX('Equipos (cálculos)'!R$2:R$19,MATCH($B93,'Equipos (cálculos)'!$A$2:$A$19,0)))</f>
        <v>-</v>
      </c>
      <c r="N93" t="str">
        <f>IF(H93="Pendiente","-",INDEX('Equipos (cálculos)'!R$2:R$19,MATCH($F93,'Equipos (cálculos)'!$A$2:$A$19,0)))</f>
        <v>-</v>
      </c>
    </row>
    <row r="94" spans="1:14" x14ac:dyDescent="0.2">
      <c r="A94" s="96">
        <v>11</v>
      </c>
      <c r="B94" s="80" t="s">
        <v>116</v>
      </c>
      <c r="C94" s="80"/>
      <c r="D94" s="103" t="s">
        <v>19</v>
      </c>
      <c r="E94" s="80"/>
      <c r="F94" s="81" t="s">
        <v>119</v>
      </c>
      <c r="H94" t="str">
        <f t="shared" si="2"/>
        <v>Pendiente</v>
      </c>
      <c r="J94" s="53" t="str">
        <f>IF(H94="Pendiente","-",INDEX('Equipos (cálculos)'!K$2:K$19,MATCH($B94,'Equipos (cálculos)'!$A$2:$A$19,0)))</f>
        <v>-</v>
      </c>
      <c r="K94" s="53" t="str">
        <f>IF(H94="Pendiente","-",INDEX('Equipos (cálculos)'!K$2:K$19,MATCH($F94,'Equipos (cálculos)'!$A$2:$A$19,0)))</f>
        <v>-</v>
      </c>
      <c r="M94" t="str">
        <f>IF(H94="Pendiente","-",INDEX('Equipos (cálculos)'!R$2:R$19,MATCH($B94,'Equipos (cálculos)'!$A$2:$A$19,0)))</f>
        <v>-</v>
      </c>
      <c r="N94" t="str">
        <f>IF(H94="Pendiente","-",INDEX('Equipos (cálculos)'!R$2:R$19,MATCH($F94,'Equipos (cálculos)'!$A$2:$A$19,0)))</f>
        <v>-</v>
      </c>
    </row>
    <row r="95" spans="1:14" x14ac:dyDescent="0.2">
      <c r="A95" s="96">
        <v>11</v>
      </c>
      <c r="B95" s="80" t="s">
        <v>123</v>
      </c>
      <c r="C95" s="80"/>
      <c r="D95" s="103" t="s">
        <v>19</v>
      </c>
      <c r="E95" s="80"/>
      <c r="F95" s="81" t="s">
        <v>121</v>
      </c>
      <c r="H95" t="str">
        <f t="shared" si="2"/>
        <v>Pendiente</v>
      </c>
      <c r="J95" s="53" t="str">
        <f>IF(H95="Pendiente","-",INDEX('Equipos (cálculos)'!K$2:K$19,MATCH($B95,'Equipos (cálculos)'!$A$2:$A$19,0)))</f>
        <v>-</v>
      </c>
      <c r="K95" s="53" t="str">
        <f>IF(H95="Pendiente","-",INDEX('Equipos (cálculos)'!K$2:K$19,MATCH($F95,'Equipos (cálculos)'!$A$2:$A$19,0)))</f>
        <v>-</v>
      </c>
      <c r="M95" t="str">
        <f>IF(H95="Pendiente","-",INDEX('Equipos (cálculos)'!R$2:R$19,MATCH($B95,'Equipos (cálculos)'!$A$2:$A$19,0)))</f>
        <v>-</v>
      </c>
      <c r="N95" t="str">
        <f>IF(H95="Pendiente","-",INDEX('Equipos (cálculos)'!R$2:R$19,MATCH($F95,'Equipos (cálculos)'!$A$2:$A$19,0)))</f>
        <v>-</v>
      </c>
    </row>
    <row r="96" spans="1:14" x14ac:dyDescent="0.2">
      <c r="A96" s="96">
        <v>11</v>
      </c>
      <c r="B96" s="80" t="s">
        <v>115</v>
      </c>
      <c r="C96" s="80"/>
      <c r="D96" s="103" t="s">
        <v>19</v>
      </c>
      <c r="E96" s="80"/>
      <c r="F96" s="81" t="s">
        <v>127</v>
      </c>
      <c r="H96" t="str">
        <f t="shared" si="2"/>
        <v>Pendiente</v>
      </c>
      <c r="J96" s="53" t="str">
        <f>IF(H96="Pendiente","-",INDEX('Equipos (cálculos)'!K$2:K$19,MATCH($B96,'Equipos (cálculos)'!$A$2:$A$19,0)))</f>
        <v>-</v>
      </c>
      <c r="K96" s="53" t="str">
        <f>IF(H96="Pendiente","-",INDEX('Equipos (cálculos)'!K$2:K$19,MATCH($F96,'Equipos (cálculos)'!$A$2:$A$19,0)))</f>
        <v>-</v>
      </c>
      <c r="M96" t="str">
        <f>IF(H96="Pendiente","-",INDEX('Equipos (cálculos)'!R$2:R$19,MATCH($B96,'Equipos (cálculos)'!$A$2:$A$19,0)))</f>
        <v>-</v>
      </c>
      <c r="N96" t="str">
        <f>IF(H96="Pendiente","-",INDEX('Equipos (cálculos)'!R$2:R$19,MATCH($F96,'Equipos (cálculos)'!$A$2:$A$19,0)))</f>
        <v>-</v>
      </c>
    </row>
    <row r="97" spans="1:14" x14ac:dyDescent="0.2">
      <c r="A97" s="96">
        <v>11</v>
      </c>
      <c r="B97" s="80" t="s">
        <v>114</v>
      </c>
      <c r="C97" s="80"/>
      <c r="D97" s="103" t="s">
        <v>19</v>
      </c>
      <c r="E97" s="80"/>
      <c r="F97" s="81" t="s">
        <v>125</v>
      </c>
      <c r="H97" t="str">
        <f t="shared" si="2"/>
        <v>Pendiente</v>
      </c>
      <c r="J97" s="53" t="str">
        <f>IF(H97="Pendiente","-",INDEX('Equipos (cálculos)'!K$2:K$19,MATCH($B97,'Equipos (cálculos)'!$A$2:$A$19,0)))</f>
        <v>-</v>
      </c>
      <c r="K97" s="53" t="str">
        <f>IF(H97="Pendiente","-",INDEX('Equipos (cálculos)'!K$2:K$19,MATCH($F97,'Equipos (cálculos)'!$A$2:$A$19,0)))</f>
        <v>-</v>
      </c>
      <c r="M97" t="str">
        <f>IF(H97="Pendiente","-",INDEX('Equipos (cálculos)'!R$2:R$19,MATCH($B97,'Equipos (cálculos)'!$A$2:$A$19,0)))</f>
        <v>-</v>
      </c>
      <c r="N97" t="str">
        <f>IF(H97="Pendiente","-",INDEX('Equipos (cálculos)'!R$2:R$19,MATCH($F97,'Equipos (cálculos)'!$A$2:$A$19,0)))</f>
        <v>-</v>
      </c>
    </row>
    <row r="98" spans="1:14" x14ac:dyDescent="0.2">
      <c r="A98" s="96">
        <v>11</v>
      </c>
      <c r="B98" s="80" t="s">
        <v>131</v>
      </c>
      <c r="C98" s="80"/>
      <c r="D98" s="103" t="s">
        <v>19</v>
      </c>
      <c r="E98" s="80"/>
      <c r="F98" s="81" t="s">
        <v>130</v>
      </c>
      <c r="H98" t="str">
        <f t="shared" si="2"/>
        <v>Pendiente</v>
      </c>
      <c r="J98" s="53" t="str">
        <f>IF(H98="Pendiente","-",INDEX('Equipos (cálculos)'!K$2:K$19,MATCH($B98,'Equipos (cálculos)'!$A$2:$A$19,0)))</f>
        <v>-</v>
      </c>
      <c r="K98" s="53" t="str">
        <f>IF(H98="Pendiente","-",INDEX('Equipos (cálculos)'!K$2:K$19,MATCH($F98,'Equipos (cálculos)'!$A$2:$A$19,0)))</f>
        <v>-</v>
      </c>
      <c r="M98" t="str">
        <f>IF(H98="Pendiente","-",INDEX('Equipos (cálculos)'!R$2:R$19,MATCH($B98,'Equipos (cálculos)'!$A$2:$A$19,0)))</f>
        <v>-</v>
      </c>
      <c r="N98" t="str">
        <f>IF(H98="Pendiente","-",INDEX('Equipos (cálculos)'!R$2:R$19,MATCH($F98,'Equipos (cálculos)'!$A$2:$A$19,0)))</f>
        <v>-</v>
      </c>
    </row>
    <row r="99" spans="1:14" x14ac:dyDescent="0.2">
      <c r="A99" s="96">
        <v>11</v>
      </c>
      <c r="B99" s="80" t="s">
        <v>124</v>
      </c>
      <c r="C99" s="80"/>
      <c r="D99" s="103" t="s">
        <v>19</v>
      </c>
      <c r="E99" s="80"/>
      <c r="F99" s="81" t="s">
        <v>128</v>
      </c>
      <c r="H99" t="str">
        <f t="shared" si="2"/>
        <v>Pendiente</v>
      </c>
      <c r="J99" s="53" t="str">
        <f>IF(H99="Pendiente","-",INDEX('Equipos (cálculos)'!K$2:K$19,MATCH($B99,'Equipos (cálculos)'!$A$2:$A$19,0)))</f>
        <v>-</v>
      </c>
      <c r="K99" s="53" t="str">
        <f>IF(H99="Pendiente","-",INDEX('Equipos (cálculos)'!K$2:K$19,MATCH($F99,'Equipos (cálculos)'!$A$2:$A$19,0)))</f>
        <v>-</v>
      </c>
      <c r="M99" t="str">
        <f>IF(H99="Pendiente","-",INDEX('Equipos (cálculos)'!R$2:R$19,MATCH($B99,'Equipos (cálculos)'!$A$2:$A$19,0)))</f>
        <v>-</v>
      </c>
      <c r="N99" t="str">
        <f>IF(H99="Pendiente","-",INDEX('Equipos (cálculos)'!R$2:R$19,MATCH($F99,'Equipos (cálculos)'!$A$2:$A$19,0)))</f>
        <v>-</v>
      </c>
    </row>
    <row r="100" spans="1:14" ht="17" thickBot="1" x14ac:dyDescent="0.25">
      <c r="A100" s="97">
        <v>11</v>
      </c>
      <c r="B100" s="80" t="s">
        <v>129</v>
      </c>
      <c r="C100" s="80"/>
      <c r="D100" s="103" t="s">
        <v>19</v>
      </c>
      <c r="E100" s="80"/>
      <c r="F100" s="81" t="s">
        <v>126</v>
      </c>
      <c r="H100" t="str">
        <f t="shared" si="2"/>
        <v>Pendiente</v>
      </c>
      <c r="J100" s="53" t="str">
        <f>IF(H100="Pendiente","-",INDEX('Equipos (cálculos)'!K$2:K$19,MATCH($B100,'Equipos (cálculos)'!$A$2:$A$19,0)))</f>
        <v>-</v>
      </c>
      <c r="K100" s="53" t="str">
        <f>IF(H100="Pendiente","-",INDEX('Equipos (cálculos)'!K$2:K$19,MATCH($F100,'Equipos (cálculos)'!$A$2:$A$19,0)))</f>
        <v>-</v>
      </c>
      <c r="M100" t="str">
        <f>IF(H100="Pendiente","-",INDEX('Equipos (cálculos)'!R$2:R$19,MATCH($B100,'Equipos (cálculos)'!$A$2:$A$19,0)))</f>
        <v>-</v>
      </c>
      <c r="N100" t="str">
        <f>IF(H100="Pendiente","-",INDEX('Equipos (cálculos)'!R$2:R$19,MATCH($F100,'Equipos (cálculos)'!$A$2:$A$19,0)))</f>
        <v>-</v>
      </c>
    </row>
    <row r="101" spans="1:14" x14ac:dyDescent="0.2">
      <c r="A101" s="95">
        <v>12</v>
      </c>
      <c r="B101" s="106" t="s">
        <v>122</v>
      </c>
      <c r="C101" s="78"/>
      <c r="D101" s="102" t="s">
        <v>19</v>
      </c>
      <c r="E101" s="78"/>
      <c r="F101" s="79" t="s">
        <v>129</v>
      </c>
      <c r="H101" t="str">
        <f t="shared" si="2"/>
        <v>Pendiente</v>
      </c>
      <c r="J101" s="53" t="str">
        <f>IF(H101="Pendiente","-",INDEX('Equipos (cálculos)'!K$2:K$19,MATCH($B101,'Equipos (cálculos)'!$A$2:$A$19,0)))</f>
        <v>-</v>
      </c>
      <c r="K101" s="53" t="str">
        <f>IF(H101="Pendiente","-",INDEX('Equipos (cálculos)'!K$2:K$19,MATCH($F101,'Equipos (cálculos)'!$A$2:$A$19,0)))</f>
        <v>-</v>
      </c>
      <c r="M101" t="str">
        <f>IF(H101="Pendiente","-",INDEX('Equipos (cálculos)'!R$2:R$19,MATCH($B101,'Equipos (cálculos)'!$A$2:$A$19,0)))</f>
        <v>-</v>
      </c>
      <c r="N101" t="str">
        <f>IF(H101="Pendiente","-",INDEX('Equipos (cálculos)'!R$2:R$19,MATCH($F101,'Equipos (cálculos)'!$A$2:$A$19,0)))</f>
        <v>-</v>
      </c>
    </row>
    <row r="102" spans="1:14" x14ac:dyDescent="0.2">
      <c r="A102" s="96">
        <v>12</v>
      </c>
      <c r="B102" s="107" t="s">
        <v>117</v>
      </c>
      <c r="C102" s="80"/>
      <c r="D102" s="105" t="s">
        <v>19</v>
      </c>
      <c r="E102" s="80"/>
      <c r="F102" s="81" t="s">
        <v>120</v>
      </c>
      <c r="H102" t="str">
        <f t="shared" si="2"/>
        <v>Pendiente</v>
      </c>
      <c r="J102" s="53" t="str">
        <f>IF(H102="Pendiente","-",INDEX('Equipos (cálculos)'!K$2:K$19,MATCH($B102,'Equipos (cálculos)'!$A$2:$A$19,0)))</f>
        <v>-</v>
      </c>
      <c r="K102" s="53" t="str">
        <f>IF(H102="Pendiente","-",INDEX('Equipos (cálculos)'!K$2:K$19,MATCH($F102,'Equipos (cálculos)'!$A$2:$A$19,0)))</f>
        <v>-</v>
      </c>
      <c r="M102" t="str">
        <f>IF(H102="Pendiente","-",INDEX('Equipos (cálculos)'!R$2:R$19,MATCH($B102,'Equipos (cálculos)'!$A$2:$A$19,0)))</f>
        <v>-</v>
      </c>
      <c r="N102" t="str">
        <f>IF(H102="Pendiente","-",INDEX('Equipos (cálculos)'!R$2:R$19,MATCH($F102,'Equipos (cálculos)'!$A$2:$A$19,0)))</f>
        <v>-</v>
      </c>
    </row>
    <row r="103" spans="1:14" x14ac:dyDescent="0.2">
      <c r="A103" s="96">
        <v>12</v>
      </c>
      <c r="B103" s="107" t="s">
        <v>119</v>
      </c>
      <c r="C103" s="80"/>
      <c r="D103" s="105" t="s">
        <v>19</v>
      </c>
      <c r="E103" s="80"/>
      <c r="F103" s="81" t="s">
        <v>118</v>
      </c>
      <c r="H103" t="str">
        <f t="shared" si="2"/>
        <v>Pendiente</v>
      </c>
      <c r="J103" s="53" t="str">
        <f>IF(H103="Pendiente","-",INDEX('Equipos (cálculos)'!K$2:K$19,MATCH($B103,'Equipos (cálculos)'!$A$2:$A$19,0)))</f>
        <v>-</v>
      </c>
      <c r="K103" s="53" t="str">
        <f>IF(H103="Pendiente","-",INDEX('Equipos (cálculos)'!K$2:K$19,MATCH($F103,'Equipos (cálculos)'!$A$2:$A$19,0)))</f>
        <v>-</v>
      </c>
      <c r="M103" t="str">
        <f>IF(H103="Pendiente","-",INDEX('Equipos (cálculos)'!R$2:R$19,MATCH($B103,'Equipos (cálculos)'!$A$2:$A$19,0)))</f>
        <v>-</v>
      </c>
      <c r="N103" t="str">
        <f>IF(H103="Pendiente","-",INDEX('Equipos (cálculos)'!R$2:R$19,MATCH($F103,'Equipos (cálculos)'!$A$2:$A$19,0)))</f>
        <v>-</v>
      </c>
    </row>
    <row r="104" spans="1:14" x14ac:dyDescent="0.2">
      <c r="A104" s="96">
        <v>12</v>
      </c>
      <c r="B104" s="107" t="s">
        <v>121</v>
      </c>
      <c r="C104" s="80"/>
      <c r="D104" s="105" t="s">
        <v>19</v>
      </c>
      <c r="E104" s="80"/>
      <c r="F104" s="81" t="s">
        <v>116</v>
      </c>
      <c r="H104" t="str">
        <f t="shared" si="2"/>
        <v>Pendiente</v>
      </c>
      <c r="J104" s="53" t="str">
        <f>IF(H104="Pendiente","-",INDEX('Equipos (cálculos)'!K$2:K$19,MATCH($B104,'Equipos (cálculos)'!$A$2:$A$19,0)))</f>
        <v>-</v>
      </c>
      <c r="K104" s="53" t="str">
        <f>IF(H104="Pendiente","-",INDEX('Equipos (cálculos)'!K$2:K$19,MATCH($F104,'Equipos (cálculos)'!$A$2:$A$19,0)))</f>
        <v>-</v>
      </c>
      <c r="M104" t="str">
        <f>IF(H104="Pendiente","-",INDEX('Equipos (cálculos)'!R$2:R$19,MATCH($B104,'Equipos (cálculos)'!$A$2:$A$19,0)))</f>
        <v>-</v>
      </c>
      <c r="N104" t="str">
        <f>IF(H104="Pendiente","-",INDEX('Equipos (cálculos)'!R$2:R$19,MATCH($F104,'Equipos (cálculos)'!$A$2:$A$19,0)))</f>
        <v>-</v>
      </c>
    </row>
    <row r="105" spans="1:14" x14ac:dyDescent="0.2">
      <c r="A105" s="96">
        <v>12</v>
      </c>
      <c r="B105" s="107" t="s">
        <v>127</v>
      </c>
      <c r="C105" s="80"/>
      <c r="D105" s="105" t="s">
        <v>19</v>
      </c>
      <c r="E105" s="80"/>
      <c r="F105" s="81" t="s">
        <v>123</v>
      </c>
      <c r="H105" t="str">
        <f t="shared" si="2"/>
        <v>Pendiente</v>
      </c>
      <c r="J105" s="53" t="str">
        <f>IF(H105="Pendiente","-",INDEX('Equipos (cálculos)'!K$2:K$19,MATCH($B105,'Equipos (cálculos)'!$A$2:$A$19,0)))</f>
        <v>-</v>
      </c>
      <c r="K105" s="53" t="str">
        <f>IF(H105="Pendiente","-",INDEX('Equipos (cálculos)'!K$2:K$19,MATCH($F105,'Equipos (cálculos)'!$A$2:$A$19,0)))</f>
        <v>-</v>
      </c>
      <c r="M105" t="str">
        <f>IF(H105="Pendiente","-",INDEX('Equipos (cálculos)'!R$2:R$19,MATCH($B105,'Equipos (cálculos)'!$A$2:$A$19,0)))</f>
        <v>-</v>
      </c>
      <c r="N105" t="str">
        <f>IF(H105="Pendiente","-",INDEX('Equipos (cálculos)'!R$2:R$19,MATCH($F105,'Equipos (cálculos)'!$A$2:$A$19,0)))</f>
        <v>-</v>
      </c>
    </row>
    <row r="106" spans="1:14" x14ac:dyDescent="0.2">
      <c r="A106" s="96">
        <v>12</v>
      </c>
      <c r="B106" s="107" t="s">
        <v>125</v>
      </c>
      <c r="C106" s="80"/>
      <c r="D106" s="105" t="s">
        <v>19</v>
      </c>
      <c r="E106" s="80"/>
      <c r="F106" s="81" t="s">
        <v>115</v>
      </c>
      <c r="H106" t="str">
        <f t="shared" si="2"/>
        <v>Pendiente</v>
      </c>
      <c r="J106" s="53" t="str">
        <f>IF(H106="Pendiente","-",INDEX('Equipos (cálculos)'!K$2:K$19,MATCH($B106,'Equipos (cálculos)'!$A$2:$A$19,0)))</f>
        <v>-</v>
      </c>
      <c r="K106" s="53" t="str">
        <f>IF(H106="Pendiente","-",INDEX('Equipos (cálculos)'!K$2:K$19,MATCH($F106,'Equipos (cálculos)'!$A$2:$A$19,0)))</f>
        <v>-</v>
      </c>
      <c r="M106" t="str">
        <f>IF(H106="Pendiente","-",INDEX('Equipos (cálculos)'!R$2:R$19,MATCH($B106,'Equipos (cálculos)'!$A$2:$A$19,0)))</f>
        <v>-</v>
      </c>
      <c r="N106" t="str">
        <f>IF(H106="Pendiente","-",INDEX('Equipos (cálculos)'!R$2:R$19,MATCH($F106,'Equipos (cálculos)'!$A$2:$A$19,0)))</f>
        <v>-</v>
      </c>
    </row>
    <row r="107" spans="1:14" x14ac:dyDescent="0.2">
      <c r="A107" s="96">
        <v>12</v>
      </c>
      <c r="B107" s="107" t="s">
        <v>130</v>
      </c>
      <c r="C107" s="80"/>
      <c r="D107" s="105" t="s">
        <v>19</v>
      </c>
      <c r="E107" s="80"/>
      <c r="F107" s="81" t="s">
        <v>114</v>
      </c>
      <c r="H107" t="str">
        <f t="shared" si="2"/>
        <v>Pendiente</v>
      </c>
      <c r="J107" s="53" t="str">
        <f>IF(H107="Pendiente","-",INDEX('Equipos (cálculos)'!K$2:K$19,MATCH($B107,'Equipos (cálculos)'!$A$2:$A$19,0)))</f>
        <v>-</v>
      </c>
      <c r="K107" s="53" t="str">
        <f>IF(H107="Pendiente","-",INDEX('Equipos (cálculos)'!K$2:K$19,MATCH($F107,'Equipos (cálculos)'!$A$2:$A$19,0)))</f>
        <v>-</v>
      </c>
      <c r="M107" t="str">
        <f>IF(H107="Pendiente","-",INDEX('Equipos (cálculos)'!R$2:R$19,MATCH($B107,'Equipos (cálculos)'!$A$2:$A$19,0)))</f>
        <v>-</v>
      </c>
      <c r="N107" t="str">
        <f>IF(H107="Pendiente","-",INDEX('Equipos (cálculos)'!R$2:R$19,MATCH($F107,'Equipos (cálculos)'!$A$2:$A$19,0)))</f>
        <v>-</v>
      </c>
    </row>
    <row r="108" spans="1:14" x14ac:dyDescent="0.2">
      <c r="A108" s="96">
        <v>12</v>
      </c>
      <c r="B108" s="107" t="s">
        <v>128</v>
      </c>
      <c r="C108" s="80"/>
      <c r="D108" s="105" t="s">
        <v>19</v>
      </c>
      <c r="E108" s="80"/>
      <c r="F108" s="81" t="s">
        <v>131</v>
      </c>
      <c r="H108" t="str">
        <f t="shared" si="2"/>
        <v>Pendiente</v>
      </c>
      <c r="J108" s="53" t="str">
        <f>IF(H108="Pendiente","-",INDEX('Equipos (cálculos)'!K$2:K$19,MATCH($B108,'Equipos (cálculos)'!$A$2:$A$19,0)))</f>
        <v>-</v>
      </c>
      <c r="K108" s="53" t="str">
        <f>IF(H108="Pendiente","-",INDEX('Equipos (cálculos)'!K$2:K$19,MATCH($F108,'Equipos (cálculos)'!$A$2:$A$19,0)))</f>
        <v>-</v>
      </c>
      <c r="M108" t="str">
        <f>IF(H108="Pendiente","-",INDEX('Equipos (cálculos)'!R$2:R$19,MATCH($B108,'Equipos (cálculos)'!$A$2:$A$19,0)))</f>
        <v>-</v>
      </c>
      <c r="N108" t="str">
        <f>IF(H108="Pendiente","-",INDEX('Equipos (cálculos)'!R$2:R$19,MATCH($F108,'Equipos (cálculos)'!$A$2:$A$19,0)))</f>
        <v>-</v>
      </c>
    </row>
    <row r="109" spans="1:14" ht="17" thickBot="1" x14ac:dyDescent="0.25">
      <c r="A109" s="97">
        <v>12</v>
      </c>
      <c r="B109" s="108" t="s">
        <v>126</v>
      </c>
      <c r="C109" s="82"/>
      <c r="D109" s="104" t="s">
        <v>19</v>
      </c>
      <c r="E109" s="82"/>
      <c r="F109" s="83" t="s">
        <v>124</v>
      </c>
      <c r="H109" t="str">
        <f t="shared" si="2"/>
        <v>Pendiente</v>
      </c>
      <c r="J109" s="53" t="str">
        <f>IF(H109="Pendiente","-",INDEX('Equipos (cálculos)'!K$2:K$19,MATCH($B109,'Equipos (cálculos)'!$A$2:$A$19,0)))</f>
        <v>-</v>
      </c>
      <c r="K109" s="53" t="str">
        <f>IF(H109="Pendiente","-",INDEX('Equipos (cálculos)'!K$2:K$19,MATCH($F109,'Equipos (cálculos)'!$A$2:$A$19,0)))</f>
        <v>-</v>
      </c>
      <c r="M109" t="str">
        <f>IF(H109="Pendiente","-",INDEX('Equipos (cálculos)'!R$2:R$19,MATCH($B109,'Equipos (cálculos)'!$A$2:$A$19,0)))</f>
        <v>-</v>
      </c>
      <c r="N109" t="str">
        <f>IF(H109="Pendiente","-",INDEX('Equipos (cálculos)'!R$2:R$19,MATCH($F109,'Equipos (cálculos)'!$A$2:$A$19,0)))</f>
        <v>-</v>
      </c>
    </row>
    <row r="110" spans="1:14" x14ac:dyDescent="0.2">
      <c r="A110" s="95">
        <v>13</v>
      </c>
      <c r="B110" s="80" t="s">
        <v>122</v>
      </c>
      <c r="C110" s="80"/>
      <c r="D110" s="105" t="s">
        <v>19</v>
      </c>
      <c r="E110" s="80"/>
      <c r="F110" s="81" t="s">
        <v>117</v>
      </c>
      <c r="H110" t="str">
        <f t="shared" si="2"/>
        <v>Pendiente</v>
      </c>
      <c r="J110" s="53" t="str">
        <f>IF(H110="Pendiente","-",INDEX('Equipos (cálculos)'!K$2:K$19,MATCH($B110,'Equipos (cálculos)'!$A$2:$A$19,0)))</f>
        <v>-</v>
      </c>
      <c r="K110" s="53" t="str">
        <f>IF(H110="Pendiente","-",INDEX('Equipos (cálculos)'!K$2:K$19,MATCH($F110,'Equipos (cálculos)'!$A$2:$A$19,0)))</f>
        <v>-</v>
      </c>
      <c r="M110" t="str">
        <f>IF(H110="Pendiente","-",INDEX('Equipos (cálculos)'!R$2:R$19,MATCH($B110,'Equipos (cálculos)'!$A$2:$A$19,0)))</f>
        <v>-</v>
      </c>
      <c r="N110" t="str">
        <f>IF(H110="Pendiente","-",INDEX('Equipos (cálculos)'!R$2:R$19,MATCH($F110,'Equipos (cálculos)'!$A$2:$A$19,0)))</f>
        <v>-</v>
      </c>
    </row>
    <row r="111" spans="1:14" x14ac:dyDescent="0.2">
      <c r="A111" s="96">
        <v>13</v>
      </c>
      <c r="B111" s="80" t="s">
        <v>120</v>
      </c>
      <c r="C111" s="80"/>
      <c r="D111" s="103" t="s">
        <v>19</v>
      </c>
      <c r="E111" s="80"/>
      <c r="F111" s="81" t="s">
        <v>119</v>
      </c>
      <c r="H111" t="str">
        <f t="shared" si="2"/>
        <v>Pendiente</v>
      </c>
      <c r="J111" s="53" t="str">
        <f>IF(H111="Pendiente","-",INDEX('Equipos (cálculos)'!K$2:K$19,MATCH($B111,'Equipos (cálculos)'!$A$2:$A$19,0)))</f>
        <v>-</v>
      </c>
      <c r="K111" s="53" t="str">
        <f>IF(H111="Pendiente","-",INDEX('Equipos (cálculos)'!K$2:K$19,MATCH($F111,'Equipos (cálculos)'!$A$2:$A$19,0)))</f>
        <v>-</v>
      </c>
      <c r="M111" t="str">
        <f>IF(H111="Pendiente","-",INDEX('Equipos (cálculos)'!R$2:R$19,MATCH($B111,'Equipos (cálculos)'!$A$2:$A$19,0)))</f>
        <v>-</v>
      </c>
      <c r="N111" t="str">
        <f>IF(H111="Pendiente","-",INDEX('Equipos (cálculos)'!R$2:R$19,MATCH($F111,'Equipos (cálculos)'!$A$2:$A$19,0)))</f>
        <v>-</v>
      </c>
    </row>
    <row r="112" spans="1:14" x14ac:dyDescent="0.2">
      <c r="A112" s="96">
        <v>13</v>
      </c>
      <c r="B112" s="80" t="s">
        <v>118</v>
      </c>
      <c r="C112" s="80"/>
      <c r="D112" s="103" t="s">
        <v>19</v>
      </c>
      <c r="E112" s="80"/>
      <c r="F112" s="81" t="s">
        <v>121</v>
      </c>
      <c r="H112" t="str">
        <f t="shared" si="2"/>
        <v>Pendiente</v>
      </c>
      <c r="J112" s="53" t="str">
        <f>IF(H112="Pendiente","-",INDEX('Equipos (cálculos)'!K$2:K$19,MATCH($B112,'Equipos (cálculos)'!$A$2:$A$19,0)))</f>
        <v>-</v>
      </c>
      <c r="K112" s="53" t="str">
        <f>IF(H112="Pendiente","-",INDEX('Equipos (cálculos)'!K$2:K$19,MATCH($F112,'Equipos (cálculos)'!$A$2:$A$19,0)))</f>
        <v>-</v>
      </c>
      <c r="M112" t="str">
        <f>IF(H112="Pendiente","-",INDEX('Equipos (cálculos)'!R$2:R$19,MATCH($B112,'Equipos (cálculos)'!$A$2:$A$19,0)))</f>
        <v>-</v>
      </c>
      <c r="N112" t="str">
        <f>IF(H112="Pendiente","-",INDEX('Equipos (cálculos)'!R$2:R$19,MATCH($F112,'Equipos (cálculos)'!$A$2:$A$19,0)))</f>
        <v>-</v>
      </c>
    </row>
    <row r="113" spans="1:14" x14ac:dyDescent="0.2">
      <c r="A113" s="96">
        <v>13</v>
      </c>
      <c r="B113" s="80" t="s">
        <v>116</v>
      </c>
      <c r="C113" s="80"/>
      <c r="D113" s="103" t="s">
        <v>19</v>
      </c>
      <c r="E113" s="80"/>
      <c r="F113" s="81" t="s">
        <v>127</v>
      </c>
      <c r="H113" t="str">
        <f t="shared" si="2"/>
        <v>Pendiente</v>
      </c>
      <c r="J113" s="53" t="str">
        <f>IF(H113="Pendiente","-",INDEX('Equipos (cálculos)'!K$2:K$19,MATCH($B113,'Equipos (cálculos)'!$A$2:$A$19,0)))</f>
        <v>-</v>
      </c>
      <c r="K113" s="53" t="str">
        <f>IF(H113="Pendiente","-",INDEX('Equipos (cálculos)'!K$2:K$19,MATCH($F113,'Equipos (cálculos)'!$A$2:$A$19,0)))</f>
        <v>-</v>
      </c>
      <c r="M113" t="str">
        <f>IF(H113="Pendiente","-",INDEX('Equipos (cálculos)'!R$2:R$19,MATCH($B113,'Equipos (cálculos)'!$A$2:$A$19,0)))</f>
        <v>-</v>
      </c>
      <c r="N113" t="str">
        <f>IF(H113="Pendiente","-",INDEX('Equipos (cálculos)'!R$2:R$19,MATCH($F113,'Equipos (cálculos)'!$A$2:$A$19,0)))</f>
        <v>-</v>
      </c>
    </row>
    <row r="114" spans="1:14" x14ac:dyDescent="0.2">
      <c r="A114" s="96">
        <v>13</v>
      </c>
      <c r="B114" s="80" t="s">
        <v>123</v>
      </c>
      <c r="C114" s="80"/>
      <c r="D114" s="103" t="s">
        <v>19</v>
      </c>
      <c r="E114" s="80"/>
      <c r="F114" s="81" t="s">
        <v>125</v>
      </c>
      <c r="H114" t="str">
        <f t="shared" si="2"/>
        <v>Pendiente</v>
      </c>
      <c r="J114" s="53" t="str">
        <f>IF(H114="Pendiente","-",INDEX('Equipos (cálculos)'!K$2:K$19,MATCH($B114,'Equipos (cálculos)'!$A$2:$A$19,0)))</f>
        <v>-</v>
      </c>
      <c r="K114" s="53" t="str">
        <f>IF(H114="Pendiente","-",INDEX('Equipos (cálculos)'!K$2:K$19,MATCH($F114,'Equipos (cálculos)'!$A$2:$A$19,0)))</f>
        <v>-</v>
      </c>
      <c r="M114" t="str">
        <f>IF(H114="Pendiente","-",INDEX('Equipos (cálculos)'!R$2:R$19,MATCH($B114,'Equipos (cálculos)'!$A$2:$A$19,0)))</f>
        <v>-</v>
      </c>
      <c r="N114" t="str">
        <f>IF(H114="Pendiente","-",INDEX('Equipos (cálculos)'!R$2:R$19,MATCH($F114,'Equipos (cálculos)'!$A$2:$A$19,0)))</f>
        <v>-</v>
      </c>
    </row>
    <row r="115" spans="1:14" x14ac:dyDescent="0.2">
      <c r="A115" s="96">
        <v>13</v>
      </c>
      <c r="B115" s="80" t="s">
        <v>115</v>
      </c>
      <c r="C115" s="80"/>
      <c r="D115" s="103" t="s">
        <v>19</v>
      </c>
      <c r="E115" s="80"/>
      <c r="F115" s="81" t="s">
        <v>130</v>
      </c>
      <c r="H115" t="str">
        <f t="shared" si="2"/>
        <v>Pendiente</v>
      </c>
      <c r="J115" s="53" t="str">
        <f>IF(H115="Pendiente","-",INDEX('Equipos (cálculos)'!K$2:K$19,MATCH($B115,'Equipos (cálculos)'!$A$2:$A$19,0)))</f>
        <v>-</v>
      </c>
      <c r="K115" s="53" t="str">
        <f>IF(H115="Pendiente","-",INDEX('Equipos (cálculos)'!K$2:K$19,MATCH($F115,'Equipos (cálculos)'!$A$2:$A$19,0)))</f>
        <v>-</v>
      </c>
      <c r="M115" t="str">
        <f>IF(H115="Pendiente","-",INDEX('Equipos (cálculos)'!R$2:R$19,MATCH($B115,'Equipos (cálculos)'!$A$2:$A$19,0)))</f>
        <v>-</v>
      </c>
      <c r="N115" t="str">
        <f>IF(H115="Pendiente","-",INDEX('Equipos (cálculos)'!R$2:R$19,MATCH($F115,'Equipos (cálculos)'!$A$2:$A$19,0)))</f>
        <v>-</v>
      </c>
    </row>
    <row r="116" spans="1:14" x14ac:dyDescent="0.2">
      <c r="A116" s="96">
        <v>13</v>
      </c>
      <c r="B116" s="80" t="s">
        <v>114</v>
      </c>
      <c r="C116" s="80"/>
      <c r="D116" s="103" t="s">
        <v>19</v>
      </c>
      <c r="E116" s="80"/>
      <c r="F116" s="81" t="s">
        <v>128</v>
      </c>
      <c r="H116" t="str">
        <f t="shared" si="2"/>
        <v>Pendiente</v>
      </c>
      <c r="J116" s="53" t="str">
        <f>IF(H116="Pendiente","-",INDEX('Equipos (cálculos)'!K$2:K$19,MATCH($B116,'Equipos (cálculos)'!$A$2:$A$19,0)))</f>
        <v>-</v>
      </c>
      <c r="K116" s="53" t="str">
        <f>IF(H116="Pendiente","-",INDEX('Equipos (cálculos)'!K$2:K$19,MATCH($F116,'Equipos (cálculos)'!$A$2:$A$19,0)))</f>
        <v>-</v>
      </c>
      <c r="M116" t="str">
        <f>IF(H116="Pendiente","-",INDEX('Equipos (cálculos)'!R$2:R$19,MATCH($B116,'Equipos (cálculos)'!$A$2:$A$19,0)))</f>
        <v>-</v>
      </c>
      <c r="N116" t="str">
        <f>IF(H116="Pendiente","-",INDEX('Equipos (cálculos)'!R$2:R$19,MATCH($F116,'Equipos (cálculos)'!$A$2:$A$19,0)))</f>
        <v>-</v>
      </c>
    </row>
    <row r="117" spans="1:14" x14ac:dyDescent="0.2">
      <c r="A117" s="96">
        <v>13</v>
      </c>
      <c r="B117" s="80" t="s">
        <v>131</v>
      </c>
      <c r="C117" s="80"/>
      <c r="D117" s="103" t="s">
        <v>19</v>
      </c>
      <c r="E117" s="80"/>
      <c r="F117" s="81" t="s">
        <v>126</v>
      </c>
      <c r="H117" t="str">
        <f t="shared" si="2"/>
        <v>Pendiente</v>
      </c>
      <c r="J117" s="53" t="str">
        <f>IF(H117="Pendiente","-",INDEX('Equipos (cálculos)'!K$2:K$19,MATCH($B117,'Equipos (cálculos)'!$A$2:$A$19,0)))</f>
        <v>-</v>
      </c>
      <c r="K117" s="53" t="str">
        <f>IF(H117="Pendiente","-",INDEX('Equipos (cálculos)'!K$2:K$19,MATCH($F117,'Equipos (cálculos)'!$A$2:$A$19,0)))</f>
        <v>-</v>
      </c>
      <c r="M117" t="str">
        <f>IF(H117="Pendiente","-",INDEX('Equipos (cálculos)'!R$2:R$19,MATCH($B117,'Equipos (cálculos)'!$A$2:$A$19,0)))</f>
        <v>-</v>
      </c>
      <c r="N117" t="str">
        <f>IF(H117="Pendiente","-",INDEX('Equipos (cálculos)'!R$2:R$19,MATCH($F117,'Equipos (cálculos)'!$A$2:$A$19,0)))</f>
        <v>-</v>
      </c>
    </row>
    <row r="118" spans="1:14" ht="17" thickBot="1" x14ac:dyDescent="0.25">
      <c r="A118" s="97">
        <v>13</v>
      </c>
      <c r="B118" s="80" t="s">
        <v>129</v>
      </c>
      <c r="C118" s="80"/>
      <c r="D118" s="105" t="s">
        <v>19</v>
      </c>
      <c r="E118" s="80"/>
      <c r="F118" s="81" t="s">
        <v>124</v>
      </c>
      <c r="H118" t="str">
        <f t="shared" si="2"/>
        <v>Pendiente</v>
      </c>
      <c r="J118" s="53" t="str">
        <f>IF(H118="Pendiente","-",INDEX('Equipos (cálculos)'!K$2:K$19,MATCH($B118,'Equipos (cálculos)'!$A$2:$A$19,0)))</f>
        <v>-</v>
      </c>
      <c r="K118" s="53" t="str">
        <f>IF(H118="Pendiente","-",INDEX('Equipos (cálculos)'!K$2:K$19,MATCH($F118,'Equipos (cálculos)'!$A$2:$A$19,0)))</f>
        <v>-</v>
      </c>
      <c r="M118" t="str">
        <f>IF(H118="Pendiente","-",INDEX('Equipos (cálculos)'!R$2:R$19,MATCH($B118,'Equipos (cálculos)'!$A$2:$A$19,0)))</f>
        <v>-</v>
      </c>
      <c r="N118" t="str">
        <f>IF(H118="Pendiente","-",INDEX('Equipos (cálculos)'!R$2:R$19,MATCH($F118,'Equipos (cálculos)'!$A$2:$A$19,0)))</f>
        <v>-</v>
      </c>
    </row>
    <row r="119" spans="1:14" x14ac:dyDescent="0.2">
      <c r="A119" s="109">
        <v>14</v>
      </c>
      <c r="B119" s="106" t="s">
        <v>117</v>
      </c>
      <c r="C119" s="78"/>
      <c r="D119" s="102" t="s">
        <v>19</v>
      </c>
      <c r="E119" s="78"/>
      <c r="F119" s="79" t="s">
        <v>129</v>
      </c>
      <c r="H119" t="str">
        <f t="shared" si="2"/>
        <v>Pendiente</v>
      </c>
      <c r="J119" s="53" t="str">
        <f>IF(H119="Pendiente","-",INDEX('Equipos (cálculos)'!K$2:K$19,MATCH($B119,'Equipos (cálculos)'!$A$2:$A$19,0)))</f>
        <v>-</v>
      </c>
      <c r="K119" s="53" t="str">
        <f>IF(H119="Pendiente","-",INDEX('Equipos (cálculos)'!K$2:K$19,MATCH($F119,'Equipos (cálculos)'!$A$2:$A$19,0)))</f>
        <v>-</v>
      </c>
      <c r="M119" t="str">
        <f>IF(H119="Pendiente","-",INDEX('Equipos (cálculos)'!R$2:R$19,MATCH($B119,'Equipos (cálculos)'!$A$2:$A$19,0)))</f>
        <v>-</v>
      </c>
      <c r="N119" t="str">
        <f>IF(H119="Pendiente","-",INDEX('Equipos (cálculos)'!R$2:R$19,MATCH($F119,'Equipos (cálculos)'!$A$2:$A$19,0)))</f>
        <v>-</v>
      </c>
    </row>
    <row r="120" spans="1:14" x14ac:dyDescent="0.2">
      <c r="A120" s="94">
        <v>14</v>
      </c>
      <c r="B120" s="107" t="s">
        <v>119</v>
      </c>
      <c r="C120" s="80"/>
      <c r="D120" s="105" t="s">
        <v>19</v>
      </c>
      <c r="E120" s="80"/>
      <c r="F120" s="81" t="s">
        <v>122</v>
      </c>
      <c r="H120" t="str">
        <f t="shared" si="2"/>
        <v>Pendiente</v>
      </c>
      <c r="J120" s="53" t="str">
        <f>IF(H120="Pendiente","-",INDEX('Equipos (cálculos)'!K$2:K$19,MATCH($B120,'Equipos (cálculos)'!$A$2:$A$19,0)))</f>
        <v>-</v>
      </c>
      <c r="K120" s="53" t="str">
        <f>IF(H120="Pendiente","-",INDEX('Equipos (cálculos)'!K$2:K$19,MATCH($F120,'Equipos (cálculos)'!$A$2:$A$19,0)))</f>
        <v>-</v>
      </c>
      <c r="M120" t="str">
        <f>IF(H120="Pendiente","-",INDEX('Equipos (cálculos)'!R$2:R$19,MATCH($B120,'Equipos (cálculos)'!$A$2:$A$19,0)))</f>
        <v>-</v>
      </c>
      <c r="N120" t="str">
        <f>IF(H120="Pendiente","-",INDEX('Equipos (cálculos)'!R$2:R$19,MATCH($F120,'Equipos (cálculos)'!$A$2:$A$19,0)))</f>
        <v>-</v>
      </c>
    </row>
    <row r="121" spans="1:14" x14ac:dyDescent="0.2">
      <c r="A121" s="94">
        <v>14</v>
      </c>
      <c r="B121" s="107" t="s">
        <v>121</v>
      </c>
      <c r="C121" s="80"/>
      <c r="D121" s="105" t="s">
        <v>19</v>
      </c>
      <c r="E121" s="80"/>
      <c r="F121" s="81" t="s">
        <v>120</v>
      </c>
      <c r="H121" t="str">
        <f t="shared" ref="H121:H184" si="3">IF(OR(C121="",E121=""),"Pendiente",IF(C121&gt;E121,"Local",IF(E121&gt;C121,"Visitante",IF(C121=E121,"Empate"))))</f>
        <v>Pendiente</v>
      </c>
      <c r="J121" s="53" t="str">
        <f>IF(H121="Pendiente","-",INDEX('Equipos (cálculos)'!K$2:K$19,MATCH($B121,'Equipos (cálculos)'!$A$2:$A$19,0)))</f>
        <v>-</v>
      </c>
      <c r="K121" s="53" t="str">
        <f>IF(H121="Pendiente","-",INDEX('Equipos (cálculos)'!K$2:K$19,MATCH($F121,'Equipos (cálculos)'!$A$2:$A$19,0)))</f>
        <v>-</v>
      </c>
      <c r="M121" t="str">
        <f>IF(H121="Pendiente","-",INDEX('Equipos (cálculos)'!R$2:R$19,MATCH($B121,'Equipos (cálculos)'!$A$2:$A$19,0)))</f>
        <v>-</v>
      </c>
      <c r="N121" t="str">
        <f>IF(H121="Pendiente","-",INDEX('Equipos (cálculos)'!R$2:R$19,MATCH($F121,'Equipos (cálculos)'!$A$2:$A$19,0)))</f>
        <v>-</v>
      </c>
    </row>
    <row r="122" spans="1:14" x14ac:dyDescent="0.2">
      <c r="A122" s="94">
        <v>14</v>
      </c>
      <c r="B122" s="107" t="s">
        <v>127</v>
      </c>
      <c r="C122" s="80"/>
      <c r="D122" s="105" t="s">
        <v>19</v>
      </c>
      <c r="E122" s="80"/>
      <c r="F122" s="81" t="s">
        <v>118</v>
      </c>
      <c r="H122" t="str">
        <f t="shared" si="3"/>
        <v>Pendiente</v>
      </c>
      <c r="J122" s="53" t="str">
        <f>IF(H122="Pendiente","-",INDEX('Equipos (cálculos)'!K$2:K$19,MATCH($B122,'Equipos (cálculos)'!$A$2:$A$19,0)))</f>
        <v>-</v>
      </c>
      <c r="K122" s="53" t="str">
        <f>IF(H122="Pendiente","-",INDEX('Equipos (cálculos)'!K$2:K$19,MATCH($F122,'Equipos (cálculos)'!$A$2:$A$19,0)))</f>
        <v>-</v>
      </c>
      <c r="M122" t="str">
        <f>IF(H122="Pendiente","-",INDEX('Equipos (cálculos)'!R$2:R$19,MATCH($B122,'Equipos (cálculos)'!$A$2:$A$19,0)))</f>
        <v>-</v>
      </c>
      <c r="N122" t="str">
        <f>IF(H122="Pendiente","-",INDEX('Equipos (cálculos)'!R$2:R$19,MATCH($F122,'Equipos (cálculos)'!$A$2:$A$19,0)))</f>
        <v>-</v>
      </c>
    </row>
    <row r="123" spans="1:14" x14ac:dyDescent="0.2">
      <c r="A123" s="94">
        <v>14</v>
      </c>
      <c r="B123" s="107" t="s">
        <v>125</v>
      </c>
      <c r="C123" s="80"/>
      <c r="D123" s="105" t="s">
        <v>19</v>
      </c>
      <c r="E123" s="80"/>
      <c r="F123" s="81" t="s">
        <v>116</v>
      </c>
      <c r="H123" t="str">
        <f t="shared" si="3"/>
        <v>Pendiente</v>
      </c>
      <c r="J123" s="53" t="str">
        <f>IF(H123="Pendiente","-",INDEX('Equipos (cálculos)'!K$2:K$19,MATCH($B123,'Equipos (cálculos)'!$A$2:$A$19,0)))</f>
        <v>-</v>
      </c>
      <c r="K123" s="53" t="str">
        <f>IF(H123="Pendiente","-",INDEX('Equipos (cálculos)'!K$2:K$19,MATCH($F123,'Equipos (cálculos)'!$A$2:$A$19,0)))</f>
        <v>-</v>
      </c>
      <c r="M123" t="str">
        <f>IF(H123="Pendiente","-",INDEX('Equipos (cálculos)'!R$2:R$19,MATCH($B123,'Equipos (cálculos)'!$A$2:$A$19,0)))</f>
        <v>-</v>
      </c>
      <c r="N123" t="str">
        <f>IF(H123="Pendiente","-",INDEX('Equipos (cálculos)'!R$2:R$19,MATCH($F123,'Equipos (cálculos)'!$A$2:$A$19,0)))</f>
        <v>-</v>
      </c>
    </row>
    <row r="124" spans="1:14" x14ac:dyDescent="0.2">
      <c r="A124" s="94">
        <v>14</v>
      </c>
      <c r="B124" s="107" t="s">
        <v>130</v>
      </c>
      <c r="C124" s="80"/>
      <c r="D124" s="105" t="s">
        <v>19</v>
      </c>
      <c r="E124" s="80"/>
      <c r="F124" s="81" t="s">
        <v>123</v>
      </c>
      <c r="H124" t="str">
        <f t="shared" si="3"/>
        <v>Pendiente</v>
      </c>
      <c r="J124" s="53" t="str">
        <f>IF(H124="Pendiente","-",INDEX('Equipos (cálculos)'!K$2:K$19,MATCH($B124,'Equipos (cálculos)'!$A$2:$A$19,0)))</f>
        <v>-</v>
      </c>
      <c r="K124" s="53" t="str">
        <f>IF(H124="Pendiente","-",INDEX('Equipos (cálculos)'!K$2:K$19,MATCH($F124,'Equipos (cálculos)'!$A$2:$A$19,0)))</f>
        <v>-</v>
      </c>
      <c r="M124" t="str">
        <f>IF(H124="Pendiente","-",INDEX('Equipos (cálculos)'!R$2:R$19,MATCH($B124,'Equipos (cálculos)'!$A$2:$A$19,0)))</f>
        <v>-</v>
      </c>
      <c r="N124" t="str">
        <f>IF(H124="Pendiente","-",INDEX('Equipos (cálculos)'!R$2:R$19,MATCH($F124,'Equipos (cálculos)'!$A$2:$A$19,0)))</f>
        <v>-</v>
      </c>
    </row>
    <row r="125" spans="1:14" x14ac:dyDescent="0.2">
      <c r="A125" s="94">
        <v>14</v>
      </c>
      <c r="B125" s="107" t="s">
        <v>128</v>
      </c>
      <c r="C125" s="80"/>
      <c r="D125" s="105" t="s">
        <v>19</v>
      </c>
      <c r="E125" s="80"/>
      <c r="F125" s="81" t="s">
        <v>115</v>
      </c>
      <c r="H125" t="str">
        <f t="shared" si="3"/>
        <v>Pendiente</v>
      </c>
      <c r="J125" s="53" t="str">
        <f>IF(H125="Pendiente","-",INDEX('Equipos (cálculos)'!K$2:K$19,MATCH($B125,'Equipos (cálculos)'!$A$2:$A$19,0)))</f>
        <v>-</v>
      </c>
      <c r="K125" s="53" t="str">
        <f>IF(H125="Pendiente","-",INDEX('Equipos (cálculos)'!K$2:K$19,MATCH($F125,'Equipos (cálculos)'!$A$2:$A$19,0)))</f>
        <v>-</v>
      </c>
      <c r="M125" t="str">
        <f>IF(H125="Pendiente","-",INDEX('Equipos (cálculos)'!R$2:R$19,MATCH($B125,'Equipos (cálculos)'!$A$2:$A$19,0)))</f>
        <v>-</v>
      </c>
      <c r="N125" t="str">
        <f>IF(H125="Pendiente","-",INDEX('Equipos (cálculos)'!R$2:R$19,MATCH($F125,'Equipos (cálculos)'!$A$2:$A$19,0)))</f>
        <v>-</v>
      </c>
    </row>
    <row r="126" spans="1:14" x14ac:dyDescent="0.2">
      <c r="A126" s="94">
        <v>14</v>
      </c>
      <c r="B126" s="107" t="s">
        <v>126</v>
      </c>
      <c r="C126" s="80"/>
      <c r="D126" s="105" t="s">
        <v>19</v>
      </c>
      <c r="E126" s="80"/>
      <c r="F126" s="81" t="s">
        <v>114</v>
      </c>
      <c r="H126" t="str">
        <f t="shared" si="3"/>
        <v>Pendiente</v>
      </c>
      <c r="J126" s="53" t="str">
        <f>IF(H126="Pendiente","-",INDEX('Equipos (cálculos)'!K$2:K$19,MATCH($B126,'Equipos (cálculos)'!$A$2:$A$19,0)))</f>
        <v>-</v>
      </c>
      <c r="K126" s="53" t="str">
        <f>IF(H126="Pendiente","-",INDEX('Equipos (cálculos)'!K$2:K$19,MATCH($F126,'Equipos (cálculos)'!$A$2:$A$19,0)))</f>
        <v>-</v>
      </c>
      <c r="M126" t="str">
        <f>IF(H126="Pendiente","-",INDEX('Equipos (cálculos)'!R$2:R$19,MATCH($B126,'Equipos (cálculos)'!$A$2:$A$19,0)))</f>
        <v>-</v>
      </c>
      <c r="N126" t="str">
        <f>IF(H126="Pendiente","-",INDEX('Equipos (cálculos)'!R$2:R$19,MATCH($F126,'Equipos (cálculos)'!$A$2:$A$19,0)))</f>
        <v>-</v>
      </c>
    </row>
    <row r="127" spans="1:14" ht="17" thickBot="1" x14ac:dyDescent="0.25">
      <c r="A127" s="110">
        <v>14</v>
      </c>
      <c r="B127" s="108" t="s">
        <v>124</v>
      </c>
      <c r="C127" s="82"/>
      <c r="D127" s="104" t="s">
        <v>19</v>
      </c>
      <c r="E127" s="82"/>
      <c r="F127" s="83" t="s">
        <v>131</v>
      </c>
      <c r="H127" t="str">
        <f t="shared" si="3"/>
        <v>Pendiente</v>
      </c>
      <c r="J127" s="53" t="str">
        <f>IF(H127="Pendiente","-",INDEX('Equipos (cálculos)'!K$2:K$19,MATCH($B127,'Equipos (cálculos)'!$A$2:$A$19,0)))</f>
        <v>-</v>
      </c>
      <c r="K127" s="53" t="str">
        <f>IF(H127="Pendiente","-",INDEX('Equipos (cálculos)'!K$2:K$19,MATCH($F127,'Equipos (cálculos)'!$A$2:$A$19,0)))</f>
        <v>-</v>
      </c>
      <c r="M127" t="str">
        <f>IF(H127="Pendiente","-",INDEX('Equipos (cálculos)'!R$2:R$19,MATCH($B127,'Equipos (cálculos)'!$A$2:$A$19,0)))</f>
        <v>-</v>
      </c>
      <c r="N127" t="str">
        <f>IF(H127="Pendiente","-",INDEX('Equipos (cálculos)'!R$2:R$19,MATCH($F127,'Equipos (cálculos)'!$A$2:$A$19,0)))</f>
        <v>-</v>
      </c>
    </row>
    <row r="128" spans="1:14" x14ac:dyDescent="0.2">
      <c r="A128" s="95">
        <v>15</v>
      </c>
      <c r="B128" s="80" t="s">
        <v>117</v>
      </c>
      <c r="C128" s="80"/>
      <c r="D128" s="105" t="s">
        <v>19</v>
      </c>
      <c r="E128" s="80"/>
      <c r="F128" s="81" t="s">
        <v>119</v>
      </c>
      <c r="H128" t="str">
        <f t="shared" si="3"/>
        <v>Pendiente</v>
      </c>
      <c r="J128" s="53" t="str">
        <f>IF(H128="Pendiente","-",INDEX('Equipos (cálculos)'!K$2:K$19,MATCH($B128,'Equipos (cálculos)'!$A$2:$A$19,0)))</f>
        <v>-</v>
      </c>
      <c r="K128" s="53" t="str">
        <f>IF(H128="Pendiente","-",INDEX('Equipos (cálculos)'!K$2:K$19,MATCH($F128,'Equipos (cálculos)'!$A$2:$A$19,0)))</f>
        <v>-</v>
      </c>
      <c r="M128" t="str">
        <f>IF(H128="Pendiente","-",INDEX('Equipos (cálculos)'!R$2:R$19,MATCH($B128,'Equipos (cálculos)'!$A$2:$A$19,0)))</f>
        <v>-</v>
      </c>
      <c r="N128" t="str">
        <f>IF(H128="Pendiente","-",INDEX('Equipos (cálculos)'!R$2:R$19,MATCH($F128,'Equipos (cálculos)'!$A$2:$A$19,0)))</f>
        <v>-</v>
      </c>
    </row>
    <row r="129" spans="1:14" x14ac:dyDescent="0.2">
      <c r="A129" s="96">
        <v>15</v>
      </c>
      <c r="B129" s="80" t="s">
        <v>184</v>
      </c>
      <c r="C129" s="80"/>
      <c r="D129" s="103" t="s">
        <v>19</v>
      </c>
      <c r="E129" s="80"/>
      <c r="F129" s="81" t="s">
        <v>121</v>
      </c>
      <c r="H129" t="str">
        <f t="shared" si="3"/>
        <v>Pendiente</v>
      </c>
      <c r="J129" s="53" t="str">
        <f>IF(H129="Pendiente","-",INDEX('Equipos (cálculos)'!K$2:K$19,MATCH($B129,'Equipos (cálculos)'!$A$2:$A$19,0)))</f>
        <v>-</v>
      </c>
      <c r="K129" s="53" t="str">
        <f>IF(H129="Pendiente","-",INDEX('Equipos (cálculos)'!K$2:K$19,MATCH($F129,'Equipos (cálculos)'!$A$2:$A$19,0)))</f>
        <v>-</v>
      </c>
      <c r="M129" t="str">
        <f>IF(H129="Pendiente","-",INDEX('Equipos (cálculos)'!R$2:R$19,MATCH($B129,'Equipos (cálculos)'!$A$2:$A$19,0)))</f>
        <v>-</v>
      </c>
      <c r="N129" t="str">
        <f>IF(H129="Pendiente","-",INDEX('Equipos (cálculos)'!R$2:R$19,MATCH($F129,'Equipos (cálculos)'!$A$2:$A$19,0)))</f>
        <v>-</v>
      </c>
    </row>
    <row r="130" spans="1:14" x14ac:dyDescent="0.2">
      <c r="A130" s="96">
        <v>15</v>
      </c>
      <c r="B130" s="80" t="s">
        <v>120</v>
      </c>
      <c r="C130" s="80"/>
      <c r="D130" s="103" t="s">
        <v>19</v>
      </c>
      <c r="E130" s="80"/>
      <c r="F130" s="81" t="s">
        <v>127</v>
      </c>
      <c r="H130" t="str">
        <f t="shared" si="3"/>
        <v>Pendiente</v>
      </c>
      <c r="J130" s="53" t="str">
        <f>IF(H130="Pendiente","-",INDEX('Equipos (cálculos)'!K$2:K$19,MATCH($B130,'Equipos (cálculos)'!$A$2:$A$19,0)))</f>
        <v>-</v>
      </c>
      <c r="K130" s="53" t="str">
        <f>IF(H130="Pendiente","-",INDEX('Equipos (cálculos)'!K$2:K$19,MATCH($F130,'Equipos (cálculos)'!$A$2:$A$19,0)))</f>
        <v>-</v>
      </c>
      <c r="M130" t="str">
        <f>IF(H130="Pendiente","-",INDEX('Equipos (cálculos)'!R$2:R$19,MATCH($B130,'Equipos (cálculos)'!$A$2:$A$19,0)))</f>
        <v>-</v>
      </c>
      <c r="N130" t="str">
        <f>IF(H130="Pendiente","-",INDEX('Equipos (cálculos)'!R$2:R$19,MATCH($F130,'Equipos (cálculos)'!$A$2:$A$19,0)))</f>
        <v>-</v>
      </c>
    </row>
    <row r="131" spans="1:14" x14ac:dyDescent="0.2">
      <c r="A131" s="96">
        <v>15</v>
      </c>
      <c r="B131" s="80" t="s">
        <v>118</v>
      </c>
      <c r="C131" s="80"/>
      <c r="D131" s="103" t="s">
        <v>19</v>
      </c>
      <c r="E131" s="80"/>
      <c r="F131" s="81" t="s">
        <v>125</v>
      </c>
      <c r="H131" t="str">
        <f t="shared" si="3"/>
        <v>Pendiente</v>
      </c>
      <c r="J131" s="53" t="str">
        <f>IF(H131="Pendiente","-",INDEX('Equipos (cálculos)'!K$2:K$19,MATCH($B131,'Equipos (cálculos)'!$A$2:$A$19,0)))</f>
        <v>-</v>
      </c>
      <c r="K131" s="53" t="str">
        <f>IF(H131="Pendiente","-",INDEX('Equipos (cálculos)'!K$2:K$19,MATCH($F131,'Equipos (cálculos)'!$A$2:$A$19,0)))</f>
        <v>-</v>
      </c>
      <c r="M131" t="str">
        <f>IF(H131="Pendiente","-",INDEX('Equipos (cálculos)'!R$2:R$19,MATCH($B131,'Equipos (cálculos)'!$A$2:$A$19,0)))</f>
        <v>-</v>
      </c>
      <c r="N131" t="str">
        <f>IF(H131="Pendiente","-",INDEX('Equipos (cálculos)'!R$2:R$19,MATCH($F131,'Equipos (cálculos)'!$A$2:$A$19,0)))</f>
        <v>-</v>
      </c>
    </row>
    <row r="132" spans="1:14" x14ac:dyDescent="0.2">
      <c r="A132" s="96">
        <v>15</v>
      </c>
      <c r="B132" s="80" t="s">
        <v>116</v>
      </c>
      <c r="C132" s="80"/>
      <c r="D132" s="103" t="s">
        <v>19</v>
      </c>
      <c r="E132" s="80"/>
      <c r="F132" s="81" t="s">
        <v>130</v>
      </c>
      <c r="H132" t="str">
        <f t="shared" si="3"/>
        <v>Pendiente</v>
      </c>
      <c r="J132" s="53" t="str">
        <f>IF(H132="Pendiente","-",INDEX('Equipos (cálculos)'!K$2:K$19,MATCH($B132,'Equipos (cálculos)'!$A$2:$A$19,0)))</f>
        <v>-</v>
      </c>
      <c r="K132" s="53" t="str">
        <f>IF(H132="Pendiente","-",INDEX('Equipos (cálculos)'!K$2:K$19,MATCH($F132,'Equipos (cálculos)'!$A$2:$A$19,0)))</f>
        <v>-</v>
      </c>
      <c r="M132" t="str">
        <f>IF(H132="Pendiente","-",INDEX('Equipos (cálculos)'!R$2:R$19,MATCH($B132,'Equipos (cálculos)'!$A$2:$A$19,0)))</f>
        <v>-</v>
      </c>
      <c r="N132" t="str">
        <f>IF(H132="Pendiente","-",INDEX('Equipos (cálculos)'!R$2:R$19,MATCH($F132,'Equipos (cálculos)'!$A$2:$A$19,0)))</f>
        <v>-</v>
      </c>
    </row>
    <row r="133" spans="1:14" x14ac:dyDescent="0.2">
      <c r="A133" s="96">
        <v>15</v>
      </c>
      <c r="B133" s="80" t="s">
        <v>123</v>
      </c>
      <c r="C133" s="80"/>
      <c r="D133" s="103" t="s">
        <v>19</v>
      </c>
      <c r="E133" s="80"/>
      <c r="F133" s="81" t="s">
        <v>128</v>
      </c>
      <c r="H133" t="str">
        <f t="shared" si="3"/>
        <v>Pendiente</v>
      </c>
      <c r="J133" s="53" t="str">
        <f>IF(H133="Pendiente","-",INDEX('Equipos (cálculos)'!K$2:K$19,MATCH($B133,'Equipos (cálculos)'!$A$2:$A$19,0)))</f>
        <v>-</v>
      </c>
      <c r="K133" s="53" t="str">
        <f>IF(H133="Pendiente","-",INDEX('Equipos (cálculos)'!K$2:K$19,MATCH($F133,'Equipos (cálculos)'!$A$2:$A$19,0)))</f>
        <v>-</v>
      </c>
      <c r="M133" t="str">
        <f>IF(H133="Pendiente","-",INDEX('Equipos (cálculos)'!R$2:R$19,MATCH($B133,'Equipos (cálculos)'!$A$2:$A$19,0)))</f>
        <v>-</v>
      </c>
      <c r="N133" t="str">
        <f>IF(H133="Pendiente","-",INDEX('Equipos (cálculos)'!R$2:R$19,MATCH($F133,'Equipos (cálculos)'!$A$2:$A$19,0)))</f>
        <v>-</v>
      </c>
    </row>
    <row r="134" spans="1:14" x14ac:dyDescent="0.2">
      <c r="A134" s="96">
        <v>15</v>
      </c>
      <c r="B134" s="80" t="s">
        <v>115</v>
      </c>
      <c r="C134" s="80"/>
      <c r="D134" s="103" t="s">
        <v>19</v>
      </c>
      <c r="E134" s="80"/>
      <c r="F134" s="81" t="s">
        <v>126</v>
      </c>
      <c r="H134" t="str">
        <f t="shared" si="3"/>
        <v>Pendiente</v>
      </c>
      <c r="J134" s="53" t="str">
        <f>IF(H134="Pendiente","-",INDEX('Equipos (cálculos)'!K$2:K$19,MATCH($B134,'Equipos (cálculos)'!$A$2:$A$19,0)))</f>
        <v>-</v>
      </c>
      <c r="K134" s="53" t="str">
        <f>IF(H134="Pendiente","-",INDEX('Equipos (cálculos)'!K$2:K$19,MATCH($F134,'Equipos (cálculos)'!$A$2:$A$19,0)))</f>
        <v>-</v>
      </c>
      <c r="M134" t="str">
        <f>IF(H134="Pendiente","-",INDEX('Equipos (cálculos)'!R$2:R$19,MATCH($B134,'Equipos (cálculos)'!$A$2:$A$19,0)))</f>
        <v>-</v>
      </c>
      <c r="N134" t="str">
        <f>IF(H134="Pendiente","-",INDEX('Equipos (cálculos)'!R$2:R$19,MATCH($F134,'Equipos (cálculos)'!$A$2:$A$19,0)))</f>
        <v>-</v>
      </c>
    </row>
    <row r="135" spans="1:14" x14ac:dyDescent="0.2">
      <c r="A135" s="96">
        <v>15</v>
      </c>
      <c r="B135" s="80" t="s">
        <v>114</v>
      </c>
      <c r="C135" s="80"/>
      <c r="D135" s="103" t="s">
        <v>19</v>
      </c>
      <c r="E135" s="80"/>
      <c r="F135" s="81" t="s">
        <v>124</v>
      </c>
      <c r="H135" t="str">
        <f t="shared" si="3"/>
        <v>Pendiente</v>
      </c>
      <c r="J135" s="53" t="str">
        <f>IF(H135="Pendiente","-",INDEX('Equipos (cálculos)'!K$2:K$19,MATCH($B135,'Equipos (cálculos)'!$A$2:$A$19,0)))</f>
        <v>-</v>
      </c>
      <c r="K135" s="53" t="str">
        <f>IF(H135="Pendiente","-",INDEX('Equipos (cálculos)'!K$2:K$19,MATCH($F135,'Equipos (cálculos)'!$A$2:$A$19,0)))</f>
        <v>-</v>
      </c>
      <c r="M135" t="str">
        <f>IF(H135="Pendiente","-",INDEX('Equipos (cálculos)'!R$2:R$19,MATCH($B135,'Equipos (cálculos)'!$A$2:$A$19,0)))</f>
        <v>-</v>
      </c>
      <c r="N135" t="str">
        <f>IF(H135="Pendiente","-",INDEX('Equipos (cálculos)'!R$2:R$19,MATCH($F135,'Equipos (cálculos)'!$A$2:$A$19,0)))</f>
        <v>-</v>
      </c>
    </row>
    <row r="136" spans="1:14" ht="17" thickBot="1" x14ac:dyDescent="0.25">
      <c r="A136" s="97">
        <v>15</v>
      </c>
      <c r="B136" s="82" t="s">
        <v>129</v>
      </c>
      <c r="C136" s="82"/>
      <c r="D136" s="104" t="s">
        <v>19</v>
      </c>
      <c r="E136" s="82"/>
      <c r="F136" s="83" t="s">
        <v>131</v>
      </c>
      <c r="H136" t="str">
        <f t="shared" si="3"/>
        <v>Pendiente</v>
      </c>
      <c r="J136" s="53" t="str">
        <f>IF(H136="Pendiente","-",INDEX('Equipos (cálculos)'!K$2:K$19,MATCH($B136,'Equipos (cálculos)'!$A$2:$A$19,0)))</f>
        <v>-</v>
      </c>
      <c r="K136" s="53" t="str">
        <f>IF(H136="Pendiente","-",INDEX('Equipos (cálculos)'!K$2:K$19,MATCH($F136,'Equipos (cálculos)'!$A$2:$A$19,0)))</f>
        <v>-</v>
      </c>
      <c r="M136" t="str">
        <f>IF(H136="Pendiente","-",INDEX('Equipos (cálculos)'!R$2:R$19,MATCH($B136,'Equipos (cálculos)'!$A$2:$A$19,0)))</f>
        <v>-</v>
      </c>
      <c r="N136" t="str">
        <f>IF(H136="Pendiente","-",INDEX('Equipos (cálculos)'!R$2:R$19,MATCH($F136,'Equipos (cálculos)'!$A$2:$A$19,0)))</f>
        <v>-</v>
      </c>
    </row>
    <row r="137" spans="1:14" x14ac:dyDescent="0.2">
      <c r="A137" s="109">
        <v>16</v>
      </c>
      <c r="B137" s="106" t="s">
        <v>129</v>
      </c>
      <c r="C137" s="78"/>
      <c r="D137" s="102" t="s">
        <v>19</v>
      </c>
      <c r="E137" s="78"/>
      <c r="F137" s="79" t="s">
        <v>119</v>
      </c>
      <c r="H137" t="str">
        <f t="shared" si="3"/>
        <v>Pendiente</v>
      </c>
      <c r="J137" s="53" t="str">
        <f>IF(H137="Pendiente","-",INDEX('Equipos (cálculos)'!K$2:K$19,MATCH($B137,'Equipos (cálculos)'!$A$2:$A$19,0)))</f>
        <v>-</v>
      </c>
      <c r="K137" s="53" t="str">
        <f>IF(H137="Pendiente","-",INDEX('Equipos (cálculos)'!K$2:K$19,MATCH($F137,'Equipos (cálculos)'!$A$2:$A$19,0)))</f>
        <v>-</v>
      </c>
      <c r="M137" t="str">
        <f>IF(H137="Pendiente","-",INDEX('Equipos (cálculos)'!R$2:R$19,MATCH($B137,'Equipos (cálculos)'!$A$2:$A$19,0)))</f>
        <v>-</v>
      </c>
      <c r="N137" t="str">
        <f>IF(H137="Pendiente","-",INDEX('Equipos (cálculos)'!R$2:R$19,MATCH($F137,'Equipos (cálculos)'!$A$2:$A$19,0)))</f>
        <v>-</v>
      </c>
    </row>
    <row r="138" spans="1:14" x14ac:dyDescent="0.2">
      <c r="A138" s="94">
        <v>16</v>
      </c>
      <c r="B138" s="107" t="s">
        <v>121</v>
      </c>
      <c r="C138" s="80"/>
      <c r="D138" s="105" t="s">
        <v>19</v>
      </c>
      <c r="E138" s="80"/>
      <c r="F138" s="81" t="s">
        <v>117</v>
      </c>
      <c r="H138" t="str">
        <f t="shared" si="3"/>
        <v>Pendiente</v>
      </c>
      <c r="J138" s="53" t="str">
        <f>IF(H138="Pendiente","-",INDEX('Equipos (cálculos)'!K$2:K$19,MATCH($B138,'Equipos (cálculos)'!$A$2:$A$19,0)))</f>
        <v>-</v>
      </c>
      <c r="K138" s="53" t="str">
        <f>IF(H138="Pendiente","-",INDEX('Equipos (cálculos)'!K$2:K$19,MATCH($F138,'Equipos (cálculos)'!$A$2:$A$19,0)))</f>
        <v>-</v>
      </c>
      <c r="M138" t="str">
        <f>IF(H138="Pendiente","-",INDEX('Equipos (cálculos)'!R$2:R$19,MATCH($B138,'Equipos (cálculos)'!$A$2:$A$19,0)))</f>
        <v>-</v>
      </c>
      <c r="N138" t="str">
        <f>IF(H138="Pendiente","-",INDEX('Equipos (cálculos)'!R$2:R$19,MATCH($F138,'Equipos (cálculos)'!$A$2:$A$19,0)))</f>
        <v>-</v>
      </c>
    </row>
    <row r="139" spans="1:14" x14ac:dyDescent="0.2">
      <c r="A139" s="94">
        <v>16</v>
      </c>
      <c r="B139" s="107" t="s">
        <v>127</v>
      </c>
      <c r="C139" s="80"/>
      <c r="D139" s="105" t="s">
        <v>19</v>
      </c>
      <c r="E139" s="80"/>
      <c r="F139" s="81" t="s">
        <v>122</v>
      </c>
      <c r="H139" t="str">
        <f t="shared" si="3"/>
        <v>Pendiente</v>
      </c>
      <c r="J139" s="53" t="str">
        <f>IF(H139="Pendiente","-",INDEX('Equipos (cálculos)'!K$2:K$19,MATCH($B139,'Equipos (cálculos)'!$A$2:$A$19,0)))</f>
        <v>-</v>
      </c>
      <c r="K139" s="53" t="str">
        <f>IF(H139="Pendiente","-",INDEX('Equipos (cálculos)'!K$2:K$19,MATCH($F139,'Equipos (cálculos)'!$A$2:$A$19,0)))</f>
        <v>-</v>
      </c>
      <c r="M139" t="str">
        <f>IF(H139="Pendiente","-",INDEX('Equipos (cálculos)'!R$2:R$19,MATCH($B139,'Equipos (cálculos)'!$A$2:$A$19,0)))</f>
        <v>-</v>
      </c>
      <c r="N139" t="str">
        <f>IF(H139="Pendiente","-",INDEX('Equipos (cálculos)'!R$2:R$19,MATCH($F139,'Equipos (cálculos)'!$A$2:$A$19,0)))</f>
        <v>-</v>
      </c>
    </row>
    <row r="140" spans="1:14" x14ac:dyDescent="0.2">
      <c r="A140" s="94">
        <v>16</v>
      </c>
      <c r="B140" s="107" t="s">
        <v>125</v>
      </c>
      <c r="C140" s="80"/>
      <c r="D140" s="105" t="s">
        <v>19</v>
      </c>
      <c r="E140" s="80"/>
      <c r="F140" s="81" t="s">
        <v>120</v>
      </c>
      <c r="H140" t="str">
        <f t="shared" si="3"/>
        <v>Pendiente</v>
      </c>
      <c r="J140" s="53" t="str">
        <f>IF(H140="Pendiente","-",INDEX('Equipos (cálculos)'!K$2:K$19,MATCH($B140,'Equipos (cálculos)'!$A$2:$A$19,0)))</f>
        <v>-</v>
      </c>
      <c r="K140" s="53" t="str">
        <f>IF(H140="Pendiente","-",INDEX('Equipos (cálculos)'!K$2:K$19,MATCH($F140,'Equipos (cálculos)'!$A$2:$A$19,0)))</f>
        <v>-</v>
      </c>
      <c r="M140" t="str">
        <f>IF(H140="Pendiente","-",INDEX('Equipos (cálculos)'!R$2:R$19,MATCH($B140,'Equipos (cálculos)'!$A$2:$A$19,0)))</f>
        <v>-</v>
      </c>
      <c r="N140" t="str">
        <f>IF(H140="Pendiente","-",INDEX('Equipos (cálculos)'!R$2:R$19,MATCH($F140,'Equipos (cálculos)'!$A$2:$A$19,0)))</f>
        <v>-</v>
      </c>
    </row>
    <row r="141" spans="1:14" x14ac:dyDescent="0.2">
      <c r="A141" s="94">
        <v>16</v>
      </c>
      <c r="B141" s="107" t="s">
        <v>130</v>
      </c>
      <c r="C141" s="80"/>
      <c r="D141" s="105" t="s">
        <v>19</v>
      </c>
      <c r="E141" s="80"/>
      <c r="F141" s="81" t="s">
        <v>118</v>
      </c>
      <c r="H141" t="str">
        <f t="shared" si="3"/>
        <v>Pendiente</v>
      </c>
      <c r="J141" s="53" t="str">
        <f>IF(H141="Pendiente","-",INDEX('Equipos (cálculos)'!K$2:K$19,MATCH($B141,'Equipos (cálculos)'!$A$2:$A$19,0)))</f>
        <v>-</v>
      </c>
      <c r="K141" s="53" t="str">
        <f>IF(H141="Pendiente","-",INDEX('Equipos (cálculos)'!K$2:K$19,MATCH($F141,'Equipos (cálculos)'!$A$2:$A$19,0)))</f>
        <v>-</v>
      </c>
      <c r="M141" t="str">
        <f>IF(H141="Pendiente","-",INDEX('Equipos (cálculos)'!R$2:R$19,MATCH($B141,'Equipos (cálculos)'!$A$2:$A$19,0)))</f>
        <v>-</v>
      </c>
      <c r="N141" t="str">
        <f>IF(H141="Pendiente","-",INDEX('Equipos (cálculos)'!R$2:R$19,MATCH($F141,'Equipos (cálculos)'!$A$2:$A$19,0)))</f>
        <v>-</v>
      </c>
    </row>
    <row r="142" spans="1:14" x14ac:dyDescent="0.2">
      <c r="A142" s="94">
        <v>16</v>
      </c>
      <c r="B142" s="107" t="s">
        <v>128</v>
      </c>
      <c r="C142" s="80"/>
      <c r="D142" s="105" t="s">
        <v>19</v>
      </c>
      <c r="E142" s="80"/>
      <c r="F142" s="81" t="s">
        <v>116</v>
      </c>
      <c r="H142" t="str">
        <f t="shared" si="3"/>
        <v>Pendiente</v>
      </c>
      <c r="J142" s="53" t="str">
        <f>IF(H142="Pendiente","-",INDEX('Equipos (cálculos)'!K$2:K$19,MATCH($B142,'Equipos (cálculos)'!$A$2:$A$19,0)))</f>
        <v>-</v>
      </c>
      <c r="K142" s="53" t="str">
        <f>IF(H142="Pendiente","-",INDEX('Equipos (cálculos)'!K$2:K$19,MATCH($F142,'Equipos (cálculos)'!$A$2:$A$19,0)))</f>
        <v>-</v>
      </c>
      <c r="M142" t="str">
        <f>IF(H142="Pendiente","-",INDEX('Equipos (cálculos)'!R$2:R$19,MATCH($B142,'Equipos (cálculos)'!$A$2:$A$19,0)))</f>
        <v>-</v>
      </c>
      <c r="N142" t="str">
        <f>IF(H142="Pendiente","-",INDEX('Equipos (cálculos)'!R$2:R$19,MATCH($F142,'Equipos (cálculos)'!$A$2:$A$19,0)))</f>
        <v>-</v>
      </c>
    </row>
    <row r="143" spans="1:14" x14ac:dyDescent="0.2">
      <c r="A143" s="94">
        <v>16</v>
      </c>
      <c r="B143" s="107" t="s">
        <v>126</v>
      </c>
      <c r="C143" s="80"/>
      <c r="D143" s="105" t="s">
        <v>19</v>
      </c>
      <c r="E143" s="80"/>
      <c r="F143" s="81" t="s">
        <v>123</v>
      </c>
      <c r="H143" t="str">
        <f t="shared" si="3"/>
        <v>Pendiente</v>
      </c>
      <c r="J143" s="53" t="str">
        <f>IF(H143="Pendiente","-",INDEX('Equipos (cálculos)'!K$2:K$19,MATCH($B143,'Equipos (cálculos)'!$A$2:$A$19,0)))</f>
        <v>-</v>
      </c>
      <c r="K143" s="53" t="str">
        <f>IF(H143="Pendiente","-",INDEX('Equipos (cálculos)'!K$2:K$19,MATCH($F143,'Equipos (cálculos)'!$A$2:$A$19,0)))</f>
        <v>-</v>
      </c>
      <c r="M143" t="str">
        <f>IF(H143="Pendiente","-",INDEX('Equipos (cálculos)'!R$2:R$19,MATCH($B143,'Equipos (cálculos)'!$A$2:$A$19,0)))</f>
        <v>-</v>
      </c>
      <c r="N143" t="str">
        <f>IF(H143="Pendiente","-",INDEX('Equipos (cálculos)'!R$2:R$19,MATCH($F143,'Equipos (cálculos)'!$A$2:$A$19,0)))</f>
        <v>-</v>
      </c>
    </row>
    <row r="144" spans="1:14" x14ac:dyDescent="0.2">
      <c r="A144" s="94">
        <v>16</v>
      </c>
      <c r="B144" s="107" t="s">
        <v>124</v>
      </c>
      <c r="C144" s="80"/>
      <c r="D144" s="105" t="s">
        <v>19</v>
      </c>
      <c r="E144" s="80"/>
      <c r="F144" s="81" t="s">
        <v>115</v>
      </c>
      <c r="H144" t="str">
        <f t="shared" si="3"/>
        <v>Pendiente</v>
      </c>
      <c r="J144" s="53" t="str">
        <f>IF(H144="Pendiente","-",INDEX('Equipos (cálculos)'!K$2:K$19,MATCH($B144,'Equipos (cálculos)'!$A$2:$A$19,0)))</f>
        <v>-</v>
      </c>
      <c r="K144" s="53" t="str">
        <f>IF(H144="Pendiente","-",INDEX('Equipos (cálculos)'!K$2:K$19,MATCH($F144,'Equipos (cálculos)'!$A$2:$A$19,0)))</f>
        <v>-</v>
      </c>
      <c r="M144" t="str">
        <f>IF(H144="Pendiente","-",INDEX('Equipos (cálculos)'!R$2:R$19,MATCH($B144,'Equipos (cálculos)'!$A$2:$A$19,0)))</f>
        <v>-</v>
      </c>
      <c r="N144" t="str">
        <f>IF(H144="Pendiente","-",INDEX('Equipos (cálculos)'!R$2:R$19,MATCH($F144,'Equipos (cálculos)'!$A$2:$A$19,0)))</f>
        <v>-</v>
      </c>
    </row>
    <row r="145" spans="1:14" ht="17" thickBot="1" x14ac:dyDescent="0.25">
      <c r="A145" s="110">
        <v>16</v>
      </c>
      <c r="B145" s="107" t="s">
        <v>131</v>
      </c>
      <c r="C145" s="80"/>
      <c r="D145" s="105" t="s">
        <v>19</v>
      </c>
      <c r="E145" s="80"/>
      <c r="F145" s="81" t="s">
        <v>114</v>
      </c>
      <c r="H145" t="str">
        <f t="shared" si="3"/>
        <v>Pendiente</v>
      </c>
      <c r="J145" s="53" t="str">
        <f>IF(H145="Pendiente","-",INDEX('Equipos (cálculos)'!K$2:K$19,MATCH($B145,'Equipos (cálculos)'!$A$2:$A$19,0)))</f>
        <v>-</v>
      </c>
      <c r="K145" s="53" t="str">
        <f>IF(H145="Pendiente","-",INDEX('Equipos (cálculos)'!K$2:K$19,MATCH($F145,'Equipos (cálculos)'!$A$2:$A$19,0)))</f>
        <v>-</v>
      </c>
      <c r="M145" t="str">
        <f>IF(H145="Pendiente","-",INDEX('Equipos (cálculos)'!R$2:R$19,MATCH($B145,'Equipos (cálculos)'!$A$2:$A$19,0)))</f>
        <v>-</v>
      </c>
      <c r="N145" t="str">
        <f>IF(H145="Pendiente","-",INDEX('Equipos (cálculos)'!R$2:R$19,MATCH($F145,'Equipos (cálculos)'!$A$2:$A$19,0)))</f>
        <v>-</v>
      </c>
    </row>
    <row r="146" spans="1:14" x14ac:dyDescent="0.2">
      <c r="A146" s="109">
        <v>17</v>
      </c>
      <c r="B146" s="106" t="s">
        <v>119</v>
      </c>
      <c r="C146" s="78"/>
      <c r="D146" s="102" t="s">
        <v>19</v>
      </c>
      <c r="E146" s="78"/>
      <c r="F146" s="79" t="s">
        <v>121</v>
      </c>
      <c r="H146" t="str">
        <f t="shared" si="3"/>
        <v>Pendiente</v>
      </c>
      <c r="J146" s="53" t="str">
        <f>IF(H146="Pendiente","-",INDEX('Equipos (cálculos)'!K$2:K$19,MATCH($B146,'Equipos (cálculos)'!$A$2:$A$19,0)))</f>
        <v>-</v>
      </c>
      <c r="K146" s="53" t="str">
        <f>IF(H146="Pendiente","-",INDEX('Equipos (cálculos)'!K$2:K$19,MATCH($F146,'Equipos (cálculos)'!$A$2:$A$19,0)))</f>
        <v>-</v>
      </c>
      <c r="M146" t="str">
        <f>IF(H146="Pendiente","-",INDEX('Equipos (cálculos)'!R$2:R$19,MATCH($B146,'Equipos (cálculos)'!$A$2:$A$19,0)))</f>
        <v>-</v>
      </c>
      <c r="N146" t="str">
        <f>IF(H146="Pendiente","-",INDEX('Equipos (cálculos)'!R$2:R$19,MATCH($F146,'Equipos (cálculos)'!$A$2:$A$19,0)))</f>
        <v>-</v>
      </c>
    </row>
    <row r="147" spans="1:14" x14ac:dyDescent="0.2">
      <c r="A147" s="94">
        <v>17</v>
      </c>
      <c r="B147" s="107" t="s">
        <v>117</v>
      </c>
      <c r="C147" s="80"/>
      <c r="D147" s="105" t="s">
        <v>19</v>
      </c>
      <c r="E147" s="80"/>
      <c r="F147" s="81" t="s">
        <v>127</v>
      </c>
      <c r="H147" t="str">
        <f t="shared" si="3"/>
        <v>Pendiente</v>
      </c>
      <c r="J147" s="53" t="str">
        <f>IF(H147="Pendiente","-",INDEX('Equipos (cálculos)'!K$2:K$19,MATCH($B147,'Equipos (cálculos)'!$A$2:$A$19,0)))</f>
        <v>-</v>
      </c>
      <c r="K147" s="53" t="str">
        <f>IF(H147="Pendiente","-",INDEX('Equipos (cálculos)'!K$2:K$19,MATCH($F147,'Equipos (cálculos)'!$A$2:$A$19,0)))</f>
        <v>-</v>
      </c>
      <c r="M147" t="str">
        <f>IF(H147="Pendiente","-",INDEX('Equipos (cálculos)'!R$2:R$19,MATCH($B147,'Equipos (cálculos)'!$A$2:$A$19,0)))</f>
        <v>-</v>
      </c>
      <c r="N147" t="str">
        <f>IF(H147="Pendiente","-",INDEX('Equipos (cálculos)'!R$2:R$19,MATCH($F147,'Equipos (cálculos)'!$A$2:$A$19,0)))</f>
        <v>-</v>
      </c>
    </row>
    <row r="148" spans="1:14" x14ac:dyDescent="0.2">
      <c r="A148" s="94">
        <v>17</v>
      </c>
      <c r="B148" s="107" t="s">
        <v>122</v>
      </c>
      <c r="C148" s="80"/>
      <c r="D148" s="105" t="s">
        <v>19</v>
      </c>
      <c r="E148" s="80"/>
      <c r="F148" s="81" t="s">
        <v>125</v>
      </c>
      <c r="H148" t="str">
        <f t="shared" si="3"/>
        <v>Pendiente</v>
      </c>
      <c r="J148" s="53" t="str">
        <f>IF(H148="Pendiente","-",INDEX('Equipos (cálculos)'!K$2:K$19,MATCH($B148,'Equipos (cálculos)'!$A$2:$A$19,0)))</f>
        <v>-</v>
      </c>
      <c r="K148" s="53" t="str">
        <f>IF(H148="Pendiente","-",INDEX('Equipos (cálculos)'!K$2:K$19,MATCH($F148,'Equipos (cálculos)'!$A$2:$A$19,0)))</f>
        <v>-</v>
      </c>
      <c r="M148" t="str">
        <f>IF(H148="Pendiente","-",INDEX('Equipos (cálculos)'!R$2:R$19,MATCH($B148,'Equipos (cálculos)'!$A$2:$A$19,0)))</f>
        <v>-</v>
      </c>
      <c r="N148" t="str">
        <f>IF(H148="Pendiente","-",INDEX('Equipos (cálculos)'!R$2:R$19,MATCH($F148,'Equipos (cálculos)'!$A$2:$A$19,0)))</f>
        <v>-</v>
      </c>
    </row>
    <row r="149" spans="1:14" x14ac:dyDescent="0.2">
      <c r="A149" s="94">
        <v>17</v>
      </c>
      <c r="B149" s="107" t="s">
        <v>120</v>
      </c>
      <c r="C149" s="80"/>
      <c r="D149" s="105" t="s">
        <v>19</v>
      </c>
      <c r="E149" s="80"/>
      <c r="F149" s="81" t="s">
        <v>130</v>
      </c>
      <c r="H149" t="str">
        <f t="shared" si="3"/>
        <v>Pendiente</v>
      </c>
      <c r="J149" s="53" t="str">
        <f>IF(H149="Pendiente","-",INDEX('Equipos (cálculos)'!K$2:K$19,MATCH($B149,'Equipos (cálculos)'!$A$2:$A$19,0)))</f>
        <v>-</v>
      </c>
      <c r="K149" s="53" t="str">
        <f>IF(H149="Pendiente","-",INDEX('Equipos (cálculos)'!K$2:K$19,MATCH($F149,'Equipos (cálculos)'!$A$2:$A$19,0)))</f>
        <v>-</v>
      </c>
      <c r="M149" t="str">
        <f>IF(H149="Pendiente","-",INDEX('Equipos (cálculos)'!R$2:R$19,MATCH($B149,'Equipos (cálculos)'!$A$2:$A$19,0)))</f>
        <v>-</v>
      </c>
      <c r="N149" t="str">
        <f>IF(H149="Pendiente","-",INDEX('Equipos (cálculos)'!R$2:R$19,MATCH($F149,'Equipos (cálculos)'!$A$2:$A$19,0)))</f>
        <v>-</v>
      </c>
    </row>
    <row r="150" spans="1:14" x14ac:dyDescent="0.2">
      <c r="A150" s="94">
        <v>17</v>
      </c>
      <c r="B150" s="107" t="s">
        <v>118</v>
      </c>
      <c r="C150" s="80"/>
      <c r="D150" s="105" t="s">
        <v>19</v>
      </c>
      <c r="E150" s="80"/>
      <c r="F150" s="81" t="s">
        <v>128</v>
      </c>
      <c r="H150" t="str">
        <f t="shared" si="3"/>
        <v>Pendiente</v>
      </c>
      <c r="J150" s="53" t="str">
        <f>IF(H150="Pendiente","-",INDEX('Equipos (cálculos)'!K$2:K$19,MATCH($B150,'Equipos (cálculos)'!$A$2:$A$19,0)))</f>
        <v>-</v>
      </c>
      <c r="K150" s="53" t="str">
        <f>IF(H150="Pendiente","-",INDEX('Equipos (cálculos)'!K$2:K$19,MATCH($F150,'Equipos (cálculos)'!$A$2:$A$19,0)))</f>
        <v>-</v>
      </c>
      <c r="M150" t="str">
        <f>IF(H150="Pendiente","-",INDEX('Equipos (cálculos)'!R$2:R$19,MATCH($B150,'Equipos (cálculos)'!$A$2:$A$19,0)))</f>
        <v>-</v>
      </c>
      <c r="N150" t="str">
        <f>IF(H150="Pendiente","-",INDEX('Equipos (cálculos)'!R$2:R$19,MATCH($F150,'Equipos (cálculos)'!$A$2:$A$19,0)))</f>
        <v>-</v>
      </c>
    </row>
    <row r="151" spans="1:14" x14ac:dyDescent="0.2">
      <c r="A151" s="94">
        <v>17</v>
      </c>
      <c r="B151" s="107" t="s">
        <v>116</v>
      </c>
      <c r="C151" s="80"/>
      <c r="D151" s="105" t="s">
        <v>19</v>
      </c>
      <c r="E151" s="80"/>
      <c r="F151" s="81" t="s">
        <v>126</v>
      </c>
      <c r="H151" t="str">
        <f t="shared" si="3"/>
        <v>Pendiente</v>
      </c>
      <c r="J151" s="53" t="str">
        <f>IF(H151="Pendiente","-",INDEX('Equipos (cálculos)'!K$2:K$19,MATCH($B151,'Equipos (cálculos)'!$A$2:$A$19,0)))</f>
        <v>-</v>
      </c>
      <c r="K151" s="53" t="str">
        <f>IF(H151="Pendiente","-",INDEX('Equipos (cálculos)'!K$2:K$19,MATCH($F151,'Equipos (cálculos)'!$A$2:$A$19,0)))</f>
        <v>-</v>
      </c>
      <c r="M151" t="str">
        <f>IF(H151="Pendiente","-",INDEX('Equipos (cálculos)'!R$2:R$19,MATCH($B151,'Equipos (cálculos)'!$A$2:$A$19,0)))</f>
        <v>-</v>
      </c>
      <c r="N151" t="str">
        <f>IF(H151="Pendiente","-",INDEX('Equipos (cálculos)'!R$2:R$19,MATCH($F151,'Equipos (cálculos)'!$A$2:$A$19,0)))</f>
        <v>-</v>
      </c>
    </row>
    <row r="152" spans="1:14" x14ac:dyDescent="0.2">
      <c r="A152" s="94">
        <v>17</v>
      </c>
      <c r="B152" s="107" t="s">
        <v>123</v>
      </c>
      <c r="C152" s="80"/>
      <c r="D152" s="105" t="s">
        <v>19</v>
      </c>
      <c r="E152" s="80"/>
      <c r="F152" s="81" t="s">
        <v>124</v>
      </c>
      <c r="H152" t="str">
        <f t="shared" si="3"/>
        <v>Pendiente</v>
      </c>
      <c r="J152" s="53" t="str">
        <f>IF(H152="Pendiente","-",INDEX('Equipos (cálculos)'!K$2:K$19,MATCH($B152,'Equipos (cálculos)'!$A$2:$A$19,0)))</f>
        <v>-</v>
      </c>
      <c r="K152" s="53" t="str">
        <f>IF(H152="Pendiente","-",INDEX('Equipos (cálculos)'!K$2:K$19,MATCH($F152,'Equipos (cálculos)'!$A$2:$A$19,0)))</f>
        <v>-</v>
      </c>
      <c r="M152" t="str">
        <f>IF(H152="Pendiente","-",INDEX('Equipos (cálculos)'!R$2:R$19,MATCH($B152,'Equipos (cálculos)'!$A$2:$A$19,0)))</f>
        <v>-</v>
      </c>
      <c r="N152" t="str">
        <f>IF(H152="Pendiente","-",INDEX('Equipos (cálculos)'!R$2:R$19,MATCH($F152,'Equipos (cálculos)'!$A$2:$A$19,0)))</f>
        <v>-</v>
      </c>
    </row>
    <row r="153" spans="1:14" x14ac:dyDescent="0.2">
      <c r="A153" s="94">
        <v>17</v>
      </c>
      <c r="B153" s="107" t="s">
        <v>115</v>
      </c>
      <c r="C153" s="80"/>
      <c r="D153" s="105" t="s">
        <v>19</v>
      </c>
      <c r="E153" s="80"/>
      <c r="F153" s="81" t="s">
        <v>131</v>
      </c>
      <c r="H153" t="str">
        <f t="shared" si="3"/>
        <v>Pendiente</v>
      </c>
      <c r="J153" s="53" t="str">
        <f>IF(H153="Pendiente","-",INDEX('Equipos (cálculos)'!K$2:K$19,MATCH($B153,'Equipos (cálculos)'!$A$2:$A$19,0)))</f>
        <v>-</v>
      </c>
      <c r="K153" s="53" t="str">
        <f>IF(H153="Pendiente","-",INDEX('Equipos (cálculos)'!K$2:K$19,MATCH($F153,'Equipos (cálculos)'!$A$2:$A$19,0)))</f>
        <v>-</v>
      </c>
      <c r="M153" t="str">
        <f>IF(H153="Pendiente","-",INDEX('Equipos (cálculos)'!R$2:R$19,MATCH($B153,'Equipos (cálculos)'!$A$2:$A$19,0)))</f>
        <v>-</v>
      </c>
      <c r="N153" t="str">
        <f>IF(H153="Pendiente","-",INDEX('Equipos (cálculos)'!R$2:R$19,MATCH($F153,'Equipos (cálculos)'!$A$2:$A$19,0)))</f>
        <v>-</v>
      </c>
    </row>
    <row r="154" spans="1:14" ht="17" thickBot="1" x14ac:dyDescent="0.25">
      <c r="A154" s="110">
        <v>17</v>
      </c>
      <c r="B154" s="108" t="s">
        <v>114</v>
      </c>
      <c r="C154" s="82"/>
      <c r="D154" s="104" t="s">
        <v>19</v>
      </c>
      <c r="E154" s="82"/>
      <c r="F154" s="83" t="s">
        <v>129</v>
      </c>
      <c r="H154" t="str">
        <f t="shared" si="3"/>
        <v>Pendiente</v>
      </c>
      <c r="J154" s="53" t="str">
        <f>IF(H154="Pendiente","-",INDEX('Equipos (cálculos)'!K$2:K$19,MATCH($B154,'Equipos (cálculos)'!$A$2:$A$19,0)))</f>
        <v>-</v>
      </c>
      <c r="K154" s="53" t="str">
        <f>IF(H154="Pendiente","-",INDEX('Equipos (cálculos)'!K$2:K$19,MATCH($F154,'Equipos (cálculos)'!$A$2:$A$19,0)))</f>
        <v>-</v>
      </c>
      <c r="M154" t="str">
        <f>IF(H154="Pendiente","-",INDEX('Equipos (cálculos)'!R$2:R$19,MATCH($B154,'Equipos (cálculos)'!$A$2:$A$19,0)))</f>
        <v>-</v>
      </c>
      <c r="N154" t="str">
        <f>IF(H154="Pendiente","-",INDEX('Equipos (cálculos)'!R$2:R$19,MATCH($F154,'Equipos (cálculos)'!$A$2:$A$19,0)))</f>
        <v>-</v>
      </c>
    </row>
    <row r="155" spans="1:14" x14ac:dyDescent="0.2">
      <c r="A155" s="95">
        <v>18</v>
      </c>
      <c r="B155" s="80" t="s">
        <v>115</v>
      </c>
      <c r="C155" s="80"/>
      <c r="D155" s="105" t="s">
        <v>19</v>
      </c>
      <c r="E155" s="80"/>
      <c r="F155" s="81" t="s">
        <v>114</v>
      </c>
      <c r="H155" t="str">
        <f t="shared" si="3"/>
        <v>Pendiente</v>
      </c>
      <c r="J155" s="53" t="str">
        <f>IF(H155="Pendiente","-",INDEX('Equipos (cálculos)'!K$2:K$19,MATCH($B155,'Equipos (cálculos)'!$A$2:$A$19,0)))</f>
        <v>-</v>
      </c>
      <c r="K155" s="53" t="str">
        <f>IF(H155="Pendiente","-",INDEX('Equipos (cálculos)'!K$2:K$19,MATCH($F155,'Equipos (cálculos)'!$A$2:$A$19,0)))</f>
        <v>-</v>
      </c>
      <c r="M155" t="str">
        <f>IF(H155="Pendiente","-",INDEX('Equipos (cálculos)'!R$2:R$19,MATCH($B155,'Equipos (cálculos)'!$A$2:$A$19,0)))</f>
        <v>-</v>
      </c>
      <c r="N155" t="str">
        <f>IF(H155="Pendiente","-",INDEX('Equipos (cálculos)'!R$2:R$19,MATCH($F155,'Equipos (cálculos)'!$A$2:$A$19,0)))</f>
        <v>-</v>
      </c>
    </row>
    <row r="156" spans="1:14" x14ac:dyDescent="0.2">
      <c r="A156" s="96">
        <v>18</v>
      </c>
      <c r="B156" s="80" t="s">
        <v>116</v>
      </c>
      <c r="C156" s="80"/>
      <c r="D156" s="103" t="s">
        <v>19</v>
      </c>
      <c r="E156" s="80"/>
      <c r="F156" s="81" t="s">
        <v>124</v>
      </c>
      <c r="H156" t="str">
        <f t="shared" si="3"/>
        <v>Pendiente</v>
      </c>
      <c r="J156" s="53" t="str">
        <f>IF(H156="Pendiente","-",INDEX('Equipos (cálculos)'!K$2:K$19,MATCH($B156,'Equipos (cálculos)'!$A$2:$A$19,0)))</f>
        <v>-</v>
      </c>
      <c r="K156" s="53" t="str">
        <f>IF(H156="Pendiente","-",INDEX('Equipos (cálculos)'!K$2:K$19,MATCH($F156,'Equipos (cálculos)'!$A$2:$A$19,0)))</f>
        <v>-</v>
      </c>
      <c r="M156" t="str">
        <f>IF(H156="Pendiente","-",INDEX('Equipos (cálculos)'!R$2:R$19,MATCH($B156,'Equipos (cálculos)'!$A$2:$A$19,0)))</f>
        <v>-</v>
      </c>
      <c r="N156" t="str">
        <f>IF(H156="Pendiente","-",INDEX('Equipos (cálculos)'!R$2:R$19,MATCH($F156,'Equipos (cálculos)'!$A$2:$A$19,0)))</f>
        <v>-</v>
      </c>
    </row>
    <row r="157" spans="1:14" x14ac:dyDescent="0.2">
      <c r="A157" s="96">
        <v>18</v>
      </c>
      <c r="B157" s="80" t="s">
        <v>117</v>
      </c>
      <c r="C157" s="80"/>
      <c r="D157" s="103" t="s">
        <v>19</v>
      </c>
      <c r="E157" s="80"/>
      <c r="F157" s="81" t="s">
        <v>125</v>
      </c>
      <c r="H157" t="str">
        <f t="shared" si="3"/>
        <v>Pendiente</v>
      </c>
      <c r="J157" s="53" t="str">
        <f>IF(H157="Pendiente","-",INDEX('Equipos (cálculos)'!K$2:K$19,MATCH($B157,'Equipos (cálculos)'!$A$2:$A$19,0)))</f>
        <v>-</v>
      </c>
      <c r="K157" s="53" t="str">
        <f>IF(H157="Pendiente","-",INDEX('Equipos (cálculos)'!K$2:K$19,MATCH($F157,'Equipos (cálculos)'!$A$2:$A$19,0)))</f>
        <v>-</v>
      </c>
      <c r="M157" t="str">
        <f>IF(H157="Pendiente","-",INDEX('Equipos (cálculos)'!R$2:R$19,MATCH($B157,'Equipos (cálculos)'!$A$2:$A$19,0)))</f>
        <v>-</v>
      </c>
      <c r="N157" t="str">
        <f>IF(H157="Pendiente","-",INDEX('Equipos (cálculos)'!R$2:R$19,MATCH($F157,'Equipos (cálculos)'!$A$2:$A$19,0)))</f>
        <v>-</v>
      </c>
    </row>
    <row r="158" spans="1:14" x14ac:dyDescent="0.2">
      <c r="A158" s="96">
        <v>18</v>
      </c>
      <c r="B158" s="80" t="s">
        <v>118</v>
      </c>
      <c r="C158" s="80"/>
      <c r="D158" s="103" t="s">
        <v>19</v>
      </c>
      <c r="E158" s="80"/>
      <c r="F158" s="81" t="s">
        <v>126</v>
      </c>
      <c r="H158" t="str">
        <f t="shared" si="3"/>
        <v>Pendiente</v>
      </c>
      <c r="J158" s="53" t="str">
        <f>IF(H158="Pendiente","-",INDEX('Equipos (cálculos)'!K$2:K$19,MATCH($B158,'Equipos (cálculos)'!$A$2:$A$19,0)))</f>
        <v>-</v>
      </c>
      <c r="K158" s="53" t="str">
        <f>IF(H158="Pendiente","-",INDEX('Equipos (cálculos)'!K$2:K$19,MATCH($F158,'Equipos (cálculos)'!$A$2:$A$19,0)))</f>
        <v>-</v>
      </c>
      <c r="M158" t="str">
        <f>IF(H158="Pendiente","-",INDEX('Equipos (cálculos)'!R$2:R$19,MATCH($B158,'Equipos (cálculos)'!$A$2:$A$19,0)))</f>
        <v>-</v>
      </c>
      <c r="N158" t="str">
        <f>IF(H158="Pendiente","-",INDEX('Equipos (cálculos)'!R$2:R$19,MATCH($F158,'Equipos (cálculos)'!$A$2:$A$19,0)))</f>
        <v>-</v>
      </c>
    </row>
    <row r="159" spans="1:14" x14ac:dyDescent="0.2">
      <c r="A159" s="96">
        <v>18</v>
      </c>
      <c r="B159" s="80" t="s">
        <v>119</v>
      </c>
      <c r="C159" s="80"/>
      <c r="D159" s="103" t="s">
        <v>19</v>
      </c>
      <c r="E159" s="80"/>
      <c r="F159" s="81" t="s">
        <v>127</v>
      </c>
      <c r="H159" t="str">
        <f t="shared" si="3"/>
        <v>Pendiente</v>
      </c>
      <c r="J159" s="53" t="str">
        <f>IF(H159="Pendiente","-",INDEX('Equipos (cálculos)'!K$2:K$19,MATCH($B159,'Equipos (cálculos)'!$A$2:$A$19,0)))</f>
        <v>-</v>
      </c>
      <c r="K159" s="53" t="str">
        <f>IF(H159="Pendiente","-",INDEX('Equipos (cálculos)'!K$2:K$19,MATCH($F159,'Equipos (cálculos)'!$A$2:$A$19,0)))</f>
        <v>-</v>
      </c>
      <c r="M159" t="str">
        <f>IF(H159="Pendiente","-",INDEX('Equipos (cálculos)'!R$2:R$19,MATCH($B159,'Equipos (cálculos)'!$A$2:$A$19,0)))</f>
        <v>-</v>
      </c>
      <c r="N159" t="str">
        <f>IF(H159="Pendiente","-",INDEX('Equipos (cálculos)'!R$2:R$19,MATCH($F159,'Equipos (cálculos)'!$A$2:$A$19,0)))</f>
        <v>-</v>
      </c>
    </row>
    <row r="160" spans="1:14" x14ac:dyDescent="0.2">
      <c r="A160" s="96">
        <v>18</v>
      </c>
      <c r="B160" s="80" t="s">
        <v>120</v>
      </c>
      <c r="C160" s="80"/>
      <c r="D160" s="103" t="s">
        <v>19</v>
      </c>
      <c r="E160" s="80"/>
      <c r="F160" s="81" t="s">
        <v>128</v>
      </c>
      <c r="H160" t="str">
        <f t="shared" si="3"/>
        <v>Pendiente</v>
      </c>
      <c r="J160" s="53" t="str">
        <f>IF(H160="Pendiente","-",INDEX('Equipos (cálculos)'!K$2:K$19,MATCH($B160,'Equipos (cálculos)'!$A$2:$A$19,0)))</f>
        <v>-</v>
      </c>
      <c r="K160" s="53" t="str">
        <f>IF(H160="Pendiente","-",INDEX('Equipos (cálculos)'!K$2:K$19,MATCH($F160,'Equipos (cálculos)'!$A$2:$A$19,0)))</f>
        <v>-</v>
      </c>
      <c r="M160" t="str">
        <f>IF(H160="Pendiente","-",INDEX('Equipos (cálculos)'!R$2:R$19,MATCH($B160,'Equipos (cálculos)'!$A$2:$A$19,0)))</f>
        <v>-</v>
      </c>
      <c r="N160" t="str">
        <f>IF(H160="Pendiente","-",INDEX('Equipos (cálculos)'!R$2:R$19,MATCH($F160,'Equipos (cálculos)'!$A$2:$A$19,0)))</f>
        <v>-</v>
      </c>
    </row>
    <row r="161" spans="1:14" x14ac:dyDescent="0.2">
      <c r="A161" s="96">
        <v>18</v>
      </c>
      <c r="B161" s="80" t="s">
        <v>121</v>
      </c>
      <c r="C161" s="80"/>
      <c r="D161" s="103" t="s">
        <v>19</v>
      </c>
      <c r="E161" s="80"/>
      <c r="F161" s="81" t="s">
        <v>129</v>
      </c>
      <c r="H161" t="str">
        <f t="shared" si="3"/>
        <v>Pendiente</v>
      </c>
      <c r="J161" s="53" t="str">
        <f>IF(H161="Pendiente","-",INDEX('Equipos (cálculos)'!K$2:K$19,MATCH($B161,'Equipos (cálculos)'!$A$2:$A$19,0)))</f>
        <v>-</v>
      </c>
      <c r="K161" s="53" t="str">
        <f>IF(H161="Pendiente","-",INDEX('Equipos (cálculos)'!K$2:K$19,MATCH($F161,'Equipos (cálculos)'!$A$2:$A$19,0)))</f>
        <v>-</v>
      </c>
      <c r="M161" t="str">
        <f>IF(H161="Pendiente","-",INDEX('Equipos (cálculos)'!R$2:R$19,MATCH($B161,'Equipos (cálculos)'!$A$2:$A$19,0)))</f>
        <v>-</v>
      </c>
      <c r="N161" t="str">
        <f>IF(H161="Pendiente","-",INDEX('Equipos (cálculos)'!R$2:R$19,MATCH($F161,'Equipos (cálculos)'!$A$2:$A$19,0)))</f>
        <v>-</v>
      </c>
    </row>
    <row r="162" spans="1:14" x14ac:dyDescent="0.2">
      <c r="A162" s="96">
        <v>18</v>
      </c>
      <c r="B162" s="80" t="s">
        <v>122</v>
      </c>
      <c r="C162" s="80"/>
      <c r="D162" s="103" t="s">
        <v>19</v>
      </c>
      <c r="E162" s="80"/>
      <c r="F162" s="81" t="s">
        <v>130</v>
      </c>
      <c r="H162" t="str">
        <f t="shared" si="3"/>
        <v>Pendiente</v>
      </c>
      <c r="J162" s="53" t="str">
        <f>IF(H162="Pendiente","-",INDEX('Equipos (cálculos)'!K$2:K$19,MATCH($B162,'Equipos (cálculos)'!$A$2:$A$19,0)))</f>
        <v>-</v>
      </c>
      <c r="K162" s="53" t="str">
        <f>IF(H162="Pendiente","-",INDEX('Equipos (cálculos)'!K$2:K$19,MATCH($F162,'Equipos (cálculos)'!$A$2:$A$19,0)))</f>
        <v>-</v>
      </c>
      <c r="M162" t="str">
        <f>IF(H162="Pendiente","-",INDEX('Equipos (cálculos)'!R$2:R$19,MATCH($B162,'Equipos (cálculos)'!$A$2:$A$19,0)))</f>
        <v>-</v>
      </c>
      <c r="N162" t="str">
        <f>IF(H162="Pendiente","-",INDEX('Equipos (cálculos)'!R$2:R$19,MATCH($F162,'Equipos (cálculos)'!$A$2:$A$19,0)))</f>
        <v>-</v>
      </c>
    </row>
    <row r="163" spans="1:14" ht="17" thickBot="1" x14ac:dyDescent="0.25">
      <c r="A163" s="96">
        <v>18</v>
      </c>
      <c r="B163" s="80" t="s">
        <v>123</v>
      </c>
      <c r="C163" s="80"/>
      <c r="D163" s="104" t="s">
        <v>19</v>
      </c>
      <c r="E163" s="80"/>
      <c r="F163" s="81" t="s">
        <v>131</v>
      </c>
      <c r="H163" t="str">
        <f t="shared" si="3"/>
        <v>Pendiente</v>
      </c>
      <c r="J163" s="53" t="str">
        <f>IF(H163="Pendiente","-",INDEX('Equipos (cálculos)'!K$2:K$19,MATCH($B163,'Equipos (cálculos)'!$A$2:$A$19,0)))</f>
        <v>-</v>
      </c>
      <c r="K163" s="53" t="str">
        <f>IF(H163="Pendiente","-",INDEX('Equipos (cálculos)'!K$2:K$19,MATCH($F163,'Equipos (cálculos)'!$A$2:$A$19,0)))</f>
        <v>-</v>
      </c>
      <c r="M163" t="str">
        <f>IF(H163="Pendiente","-",INDEX('Equipos (cálculos)'!R$2:R$19,MATCH($B163,'Equipos (cálculos)'!$A$2:$A$19,0)))</f>
        <v>-</v>
      </c>
      <c r="N163" t="str">
        <f>IF(H163="Pendiente","-",INDEX('Equipos (cálculos)'!R$2:R$19,MATCH($F163,'Equipos (cálculos)'!$A$2:$A$19,0)))</f>
        <v>-</v>
      </c>
    </row>
    <row r="164" spans="1:14" x14ac:dyDescent="0.2">
      <c r="A164" s="95">
        <v>19</v>
      </c>
      <c r="B164" s="85" t="s">
        <v>128</v>
      </c>
      <c r="C164" s="78"/>
      <c r="D164" s="102" t="s">
        <v>19</v>
      </c>
      <c r="E164" s="78"/>
      <c r="F164" s="86" t="s">
        <v>122</v>
      </c>
      <c r="H164" t="str">
        <f t="shared" si="3"/>
        <v>Pendiente</v>
      </c>
      <c r="J164" s="53" t="str">
        <f>IF(H164="Pendiente","-",INDEX('Equipos (cálculos)'!K$2:K$19,MATCH($B164,'Equipos (cálculos)'!$A$2:$A$19,0)))</f>
        <v>-</v>
      </c>
      <c r="K164" s="53" t="str">
        <f>IF(H164="Pendiente","-",INDEX('Equipos (cálculos)'!K$2:K$19,MATCH($F164,'Equipos (cálculos)'!$A$2:$A$19,0)))</f>
        <v>-</v>
      </c>
      <c r="M164" t="str">
        <f>IF(H164="Pendiente","-",INDEX('Equipos (cálculos)'!R$2:R$19,MATCH($B164,'Equipos (cálculos)'!$A$2:$A$19,0)))</f>
        <v>-</v>
      </c>
      <c r="N164" t="str">
        <f>IF(H164="Pendiente","-",INDEX('Equipos (cálculos)'!R$2:R$19,MATCH($F164,'Equipos (cálculos)'!$A$2:$A$19,0)))</f>
        <v>-</v>
      </c>
    </row>
    <row r="165" spans="1:14" x14ac:dyDescent="0.2">
      <c r="A165" s="96">
        <v>19</v>
      </c>
      <c r="B165" s="87" t="s">
        <v>131</v>
      </c>
      <c r="C165" s="80"/>
      <c r="D165" s="103" t="s">
        <v>19</v>
      </c>
      <c r="E165" s="80"/>
      <c r="F165" s="88" t="s">
        <v>116</v>
      </c>
      <c r="H165" t="str">
        <f t="shared" si="3"/>
        <v>Pendiente</v>
      </c>
      <c r="J165" s="53" t="str">
        <f>IF(H165="Pendiente","-",INDEX('Equipos (cálculos)'!K$2:K$19,MATCH($B165,'Equipos (cálculos)'!$A$2:$A$19,0)))</f>
        <v>-</v>
      </c>
      <c r="K165" s="53" t="str">
        <f>IF(H165="Pendiente","-",INDEX('Equipos (cálculos)'!K$2:K$19,MATCH($F165,'Equipos (cálculos)'!$A$2:$A$19,0)))</f>
        <v>-</v>
      </c>
      <c r="M165" t="str">
        <f>IF(H165="Pendiente","-",INDEX('Equipos (cálculos)'!R$2:R$19,MATCH($B165,'Equipos (cálculos)'!$A$2:$A$19,0)))</f>
        <v>-</v>
      </c>
      <c r="N165" t="str">
        <f>IF(H165="Pendiente","-",INDEX('Equipos (cálculos)'!R$2:R$19,MATCH($F165,'Equipos (cálculos)'!$A$2:$A$19,0)))</f>
        <v>-</v>
      </c>
    </row>
    <row r="166" spans="1:14" x14ac:dyDescent="0.2">
      <c r="A166" s="96">
        <v>19</v>
      </c>
      <c r="B166" s="87" t="s">
        <v>125</v>
      </c>
      <c r="C166" s="80"/>
      <c r="D166" s="103" t="s">
        <v>19</v>
      </c>
      <c r="E166" s="80"/>
      <c r="F166" s="88" t="s">
        <v>119</v>
      </c>
      <c r="H166" t="str">
        <f t="shared" si="3"/>
        <v>Pendiente</v>
      </c>
      <c r="J166" s="53" t="str">
        <f>IF(H166="Pendiente","-",INDEX('Equipos (cálculos)'!K$2:K$19,MATCH($B166,'Equipos (cálculos)'!$A$2:$A$19,0)))</f>
        <v>-</v>
      </c>
      <c r="K166" s="53" t="str">
        <f>IF(H166="Pendiente","-",INDEX('Equipos (cálculos)'!K$2:K$19,MATCH($F166,'Equipos (cálculos)'!$A$2:$A$19,0)))</f>
        <v>-</v>
      </c>
      <c r="M166" t="str">
        <f>IF(H166="Pendiente","-",INDEX('Equipos (cálculos)'!R$2:R$19,MATCH($B166,'Equipos (cálculos)'!$A$2:$A$19,0)))</f>
        <v>-</v>
      </c>
      <c r="N166" t="str">
        <f>IF(H166="Pendiente","-",INDEX('Equipos (cálculos)'!R$2:R$19,MATCH($F166,'Equipos (cálculos)'!$A$2:$A$19,0)))</f>
        <v>-</v>
      </c>
    </row>
    <row r="167" spans="1:14" x14ac:dyDescent="0.2">
      <c r="A167" s="96">
        <v>19</v>
      </c>
      <c r="B167" s="87" t="s">
        <v>129</v>
      </c>
      <c r="C167" s="80"/>
      <c r="D167" s="103" t="s">
        <v>19</v>
      </c>
      <c r="E167" s="80"/>
      <c r="F167" s="88" t="s">
        <v>115</v>
      </c>
      <c r="H167" t="str">
        <f t="shared" si="3"/>
        <v>Pendiente</v>
      </c>
      <c r="J167" s="53" t="str">
        <f>IF(H167="Pendiente","-",INDEX('Equipos (cálculos)'!K$2:K$19,MATCH($B167,'Equipos (cálculos)'!$A$2:$A$19,0)))</f>
        <v>-</v>
      </c>
      <c r="K167" s="53" t="str">
        <f>IF(H167="Pendiente","-",INDEX('Equipos (cálculos)'!K$2:K$19,MATCH($F167,'Equipos (cálculos)'!$A$2:$A$19,0)))</f>
        <v>-</v>
      </c>
      <c r="M167" t="str">
        <f>IF(H167="Pendiente","-",INDEX('Equipos (cálculos)'!R$2:R$19,MATCH($B167,'Equipos (cálculos)'!$A$2:$A$19,0)))</f>
        <v>-</v>
      </c>
      <c r="N167" t="str">
        <f>IF(H167="Pendiente","-",INDEX('Equipos (cálculos)'!R$2:R$19,MATCH($F167,'Equipos (cálculos)'!$A$2:$A$19,0)))</f>
        <v>-</v>
      </c>
    </row>
    <row r="168" spans="1:14" x14ac:dyDescent="0.2">
      <c r="A168" s="96">
        <v>19</v>
      </c>
      <c r="B168" s="87" t="s">
        <v>126</v>
      </c>
      <c r="C168" s="80"/>
      <c r="D168" s="103" t="s">
        <v>19</v>
      </c>
      <c r="E168" s="80"/>
      <c r="F168" s="88" t="s">
        <v>120</v>
      </c>
      <c r="H168" t="str">
        <f t="shared" si="3"/>
        <v>Pendiente</v>
      </c>
      <c r="J168" s="53" t="str">
        <f>IF(H168="Pendiente","-",INDEX('Equipos (cálculos)'!K$2:K$19,MATCH($B168,'Equipos (cálculos)'!$A$2:$A$19,0)))</f>
        <v>-</v>
      </c>
      <c r="K168" s="53" t="str">
        <f>IF(H168="Pendiente","-",INDEX('Equipos (cálculos)'!K$2:K$19,MATCH($F168,'Equipos (cálculos)'!$A$2:$A$19,0)))</f>
        <v>-</v>
      </c>
      <c r="M168" t="str">
        <f>IF(H168="Pendiente","-",INDEX('Equipos (cálculos)'!R$2:R$19,MATCH($B168,'Equipos (cálculos)'!$A$2:$A$19,0)))</f>
        <v>-</v>
      </c>
      <c r="N168" t="str">
        <f>IF(H168="Pendiente","-",INDEX('Equipos (cálculos)'!R$2:R$19,MATCH($F168,'Equipos (cálculos)'!$A$2:$A$19,0)))</f>
        <v>-</v>
      </c>
    </row>
    <row r="169" spans="1:14" x14ac:dyDescent="0.2">
      <c r="A169" s="96">
        <v>19</v>
      </c>
      <c r="B169" s="87" t="s">
        <v>114</v>
      </c>
      <c r="C169" s="80"/>
      <c r="D169" s="103" t="s">
        <v>19</v>
      </c>
      <c r="E169" s="80"/>
      <c r="F169" s="88" t="s">
        <v>123</v>
      </c>
      <c r="H169" t="str">
        <f t="shared" si="3"/>
        <v>Pendiente</v>
      </c>
      <c r="J169" s="53" t="str">
        <f>IF(H169="Pendiente","-",INDEX('Equipos (cálculos)'!K$2:K$19,MATCH($B169,'Equipos (cálculos)'!$A$2:$A$19,0)))</f>
        <v>-</v>
      </c>
      <c r="K169" s="53" t="str">
        <f>IF(H169="Pendiente","-",INDEX('Equipos (cálculos)'!K$2:K$19,MATCH($F169,'Equipos (cálculos)'!$A$2:$A$19,0)))</f>
        <v>-</v>
      </c>
      <c r="M169" t="str">
        <f>IF(H169="Pendiente","-",INDEX('Equipos (cálculos)'!R$2:R$19,MATCH($B169,'Equipos (cálculos)'!$A$2:$A$19,0)))</f>
        <v>-</v>
      </c>
      <c r="N169" t="str">
        <f>IF(H169="Pendiente","-",INDEX('Equipos (cálculos)'!R$2:R$19,MATCH($F169,'Equipos (cálculos)'!$A$2:$A$19,0)))</f>
        <v>-</v>
      </c>
    </row>
    <row r="170" spans="1:14" x14ac:dyDescent="0.2">
      <c r="A170" s="96">
        <v>19</v>
      </c>
      <c r="B170" s="87" t="s">
        <v>124</v>
      </c>
      <c r="C170" s="80"/>
      <c r="D170" s="103" t="s">
        <v>19</v>
      </c>
      <c r="E170" s="80"/>
      <c r="F170" s="88" t="s">
        <v>118</v>
      </c>
      <c r="H170" t="str">
        <f t="shared" si="3"/>
        <v>Pendiente</v>
      </c>
      <c r="J170" s="53" t="str">
        <f>IF(H170="Pendiente","-",INDEX('Equipos (cálculos)'!K$2:K$19,MATCH($B170,'Equipos (cálculos)'!$A$2:$A$19,0)))</f>
        <v>-</v>
      </c>
      <c r="K170" s="53" t="str">
        <f>IF(H170="Pendiente","-",INDEX('Equipos (cálculos)'!K$2:K$19,MATCH($F170,'Equipos (cálculos)'!$A$2:$A$19,0)))</f>
        <v>-</v>
      </c>
      <c r="M170" t="str">
        <f>IF(H170="Pendiente","-",INDEX('Equipos (cálculos)'!R$2:R$19,MATCH($B170,'Equipos (cálculos)'!$A$2:$A$19,0)))</f>
        <v>-</v>
      </c>
      <c r="N170" t="str">
        <f>IF(H170="Pendiente","-",INDEX('Equipos (cálculos)'!R$2:R$19,MATCH($F170,'Equipos (cálculos)'!$A$2:$A$19,0)))</f>
        <v>-</v>
      </c>
    </row>
    <row r="171" spans="1:14" x14ac:dyDescent="0.2">
      <c r="A171" s="96">
        <v>19</v>
      </c>
      <c r="B171" s="87" t="s">
        <v>127</v>
      </c>
      <c r="C171" s="80"/>
      <c r="D171" s="103" t="s">
        <v>19</v>
      </c>
      <c r="E171" s="80"/>
      <c r="F171" s="88" t="s">
        <v>121</v>
      </c>
      <c r="H171" t="str">
        <f t="shared" si="3"/>
        <v>Pendiente</v>
      </c>
      <c r="J171" s="53" t="str">
        <f>IF(H171="Pendiente","-",INDEX('Equipos (cálculos)'!K$2:K$19,MATCH($B171,'Equipos (cálculos)'!$A$2:$A$19,0)))</f>
        <v>-</v>
      </c>
      <c r="K171" s="53" t="str">
        <f>IF(H171="Pendiente","-",INDEX('Equipos (cálculos)'!K$2:K$19,MATCH($F171,'Equipos (cálculos)'!$A$2:$A$19,0)))</f>
        <v>-</v>
      </c>
      <c r="M171" t="str">
        <f>IF(H171="Pendiente","-",INDEX('Equipos (cálculos)'!R$2:R$19,MATCH($B171,'Equipos (cálculos)'!$A$2:$A$19,0)))</f>
        <v>-</v>
      </c>
      <c r="N171" t="str">
        <f>IF(H171="Pendiente","-",INDEX('Equipos (cálculos)'!R$2:R$19,MATCH($F171,'Equipos (cálculos)'!$A$2:$A$19,0)))</f>
        <v>-</v>
      </c>
    </row>
    <row r="172" spans="1:14" ht="17" thickBot="1" x14ac:dyDescent="0.25">
      <c r="A172" s="97">
        <v>19</v>
      </c>
      <c r="B172" s="89" t="s">
        <v>130</v>
      </c>
      <c r="C172" s="82"/>
      <c r="D172" s="104" t="s">
        <v>19</v>
      </c>
      <c r="E172" s="82"/>
      <c r="F172" s="90" t="s">
        <v>117</v>
      </c>
      <c r="H172" t="str">
        <f t="shared" si="3"/>
        <v>Pendiente</v>
      </c>
      <c r="J172" s="53" t="str">
        <f>IF(H172="Pendiente","-",INDEX('Equipos (cálculos)'!K$2:K$19,MATCH($B172,'Equipos (cálculos)'!$A$2:$A$19,0)))</f>
        <v>-</v>
      </c>
      <c r="K172" s="53" t="str">
        <f>IF(H172="Pendiente","-",INDEX('Equipos (cálculos)'!K$2:K$19,MATCH($F172,'Equipos (cálculos)'!$A$2:$A$19,0)))</f>
        <v>-</v>
      </c>
      <c r="M172" t="str">
        <f>IF(H172="Pendiente","-",INDEX('Equipos (cálculos)'!R$2:R$19,MATCH($B172,'Equipos (cálculos)'!$A$2:$A$19,0)))</f>
        <v>-</v>
      </c>
      <c r="N172" t="str">
        <f>IF(H172="Pendiente","-",INDEX('Equipos (cálculos)'!R$2:R$19,MATCH($F172,'Equipos (cálculos)'!$A$2:$A$19,0)))</f>
        <v>-</v>
      </c>
    </row>
    <row r="173" spans="1:14" x14ac:dyDescent="0.2">
      <c r="A173" s="95">
        <v>20</v>
      </c>
      <c r="B173" s="78" t="s">
        <v>116</v>
      </c>
      <c r="C173" s="78"/>
      <c r="D173" s="102" t="s">
        <v>19</v>
      </c>
      <c r="E173" s="78"/>
      <c r="F173" s="79" t="s">
        <v>114</v>
      </c>
      <c r="H173" t="str">
        <f t="shared" si="3"/>
        <v>Pendiente</v>
      </c>
      <c r="J173" s="53" t="str">
        <f>IF(H173="Pendiente","-",INDEX('Equipos (cálculos)'!K$2:K$19,MATCH($B173,'Equipos (cálculos)'!$A$2:$A$19,0)))</f>
        <v>-</v>
      </c>
      <c r="K173" s="53" t="str">
        <f>IF(H173="Pendiente","-",INDEX('Equipos (cálculos)'!K$2:K$19,MATCH($F173,'Equipos (cálculos)'!$A$2:$A$19,0)))</f>
        <v>-</v>
      </c>
      <c r="M173" t="str">
        <f>IF(H173="Pendiente","-",INDEX('Equipos (cálculos)'!R$2:R$19,MATCH($B173,'Equipos (cálculos)'!$A$2:$A$19,0)))</f>
        <v>-</v>
      </c>
      <c r="N173" t="str">
        <f>IF(H173="Pendiente","-",INDEX('Equipos (cálculos)'!R$2:R$19,MATCH($F173,'Equipos (cálculos)'!$A$2:$A$19,0)))</f>
        <v>-</v>
      </c>
    </row>
    <row r="174" spans="1:14" x14ac:dyDescent="0.2">
      <c r="A174" s="96">
        <v>20</v>
      </c>
      <c r="B174" s="80" t="s">
        <v>123</v>
      </c>
      <c r="C174" s="80"/>
      <c r="D174" s="103" t="s">
        <v>19</v>
      </c>
      <c r="E174" s="80"/>
      <c r="F174" s="81" t="s">
        <v>115</v>
      </c>
      <c r="H174" t="str">
        <f t="shared" si="3"/>
        <v>Pendiente</v>
      </c>
      <c r="J174" s="53" t="str">
        <f>IF(H174="Pendiente","-",INDEX('Equipos (cálculos)'!K$2:K$19,MATCH($B174,'Equipos (cálculos)'!$A$2:$A$19,0)))</f>
        <v>-</v>
      </c>
      <c r="K174" s="53" t="str">
        <f>IF(H174="Pendiente","-",INDEX('Equipos (cálculos)'!K$2:K$19,MATCH($F174,'Equipos (cálculos)'!$A$2:$A$19,0)))</f>
        <v>-</v>
      </c>
      <c r="M174" t="str">
        <f>IF(H174="Pendiente","-",INDEX('Equipos (cálculos)'!R$2:R$19,MATCH($B174,'Equipos (cálculos)'!$A$2:$A$19,0)))</f>
        <v>-</v>
      </c>
      <c r="N174" t="str">
        <f>IF(H174="Pendiente","-",INDEX('Equipos (cálculos)'!R$2:R$19,MATCH($F174,'Equipos (cálculos)'!$A$2:$A$19,0)))</f>
        <v>-</v>
      </c>
    </row>
    <row r="175" spans="1:14" x14ac:dyDescent="0.2">
      <c r="A175" s="96">
        <v>20</v>
      </c>
      <c r="B175" s="80" t="s">
        <v>120</v>
      </c>
      <c r="C175" s="80"/>
      <c r="D175" s="103" t="s">
        <v>19</v>
      </c>
      <c r="E175" s="80"/>
      <c r="F175" s="81" t="s">
        <v>124</v>
      </c>
      <c r="H175" t="str">
        <f t="shared" si="3"/>
        <v>Pendiente</v>
      </c>
      <c r="J175" s="53" t="str">
        <f>IF(H175="Pendiente","-",INDEX('Equipos (cálculos)'!K$2:K$19,MATCH($B175,'Equipos (cálculos)'!$A$2:$A$19,0)))</f>
        <v>-</v>
      </c>
      <c r="K175" s="53" t="str">
        <f>IF(H175="Pendiente","-",INDEX('Equipos (cálculos)'!K$2:K$19,MATCH($F175,'Equipos (cálculos)'!$A$2:$A$19,0)))</f>
        <v>-</v>
      </c>
      <c r="M175" t="str">
        <f>IF(H175="Pendiente","-",INDEX('Equipos (cálculos)'!R$2:R$19,MATCH($B175,'Equipos (cálculos)'!$A$2:$A$19,0)))</f>
        <v>-</v>
      </c>
      <c r="N175" t="str">
        <f>IF(H175="Pendiente","-",INDEX('Equipos (cálculos)'!R$2:R$19,MATCH($F175,'Equipos (cálculos)'!$A$2:$A$19,0)))</f>
        <v>-</v>
      </c>
    </row>
    <row r="176" spans="1:14" x14ac:dyDescent="0.2">
      <c r="A176" s="96">
        <v>20</v>
      </c>
      <c r="B176" s="80" t="s">
        <v>122</v>
      </c>
      <c r="C176" s="80"/>
      <c r="D176" s="103" t="s">
        <v>19</v>
      </c>
      <c r="E176" s="80"/>
      <c r="F176" s="81" t="s">
        <v>126</v>
      </c>
      <c r="H176" t="str">
        <f t="shared" si="3"/>
        <v>Pendiente</v>
      </c>
      <c r="J176" s="53" t="str">
        <f>IF(H176="Pendiente","-",INDEX('Equipos (cálculos)'!K$2:K$19,MATCH($B176,'Equipos (cálculos)'!$A$2:$A$19,0)))</f>
        <v>-</v>
      </c>
      <c r="K176" s="53" t="str">
        <f>IF(H176="Pendiente","-",INDEX('Equipos (cálculos)'!K$2:K$19,MATCH($F176,'Equipos (cálculos)'!$A$2:$A$19,0)))</f>
        <v>-</v>
      </c>
      <c r="M176" t="str">
        <f>IF(H176="Pendiente","-",INDEX('Equipos (cálculos)'!R$2:R$19,MATCH($B176,'Equipos (cálculos)'!$A$2:$A$19,0)))</f>
        <v>-</v>
      </c>
      <c r="N176" t="str">
        <f>IF(H176="Pendiente","-",INDEX('Equipos (cálculos)'!R$2:R$19,MATCH($F176,'Equipos (cálculos)'!$A$2:$A$19,0)))</f>
        <v>-</v>
      </c>
    </row>
    <row r="177" spans="1:14" x14ac:dyDescent="0.2">
      <c r="A177" s="96">
        <v>20</v>
      </c>
      <c r="B177" s="80" t="s">
        <v>117</v>
      </c>
      <c r="C177" s="80"/>
      <c r="D177" s="103" t="s">
        <v>19</v>
      </c>
      <c r="E177" s="80"/>
      <c r="F177" s="81" t="s">
        <v>128</v>
      </c>
      <c r="H177" t="str">
        <f t="shared" si="3"/>
        <v>Pendiente</v>
      </c>
      <c r="J177" s="53" t="str">
        <f>IF(H177="Pendiente","-",INDEX('Equipos (cálculos)'!K$2:K$19,MATCH($B177,'Equipos (cálculos)'!$A$2:$A$19,0)))</f>
        <v>-</v>
      </c>
      <c r="K177" s="53" t="str">
        <f>IF(H177="Pendiente","-",INDEX('Equipos (cálculos)'!K$2:K$19,MATCH($F177,'Equipos (cálculos)'!$A$2:$A$19,0)))</f>
        <v>-</v>
      </c>
      <c r="M177" t="str">
        <f>IF(H177="Pendiente","-",INDEX('Equipos (cálculos)'!R$2:R$19,MATCH($B177,'Equipos (cálculos)'!$A$2:$A$19,0)))</f>
        <v>-</v>
      </c>
      <c r="N177" t="str">
        <f>IF(H177="Pendiente","-",INDEX('Equipos (cálculos)'!R$2:R$19,MATCH($F177,'Equipos (cálculos)'!$A$2:$A$19,0)))</f>
        <v>-</v>
      </c>
    </row>
    <row r="178" spans="1:14" x14ac:dyDescent="0.2">
      <c r="A178" s="96">
        <v>20</v>
      </c>
      <c r="B178" s="80" t="s">
        <v>119</v>
      </c>
      <c r="C178" s="80"/>
      <c r="D178" s="103" t="s">
        <v>19</v>
      </c>
      <c r="E178" s="80"/>
      <c r="F178" s="81" t="s">
        <v>130</v>
      </c>
      <c r="H178" t="str">
        <f t="shared" si="3"/>
        <v>Pendiente</v>
      </c>
      <c r="J178" s="53" t="str">
        <f>IF(H178="Pendiente","-",INDEX('Equipos (cálculos)'!K$2:K$19,MATCH($B178,'Equipos (cálculos)'!$A$2:$A$19,0)))</f>
        <v>-</v>
      </c>
      <c r="K178" s="53" t="str">
        <f>IF(H178="Pendiente","-",INDEX('Equipos (cálculos)'!K$2:K$19,MATCH($F178,'Equipos (cálculos)'!$A$2:$A$19,0)))</f>
        <v>-</v>
      </c>
      <c r="M178" t="str">
        <f>IF(H178="Pendiente","-",INDEX('Equipos (cálculos)'!R$2:R$19,MATCH($B178,'Equipos (cálculos)'!$A$2:$A$19,0)))</f>
        <v>-</v>
      </c>
      <c r="N178" t="str">
        <f>IF(H178="Pendiente","-",INDEX('Equipos (cálculos)'!R$2:R$19,MATCH($F178,'Equipos (cálculos)'!$A$2:$A$19,0)))</f>
        <v>-</v>
      </c>
    </row>
    <row r="179" spans="1:14" x14ac:dyDescent="0.2">
      <c r="A179" s="96">
        <v>20</v>
      </c>
      <c r="B179" s="80" t="s">
        <v>121</v>
      </c>
      <c r="C179" s="80"/>
      <c r="D179" s="103" t="s">
        <v>19</v>
      </c>
      <c r="E179" s="80"/>
      <c r="F179" s="81" t="s">
        <v>125</v>
      </c>
      <c r="H179" t="str">
        <f t="shared" si="3"/>
        <v>Pendiente</v>
      </c>
      <c r="J179" s="53" t="str">
        <f>IF(H179="Pendiente","-",INDEX('Equipos (cálculos)'!K$2:K$19,MATCH($B179,'Equipos (cálculos)'!$A$2:$A$19,0)))</f>
        <v>-</v>
      </c>
      <c r="K179" s="53" t="str">
        <f>IF(H179="Pendiente","-",INDEX('Equipos (cálculos)'!K$2:K$19,MATCH($F179,'Equipos (cálculos)'!$A$2:$A$19,0)))</f>
        <v>-</v>
      </c>
      <c r="M179" t="str">
        <f>IF(H179="Pendiente","-",INDEX('Equipos (cálculos)'!R$2:R$19,MATCH($B179,'Equipos (cálculos)'!$A$2:$A$19,0)))</f>
        <v>-</v>
      </c>
      <c r="N179" t="str">
        <f>IF(H179="Pendiente","-",INDEX('Equipos (cálculos)'!R$2:R$19,MATCH($F179,'Equipos (cálculos)'!$A$2:$A$19,0)))</f>
        <v>-</v>
      </c>
    </row>
    <row r="180" spans="1:14" x14ac:dyDescent="0.2">
      <c r="A180" s="96">
        <v>20</v>
      </c>
      <c r="B180" s="80" t="s">
        <v>127</v>
      </c>
      <c r="C180" s="80"/>
      <c r="D180" s="103" t="s">
        <v>19</v>
      </c>
      <c r="E180" s="80"/>
      <c r="F180" s="81" t="s">
        <v>129</v>
      </c>
      <c r="H180" t="str">
        <f t="shared" si="3"/>
        <v>Pendiente</v>
      </c>
      <c r="J180" s="53" t="str">
        <f>IF(H180="Pendiente","-",INDEX('Equipos (cálculos)'!K$2:K$19,MATCH($B180,'Equipos (cálculos)'!$A$2:$A$19,0)))</f>
        <v>-</v>
      </c>
      <c r="K180" s="53" t="str">
        <f>IF(H180="Pendiente","-",INDEX('Equipos (cálculos)'!K$2:K$19,MATCH($F180,'Equipos (cálculos)'!$A$2:$A$19,0)))</f>
        <v>-</v>
      </c>
      <c r="M180" t="str">
        <f>IF(H180="Pendiente","-",INDEX('Equipos (cálculos)'!R$2:R$19,MATCH($B180,'Equipos (cálculos)'!$A$2:$A$19,0)))</f>
        <v>-</v>
      </c>
      <c r="N180" t="str">
        <f>IF(H180="Pendiente","-",INDEX('Equipos (cálculos)'!R$2:R$19,MATCH($F180,'Equipos (cálculos)'!$A$2:$A$19,0)))</f>
        <v>-</v>
      </c>
    </row>
    <row r="181" spans="1:14" ht="17" thickBot="1" x14ac:dyDescent="0.25">
      <c r="A181" s="97">
        <v>20</v>
      </c>
      <c r="B181" s="82" t="s">
        <v>118</v>
      </c>
      <c r="C181" s="82"/>
      <c r="D181" s="104" t="s">
        <v>19</v>
      </c>
      <c r="E181" s="82"/>
      <c r="F181" s="83" t="s">
        <v>131</v>
      </c>
      <c r="H181" t="str">
        <f t="shared" si="3"/>
        <v>Pendiente</v>
      </c>
      <c r="J181" s="53" t="str">
        <f>IF(H181="Pendiente","-",INDEX('Equipos (cálculos)'!K$2:K$19,MATCH($B181,'Equipos (cálculos)'!$A$2:$A$19,0)))</f>
        <v>-</v>
      </c>
      <c r="K181" s="53" t="str">
        <f>IF(H181="Pendiente","-",INDEX('Equipos (cálculos)'!K$2:K$19,MATCH($F181,'Equipos (cálculos)'!$A$2:$A$19,0)))</f>
        <v>-</v>
      </c>
      <c r="M181" t="str">
        <f>IF(H181="Pendiente","-",INDEX('Equipos (cálculos)'!R$2:R$19,MATCH($B181,'Equipos (cálculos)'!$A$2:$A$19,0)))</f>
        <v>-</v>
      </c>
      <c r="N181" t="str">
        <f>IF(H181="Pendiente","-",INDEX('Equipos (cálculos)'!R$2:R$19,MATCH($F181,'Equipos (cálculos)'!$A$2:$A$19,0)))</f>
        <v>-</v>
      </c>
    </row>
    <row r="182" spans="1:14" x14ac:dyDescent="0.2">
      <c r="A182" s="95">
        <v>21</v>
      </c>
      <c r="B182" s="78" t="s">
        <v>129</v>
      </c>
      <c r="C182" s="78"/>
      <c r="D182" s="102" t="s">
        <v>19</v>
      </c>
      <c r="E182" s="78"/>
      <c r="F182" s="79" t="s">
        <v>123</v>
      </c>
      <c r="H182" t="str">
        <f t="shared" si="3"/>
        <v>Pendiente</v>
      </c>
      <c r="J182" s="53" t="str">
        <f>IF(H182="Pendiente","-",INDEX('Equipos (cálculos)'!K$2:K$19,MATCH($B182,'Equipos (cálculos)'!$A$2:$A$19,0)))</f>
        <v>-</v>
      </c>
      <c r="K182" s="53" t="str">
        <f>IF(H182="Pendiente","-",INDEX('Equipos (cálculos)'!K$2:K$19,MATCH($F182,'Equipos (cálculos)'!$A$2:$A$19,0)))</f>
        <v>-</v>
      </c>
      <c r="M182" t="str">
        <f>IF(H182="Pendiente","-",INDEX('Equipos (cálculos)'!R$2:R$19,MATCH($B182,'Equipos (cálculos)'!$A$2:$A$19,0)))</f>
        <v>-</v>
      </c>
      <c r="N182" t="str">
        <f>IF(H182="Pendiente","-",INDEX('Equipos (cálculos)'!R$2:R$19,MATCH($F182,'Equipos (cálculos)'!$A$2:$A$19,0)))</f>
        <v>-</v>
      </c>
    </row>
    <row r="183" spans="1:14" x14ac:dyDescent="0.2">
      <c r="A183" s="96">
        <v>21</v>
      </c>
      <c r="B183" s="80" t="s">
        <v>115</v>
      </c>
      <c r="C183" s="80"/>
      <c r="D183" s="103" t="s">
        <v>19</v>
      </c>
      <c r="E183" s="80"/>
      <c r="F183" s="81" t="s">
        <v>116</v>
      </c>
      <c r="H183" t="str">
        <f t="shared" si="3"/>
        <v>Pendiente</v>
      </c>
      <c r="J183" s="53" t="str">
        <f>IF(H183="Pendiente","-",INDEX('Equipos (cálculos)'!K$2:K$19,MATCH($B183,'Equipos (cálculos)'!$A$2:$A$19,0)))</f>
        <v>-</v>
      </c>
      <c r="K183" s="53" t="str">
        <f>IF(H183="Pendiente","-",INDEX('Equipos (cálculos)'!K$2:K$19,MATCH($F183,'Equipos (cálculos)'!$A$2:$A$19,0)))</f>
        <v>-</v>
      </c>
      <c r="M183" t="str">
        <f>IF(H183="Pendiente","-",INDEX('Equipos (cálculos)'!R$2:R$19,MATCH($B183,'Equipos (cálculos)'!$A$2:$A$19,0)))</f>
        <v>-</v>
      </c>
      <c r="N183" t="str">
        <f>IF(H183="Pendiente","-",INDEX('Equipos (cálculos)'!R$2:R$19,MATCH($F183,'Equipos (cálculos)'!$A$2:$A$19,0)))</f>
        <v>-</v>
      </c>
    </row>
    <row r="184" spans="1:14" x14ac:dyDescent="0.2">
      <c r="A184" s="96">
        <v>21</v>
      </c>
      <c r="B184" s="80" t="s">
        <v>114</v>
      </c>
      <c r="C184" s="80"/>
      <c r="D184" s="103" t="s">
        <v>19</v>
      </c>
      <c r="E184" s="80"/>
      <c r="F184" s="81" t="s">
        <v>118</v>
      </c>
      <c r="H184" t="str">
        <f t="shared" si="3"/>
        <v>Pendiente</v>
      </c>
      <c r="J184" s="53" t="str">
        <f>IF(H184="Pendiente","-",INDEX('Equipos (cálculos)'!K$2:K$19,MATCH($B184,'Equipos (cálculos)'!$A$2:$A$19,0)))</f>
        <v>-</v>
      </c>
      <c r="K184" s="53" t="str">
        <f>IF(H184="Pendiente","-",INDEX('Equipos (cálculos)'!K$2:K$19,MATCH($F184,'Equipos (cálculos)'!$A$2:$A$19,0)))</f>
        <v>-</v>
      </c>
      <c r="M184" t="str">
        <f>IF(H184="Pendiente","-",INDEX('Equipos (cálculos)'!R$2:R$19,MATCH($B184,'Equipos (cálculos)'!$A$2:$A$19,0)))</f>
        <v>-</v>
      </c>
      <c r="N184" t="str">
        <f>IF(H184="Pendiente","-",INDEX('Equipos (cálculos)'!R$2:R$19,MATCH($F184,'Equipos (cálculos)'!$A$2:$A$19,0)))</f>
        <v>-</v>
      </c>
    </row>
    <row r="185" spans="1:14" x14ac:dyDescent="0.2">
      <c r="A185" s="96">
        <v>21</v>
      </c>
      <c r="B185" s="80" t="s">
        <v>131</v>
      </c>
      <c r="C185" s="80"/>
      <c r="D185" s="103" t="s">
        <v>19</v>
      </c>
      <c r="E185" s="80"/>
      <c r="F185" s="81" t="s">
        <v>120</v>
      </c>
      <c r="H185" t="str">
        <f t="shared" ref="H185:H248" si="4">IF(OR(C185="",E185=""),"Pendiente",IF(C185&gt;E185,"Local",IF(E185&gt;C185,"Visitante",IF(C185=E185,"Empate"))))</f>
        <v>Pendiente</v>
      </c>
      <c r="J185" s="53" t="str">
        <f>IF(H185="Pendiente","-",INDEX('Equipos (cálculos)'!K$2:K$19,MATCH($B185,'Equipos (cálculos)'!$A$2:$A$19,0)))</f>
        <v>-</v>
      </c>
      <c r="K185" s="53" t="str">
        <f>IF(H185="Pendiente","-",INDEX('Equipos (cálculos)'!K$2:K$19,MATCH($F185,'Equipos (cálculos)'!$A$2:$A$19,0)))</f>
        <v>-</v>
      </c>
      <c r="M185" t="str">
        <f>IF(H185="Pendiente","-",INDEX('Equipos (cálculos)'!R$2:R$19,MATCH($B185,'Equipos (cálculos)'!$A$2:$A$19,0)))</f>
        <v>-</v>
      </c>
      <c r="N185" t="str">
        <f>IF(H185="Pendiente","-",INDEX('Equipos (cálculos)'!R$2:R$19,MATCH($F185,'Equipos (cálculos)'!$A$2:$A$19,0)))</f>
        <v>-</v>
      </c>
    </row>
    <row r="186" spans="1:14" x14ac:dyDescent="0.2">
      <c r="A186" s="96">
        <v>21</v>
      </c>
      <c r="B186" s="80" t="s">
        <v>124</v>
      </c>
      <c r="C186" s="80"/>
      <c r="D186" s="103" t="s">
        <v>19</v>
      </c>
      <c r="E186" s="80"/>
      <c r="F186" s="81" t="s">
        <v>122</v>
      </c>
      <c r="H186" t="str">
        <f t="shared" si="4"/>
        <v>Pendiente</v>
      </c>
      <c r="J186" s="53" t="str">
        <f>IF(H186="Pendiente","-",INDEX('Equipos (cálculos)'!K$2:K$19,MATCH($B186,'Equipos (cálculos)'!$A$2:$A$19,0)))</f>
        <v>-</v>
      </c>
      <c r="K186" s="53" t="str">
        <f>IF(H186="Pendiente","-",INDEX('Equipos (cálculos)'!K$2:K$19,MATCH($F186,'Equipos (cálculos)'!$A$2:$A$19,0)))</f>
        <v>-</v>
      </c>
      <c r="M186" t="str">
        <f>IF(H186="Pendiente","-",INDEX('Equipos (cálculos)'!R$2:R$19,MATCH($B186,'Equipos (cálculos)'!$A$2:$A$19,0)))</f>
        <v>-</v>
      </c>
      <c r="N186" t="str">
        <f>IF(H186="Pendiente","-",INDEX('Equipos (cálculos)'!R$2:R$19,MATCH($F186,'Equipos (cálculos)'!$A$2:$A$19,0)))</f>
        <v>-</v>
      </c>
    </row>
    <row r="187" spans="1:14" x14ac:dyDescent="0.2">
      <c r="A187" s="96">
        <v>21</v>
      </c>
      <c r="B187" s="80" t="s">
        <v>126</v>
      </c>
      <c r="C187" s="80"/>
      <c r="D187" s="103" t="s">
        <v>19</v>
      </c>
      <c r="E187" s="80"/>
      <c r="F187" s="81" t="s">
        <v>117</v>
      </c>
      <c r="H187" t="str">
        <f t="shared" si="4"/>
        <v>Pendiente</v>
      </c>
      <c r="J187" s="53" t="str">
        <f>IF(H187="Pendiente","-",INDEX('Equipos (cálculos)'!K$2:K$19,MATCH($B187,'Equipos (cálculos)'!$A$2:$A$19,0)))</f>
        <v>-</v>
      </c>
      <c r="K187" s="53" t="str">
        <f>IF(H187="Pendiente","-",INDEX('Equipos (cálculos)'!K$2:K$19,MATCH($F187,'Equipos (cálculos)'!$A$2:$A$19,0)))</f>
        <v>-</v>
      </c>
      <c r="M187" t="str">
        <f>IF(H187="Pendiente","-",INDEX('Equipos (cálculos)'!R$2:R$19,MATCH($B187,'Equipos (cálculos)'!$A$2:$A$19,0)))</f>
        <v>-</v>
      </c>
      <c r="N187" t="str">
        <f>IF(H187="Pendiente","-",INDEX('Equipos (cálculos)'!R$2:R$19,MATCH($F187,'Equipos (cálculos)'!$A$2:$A$19,0)))</f>
        <v>-</v>
      </c>
    </row>
    <row r="188" spans="1:14" x14ac:dyDescent="0.2">
      <c r="A188" s="96">
        <v>21</v>
      </c>
      <c r="B188" s="80" t="s">
        <v>128</v>
      </c>
      <c r="C188" s="80"/>
      <c r="D188" s="103" t="s">
        <v>19</v>
      </c>
      <c r="E188" s="80"/>
      <c r="F188" s="81" t="s">
        <v>119</v>
      </c>
      <c r="H188" t="str">
        <f t="shared" si="4"/>
        <v>Pendiente</v>
      </c>
      <c r="J188" s="53" t="str">
        <f>IF(H188="Pendiente","-",INDEX('Equipos (cálculos)'!K$2:K$19,MATCH($B188,'Equipos (cálculos)'!$A$2:$A$19,0)))</f>
        <v>-</v>
      </c>
      <c r="K188" s="53" t="str">
        <f>IF(H188="Pendiente","-",INDEX('Equipos (cálculos)'!K$2:K$19,MATCH($F188,'Equipos (cálculos)'!$A$2:$A$19,0)))</f>
        <v>-</v>
      </c>
      <c r="M188" t="str">
        <f>IF(H188="Pendiente","-",INDEX('Equipos (cálculos)'!R$2:R$19,MATCH($B188,'Equipos (cálculos)'!$A$2:$A$19,0)))</f>
        <v>-</v>
      </c>
      <c r="N188" t="str">
        <f>IF(H188="Pendiente","-",INDEX('Equipos (cálculos)'!R$2:R$19,MATCH($F188,'Equipos (cálculos)'!$A$2:$A$19,0)))</f>
        <v>-</v>
      </c>
    </row>
    <row r="189" spans="1:14" x14ac:dyDescent="0.2">
      <c r="A189" s="96">
        <v>21</v>
      </c>
      <c r="B189" s="80" t="s">
        <v>130</v>
      </c>
      <c r="C189" s="80"/>
      <c r="D189" s="103" t="s">
        <v>19</v>
      </c>
      <c r="E189" s="80"/>
      <c r="F189" s="81" t="s">
        <v>121</v>
      </c>
      <c r="H189" t="str">
        <f t="shared" si="4"/>
        <v>Pendiente</v>
      </c>
      <c r="J189" s="53" t="str">
        <f>IF(H189="Pendiente","-",INDEX('Equipos (cálculos)'!K$2:K$19,MATCH($B189,'Equipos (cálculos)'!$A$2:$A$19,0)))</f>
        <v>-</v>
      </c>
      <c r="K189" s="53" t="str">
        <f>IF(H189="Pendiente","-",INDEX('Equipos (cálculos)'!K$2:K$19,MATCH($F189,'Equipos (cálculos)'!$A$2:$A$19,0)))</f>
        <v>-</v>
      </c>
      <c r="M189" t="str">
        <f>IF(H189="Pendiente","-",INDEX('Equipos (cálculos)'!R$2:R$19,MATCH($B189,'Equipos (cálculos)'!$A$2:$A$19,0)))</f>
        <v>-</v>
      </c>
      <c r="N189" t="str">
        <f>IF(H189="Pendiente","-",INDEX('Equipos (cálculos)'!R$2:R$19,MATCH($F189,'Equipos (cálculos)'!$A$2:$A$19,0)))</f>
        <v>-</v>
      </c>
    </row>
    <row r="190" spans="1:14" ht="17" thickBot="1" x14ac:dyDescent="0.25">
      <c r="A190" s="97">
        <v>21</v>
      </c>
      <c r="B190" s="82" t="s">
        <v>125</v>
      </c>
      <c r="C190" s="82"/>
      <c r="D190" s="104" t="s">
        <v>19</v>
      </c>
      <c r="E190" s="82"/>
      <c r="F190" s="83" t="s">
        <v>127</v>
      </c>
      <c r="H190" t="str">
        <f t="shared" si="4"/>
        <v>Pendiente</v>
      </c>
      <c r="J190" s="53" t="str">
        <f>IF(H190="Pendiente","-",INDEX('Equipos (cálculos)'!K$2:K$19,MATCH($B190,'Equipos (cálculos)'!$A$2:$A$19,0)))</f>
        <v>-</v>
      </c>
      <c r="K190" s="53" t="str">
        <f>IF(H190="Pendiente","-",INDEX('Equipos (cálculos)'!K$2:K$19,MATCH($F190,'Equipos (cálculos)'!$A$2:$A$19,0)))</f>
        <v>-</v>
      </c>
      <c r="M190" t="str">
        <f>IF(H190="Pendiente","-",INDEX('Equipos (cálculos)'!R$2:R$19,MATCH($B190,'Equipos (cálculos)'!$A$2:$A$19,0)))</f>
        <v>-</v>
      </c>
      <c r="N190" t="str">
        <f>IF(H190="Pendiente","-",INDEX('Equipos (cálculos)'!R$2:R$19,MATCH($F190,'Equipos (cálculos)'!$A$2:$A$19,0)))</f>
        <v>-</v>
      </c>
    </row>
    <row r="191" spans="1:14" x14ac:dyDescent="0.2">
      <c r="A191" s="95">
        <v>22</v>
      </c>
      <c r="B191" s="78" t="s">
        <v>116</v>
      </c>
      <c r="C191" s="78"/>
      <c r="D191" s="102" t="s">
        <v>19</v>
      </c>
      <c r="E191" s="78"/>
      <c r="F191" s="79" t="s">
        <v>123</v>
      </c>
      <c r="H191" t="str">
        <f t="shared" si="4"/>
        <v>Pendiente</v>
      </c>
      <c r="J191" s="53" t="str">
        <f>IF(H191="Pendiente","-",INDEX('Equipos (cálculos)'!K$2:K$19,MATCH($B191,'Equipos (cálculos)'!$A$2:$A$19,0)))</f>
        <v>-</v>
      </c>
      <c r="K191" s="53" t="str">
        <f>IF(H191="Pendiente","-",INDEX('Equipos (cálculos)'!K$2:K$19,MATCH($F191,'Equipos (cálculos)'!$A$2:$A$19,0)))</f>
        <v>-</v>
      </c>
      <c r="M191" t="str">
        <f>IF(H191="Pendiente","-",INDEX('Equipos (cálculos)'!R$2:R$19,MATCH($B191,'Equipos (cálculos)'!$A$2:$A$19,0)))</f>
        <v>-</v>
      </c>
      <c r="N191" t="str">
        <f>IF(H191="Pendiente","-",INDEX('Equipos (cálculos)'!R$2:R$19,MATCH($F191,'Equipos (cálculos)'!$A$2:$A$19,0)))</f>
        <v>-</v>
      </c>
    </row>
    <row r="192" spans="1:14" x14ac:dyDescent="0.2">
      <c r="A192" s="96">
        <v>22</v>
      </c>
      <c r="B192" s="80" t="s">
        <v>118</v>
      </c>
      <c r="C192" s="80"/>
      <c r="D192" s="103" t="s">
        <v>19</v>
      </c>
      <c r="E192" s="80"/>
      <c r="F192" s="81" t="s">
        <v>115</v>
      </c>
      <c r="H192" t="str">
        <f t="shared" si="4"/>
        <v>Pendiente</v>
      </c>
      <c r="J192" s="53" t="str">
        <f>IF(H192="Pendiente","-",INDEX('Equipos (cálculos)'!K$2:K$19,MATCH($B192,'Equipos (cálculos)'!$A$2:$A$19,0)))</f>
        <v>-</v>
      </c>
      <c r="K192" s="53" t="str">
        <f>IF(H192="Pendiente","-",INDEX('Equipos (cálculos)'!K$2:K$19,MATCH($F192,'Equipos (cálculos)'!$A$2:$A$19,0)))</f>
        <v>-</v>
      </c>
      <c r="M192" t="str">
        <f>IF(H192="Pendiente","-",INDEX('Equipos (cálculos)'!R$2:R$19,MATCH($B192,'Equipos (cálculos)'!$A$2:$A$19,0)))</f>
        <v>-</v>
      </c>
      <c r="N192" t="str">
        <f>IF(H192="Pendiente","-",INDEX('Equipos (cálculos)'!R$2:R$19,MATCH($F192,'Equipos (cálculos)'!$A$2:$A$19,0)))</f>
        <v>-</v>
      </c>
    </row>
    <row r="193" spans="1:14" x14ac:dyDescent="0.2">
      <c r="A193" s="96">
        <v>22</v>
      </c>
      <c r="B193" s="80" t="s">
        <v>120</v>
      </c>
      <c r="C193" s="80"/>
      <c r="D193" s="103" t="s">
        <v>19</v>
      </c>
      <c r="E193" s="80"/>
      <c r="F193" s="81" t="s">
        <v>114</v>
      </c>
      <c r="H193" t="str">
        <f t="shared" si="4"/>
        <v>Pendiente</v>
      </c>
      <c r="J193" s="53" t="str">
        <f>IF(H193="Pendiente","-",INDEX('Equipos (cálculos)'!K$2:K$19,MATCH($B193,'Equipos (cálculos)'!$A$2:$A$19,0)))</f>
        <v>-</v>
      </c>
      <c r="K193" s="53" t="str">
        <f>IF(H193="Pendiente","-",INDEX('Equipos (cálculos)'!K$2:K$19,MATCH($F193,'Equipos (cálculos)'!$A$2:$A$19,0)))</f>
        <v>-</v>
      </c>
      <c r="M193" t="str">
        <f>IF(H193="Pendiente","-",INDEX('Equipos (cálculos)'!R$2:R$19,MATCH($B193,'Equipos (cálculos)'!$A$2:$A$19,0)))</f>
        <v>-</v>
      </c>
      <c r="N193" t="str">
        <f>IF(H193="Pendiente","-",INDEX('Equipos (cálculos)'!R$2:R$19,MATCH($F193,'Equipos (cálculos)'!$A$2:$A$19,0)))</f>
        <v>-</v>
      </c>
    </row>
    <row r="194" spans="1:14" x14ac:dyDescent="0.2">
      <c r="A194" s="96">
        <v>22</v>
      </c>
      <c r="B194" s="80" t="s">
        <v>122</v>
      </c>
      <c r="C194" s="80"/>
      <c r="D194" s="103" t="s">
        <v>19</v>
      </c>
      <c r="E194" s="80"/>
      <c r="F194" s="81" t="s">
        <v>131</v>
      </c>
      <c r="H194" t="str">
        <f t="shared" si="4"/>
        <v>Pendiente</v>
      </c>
      <c r="J194" s="53" t="str">
        <f>IF(H194="Pendiente","-",INDEX('Equipos (cálculos)'!K$2:K$19,MATCH($B194,'Equipos (cálculos)'!$A$2:$A$19,0)))</f>
        <v>-</v>
      </c>
      <c r="K194" s="53" t="str">
        <f>IF(H194="Pendiente","-",INDEX('Equipos (cálculos)'!K$2:K$19,MATCH($F194,'Equipos (cálculos)'!$A$2:$A$19,0)))</f>
        <v>-</v>
      </c>
      <c r="M194" t="str">
        <f>IF(H194="Pendiente","-",INDEX('Equipos (cálculos)'!R$2:R$19,MATCH($B194,'Equipos (cálculos)'!$A$2:$A$19,0)))</f>
        <v>-</v>
      </c>
      <c r="N194" t="str">
        <f>IF(H194="Pendiente","-",INDEX('Equipos (cálculos)'!R$2:R$19,MATCH($F194,'Equipos (cálculos)'!$A$2:$A$19,0)))</f>
        <v>-</v>
      </c>
    </row>
    <row r="195" spans="1:14" x14ac:dyDescent="0.2">
      <c r="A195" s="96">
        <v>22</v>
      </c>
      <c r="B195" s="80" t="s">
        <v>117</v>
      </c>
      <c r="C195" s="80"/>
      <c r="D195" s="103" t="s">
        <v>19</v>
      </c>
      <c r="E195" s="80"/>
      <c r="F195" s="81" t="s">
        <v>124</v>
      </c>
      <c r="H195" t="str">
        <f t="shared" si="4"/>
        <v>Pendiente</v>
      </c>
      <c r="J195" s="53" t="str">
        <f>IF(H195="Pendiente","-",INDEX('Equipos (cálculos)'!K$2:K$19,MATCH($B195,'Equipos (cálculos)'!$A$2:$A$19,0)))</f>
        <v>-</v>
      </c>
      <c r="K195" s="53" t="str">
        <f>IF(H195="Pendiente","-",INDEX('Equipos (cálculos)'!K$2:K$19,MATCH($F195,'Equipos (cálculos)'!$A$2:$A$19,0)))</f>
        <v>-</v>
      </c>
      <c r="M195" t="str">
        <f>IF(H195="Pendiente","-",INDEX('Equipos (cálculos)'!R$2:R$19,MATCH($B195,'Equipos (cálculos)'!$A$2:$A$19,0)))</f>
        <v>-</v>
      </c>
      <c r="N195" t="str">
        <f>IF(H195="Pendiente","-",INDEX('Equipos (cálculos)'!R$2:R$19,MATCH($F195,'Equipos (cálculos)'!$A$2:$A$19,0)))</f>
        <v>-</v>
      </c>
    </row>
    <row r="196" spans="1:14" x14ac:dyDescent="0.2">
      <c r="A196" s="96">
        <v>22</v>
      </c>
      <c r="B196" s="80" t="s">
        <v>119</v>
      </c>
      <c r="C196" s="80"/>
      <c r="D196" s="103" t="s">
        <v>19</v>
      </c>
      <c r="E196" s="80"/>
      <c r="F196" s="81" t="s">
        <v>126</v>
      </c>
      <c r="H196" t="str">
        <f t="shared" si="4"/>
        <v>Pendiente</v>
      </c>
      <c r="J196" s="53" t="str">
        <f>IF(H196="Pendiente","-",INDEX('Equipos (cálculos)'!K$2:K$19,MATCH($B196,'Equipos (cálculos)'!$A$2:$A$19,0)))</f>
        <v>-</v>
      </c>
      <c r="K196" s="53" t="str">
        <f>IF(H196="Pendiente","-",INDEX('Equipos (cálculos)'!K$2:K$19,MATCH($F196,'Equipos (cálculos)'!$A$2:$A$19,0)))</f>
        <v>-</v>
      </c>
      <c r="M196" t="str">
        <f>IF(H196="Pendiente","-",INDEX('Equipos (cálculos)'!R$2:R$19,MATCH($B196,'Equipos (cálculos)'!$A$2:$A$19,0)))</f>
        <v>-</v>
      </c>
      <c r="N196" t="str">
        <f>IF(H196="Pendiente","-",INDEX('Equipos (cálculos)'!R$2:R$19,MATCH($F196,'Equipos (cálculos)'!$A$2:$A$19,0)))</f>
        <v>-</v>
      </c>
    </row>
    <row r="197" spans="1:14" x14ac:dyDescent="0.2">
      <c r="A197" s="96">
        <v>22</v>
      </c>
      <c r="B197" s="80" t="s">
        <v>121</v>
      </c>
      <c r="C197" s="80"/>
      <c r="D197" s="103" t="s">
        <v>19</v>
      </c>
      <c r="E197" s="80"/>
      <c r="F197" s="81" t="s">
        <v>128</v>
      </c>
      <c r="H197" t="str">
        <f t="shared" si="4"/>
        <v>Pendiente</v>
      </c>
      <c r="J197" s="53" t="str">
        <f>IF(H197="Pendiente","-",INDEX('Equipos (cálculos)'!K$2:K$19,MATCH($B197,'Equipos (cálculos)'!$A$2:$A$19,0)))</f>
        <v>-</v>
      </c>
      <c r="K197" s="53" t="str">
        <f>IF(H197="Pendiente","-",INDEX('Equipos (cálculos)'!K$2:K$19,MATCH($F197,'Equipos (cálculos)'!$A$2:$A$19,0)))</f>
        <v>-</v>
      </c>
      <c r="M197" t="str">
        <f>IF(H197="Pendiente","-",INDEX('Equipos (cálculos)'!R$2:R$19,MATCH($B197,'Equipos (cálculos)'!$A$2:$A$19,0)))</f>
        <v>-</v>
      </c>
      <c r="N197" t="str">
        <f>IF(H197="Pendiente","-",INDEX('Equipos (cálculos)'!R$2:R$19,MATCH($F197,'Equipos (cálculos)'!$A$2:$A$19,0)))</f>
        <v>-</v>
      </c>
    </row>
    <row r="198" spans="1:14" x14ac:dyDescent="0.2">
      <c r="A198" s="96">
        <v>22</v>
      </c>
      <c r="B198" s="80" t="s">
        <v>127</v>
      </c>
      <c r="C198" s="80"/>
      <c r="D198" s="103" t="s">
        <v>19</v>
      </c>
      <c r="E198" s="80"/>
      <c r="F198" s="81" t="s">
        <v>130</v>
      </c>
      <c r="H198" t="str">
        <f t="shared" si="4"/>
        <v>Pendiente</v>
      </c>
      <c r="J198" s="53" t="str">
        <f>IF(H198="Pendiente","-",INDEX('Equipos (cálculos)'!K$2:K$19,MATCH($B198,'Equipos (cálculos)'!$A$2:$A$19,0)))</f>
        <v>-</v>
      </c>
      <c r="K198" s="53" t="str">
        <f>IF(H198="Pendiente","-",INDEX('Equipos (cálculos)'!K$2:K$19,MATCH($F198,'Equipos (cálculos)'!$A$2:$A$19,0)))</f>
        <v>-</v>
      </c>
      <c r="M198" t="str">
        <f>IF(H198="Pendiente","-",INDEX('Equipos (cálculos)'!R$2:R$19,MATCH($B198,'Equipos (cálculos)'!$A$2:$A$19,0)))</f>
        <v>-</v>
      </c>
      <c r="N198" t="str">
        <f>IF(H198="Pendiente","-",INDEX('Equipos (cálculos)'!R$2:R$19,MATCH($F198,'Equipos (cálculos)'!$A$2:$A$19,0)))</f>
        <v>-</v>
      </c>
    </row>
    <row r="199" spans="1:14" ht="17" thickBot="1" x14ac:dyDescent="0.25">
      <c r="A199" s="97">
        <v>22</v>
      </c>
      <c r="B199" s="82" t="s">
        <v>125</v>
      </c>
      <c r="C199" s="82"/>
      <c r="D199" s="104" t="s">
        <v>19</v>
      </c>
      <c r="E199" s="82"/>
      <c r="F199" s="83" t="s">
        <v>129</v>
      </c>
      <c r="H199" t="str">
        <f t="shared" si="4"/>
        <v>Pendiente</v>
      </c>
      <c r="J199" s="53" t="str">
        <f>IF(H199="Pendiente","-",INDEX('Equipos (cálculos)'!K$2:K$19,MATCH($B199,'Equipos (cálculos)'!$A$2:$A$19,0)))</f>
        <v>-</v>
      </c>
      <c r="K199" s="53" t="str">
        <f>IF(H199="Pendiente","-",INDEX('Equipos (cálculos)'!K$2:K$19,MATCH($F199,'Equipos (cálculos)'!$A$2:$A$19,0)))</f>
        <v>-</v>
      </c>
      <c r="M199" t="str">
        <f>IF(H199="Pendiente","-",INDEX('Equipos (cálculos)'!R$2:R$19,MATCH($B199,'Equipos (cálculos)'!$A$2:$A$19,0)))</f>
        <v>-</v>
      </c>
      <c r="N199" t="str">
        <f>IF(H199="Pendiente","-",INDEX('Equipos (cálculos)'!R$2:R$19,MATCH($F199,'Equipos (cálculos)'!$A$2:$A$19,0)))</f>
        <v>-</v>
      </c>
    </row>
    <row r="200" spans="1:14" x14ac:dyDescent="0.2">
      <c r="A200" s="95">
        <v>23</v>
      </c>
      <c r="B200" s="78" t="s">
        <v>129</v>
      </c>
      <c r="C200" s="78"/>
      <c r="D200" s="102" t="s">
        <v>19</v>
      </c>
      <c r="E200" s="78"/>
      <c r="F200" s="79" t="s">
        <v>116</v>
      </c>
      <c r="H200" t="str">
        <f t="shared" si="4"/>
        <v>Pendiente</v>
      </c>
      <c r="J200" s="53" t="str">
        <f>IF(H200="Pendiente","-",INDEX('Equipos (cálculos)'!K$2:K$19,MATCH($B200,'Equipos (cálculos)'!$A$2:$A$19,0)))</f>
        <v>-</v>
      </c>
      <c r="K200" s="53" t="str">
        <f>IF(H200="Pendiente","-",INDEX('Equipos (cálculos)'!K$2:K$19,MATCH($F200,'Equipos (cálculos)'!$A$2:$A$19,0)))</f>
        <v>-</v>
      </c>
      <c r="M200" t="str">
        <f>IF(H200="Pendiente","-",INDEX('Equipos (cálculos)'!R$2:R$19,MATCH($B200,'Equipos (cálculos)'!$A$2:$A$19,0)))</f>
        <v>-</v>
      </c>
      <c r="N200" t="str">
        <f>IF(H200="Pendiente","-",INDEX('Equipos (cálculos)'!R$2:R$19,MATCH($F200,'Equipos (cálculos)'!$A$2:$A$19,0)))</f>
        <v>-</v>
      </c>
    </row>
    <row r="201" spans="1:14" x14ac:dyDescent="0.2">
      <c r="A201" s="96">
        <v>23</v>
      </c>
      <c r="B201" s="80" t="s">
        <v>123</v>
      </c>
      <c r="C201" s="80"/>
      <c r="D201" s="103" t="s">
        <v>19</v>
      </c>
      <c r="E201" s="80"/>
      <c r="F201" s="81" t="s">
        <v>118</v>
      </c>
      <c r="H201" t="str">
        <f t="shared" si="4"/>
        <v>Pendiente</v>
      </c>
      <c r="J201" s="53" t="str">
        <f>IF(H201="Pendiente","-",INDEX('Equipos (cálculos)'!K$2:K$19,MATCH($B201,'Equipos (cálculos)'!$A$2:$A$19,0)))</f>
        <v>-</v>
      </c>
      <c r="K201" s="53" t="str">
        <f>IF(H201="Pendiente","-",INDEX('Equipos (cálculos)'!K$2:K$19,MATCH($F201,'Equipos (cálculos)'!$A$2:$A$19,0)))</f>
        <v>-</v>
      </c>
      <c r="M201" t="str">
        <f>IF(H201="Pendiente","-",INDEX('Equipos (cálculos)'!R$2:R$19,MATCH($B201,'Equipos (cálculos)'!$A$2:$A$19,0)))</f>
        <v>-</v>
      </c>
      <c r="N201" t="str">
        <f>IF(H201="Pendiente","-",INDEX('Equipos (cálculos)'!R$2:R$19,MATCH($F201,'Equipos (cálculos)'!$A$2:$A$19,0)))</f>
        <v>-</v>
      </c>
    </row>
    <row r="202" spans="1:14" x14ac:dyDescent="0.2">
      <c r="A202" s="96">
        <v>23</v>
      </c>
      <c r="B202" s="80" t="s">
        <v>115</v>
      </c>
      <c r="C202" s="80"/>
      <c r="D202" s="103" t="s">
        <v>19</v>
      </c>
      <c r="E202" s="80"/>
      <c r="F202" s="81" t="s">
        <v>120</v>
      </c>
      <c r="H202" t="str">
        <f t="shared" si="4"/>
        <v>Pendiente</v>
      </c>
      <c r="J202" s="53" t="str">
        <f>IF(H202="Pendiente","-",INDEX('Equipos (cálculos)'!K$2:K$19,MATCH($B202,'Equipos (cálculos)'!$A$2:$A$19,0)))</f>
        <v>-</v>
      </c>
      <c r="K202" s="53" t="str">
        <f>IF(H202="Pendiente","-",INDEX('Equipos (cálculos)'!K$2:K$19,MATCH($F202,'Equipos (cálculos)'!$A$2:$A$19,0)))</f>
        <v>-</v>
      </c>
      <c r="M202" t="str">
        <f>IF(H202="Pendiente","-",INDEX('Equipos (cálculos)'!R$2:R$19,MATCH($B202,'Equipos (cálculos)'!$A$2:$A$19,0)))</f>
        <v>-</v>
      </c>
      <c r="N202" t="str">
        <f>IF(H202="Pendiente","-",INDEX('Equipos (cálculos)'!R$2:R$19,MATCH($F202,'Equipos (cálculos)'!$A$2:$A$19,0)))</f>
        <v>-</v>
      </c>
    </row>
    <row r="203" spans="1:14" x14ac:dyDescent="0.2">
      <c r="A203" s="96">
        <v>23</v>
      </c>
      <c r="B203" s="80" t="s">
        <v>114</v>
      </c>
      <c r="C203" s="80"/>
      <c r="D203" s="103" t="s">
        <v>19</v>
      </c>
      <c r="E203" s="80"/>
      <c r="F203" s="81" t="s">
        <v>122</v>
      </c>
      <c r="H203" t="str">
        <f t="shared" si="4"/>
        <v>Pendiente</v>
      </c>
      <c r="J203" s="53" t="str">
        <f>IF(H203="Pendiente","-",INDEX('Equipos (cálculos)'!K$2:K$19,MATCH($B203,'Equipos (cálculos)'!$A$2:$A$19,0)))</f>
        <v>-</v>
      </c>
      <c r="K203" s="53" t="str">
        <f>IF(H203="Pendiente","-",INDEX('Equipos (cálculos)'!K$2:K$19,MATCH($F203,'Equipos (cálculos)'!$A$2:$A$19,0)))</f>
        <v>-</v>
      </c>
      <c r="M203" t="str">
        <f>IF(H203="Pendiente","-",INDEX('Equipos (cálculos)'!R$2:R$19,MATCH($B203,'Equipos (cálculos)'!$A$2:$A$19,0)))</f>
        <v>-</v>
      </c>
      <c r="N203" t="str">
        <f>IF(H203="Pendiente","-",INDEX('Equipos (cálculos)'!R$2:R$19,MATCH($F203,'Equipos (cálculos)'!$A$2:$A$19,0)))</f>
        <v>-</v>
      </c>
    </row>
    <row r="204" spans="1:14" x14ac:dyDescent="0.2">
      <c r="A204" s="96">
        <v>23</v>
      </c>
      <c r="B204" s="80" t="s">
        <v>131</v>
      </c>
      <c r="C204" s="80"/>
      <c r="D204" s="103" t="s">
        <v>19</v>
      </c>
      <c r="E204" s="80"/>
      <c r="F204" s="81" t="s">
        <v>117</v>
      </c>
      <c r="H204" t="str">
        <f t="shared" si="4"/>
        <v>Pendiente</v>
      </c>
      <c r="J204" s="53" t="str">
        <f>IF(H204="Pendiente","-",INDEX('Equipos (cálculos)'!K$2:K$19,MATCH($B204,'Equipos (cálculos)'!$A$2:$A$19,0)))</f>
        <v>-</v>
      </c>
      <c r="K204" s="53" t="str">
        <f>IF(H204="Pendiente","-",INDEX('Equipos (cálculos)'!K$2:K$19,MATCH($F204,'Equipos (cálculos)'!$A$2:$A$19,0)))</f>
        <v>-</v>
      </c>
      <c r="M204" t="str">
        <f>IF(H204="Pendiente","-",INDEX('Equipos (cálculos)'!R$2:R$19,MATCH($B204,'Equipos (cálculos)'!$A$2:$A$19,0)))</f>
        <v>-</v>
      </c>
      <c r="N204" t="str">
        <f>IF(H204="Pendiente","-",INDEX('Equipos (cálculos)'!R$2:R$19,MATCH($F204,'Equipos (cálculos)'!$A$2:$A$19,0)))</f>
        <v>-</v>
      </c>
    </row>
    <row r="205" spans="1:14" x14ac:dyDescent="0.2">
      <c r="A205" s="96">
        <v>23</v>
      </c>
      <c r="B205" s="80" t="s">
        <v>124</v>
      </c>
      <c r="C205" s="80"/>
      <c r="D205" s="103" t="s">
        <v>19</v>
      </c>
      <c r="E205" s="80"/>
      <c r="F205" s="81" t="s">
        <v>119</v>
      </c>
      <c r="H205" t="str">
        <f t="shared" si="4"/>
        <v>Pendiente</v>
      </c>
      <c r="J205" s="53" t="str">
        <f>IF(H205="Pendiente","-",INDEX('Equipos (cálculos)'!K$2:K$19,MATCH($B205,'Equipos (cálculos)'!$A$2:$A$19,0)))</f>
        <v>-</v>
      </c>
      <c r="K205" s="53" t="str">
        <f>IF(H205="Pendiente","-",INDEX('Equipos (cálculos)'!K$2:K$19,MATCH($F205,'Equipos (cálculos)'!$A$2:$A$19,0)))</f>
        <v>-</v>
      </c>
      <c r="M205" t="str">
        <f>IF(H205="Pendiente","-",INDEX('Equipos (cálculos)'!R$2:R$19,MATCH($B205,'Equipos (cálculos)'!$A$2:$A$19,0)))</f>
        <v>-</v>
      </c>
      <c r="N205" t="str">
        <f>IF(H205="Pendiente","-",INDEX('Equipos (cálculos)'!R$2:R$19,MATCH($F205,'Equipos (cálculos)'!$A$2:$A$19,0)))</f>
        <v>-</v>
      </c>
    </row>
    <row r="206" spans="1:14" x14ac:dyDescent="0.2">
      <c r="A206" s="96">
        <v>23</v>
      </c>
      <c r="B206" s="80" t="s">
        <v>126</v>
      </c>
      <c r="C206" s="80"/>
      <c r="D206" s="103" t="s">
        <v>19</v>
      </c>
      <c r="E206" s="80"/>
      <c r="F206" s="81" t="s">
        <v>121</v>
      </c>
      <c r="H206" t="str">
        <f t="shared" si="4"/>
        <v>Pendiente</v>
      </c>
      <c r="J206" s="53" t="str">
        <f>IF(H206="Pendiente","-",INDEX('Equipos (cálculos)'!K$2:K$19,MATCH($B206,'Equipos (cálculos)'!$A$2:$A$19,0)))</f>
        <v>-</v>
      </c>
      <c r="K206" s="53" t="str">
        <f>IF(H206="Pendiente","-",INDEX('Equipos (cálculos)'!K$2:K$19,MATCH($F206,'Equipos (cálculos)'!$A$2:$A$19,0)))</f>
        <v>-</v>
      </c>
      <c r="M206" t="str">
        <f>IF(H206="Pendiente","-",INDEX('Equipos (cálculos)'!R$2:R$19,MATCH($B206,'Equipos (cálculos)'!$A$2:$A$19,0)))</f>
        <v>-</v>
      </c>
      <c r="N206" t="str">
        <f>IF(H206="Pendiente","-",INDEX('Equipos (cálculos)'!R$2:R$19,MATCH($F206,'Equipos (cálculos)'!$A$2:$A$19,0)))</f>
        <v>-</v>
      </c>
    </row>
    <row r="207" spans="1:14" x14ac:dyDescent="0.2">
      <c r="A207" s="96">
        <v>23</v>
      </c>
      <c r="B207" s="80" t="s">
        <v>128</v>
      </c>
      <c r="C207" s="80"/>
      <c r="D207" s="103" t="s">
        <v>19</v>
      </c>
      <c r="E207" s="80"/>
      <c r="F207" s="81" t="s">
        <v>127</v>
      </c>
      <c r="H207" t="str">
        <f t="shared" si="4"/>
        <v>Pendiente</v>
      </c>
      <c r="J207" s="53" t="str">
        <f>IF(H207="Pendiente","-",INDEX('Equipos (cálculos)'!K$2:K$19,MATCH($B207,'Equipos (cálculos)'!$A$2:$A$19,0)))</f>
        <v>-</v>
      </c>
      <c r="K207" s="53" t="str">
        <f>IF(H207="Pendiente","-",INDEX('Equipos (cálculos)'!K$2:K$19,MATCH($F207,'Equipos (cálculos)'!$A$2:$A$19,0)))</f>
        <v>-</v>
      </c>
      <c r="M207" t="str">
        <f>IF(H207="Pendiente","-",INDEX('Equipos (cálculos)'!R$2:R$19,MATCH($B207,'Equipos (cálculos)'!$A$2:$A$19,0)))</f>
        <v>-</v>
      </c>
      <c r="N207" t="str">
        <f>IF(H207="Pendiente","-",INDEX('Equipos (cálculos)'!R$2:R$19,MATCH($F207,'Equipos (cálculos)'!$A$2:$A$19,0)))</f>
        <v>-</v>
      </c>
    </row>
    <row r="208" spans="1:14" ht="17" thickBot="1" x14ac:dyDescent="0.25">
      <c r="A208" s="97">
        <v>23</v>
      </c>
      <c r="B208" s="80" t="s">
        <v>130</v>
      </c>
      <c r="C208" s="80"/>
      <c r="D208" s="105" t="s">
        <v>19</v>
      </c>
      <c r="E208" s="80"/>
      <c r="F208" s="81" t="s">
        <v>125</v>
      </c>
      <c r="H208" t="str">
        <f t="shared" si="4"/>
        <v>Pendiente</v>
      </c>
      <c r="J208" s="53" t="str">
        <f>IF(H208="Pendiente","-",INDEX('Equipos (cálculos)'!K$2:K$19,MATCH($B208,'Equipos (cálculos)'!$A$2:$A$19,0)))</f>
        <v>-</v>
      </c>
      <c r="K208" s="53" t="str">
        <f>IF(H208="Pendiente","-",INDEX('Equipos (cálculos)'!K$2:K$19,MATCH($F208,'Equipos (cálculos)'!$A$2:$A$19,0)))</f>
        <v>-</v>
      </c>
      <c r="M208" t="str">
        <f>IF(H208="Pendiente","-",INDEX('Equipos (cálculos)'!R$2:R$19,MATCH($B208,'Equipos (cálculos)'!$A$2:$A$19,0)))</f>
        <v>-</v>
      </c>
      <c r="N208" t="str">
        <f>IF(H208="Pendiente","-",INDEX('Equipos (cálculos)'!R$2:R$19,MATCH($F208,'Equipos (cálculos)'!$A$2:$A$19,0)))</f>
        <v>-</v>
      </c>
    </row>
    <row r="209" spans="1:14" x14ac:dyDescent="0.2">
      <c r="A209" s="94">
        <v>24</v>
      </c>
      <c r="B209" s="106" t="s">
        <v>118</v>
      </c>
      <c r="C209" s="78"/>
      <c r="D209" s="102" t="s">
        <v>19</v>
      </c>
      <c r="E209" s="78"/>
      <c r="F209" s="79" t="s">
        <v>116</v>
      </c>
      <c r="H209" t="str">
        <f t="shared" si="4"/>
        <v>Pendiente</v>
      </c>
      <c r="J209" s="53" t="str">
        <f>IF(H209="Pendiente","-",INDEX('Equipos (cálculos)'!K$2:K$19,MATCH($B209,'Equipos (cálculos)'!$A$2:$A$19,0)))</f>
        <v>-</v>
      </c>
      <c r="K209" s="53" t="str">
        <f>IF(H209="Pendiente","-",INDEX('Equipos (cálculos)'!K$2:K$19,MATCH($F209,'Equipos (cálculos)'!$A$2:$A$19,0)))</f>
        <v>-</v>
      </c>
      <c r="M209" t="str">
        <f>IF(H209="Pendiente","-",INDEX('Equipos (cálculos)'!R$2:R$19,MATCH($B209,'Equipos (cálculos)'!$A$2:$A$19,0)))</f>
        <v>-</v>
      </c>
      <c r="N209" t="str">
        <f>IF(H209="Pendiente","-",INDEX('Equipos (cálculos)'!R$2:R$19,MATCH($F209,'Equipos (cálculos)'!$A$2:$A$19,0)))</f>
        <v>-</v>
      </c>
    </row>
    <row r="210" spans="1:14" x14ac:dyDescent="0.2">
      <c r="A210" s="94">
        <v>24</v>
      </c>
      <c r="B210" s="107" t="s">
        <v>120</v>
      </c>
      <c r="C210" s="80"/>
      <c r="D210" s="103" t="s">
        <v>19</v>
      </c>
      <c r="E210" s="80"/>
      <c r="F210" s="81" t="s">
        <v>123</v>
      </c>
      <c r="H210" t="str">
        <f t="shared" si="4"/>
        <v>Pendiente</v>
      </c>
      <c r="J210" s="53" t="str">
        <f>IF(H210="Pendiente","-",INDEX('Equipos (cálculos)'!K$2:K$19,MATCH($B210,'Equipos (cálculos)'!$A$2:$A$19,0)))</f>
        <v>-</v>
      </c>
      <c r="K210" s="53" t="str">
        <f>IF(H210="Pendiente","-",INDEX('Equipos (cálculos)'!K$2:K$19,MATCH($F210,'Equipos (cálculos)'!$A$2:$A$19,0)))</f>
        <v>-</v>
      </c>
      <c r="M210" t="str">
        <f>IF(H210="Pendiente","-",INDEX('Equipos (cálculos)'!R$2:R$19,MATCH($B210,'Equipos (cálculos)'!$A$2:$A$19,0)))</f>
        <v>-</v>
      </c>
      <c r="N210" t="str">
        <f>IF(H210="Pendiente","-",INDEX('Equipos (cálculos)'!R$2:R$19,MATCH($F210,'Equipos (cálculos)'!$A$2:$A$19,0)))</f>
        <v>-</v>
      </c>
    </row>
    <row r="211" spans="1:14" x14ac:dyDescent="0.2">
      <c r="A211" s="94">
        <v>24</v>
      </c>
      <c r="B211" s="107" t="s">
        <v>122</v>
      </c>
      <c r="C211" s="80"/>
      <c r="D211" s="103" t="s">
        <v>19</v>
      </c>
      <c r="E211" s="80"/>
      <c r="F211" s="81" t="s">
        <v>115</v>
      </c>
      <c r="H211" t="str">
        <f t="shared" si="4"/>
        <v>Pendiente</v>
      </c>
      <c r="J211" s="53" t="str">
        <f>IF(H211="Pendiente","-",INDEX('Equipos (cálculos)'!K$2:K$19,MATCH($B211,'Equipos (cálculos)'!$A$2:$A$19,0)))</f>
        <v>-</v>
      </c>
      <c r="K211" s="53" t="str">
        <f>IF(H211="Pendiente","-",INDEX('Equipos (cálculos)'!K$2:K$19,MATCH($F211,'Equipos (cálculos)'!$A$2:$A$19,0)))</f>
        <v>-</v>
      </c>
      <c r="M211" t="str">
        <f>IF(H211="Pendiente","-",INDEX('Equipos (cálculos)'!R$2:R$19,MATCH($B211,'Equipos (cálculos)'!$A$2:$A$19,0)))</f>
        <v>-</v>
      </c>
      <c r="N211" t="str">
        <f>IF(H211="Pendiente","-",INDEX('Equipos (cálculos)'!R$2:R$19,MATCH($F211,'Equipos (cálculos)'!$A$2:$A$19,0)))</f>
        <v>-</v>
      </c>
    </row>
    <row r="212" spans="1:14" x14ac:dyDescent="0.2">
      <c r="A212" s="94">
        <v>24</v>
      </c>
      <c r="B212" s="107" t="s">
        <v>117</v>
      </c>
      <c r="C212" s="80"/>
      <c r="D212" s="103" t="s">
        <v>19</v>
      </c>
      <c r="E212" s="80"/>
      <c r="F212" s="81" t="s">
        <v>114</v>
      </c>
      <c r="H212" t="str">
        <f t="shared" si="4"/>
        <v>Pendiente</v>
      </c>
      <c r="J212" s="53" t="str">
        <f>IF(H212="Pendiente","-",INDEX('Equipos (cálculos)'!K$2:K$19,MATCH($B212,'Equipos (cálculos)'!$A$2:$A$19,0)))</f>
        <v>-</v>
      </c>
      <c r="K212" s="53" t="str">
        <f>IF(H212="Pendiente","-",INDEX('Equipos (cálculos)'!K$2:K$19,MATCH($F212,'Equipos (cálculos)'!$A$2:$A$19,0)))</f>
        <v>-</v>
      </c>
      <c r="M212" t="str">
        <f>IF(H212="Pendiente","-",INDEX('Equipos (cálculos)'!R$2:R$19,MATCH($B212,'Equipos (cálculos)'!$A$2:$A$19,0)))</f>
        <v>-</v>
      </c>
      <c r="N212" t="str">
        <f>IF(H212="Pendiente","-",INDEX('Equipos (cálculos)'!R$2:R$19,MATCH($F212,'Equipos (cálculos)'!$A$2:$A$19,0)))</f>
        <v>-</v>
      </c>
    </row>
    <row r="213" spans="1:14" x14ac:dyDescent="0.2">
      <c r="A213" s="94">
        <v>24</v>
      </c>
      <c r="B213" s="107" t="s">
        <v>119</v>
      </c>
      <c r="C213" s="80"/>
      <c r="D213" s="103" t="s">
        <v>19</v>
      </c>
      <c r="E213" s="80"/>
      <c r="F213" s="81" t="s">
        <v>131</v>
      </c>
      <c r="H213" t="str">
        <f t="shared" si="4"/>
        <v>Pendiente</v>
      </c>
      <c r="J213" s="53" t="str">
        <f>IF(H213="Pendiente","-",INDEX('Equipos (cálculos)'!K$2:K$19,MATCH($B213,'Equipos (cálculos)'!$A$2:$A$19,0)))</f>
        <v>-</v>
      </c>
      <c r="K213" s="53" t="str">
        <f>IF(H213="Pendiente","-",INDEX('Equipos (cálculos)'!K$2:K$19,MATCH($F213,'Equipos (cálculos)'!$A$2:$A$19,0)))</f>
        <v>-</v>
      </c>
      <c r="M213" t="str">
        <f>IF(H213="Pendiente","-",INDEX('Equipos (cálculos)'!R$2:R$19,MATCH($B213,'Equipos (cálculos)'!$A$2:$A$19,0)))</f>
        <v>-</v>
      </c>
      <c r="N213" t="str">
        <f>IF(H213="Pendiente","-",INDEX('Equipos (cálculos)'!R$2:R$19,MATCH($F213,'Equipos (cálculos)'!$A$2:$A$19,0)))</f>
        <v>-</v>
      </c>
    </row>
    <row r="214" spans="1:14" x14ac:dyDescent="0.2">
      <c r="A214" s="94">
        <v>24</v>
      </c>
      <c r="B214" s="107" t="s">
        <v>121</v>
      </c>
      <c r="C214" s="80"/>
      <c r="D214" s="103" t="s">
        <v>19</v>
      </c>
      <c r="E214" s="80"/>
      <c r="F214" s="81" t="s">
        <v>124</v>
      </c>
      <c r="H214" t="str">
        <f t="shared" si="4"/>
        <v>Pendiente</v>
      </c>
      <c r="J214" s="53" t="str">
        <f>IF(H214="Pendiente","-",INDEX('Equipos (cálculos)'!K$2:K$19,MATCH($B214,'Equipos (cálculos)'!$A$2:$A$19,0)))</f>
        <v>-</v>
      </c>
      <c r="K214" s="53" t="str">
        <f>IF(H214="Pendiente","-",INDEX('Equipos (cálculos)'!K$2:K$19,MATCH($F214,'Equipos (cálculos)'!$A$2:$A$19,0)))</f>
        <v>-</v>
      </c>
      <c r="M214" t="str">
        <f>IF(H214="Pendiente","-",INDEX('Equipos (cálculos)'!R$2:R$19,MATCH($B214,'Equipos (cálculos)'!$A$2:$A$19,0)))</f>
        <v>-</v>
      </c>
      <c r="N214" t="str">
        <f>IF(H214="Pendiente","-",INDEX('Equipos (cálculos)'!R$2:R$19,MATCH($F214,'Equipos (cálculos)'!$A$2:$A$19,0)))</f>
        <v>-</v>
      </c>
    </row>
    <row r="215" spans="1:14" x14ac:dyDescent="0.2">
      <c r="A215" s="94">
        <v>24</v>
      </c>
      <c r="B215" s="107" t="s">
        <v>127</v>
      </c>
      <c r="C215" s="80"/>
      <c r="D215" s="103" t="s">
        <v>19</v>
      </c>
      <c r="E215" s="80"/>
      <c r="F215" s="81" t="s">
        <v>126</v>
      </c>
      <c r="H215" t="str">
        <f t="shared" si="4"/>
        <v>Pendiente</v>
      </c>
      <c r="J215" s="53" t="str">
        <f>IF(H215="Pendiente","-",INDEX('Equipos (cálculos)'!K$2:K$19,MATCH($B215,'Equipos (cálculos)'!$A$2:$A$19,0)))</f>
        <v>-</v>
      </c>
      <c r="K215" s="53" t="str">
        <f>IF(H215="Pendiente","-",INDEX('Equipos (cálculos)'!K$2:K$19,MATCH($F215,'Equipos (cálculos)'!$A$2:$A$19,0)))</f>
        <v>-</v>
      </c>
      <c r="M215" t="str">
        <f>IF(H215="Pendiente","-",INDEX('Equipos (cálculos)'!R$2:R$19,MATCH($B215,'Equipos (cálculos)'!$A$2:$A$19,0)))</f>
        <v>-</v>
      </c>
      <c r="N215" t="str">
        <f>IF(H215="Pendiente","-",INDEX('Equipos (cálculos)'!R$2:R$19,MATCH($F215,'Equipos (cálculos)'!$A$2:$A$19,0)))</f>
        <v>-</v>
      </c>
    </row>
    <row r="216" spans="1:14" x14ac:dyDescent="0.2">
      <c r="A216" s="94">
        <v>24</v>
      </c>
      <c r="B216" s="107" t="s">
        <v>125</v>
      </c>
      <c r="C216" s="80"/>
      <c r="D216" s="103" t="s">
        <v>19</v>
      </c>
      <c r="E216" s="80"/>
      <c r="F216" s="81" t="s">
        <v>128</v>
      </c>
      <c r="H216" t="str">
        <f t="shared" si="4"/>
        <v>Pendiente</v>
      </c>
      <c r="J216" s="53" t="str">
        <f>IF(H216="Pendiente","-",INDEX('Equipos (cálculos)'!K$2:K$19,MATCH($B216,'Equipos (cálculos)'!$A$2:$A$19,0)))</f>
        <v>-</v>
      </c>
      <c r="K216" s="53" t="str">
        <f>IF(H216="Pendiente","-",INDEX('Equipos (cálculos)'!K$2:K$19,MATCH($F216,'Equipos (cálculos)'!$A$2:$A$19,0)))</f>
        <v>-</v>
      </c>
      <c r="M216" t="str">
        <f>IF(H216="Pendiente","-",INDEX('Equipos (cálculos)'!R$2:R$19,MATCH($B216,'Equipos (cálculos)'!$A$2:$A$19,0)))</f>
        <v>-</v>
      </c>
      <c r="N216" t="str">
        <f>IF(H216="Pendiente","-",INDEX('Equipos (cálculos)'!R$2:R$19,MATCH($F216,'Equipos (cálculos)'!$A$2:$A$19,0)))</f>
        <v>-</v>
      </c>
    </row>
    <row r="217" spans="1:14" ht="17" thickBot="1" x14ac:dyDescent="0.25">
      <c r="A217" s="94">
        <v>24</v>
      </c>
      <c r="B217" s="108" t="s">
        <v>130</v>
      </c>
      <c r="C217" s="82"/>
      <c r="D217" s="105" t="s">
        <v>19</v>
      </c>
      <c r="E217" s="82"/>
      <c r="F217" s="83" t="s">
        <v>129</v>
      </c>
      <c r="H217" t="str">
        <f t="shared" si="4"/>
        <v>Pendiente</v>
      </c>
      <c r="J217" s="53" t="str">
        <f>IF(H217="Pendiente","-",INDEX('Equipos (cálculos)'!K$2:K$19,MATCH($B217,'Equipos (cálculos)'!$A$2:$A$19,0)))</f>
        <v>-</v>
      </c>
      <c r="K217" s="53" t="str">
        <f>IF(H217="Pendiente","-",INDEX('Equipos (cálculos)'!K$2:K$19,MATCH($F217,'Equipos (cálculos)'!$A$2:$A$19,0)))</f>
        <v>-</v>
      </c>
      <c r="M217" t="str">
        <f>IF(H217="Pendiente","-",INDEX('Equipos (cálculos)'!R$2:R$19,MATCH($B217,'Equipos (cálculos)'!$A$2:$A$19,0)))</f>
        <v>-</v>
      </c>
      <c r="N217" t="str">
        <f>IF(H217="Pendiente","-",INDEX('Equipos (cálculos)'!R$2:R$19,MATCH($F217,'Equipos (cálculos)'!$A$2:$A$19,0)))</f>
        <v>-</v>
      </c>
    </row>
    <row r="218" spans="1:14" x14ac:dyDescent="0.2">
      <c r="A218" s="109">
        <v>25</v>
      </c>
      <c r="B218" s="106" t="s">
        <v>129</v>
      </c>
      <c r="C218" s="78"/>
      <c r="D218" s="102" t="s">
        <v>19</v>
      </c>
      <c r="E218" s="78"/>
      <c r="F218" s="79" t="s">
        <v>118</v>
      </c>
      <c r="H218" t="str">
        <f t="shared" si="4"/>
        <v>Pendiente</v>
      </c>
      <c r="J218" s="53" t="str">
        <f>IF(H218="Pendiente","-",INDEX('Equipos (cálculos)'!K$2:K$19,MATCH($B218,'Equipos (cálculos)'!$A$2:$A$19,0)))</f>
        <v>-</v>
      </c>
      <c r="K218" s="53" t="str">
        <f>IF(H218="Pendiente","-",INDEX('Equipos (cálculos)'!K$2:K$19,MATCH($F218,'Equipos (cálculos)'!$A$2:$A$19,0)))</f>
        <v>-</v>
      </c>
      <c r="M218" t="str">
        <f>IF(H218="Pendiente","-",INDEX('Equipos (cálculos)'!R$2:R$19,MATCH($B218,'Equipos (cálculos)'!$A$2:$A$19,0)))</f>
        <v>-</v>
      </c>
      <c r="N218" t="str">
        <f>IF(H218="Pendiente","-",INDEX('Equipos (cálculos)'!R$2:R$19,MATCH($F218,'Equipos (cálculos)'!$A$2:$A$19,0)))</f>
        <v>-</v>
      </c>
    </row>
    <row r="219" spans="1:14" x14ac:dyDescent="0.2">
      <c r="A219" s="94">
        <v>25</v>
      </c>
      <c r="B219" s="107" t="s">
        <v>116</v>
      </c>
      <c r="C219" s="80"/>
      <c r="D219" s="103" t="s">
        <v>19</v>
      </c>
      <c r="E219" s="80"/>
      <c r="F219" s="81" t="s">
        <v>120</v>
      </c>
      <c r="H219" t="str">
        <f t="shared" si="4"/>
        <v>Pendiente</v>
      </c>
      <c r="J219" s="53" t="str">
        <f>IF(H219="Pendiente","-",INDEX('Equipos (cálculos)'!K$2:K$19,MATCH($B219,'Equipos (cálculos)'!$A$2:$A$19,0)))</f>
        <v>-</v>
      </c>
      <c r="K219" s="53" t="str">
        <f>IF(H219="Pendiente","-",INDEX('Equipos (cálculos)'!K$2:K$19,MATCH($F219,'Equipos (cálculos)'!$A$2:$A$19,0)))</f>
        <v>-</v>
      </c>
      <c r="M219" t="str">
        <f>IF(H219="Pendiente","-",INDEX('Equipos (cálculos)'!R$2:R$19,MATCH($B219,'Equipos (cálculos)'!$A$2:$A$19,0)))</f>
        <v>-</v>
      </c>
      <c r="N219" t="str">
        <f>IF(H219="Pendiente","-",INDEX('Equipos (cálculos)'!R$2:R$19,MATCH($F219,'Equipos (cálculos)'!$A$2:$A$19,0)))</f>
        <v>-</v>
      </c>
    </row>
    <row r="220" spans="1:14" x14ac:dyDescent="0.2">
      <c r="A220" s="94">
        <v>25</v>
      </c>
      <c r="B220" s="107" t="s">
        <v>123</v>
      </c>
      <c r="C220" s="80"/>
      <c r="D220" s="103" t="s">
        <v>19</v>
      </c>
      <c r="E220" s="80"/>
      <c r="F220" s="81" t="s">
        <v>122</v>
      </c>
      <c r="H220" t="str">
        <f t="shared" si="4"/>
        <v>Pendiente</v>
      </c>
      <c r="J220" s="53" t="str">
        <f>IF(H220="Pendiente","-",INDEX('Equipos (cálculos)'!K$2:K$19,MATCH($B220,'Equipos (cálculos)'!$A$2:$A$19,0)))</f>
        <v>-</v>
      </c>
      <c r="K220" s="53" t="str">
        <f>IF(H220="Pendiente","-",INDEX('Equipos (cálculos)'!K$2:K$19,MATCH($F220,'Equipos (cálculos)'!$A$2:$A$19,0)))</f>
        <v>-</v>
      </c>
      <c r="M220" t="str">
        <f>IF(H220="Pendiente","-",INDEX('Equipos (cálculos)'!R$2:R$19,MATCH($B220,'Equipos (cálculos)'!$A$2:$A$19,0)))</f>
        <v>-</v>
      </c>
      <c r="N220" t="str">
        <f>IF(H220="Pendiente","-",INDEX('Equipos (cálculos)'!R$2:R$19,MATCH($F220,'Equipos (cálculos)'!$A$2:$A$19,0)))</f>
        <v>-</v>
      </c>
    </row>
    <row r="221" spans="1:14" x14ac:dyDescent="0.2">
      <c r="A221" s="94">
        <v>25</v>
      </c>
      <c r="B221" s="107" t="s">
        <v>115</v>
      </c>
      <c r="C221" s="80"/>
      <c r="D221" s="103" t="s">
        <v>19</v>
      </c>
      <c r="E221" s="80"/>
      <c r="F221" s="81" t="s">
        <v>117</v>
      </c>
      <c r="H221" t="str">
        <f t="shared" si="4"/>
        <v>Pendiente</v>
      </c>
      <c r="J221" s="53" t="str">
        <f>IF(H221="Pendiente","-",INDEX('Equipos (cálculos)'!K$2:K$19,MATCH($B221,'Equipos (cálculos)'!$A$2:$A$19,0)))</f>
        <v>-</v>
      </c>
      <c r="K221" s="53" t="str">
        <f>IF(H221="Pendiente","-",INDEX('Equipos (cálculos)'!K$2:K$19,MATCH($F221,'Equipos (cálculos)'!$A$2:$A$19,0)))</f>
        <v>-</v>
      </c>
      <c r="M221" t="str">
        <f>IF(H221="Pendiente","-",INDEX('Equipos (cálculos)'!R$2:R$19,MATCH($B221,'Equipos (cálculos)'!$A$2:$A$19,0)))</f>
        <v>-</v>
      </c>
      <c r="N221" t="str">
        <f>IF(H221="Pendiente","-",INDEX('Equipos (cálculos)'!R$2:R$19,MATCH($F221,'Equipos (cálculos)'!$A$2:$A$19,0)))</f>
        <v>-</v>
      </c>
    </row>
    <row r="222" spans="1:14" x14ac:dyDescent="0.2">
      <c r="A222" s="94">
        <v>25</v>
      </c>
      <c r="B222" s="107" t="s">
        <v>114</v>
      </c>
      <c r="C222" s="80"/>
      <c r="D222" s="103" t="s">
        <v>19</v>
      </c>
      <c r="E222" s="80"/>
      <c r="F222" s="81" t="s">
        <v>119</v>
      </c>
      <c r="H222" t="str">
        <f t="shared" si="4"/>
        <v>Pendiente</v>
      </c>
      <c r="J222" s="53" t="str">
        <f>IF(H222="Pendiente","-",INDEX('Equipos (cálculos)'!K$2:K$19,MATCH($B222,'Equipos (cálculos)'!$A$2:$A$19,0)))</f>
        <v>-</v>
      </c>
      <c r="K222" s="53" t="str">
        <f>IF(H222="Pendiente","-",INDEX('Equipos (cálculos)'!K$2:K$19,MATCH($F222,'Equipos (cálculos)'!$A$2:$A$19,0)))</f>
        <v>-</v>
      </c>
      <c r="M222" t="str">
        <f>IF(H222="Pendiente","-",INDEX('Equipos (cálculos)'!R$2:R$19,MATCH($B222,'Equipos (cálculos)'!$A$2:$A$19,0)))</f>
        <v>-</v>
      </c>
      <c r="N222" t="str">
        <f>IF(H222="Pendiente","-",INDEX('Equipos (cálculos)'!R$2:R$19,MATCH($F222,'Equipos (cálculos)'!$A$2:$A$19,0)))</f>
        <v>-</v>
      </c>
    </row>
    <row r="223" spans="1:14" x14ac:dyDescent="0.2">
      <c r="A223" s="94">
        <v>25</v>
      </c>
      <c r="B223" s="107" t="s">
        <v>131</v>
      </c>
      <c r="C223" s="80"/>
      <c r="D223" s="103" t="s">
        <v>19</v>
      </c>
      <c r="E223" s="80"/>
      <c r="F223" s="81" t="s">
        <v>121</v>
      </c>
      <c r="H223" t="str">
        <f t="shared" si="4"/>
        <v>Pendiente</v>
      </c>
      <c r="J223" s="53" t="str">
        <f>IF(H223="Pendiente","-",INDEX('Equipos (cálculos)'!K$2:K$19,MATCH($B223,'Equipos (cálculos)'!$A$2:$A$19,0)))</f>
        <v>-</v>
      </c>
      <c r="K223" s="53" t="str">
        <f>IF(H223="Pendiente","-",INDEX('Equipos (cálculos)'!K$2:K$19,MATCH($F223,'Equipos (cálculos)'!$A$2:$A$19,0)))</f>
        <v>-</v>
      </c>
      <c r="M223" t="str">
        <f>IF(H223="Pendiente","-",INDEX('Equipos (cálculos)'!R$2:R$19,MATCH($B223,'Equipos (cálculos)'!$A$2:$A$19,0)))</f>
        <v>-</v>
      </c>
      <c r="N223" t="str">
        <f>IF(H223="Pendiente","-",INDEX('Equipos (cálculos)'!R$2:R$19,MATCH($F223,'Equipos (cálculos)'!$A$2:$A$19,0)))</f>
        <v>-</v>
      </c>
    </row>
    <row r="224" spans="1:14" x14ac:dyDescent="0.2">
      <c r="A224" s="94">
        <v>25</v>
      </c>
      <c r="B224" s="107" t="s">
        <v>124</v>
      </c>
      <c r="C224" s="80"/>
      <c r="D224" s="103" t="s">
        <v>19</v>
      </c>
      <c r="E224" s="80"/>
      <c r="F224" s="81" t="s">
        <v>127</v>
      </c>
      <c r="H224" t="str">
        <f t="shared" si="4"/>
        <v>Pendiente</v>
      </c>
      <c r="J224" s="53" t="str">
        <f>IF(H224="Pendiente","-",INDEX('Equipos (cálculos)'!K$2:K$19,MATCH($B224,'Equipos (cálculos)'!$A$2:$A$19,0)))</f>
        <v>-</v>
      </c>
      <c r="K224" s="53" t="str">
        <f>IF(H224="Pendiente","-",INDEX('Equipos (cálculos)'!K$2:K$19,MATCH($F224,'Equipos (cálculos)'!$A$2:$A$19,0)))</f>
        <v>-</v>
      </c>
      <c r="M224" t="str">
        <f>IF(H224="Pendiente","-",INDEX('Equipos (cálculos)'!R$2:R$19,MATCH($B224,'Equipos (cálculos)'!$A$2:$A$19,0)))</f>
        <v>-</v>
      </c>
      <c r="N224" t="str">
        <f>IF(H224="Pendiente","-",INDEX('Equipos (cálculos)'!R$2:R$19,MATCH($F224,'Equipos (cálculos)'!$A$2:$A$19,0)))</f>
        <v>-</v>
      </c>
    </row>
    <row r="225" spans="1:14" x14ac:dyDescent="0.2">
      <c r="A225" s="94">
        <v>25</v>
      </c>
      <c r="B225" s="107" t="s">
        <v>126</v>
      </c>
      <c r="C225" s="80"/>
      <c r="D225" s="103" t="s">
        <v>19</v>
      </c>
      <c r="E225" s="80"/>
      <c r="F225" s="81" t="s">
        <v>125</v>
      </c>
      <c r="H225" t="str">
        <f t="shared" si="4"/>
        <v>Pendiente</v>
      </c>
      <c r="J225" s="53" t="str">
        <f>IF(H225="Pendiente","-",INDEX('Equipos (cálculos)'!K$2:K$19,MATCH($B225,'Equipos (cálculos)'!$A$2:$A$19,0)))</f>
        <v>-</v>
      </c>
      <c r="K225" s="53" t="str">
        <f>IF(H225="Pendiente","-",INDEX('Equipos (cálculos)'!K$2:K$19,MATCH($F225,'Equipos (cálculos)'!$A$2:$A$19,0)))</f>
        <v>-</v>
      </c>
      <c r="M225" t="str">
        <f>IF(H225="Pendiente","-",INDEX('Equipos (cálculos)'!R$2:R$19,MATCH($B225,'Equipos (cálculos)'!$A$2:$A$19,0)))</f>
        <v>-</v>
      </c>
      <c r="N225" t="str">
        <f>IF(H225="Pendiente","-",INDEX('Equipos (cálculos)'!R$2:R$19,MATCH($F225,'Equipos (cálculos)'!$A$2:$A$19,0)))</f>
        <v>-</v>
      </c>
    </row>
    <row r="226" spans="1:14" ht="17" thickBot="1" x14ac:dyDescent="0.25">
      <c r="A226" s="110">
        <v>25</v>
      </c>
      <c r="B226" s="108" t="s">
        <v>128</v>
      </c>
      <c r="C226" s="82"/>
      <c r="D226" s="105" t="s">
        <v>19</v>
      </c>
      <c r="E226" s="82"/>
      <c r="F226" s="83" t="s">
        <v>130</v>
      </c>
      <c r="H226" t="str">
        <f t="shared" si="4"/>
        <v>Pendiente</v>
      </c>
      <c r="J226" s="53" t="str">
        <f>IF(H226="Pendiente","-",INDEX('Equipos (cálculos)'!K$2:K$19,MATCH($B226,'Equipos (cálculos)'!$A$2:$A$19,0)))</f>
        <v>-</v>
      </c>
      <c r="K226" s="53" t="str">
        <f>IF(H226="Pendiente","-",INDEX('Equipos (cálculos)'!K$2:K$19,MATCH($F226,'Equipos (cálculos)'!$A$2:$A$19,0)))</f>
        <v>-</v>
      </c>
      <c r="M226" t="str">
        <f>IF(H226="Pendiente","-",INDEX('Equipos (cálculos)'!R$2:R$19,MATCH($B226,'Equipos (cálculos)'!$A$2:$A$19,0)))</f>
        <v>-</v>
      </c>
      <c r="N226" t="str">
        <f>IF(H226="Pendiente","-",INDEX('Equipos (cálculos)'!R$2:R$19,MATCH($F226,'Equipos (cálculos)'!$A$2:$A$19,0)))</f>
        <v>-</v>
      </c>
    </row>
    <row r="227" spans="1:14" x14ac:dyDescent="0.2">
      <c r="A227" s="109">
        <v>26</v>
      </c>
      <c r="B227" s="106" t="s">
        <v>120</v>
      </c>
      <c r="C227" s="78"/>
      <c r="D227" s="102" t="s">
        <v>19</v>
      </c>
      <c r="E227" s="78"/>
      <c r="F227" s="79" t="s">
        <v>118</v>
      </c>
      <c r="H227" t="str">
        <f t="shared" si="4"/>
        <v>Pendiente</v>
      </c>
      <c r="J227" s="53" t="str">
        <f>IF(H227="Pendiente","-",INDEX('Equipos (cálculos)'!K$2:K$19,MATCH($B227,'Equipos (cálculos)'!$A$2:$A$19,0)))</f>
        <v>-</v>
      </c>
      <c r="K227" s="53" t="str">
        <f>IF(H227="Pendiente","-",INDEX('Equipos (cálculos)'!K$2:K$19,MATCH($F227,'Equipos (cálculos)'!$A$2:$A$19,0)))</f>
        <v>-</v>
      </c>
      <c r="M227" t="str">
        <f>IF(H227="Pendiente","-",INDEX('Equipos (cálculos)'!R$2:R$19,MATCH($B227,'Equipos (cálculos)'!$A$2:$A$19,0)))</f>
        <v>-</v>
      </c>
      <c r="N227" t="str">
        <f>IF(H227="Pendiente","-",INDEX('Equipos (cálculos)'!R$2:R$19,MATCH($F227,'Equipos (cálculos)'!$A$2:$A$19,0)))</f>
        <v>-</v>
      </c>
    </row>
    <row r="228" spans="1:14" x14ac:dyDescent="0.2">
      <c r="A228" s="94">
        <v>26</v>
      </c>
      <c r="B228" s="107" t="s">
        <v>122</v>
      </c>
      <c r="C228" s="80"/>
      <c r="D228" s="103" t="s">
        <v>19</v>
      </c>
      <c r="E228" s="80"/>
      <c r="F228" s="81" t="s">
        <v>116</v>
      </c>
      <c r="H228" t="str">
        <f t="shared" si="4"/>
        <v>Pendiente</v>
      </c>
      <c r="J228" s="53" t="str">
        <f>IF(H228="Pendiente","-",INDEX('Equipos (cálculos)'!K$2:K$19,MATCH($B228,'Equipos (cálculos)'!$A$2:$A$19,0)))</f>
        <v>-</v>
      </c>
      <c r="K228" s="53" t="str">
        <f>IF(H228="Pendiente","-",INDEX('Equipos (cálculos)'!K$2:K$19,MATCH($F228,'Equipos (cálculos)'!$A$2:$A$19,0)))</f>
        <v>-</v>
      </c>
      <c r="M228" t="str">
        <f>IF(H228="Pendiente","-",INDEX('Equipos (cálculos)'!R$2:R$19,MATCH($B228,'Equipos (cálculos)'!$A$2:$A$19,0)))</f>
        <v>-</v>
      </c>
      <c r="N228" t="str">
        <f>IF(H228="Pendiente","-",INDEX('Equipos (cálculos)'!R$2:R$19,MATCH($F228,'Equipos (cálculos)'!$A$2:$A$19,0)))</f>
        <v>-</v>
      </c>
    </row>
    <row r="229" spans="1:14" x14ac:dyDescent="0.2">
      <c r="A229" s="94">
        <v>26</v>
      </c>
      <c r="B229" s="107" t="s">
        <v>117</v>
      </c>
      <c r="C229" s="80"/>
      <c r="D229" s="103" t="s">
        <v>19</v>
      </c>
      <c r="E229" s="80"/>
      <c r="F229" s="81" t="s">
        <v>123</v>
      </c>
      <c r="H229" t="str">
        <f t="shared" si="4"/>
        <v>Pendiente</v>
      </c>
      <c r="J229" s="53" t="str">
        <f>IF(H229="Pendiente","-",INDEX('Equipos (cálculos)'!K$2:K$19,MATCH($B229,'Equipos (cálculos)'!$A$2:$A$19,0)))</f>
        <v>-</v>
      </c>
      <c r="K229" s="53" t="str">
        <f>IF(H229="Pendiente","-",INDEX('Equipos (cálculos)'!K$2:K$19,MATCH($F229,'Equipos (cálculos)'!$A$2:$A$19,0)))</f>
        <v>-</v>
      </c>
      <c r="M229" t="str">
        <f>IF(H229="Pendiente","-",INDEX('Equipos (cálculos)'!R$2:R$19,MATCH($B229,'Equipos (cálculos)'!$A$2:$A$19,0)))</f>
        <v>-</v>
      </c>
      <c r="N229" t="str">
        <f>IF(H229="Pendiente","-",INDEX('Equipos (cálculos)'!R$2:R$19,MATCH($F229,'Equipos (cálculos)'!$A$2:$A$19,0)))</f>
        <v>-</v>
      </c>
    </row>
    <row r="230" spans="1:14" x14ac:dyDescent="0.2">
      <c r="A230" s="94">
        <v>26</v>
      </c>
      <c r="B230" s="107" t="s">
        <v>119</v>
      </c>
      <c r="C230" s="80"/>
      <c r="D230" s="103" t="s">
        <v>19</v>
      </c>
      <c r="E230" s="80"/>
      <c r="F230" s="81" t="s">
        <v>115</v>
      </c>
      <c r="H230" t="str">
        <f t="shared" si="4"/>
        <v>Pendiente</v>
      </c>
      <c r="J230" s="53" t="str">
        <f>IF(H230="Pendiente","-",INDEX('Equipos (cálculos)'!K$2:K$19,MATCH($B230,'Equipos (cálculos)'!$A$2:$A$19,0)))</f>
        <v>-</v>
      </c>
      <c r="K230" s="53" t="str">
        <f>IF(H230="Pendiente","-",INDEX('Equipos (cálculos)'!K$2:K$19,MATCH($F230,'Equipos (cálculos)'!$A$2:$A$19,0)))</f>
        <v>-</v>
      </c>
      <c r="M230" t="str">
        <f>IF(H230="Pendiente","-",INDEX('Equipos (cálculos)'!R$2:R$19,MATCH($B230,'Equipos (cálculos)'!$A$2:$A$19,0)))</f>
        <v>-</v>
      </c>
      <c r="N230" t="str">
        <f>IF(H230="Pendiente","-",INDEX('Equipos (cálculos)'!R$2:R$19,MATCH($F230,'Equipos (cálculos)'!$A$2:$A$19,0)))</f>
        <v>-</v>
      </c>
    </row>
    <row r="231" spans="1:14" x14ac:dyDescent="0.2">
      <c r="A231" s="94">
        <v>26</v>
      </c>
      <c r="B231" s="107" t="s">
        <v>121</v>
      </c>
      <c r="C231" s="80"/>
      <c r="D231" s="103" t="s">
        <v>19</v>
      </c>
      <c r="E231" s="80"/>
      <c r="F231" s="81" t="s">
        <v>114</v>
      </c>
      <c r="H231" t="str">
        <f t="shared" si="4"/>
        <v>Pendiente</v>
      </c>
      <c r="J231" s="53" t="str">
        <f>IF(H231="Pendiente","-",INDEX('Equipos (cálculos)'!K$2:K$19,MATCH($B231,'Equipos (cálculos)'!$A$2:$A$19,0)))</f>
        <v>-</v>
      </c>
      <c r="K231" s="53" t="str">
        <f>IF(H231="Pendiente","-",INDEX('Equipos (cálculos)'!K$2:K$19,MATCH($F231,'Equipos (cálculos)'!$A$2:$A$19,0)))</f>
        <v>-</v>
      </c>
      <c r="M231" t="str">
        <f>IF(H231="Pendiente","-",INDEX('Equipos (cálculos)'!R$2:R$19,MATCH($B231,'Equipos (cálculos)'!$A$2:$A$19,0)))</f>
        <v>-</v>
      </c>
      <c r="N231" t="str">
        <f>IF(H231="Pendiente","-",INDEX('Equipos (cálculos)'!R$2:R$19,MATCH($F231,'Equipos (cálculos)'!$A$2:$A$19,0)))</f>
        <v>-</v>
      </c>
    </row>
    <row r="232" spans="1:14" x14ac:dyDescent="0.2">
      <c r="A232" s="94">
        <v>26</v>
      </c>
      <c r="B232" s="107" t="s">
        <v>127</v>
      </c>
      <c r="C232" s="80"/>
      <c r="D232" s="103" t="s">
        <v>19</v>
      </c>
      <c r="E232" s="80"/>
      <c r="F232" s="81" t="s">
        <v>131</v>
      </c>
      <c r="H232" t="str">
        <f t="shared" si="4"/>
        <v>Pendiente</v>
      </c>
      <c r="J232" s="53" t="str">
        <f>IF(H232="Pendiente","-",INDEX('Equipos (cálculos)'!K$2:K$19,MATCH($B232,'Equipos (cálculos)'!$A$2:$A$19,0)))</f>
        <v>-</v>
      </c>
      <c r="K232" s="53" t="str">
        <f>IF(H232="Pendiente","-",INDEX('Equipos (cálculos)'!K$2:K$19,MATCH($F232,'Equipos (cálculos)'!$A$2:$A$19,0)))</f>
        <v>-</v>
      </c>
      <c r="M232" t="str">
        <f>IF(H232="Pendiente","-",INDEX('Equipos (cálculos)'!R$2:R$19,MATCH($B232,'Equipos (cálculos)'!$A$2:$A$19,0)))</f>
        <v>-</v>
      </c>
      <c r="N232" t="str">
        <f>IF(H232="Pendiente","-",INDEX('Equipos (cálculos)'!R$2:R$19,MATCH($F232,'Equipos (cálculos)'!$A$2:$A$19,0)))</f>
        <v>-</v>
      </c>
    </row>
    <row r="233" spans="1:14" x14ac:dyDescent="0.2">
      <c r="A233" s="94">
        <v>26</v>
      </c>
      <c r="B233" s="107" t="s">
        <v>125</v>
      </c>
      <c r="C233" s="80"/>
      <c r="D233" s="103" t="s">
        <v>19</v>
      </c>
      <c r="E233" s="80"/>
      <c r="F233" s="81" t="s">
        <v>124</v>
      </c>
      <c r="H233" t="str">
        <f t="shared" si="4"/>
        <v>Pendiente</v>
      </c>
      <c r="J233" s="53" t="str">
        <f>IF(H233="Pendiente","-",INDEX('Equipos (cálculos)'!K$2:K$19,MATCH($B233,'Equipos (cálculos)'!$A$2:$A$19,0)))</f>
        <v>-</v>
      </c>
      <c r="K233" s="53" t="str">
        <f>IF(H233="Pendiente","-",INDEX('Equipos (cálculos)'!K$2:K$19,MATCH($F233,'Equipos (cálculos)'!$A$2:$A$19,0)))</f>
        <v>-</v>
      </c>
      <c r="M233" t="str">
        <f>IF(H233="Pendiente","-",INDEX('Equipos (cálculos)'!R$2:R$19,MATCH($B233,'Equipos (cálculos)'!$A$2:$A$19,0)))</f>
        <v>-</v>
      </c>
      <c r="N233" t="str">
        <f>IF(H233="Pendiente","-",INDEX('Equipos (cálculos)'!R$2:R$19,MATCH($F233,'Equipos (cálculos)'!$A$2:$A$19,0)))</f>
        <v>-</v>
      </c>
    </row>
    <row r="234" spans="1:14" x14ac:dyDescent="0.2">
      <c r="A234" s="94">
        <v>26</v>
      </c>
      <c r="B234" s="107" t="s">
        <v>130</v>
      </c>
      <c r="C234" s="80"/>
      <c r="D234" s="103" t="s">
        <v>19</v>
      </c>
      <c r="E234" s="80"/>
      <c r="F234" s="81" t="s">
        <v>126</v>
      </c>
      <c r="H234" t="str">
        <f t="shared" si="4"/>
        <v>Pendiente</v>
      </c>
      <c r="J234" s="53" t="str">
        <f>IF(H234="Pendiente","-",INDEX('Equipos (cálculos)'!K$2:K$19,MATCH($B234,'Equipos (cálculos)'!$A$2:$A$19,0)))</f>
        <v>-</v>
      </c>
      <c r="K234" s="53" t="str">
        <f>IF(H234="Pendiente","-",INDEX('Equipos (cálculos)'!K$2:K$19,MATCH($F234,'Equipos (cálculos)'!$A$2:$A$19,0)))</f>
        <v>-</v>
      </c>
      <c r="M234" t="str">
        <f>IF(H234="Pendiente","-",INDEX('Equipos (cálculos)'!R$2:R$19,MATCH($B234,'Equipos (cálculos)'!$A$2:$A$19,0)))</f>
        <v>-</v>
      </c>
      <c r="N234" t="str">
        <f>IF(H234="Pendiente","-",INDEX('Equipos (cálculos)'!R$2:R$19,MATCH($F234,'Equipos (cálculos)'!$A$2:$A$19,0)))</f>
        <v>-</v>
      </c>
    </row>
    <row r="235" spans="1:14" ht="17" thickBot="1" x14ac:dyDescent="0.25">
      <c r="A235" s="110">
        <v>26</v>
      </c>
      <c r="B235" s="108" t="s">
        <v>128</v>
      </c>
      <c r="C235" s="82"/>
      <c r="D235" s="105" t="s">
        <v>19</v>
      </c>
      <c r="E235" s="82"/>
      <c r="F235" s="83" t="s">
        <v>129</v>
      </c>
      <c r="H235" t="str">
        <f t="shared" si="4"/>
        <v>Pendiente</v>
      </c>
      <c r="J235" s="53" t="str">
        <f>IF(H235="Pendiente","-",INDEX('Equipos (cálculos)'!K$2:K$19,MATCH($B235,'Equipos (cálculos)'!$A$2:$A$19,0)))</f>
        <v>-</v>
      </c>
      <c r="K235" s="53" t="str">
        <f>IF(H235="Pendiente","-",INDEX('Equipos (cálculos)'!K$2:K$19,MATCH($F235,'Equipos (cálculos)'!$A$2:$A$19,0)))</f>
        <v>-</v>
      </c>
      <c r="M235" t="str">
        <f>IF(H235="Pendiente","-",INDEX('Equipos (cálculos)'!R$2:R$19,MATCH($B235,'Equipos (cálculos)'!$A$2:$A$19,0)))</f>
        <v>-</v>
      </c>
      <c r="N235" t="str">
        <f>IF(H235="Pendiente","-",INDEX('Equipos (cálculos)'!R$2:R$19,MATCH($F235,'Equipos (cálculos)'!$A$2:$A$19,0)))</f>
        <v>-</v>
      </c>
    </row>
    <row r="236" spans="1:14" x14ac:dyDescent="0.2">
      <c r="A236" s="109">
        <v>27</v>
      </c>
      <c r="B236" s="106" t="s">
        <v>129</v>
      </c>
      <c r="C236" s="78"/>
      <c r="D236" s="102" t="s">
        <v>19</v>
      </c>
      <c r="E236" s="78"/>
      <c r="F236" s="79" t="s">
        <v>120</v>
      </c>
      <c r="H236" t="str">
        <f t="shared" si="4"/>
        <v>Pendiente</v>
      </c>
      <c r="J236" s="53" t="str">
        <f>IF(H236="Pendiente","-",INDEX('Equipos (cálculos)'!K$2:K$19,MATCH($B236,'Equipos (cálculos)'!$A$2:$A$19,0)))</f>
        <v>-</v>
      </c>
      <c r="K236" s="53" t="str">
        <f>IF(H236="Pendiente","-",INDEX('Equipos (cálculos)'!K$2:K$19,MATCH($F236,'Equipos (cálculos)'!$A$2:$A$19,0)))</f>
        <v>-</v>
      </c>
      <c r="M236" t="str">
        <f>IF(H236="Pendiente","-",INDEX('Equipos (cálculos)'!R$2:R$19,MATCH($B236,'Equipos (cálculos)'!$A$2:$A$19,0)))</f>
        <v>-</v>
      </c>
      <c r="N236" t="str">
        <f>IF(H236="Pendiente","-",INDEX('Equipos (cálculos)'!R$2:R$19,MATCH($F236,'Equipos (cálculos)'!$A$2:$A$19,0)))</f>
        <v>-</v>
      </c>
    </row>
    <row r="237" spans="1:14" x14ac:dyDescent="0.2">
      <c r="A237" s="94">
        <v>27</v>
      </c>
      <c r="B237" s="107" t="s">
        <v>118</v>
      </c>
      <c r="C237" s="80"/>
      <c r="D237" s="103" t="s">
        <v>19</v>
      </c>
      <c r="E237" s="80"/>
      <c r="F237" s="81" t="s">
        <v>122</v>
      </c>
      <c r="H237" t="str">
        <f t="shared" si="4"/>
        <v>Pendiente</v>
      </c>
      <c r="J237" s="53" t="str">
        <f>IF(H237="Pendiente","-",INDEX('Equipos (cálculos)'!K$2:K$19,MATCH($B237,'Equipos (cálculos)'!$A$2:$A$19,0)))</f>
        <v>-</v>
      </c>
      <c r="K237" s="53" t="str">
        <f>IF(H237="Pendiente","-",INDEX('Equipos (cálculos)'!K$2:K$19,MATCH($F237,'Equipos (cálculos)'!$A$2:$A$19,0)))</f>
        <v>-</v>
      </c>
      <c r="M237" t="str">
        <f>IF(H237="Pendiente","-",INDEX('Equipos (cálculos)'!R$2:R$19,MATCH($B237,'Equipos (cálculos)'!$A$2:$A$19,0)))</f>
        <v>-</v>
      </c>
      <c r="N237" t="str">
        <f>IF(H237="Pendiente","-",INDEX('Equipos (cálculos)'!R$2:R$19,MATCH($F237,'Equipos (cálculos)'!$A$2:$A$19,0)))</f>
        <v>-</v>
      </c>
    </row>
    <row r="238" spans="1:14" x14ac:dyDescent="0.2">
      <c r="A238" s="94">
        <v>27</v>
      </c>
      <c r="B238" s="107" t="s">
        <v>116</v>
      </c>
      <c r="C238" s="80"/>
      <c r="D238" s="103" t="s">
        <v>19</v>
      </c>
      <c r="E238" s="80"/>
      <c r="F238" s="81" t="s">
        <v>117</v>
      </c>
      <c r="H238" t="str">
        <f t="shared" si="4"/>
        <v>Pendiente</v>
      </c>
      <c r="J238" s="53" t="str">
        <f>IF(H238="Pendiente","-",INDEX('Equipos (cálculos)'!K$2:K$19,MATCH($B238,'Equipos (cálculos)'!$A$2:$A$19,0)))</f>
        <v>-</v>
      </c>
      <c r="K238" s="53" t="str">
        <f>IF(H238="Pendiente","-",INDEX('Equipos (cálculos)'!K$2:K$19,MATCH($F238,'Equipos (cálculos)'!$A$2:$A$19,0)))</f>
        <v>-</v>
      </c>
      <c r="M238" t="str">
        <f>IF(H238="Pendiente","-",INDEX('Equipos (cálculos)'!R$2:R$19,MATCH($B238,'Equipos (cálculos)'!$A$2:$A$19,0)))</f>
        <v>-</v>
      </c>
      <c r="N238" t="str">
        <f>IF(H238="Pendiente","-",INDEX('Equipos (cálculos)'!R$2:R$19,MATCH($F238,'Equipos (cálculos)'!$A$2:$A$19,0)))</f>
        <v>-</v>
      </c>
    </row>
    <row r="239" spans="1:14" x14ac:dyDescent="0.2">
      <c r="A239" s="94">
        <v>27</v>
      </c>
      <c r="B239" s="107" t="s">
        <v>123</v>
      </c>
      <c r="C239" s="80"/>
      <c r="D239" s="103" t="s">
        <v>19</v>
      </c>
      <c r="E239" s="80"/>
      <c r="F239" s="81" t="s">
        <v>119</v>
      </c>
      <c r="H239" t="str">
        <f t="shared" si="4"/>
        <v>Pendiente</v>
      </c>
      <c r="J239" s="53" t="str">
        <f>IF(H239="Pendiente","-",INDEX('Equipos (cálculos)'!K$2:K$19,MATCH($B239,'Equipos (cálculos)'!$A$2:$A$19,0)))</f>
        <v>-</v>
      </c>
      <c r="K239" s="53" t="str">
        <f>IF(H239="Pendiente","-",INDEX('Equipos (cálculos)'!K$2:K$19,MATCH($F239,'Equipos (cálculos)'!$A$2:$A$19,0)))</f>
        <v>-</v>
      </c>
      <c r="M239" t="str">
        <f>IF(H239="Pendiente","-",INDEX('Equipos (cálculos)'!R$2:R$19,MATCH($B239,'Equipos (cálculos)'!$A$2:$A$19,0)))</f>
        <v>-</v>
      </c>
      <c r="N239" t="str">
        <f>IF(H239="Pendiente","-",INDEX('Equipos (cálculos)'!R$2:R$19,MATCH($F239,'Equipos (cálculos)'!$A$2:$A$19,0)))</f>
        <v>-</v>
      </c>
    </row>
    <row r="240" spans="1:14" x14ac:dyDescent="0.2">
      <c r="A240" s="94">
        <v>27</v>
      </c>
      <c r="B240" s="107" t="s">
        <v>115</v>
      </c>
      <c r="C240" s="80"/>
      <c r="D240" s="103" t="s">
        <v>19</v>
      </c>
      <c r="E240" s="80"/>
      <c r="F240" s="81" t="s">
        <v>121</v>
      </c>
      <c r="H240" t="str">
        <f t="shared" si="4"/>
        <v>Pendiente</v>
      </c>
      <c r="J240" s="53" t="str">
        <f>IF(H240="Pendiente","-",INDEX('Equipos (cálculos)'!K$2:K$19,MATCH($B240,'Equipos (cálculos)'!$A$2:$A$19,0)))</f>
        <v>-</v>
      </c>
      <c r="K240" s="53" t="str">
        <f>IF(H240="Pendiente","-",INDEX('Equipos (cálculos)'!K$2:K$19,MATCH($F240,'Equipos (cálculos)'!$A$2:$A$19,0)))</f>
        <v>-</v>
      </c>
      <c r="M240" t="str">
        <f>IF(H240="Pendiente","-",INDEX('Equipos (cálculos)'!R$2:R$19,MATCH($B240,'Equipos (cálculos)'!$A$2:$A$19,0)))</f>
        <v>-</v>
      </c>
      <c r="N240" t="str">
        <f>IF(H240="Pendiente","-",INDEX('Equipos (cálculos)'!R$2:R$19,MATCH($F240,'Equipos (cálculos)'!$A$2:$A$19,0)))</f>
        <v>-</v>
      </c>
    </row>
    <row r="241" spans="1:14" x14ac:dyDescent="0.2">
      <c r="A241" s="94">
        <v>27</v>
      </c>
      <c r="B241" s="107" t="s">
        <v>114</v>
      </c>
      <c r="C241" s="80"/>
      <c r="D241" s="103" t="s">
        <v>19</v>
      </c>
      <c r="E241" s="80"/>
      <c r="F241" s="81" t="s">
        <v>127</v>
      </c>
      <c r="H241" t="str">
        <f t="shared" si="4"/>
        <v>Pendiente</v>
      </c>
      <c r="J241" s="53" t="str">
        <f>IF(H241="Pendiente","-",INDEX('Equipos (cálculos)'!K$2:K$19,MATCH($B241,'Equipos (cálculos)'!$A$2:$A$19,0)))</f>
        <v>-</v>
      </c>
      <c r="K241" s="53" t="str">
        <f>IF(H241="Pendiente","-",INDEX('Equipos (cálculos)'!K$2:K$19,MATCH($F241,'Equipos (cálculos)'!$A$2:$A$19,0)))</f>
        <v>-</v>
      </c>
      <c r="M241" t="str">
        <f>IF(H241="Pendiente","-",INDEX('Equipos (cálculos)'!R$2:R$19,MATCH($B241,'Equipos (cálculos)'!$A$2:$A$19,0)))</f>
        <v>-</v>
      </c>
      <c r="N241" t="str">
        <f>IF(H241="Pendiente","-",INDEX('Equipos (cálculos)'!R$2:R$19,MATCH($F241,'Equipos (cálculos)'!$A$2:$A$19,0)))</f>
        <v>-</v>
      </c>
    </row>
    <row r="242" spans="1:14" x14ac:dyDescent="0.2">
      <c r="A242" s="94">
        <v>27</v>
      </c>
      <c r="B242" s="107" t="s">
        <v>131</v>
      </c>
      <c r="C242" s="80"/>
      <c r="D242" s="103" t="s">
        <v>19</v>
      </c>
      <c r="E242" s="80"/>
      <c r="F242" s="81" t="s">
        <v>125</v>
      </c>
      <c r="H242" t="str">
        <f t="shared" si="4"/>
        <v>Pendiente</v>
      </c>
      <c r="J242" s="53" t="str">
        <f>IF(H242="Pendiente","-",INDEX('Equipos (cálculos)'!K$2:K$19,MATCH($B242,'Equipos (cálculos)'!$A$2:$A$19,0)))</f>
        <v>-</v>
      </c>
      <c r="K242" s="53" t="str">
        <f>IF(H242="Pendiente","-",INDEX('Equipos (cálculos)'!K$2:K$19,MATCH($F242,'Equipos (cálculos)'!$A$2:$A$19,0)))</f>
        <v>-</v>
      </c>
      <c r="M242" t="str">
        <f>IF(H242="Pendiente","-",INDEX('Equipos (cálculos)'!R$2:R$19,MATCH($B242,'Equipos (cálculos)'!$A$2:$A$19,0)))</f>
        <v>-</v>
      </c>
      <c r="N242" t="str">
        <f>IF(H242="Pendiente","-",INDEX('Equipos (cálculos)'!R$2:R$19,MATCH($F242,'Equipos (cálculos)'!$A$2:$A$19,0)))</f>
        <v>-</v>
      </c>
    </row>
    <row r="243" spans="1:14" x14ac:dyDescent="0.2">
      <c r="A243" s="94">
        <v>27</v>
      </c>
      <c r="B243" s="107" t="s">
        <v>124</v>
      </c>
      <c r="C243" s="80"/>
      <c r="D243" s="103" t="s">
        <v>19</v>
      </c>
      <c r="E243" s="80"/>
      <c r="F243" s="81" t="s">
        <v>130</v>
      </c>
      <c r="H243" t="str">
        <f t="shared" si="4"/>
        <v>Pendiente</v>
      </c>
      <c r="J243" s="53" t="str">
        <f>IF(H243="Pendiente","-",INDEX('Equipos (cálculos)'!K$2:K$19,MATCH($B243,'Equipos (cálculos)'!$A$2:$A$19,0)))</f>
        <v>-</v>
      </c>
      <c r="K243" s="53" t="str">
        <f>IF(H243="Pendiente","-",INDEX('Equipos (cálculos)'!K$2:K$19,MATCH($F243,'Equipos (cálculos)'!$A$2:$A$19,0)))</f>
        <v>-</v>
      </c>
      <c r="M243" t="str">
        <f>IF(H243="Pendiente","-",INDEX('Equipos (cálculos)'!R$2:R$19,MATCH($B243,'Equipos (cálculos)'!$A$2:$A$19,0)))</f>
        <v>-</v>
      </c>
      <c r="N243" t="str">
        <f>IF(H243="Pendiente","-",INDEX('Equipos (cálculos)'!R$2:R$19,MATCH($F243,'Equipos (cálculos)'!$A$2:$A$19,0)))</f>
        <v>-</v>
      </c>
    </row>
    <row r="244" spans="1:14" ht="17" thickBot="1" x14ac:dyDescent="0.25">
      <c r="A244" s="110">
        <v>27</v>
      </c>
      <c r="B244" s="108" t="s">
        <v>126</v>
      </c>
      <c r="C244" s="82"/>
      <c r="D244" s="105" t="s">
        <v>19</v>
      </c>
      <c r="E244" s="82"/>
      <c r="F244" s="83" t="s">
        <v>128</v>
      </c>
      <c r="H244" t="str">
        <f t="shared" si="4"/>
        <v>Pendiente</v>
      </c>
      <c r="J244" s="53" t="str">
        <f>IF(H244="Pendiente","-",INDEX('Equipos (cálculos)'!K$2:K$19,MATCH($B244,'Equipos (cálculos)'!$A$2:$A$19,0)))</f>
        <v>-</v>
      </c>
      <c r="K244" s="53" t="str">
        <f>IF(H244="Pendiente","-",INDEX('Equipos (cálculos)'!K$2:K$19,MATCH($F244,'Equipos (cálculos)'!$A$2:$A$19,0)))</f>
        <v>-</v>
      </c>
      <c r="M244" t="str">
        <f>IF(H244="Pendiente","-",INDEX('Equipos (cálculos)'!R$2:R$19,MATCH($B244,'Equipos (cálculos)'!$A$2:$A$19,0)))</f>
        <v>-</v>
      </c>
      <c r="N244" t="str">
        <f>IF(H244="Pendiente","-",INDEX('Equipos (cálculos)'!R$2:R$19,MATCH($F244,'Equipos (cálculos)'!$A$2:$A$19,0)))</f>
        <v>-</v>
      </c>
    </row>
    <row r="245" spans="1:14" x14ac:dyDescent="0.2">
      <c r="A245" s="109">
        <v>28</v>
      </c>
      <c r="B245" s="111" t="s">
        <v>122</v>
      </c>
      <c r="C245" s="85"/>
      <c r="D245" s="102" t="s">
        <v>19</v>
      </c>
      <c r="E245" s="85"/>
      <c r="F245" s="86" t="s">
        <v>120</v>
      </c>
      <c r="H245" t="str">
        <f t="shared" si="4"/>
        <v>Pendiente</v>
      </c>
      <c r="J245" s="53" t="str">
        <f>IF(H245="Pendiente","-",INDEX('Equipos (cálculos)'!K$2:K$19,MATCH($B245,'Equipos (cálculos)'!$A$2:$A$19,0)))</f>
        <v>-</v>
      </c>
      <c r="K245" s="53" t="str">
        <f>IF(H245="Pendiente","-",INDEX('Equipos (cálculos)'!K$2:K$19,MATCH($F245,'Equipos (cálculos)'!$A$2:$A$19,0)))</f>
        <v>-</v>
      </c>
      <c r="M245" t="str">
        <f>IF(H245="Pendiente","-",INDEX('Equipos (cálculos)'!R$2:R$19,MATCH($B245,'Equipos (cálculos)'!$A$2:$A$19,0)))</f>
        <v>-</v>
      </c>
      <c r="N245" t="str">
        <f>IF(H245="Pendiente","-",INDEX('Equipos (cálculos)'!R$2:R$19,MATCH($F245,'Equipos (cálculos)'!$A$2:$A$19,0)))</f>
        <v>-</v>
      </c>
    </row>
    <row r="246" spans="1:14" x14ac:dyDescent="0.2">
      <c r="A246" s="94">
        <v>28</v>
      </c>
      <c r="B246" s="112" t="s">
        <v>117</v>
      </c>
      <c r="C246" s="87"/>
      <c r="D246" s="103" t="s">
        <v>19</v>
      </c>
      <c r="E246" s="87"/>
      <c r="F246" s="88" t="s">
        <v>118</v>
      </c>
      <c r="H246" t="str">
        <f t="shared" si="4"/>
        <v>Pendiente</v>
      </c>
      <c r="J246" s="53" t="str">
        <f>IF(H246="Pendiente","-",INDEX('Equipos (cálculos)'!K$2:K$19,MATCH($B246,'Equipos (cálculos)'!$A$2:$A$19,0)))</f>
        <v>-</v>
      </c>
      <c r="K246" s="53" t="str">
        <f>IF(H246="Pendiente","-",INDEX('Equipos (cálculos)'!K$2:K$19,MATCH($F246,'Equipos (cálculos)'!$A$2:$A$19,0)))</f>
        <v>-</v>
      </c>
      <c r="M246" t="str">
        <f>IF(H246="Pendiente","-",INDEX('Equipos (cálculos)'!R$2:R$19,MATCH($B246,'Equipos (cálculos)'!$A$2:$A$19,0)))</f>
        <v>-</v>
      </c>
      <c r="N246" t="str">
        <f>IF(H246="Pendiente","-",INDEX('Equipos (cálculos)'!R$2:R$19,MATCH($F246,'Equipos (cálculos)'!$A$2:$A$19,0)))</f>
        <v>-</v>
      </c>
    </row>
    <row r="247" spans="1:14" x14ac:dyDescent="0.2">
      <c r="A247" s="94">
        <v>28</v>
      </c>
      <c r="B247" s="112" t="s">
        <v>119</v>
      </c>
      <c r="C247" s="87"/>
      <c r="D247" s="103" t="s">
        <v>19</v>
      </c>
      <c r="E247" s="87"/>
      <c r="F247" s="88" t="s">
        <v>116</v>
      </c>
      <c r="H247" t="str">
        <f t="shared" si="4"/>
        <v>Pendiente</v>
      </c>
      <c r="J247" s="53" t="str">
        <f>IF(H247="Pendiente","-",INDEX('Equipos (cálculos)'!K$2:K$19,MATCH($B247,'Equipos (cálculos)'!$A$2:$A$19,0)))</f>
        <v>-</v>
      </c>
      <c r="K247" s="53" t="str">
        <f>IF(H247="Pendiente","-",INDEX('Equipos (cálculos)'!K$2:K$19,MATCH($F247,'Equipos (cálculos)'!$A$2:$A$19,0)))</f>
        <v>-</v>
      </c>
      <c r="M247" t="str">
        <f>IF(H247="Pendiente","-",INDEX('Equipos (cálculos)'!R$2:R$19,MATCH($B247,'Equipos (cálculos)'!$A$2:$A$19,0)))</f>
        <v>-</v>
      </c>
      <c r="N247" t="str">
        <f>IF(H247="Pendiente","-",INDEX('Equipos (cálculos)'!R$2:R$19,MATCH($F247,'Equipos (cálculos)'!$A$2:$A$19,0)))</f>
        <v>-</v>
      </c>
    </row>
    <row r="248" spans="1:14" x14ac:dyDescent="0.2">
      <c r="A248" s="94">
        <v>28</v>
      </c>
      <c r="B248" s="112" t="s">
        <v>121</v>
      </c>
      <c r="C248" s="87"/>
      <c r="D248" s="103" t="s">
        <v>19</v>
      </c>
      <c r="E248" s="87"/>
      <c r="F248" s="88" t="s">
        <v>123</v>
      </c>
      <c r="H248" t="str">
        <f t="shared" si="4"/>
        <v>Pendiente</v>
      </c>
      <c r="J248" s="53" t="str">
        <f>IF(H248="Pendiente","-",INDEX('Equipos (cálculos)'!K$2:K$19,MATCH($B248,'Equipos (cálculos)'!$A$2:$A$19,0)))</f>
        <v>-</v>
      </c>
      <c r="K248" s="53" t="str">
        <f>IF(H248="Pendiente","-",INDEX('Equipos (cálculos)'!K$2:K$19,MATCH($F248,'Equipos (cálculos)'!$A$2:$A$19,0)))</f>
        <v>-</v>
      </c>
      <c r="M248" t="str">
        <f>IF(H248="Pendiente","-",INDEX('Equipos (cálculos)'!R$2:R$19,MATCH($B248,'Equipos (cálculos)'!$A$2:$A$19,0)))</f>
        <v>-</v>
      </c>
      <c r="N248" t="str">
        <f>IF(H248="Pendiente","-",INDEX('Equipos (cálculos)'!R$2:R$19,MATCH($F248,'Equipos (cálculos)'!$A$2:$A$19,0)))</f>
        <v>-</v>
      </c>
    </row>
    <row r="249" spans="1:14" x14ac:dyDescent="0.2">
      <c r="A249" s="94">
        <v>28</v>
      </c>
      <c r="B249" s="112" t="s">
        <v>127</v>
      </c>
      <c r="C249" s="87"/>
      <c r="D249" s="103" t="s">
        <v>19</v>
      </c>
      <c r="E249" s="87"/>
      <c r="F249" s="88" t="s">
        <v>115</v>
      </c>
      <c r="H249" t="str">
        <f t="shared" ref="H249:H307" si="5">IF(OR(C249="",E249=""),"Pendiente",IF(C249&gt;E249,"Local",IF(E249&gt;C249,"Visitante",IF(C249=E249,"Empate"))))</f>
        <v>Pendiente</v>
      </c>
      <c r="J249" s="53" t="str">
        <f>IF(H249="Pendiente","-",INDEX('Equipos (cálculos)'!K$2:K$19,MATCH($B249,'Equipos (cálculos)'!$A$2:$A$19,0)))</f>
        <v>-</v>
      </c>
      <c r="K249" s="53" t="str">
        <f>IF(H249="Pendiente","-",INDEX('Equipos (cálculos)'!K$2:K$19,MATCH($F249,'Equipos (cálculos)'!$A$2:$A$19,0)))</f>
        <v>-</v>
      </c>
      <c r="M249" t="str">
        <f>IF(H249="Pendiente","-",INDEX('Equipos (cálculos)'!R$2:R$19,MATCH($B249,'Equipos (cálculos)'!$A$2:$A$19,0)))</f>
        <v>-</v>
      </c>
      <c r="N249" t="str">
        <f>IF(H249="Pendiente","-",INDEX('Equipos (cálculos)'!R$2:R$19,MATCH($F249,'Equipos (cálculos)'!$A$2:$A$19,0)))</f>
        <v>-</v>
      </c>
    </row>
    <row r="250" spans="1:14" x14ac:dyDescent="0.2">
      <c r="A250" s="94">
        <v>28</v>
      </c>
      <c r="B250" s="112" t="s">
        <v>125</v>
      </c>
      <c r="C250" s="87"/>
      <c r="D250" s="103" t="s">
        <v>19</v>
      </c>
      <c r="E250" s="87"/>
      <c r="F250" s="88" t="s">
        <v>114</v>
      </c>
      <c r="H250" t="str">
        <f t="shared" si="5"/>
        <v>Pendiente</v>
      </c>
      <c r="J250" s="53" t="str">
        <f>IF(H250="Pendiente","-",INDEX('Equipos (cálculos)'!K$2:K$19,MATCH($B250,'Equipos (cálculos)'!$A$2:$A$19,0)))</f>
        <v>-</v>
      </c>
      <c r="K250" s="53" t="str">
        <f>IF(H250="Pendiente","-",INDEX('Equipos (cálculos)'!K$2:K$19,MATCH($F250,'Equipos (cálculos)'!$A$2:$A$19,0)))</f>
        <v>-</v>
      </c>
      <c r="M250" t="str">
        <f>IF(H250="Pendiente","-",INDEX('Equipos (cálculos)'!R$2:R$19,MATCH($B250,'Equipos (cálculos)'!$A$2:$A$19,0)))</f>
        <v>-</v>
      </c>
      <c r="N250" t="str">
        <f>IF(H250="Pendiente","-",INDEX('Equipos (cálculos)'!R$2:R$19,MATCH($F250,'Equipos (cálculos)'!$A$2:$A$19,0)))</f>
        <v>-</v>
      </c>
    </row>
    <row r="251" spans="1:14" x14ac:dyDescent="0.2">
      <c r="A251" s="94">
        <v>28</v>
      </c>
      <c r="B251" s="112" t="s">
        <v>130</v>
      </c>
      <c r="C251" s="87"/>
      <c r="D251" s="103" t="s">
        <v>19</v>
      </c>
      <c r="E251" s="87"/>
      <c r="F251" s="88" t="s">
        <v>131</v>
      </c>
      <c r="H251" t="str">
        <f t="shared" si="5"/>
        <v>Pendiente</v>
      </c>
      <c r="J251" s="53" t="str">
        <f>IF(H251="Pendiente","-",INDEX('Equipos (cálculos)'!K$2:K$19,MATCH($B251,'Equipos (cálculos)'!$A$2:$A$19,0)))</f>
        <v>-</v>
      </c>
      <c r="K251" s="53" t="str">
        <f>IF(H251="Pendiente","-",INDEX('Equipos (cálculos)'!K$2:K$19,MATCH($F251,'Equipos (cálculos)'!$A$2:$A$19,0)))</f>
        <v>-</v>
      </c>
      <c r="M251" t="str">
        <f>IF(H251="Pendiente","-",INDEX('Equipos (cálculos)'!R$2:R$19,MATCH($B251,'Equipos (cálculos)'!$A$2:$A$19,0)))</f>
        <v>-</v>
      </c>
      <c r="N251" t="str">
        <f>IF(H251="Pendiente","-",INDEX('Equipos (cálculos)'!R$2:R$19,MATCH($F251,'Equipos (cálculos)'!$A$2:$A$19,0)))</f>
        <v>-</v>
      </c>
    </row>
    <row r="252" spans="1:14" x14ac:dyDescent="0.2">
      <c r="A252" s="94">
        <v>28</v>
      </c>
      <c r="B252" s="112" t="s">
        <v>128</v>
      </c>
      <c r="C252" s="87"/>
      <c r="D252" s="103" t="s">
        <v>19</v>
      </c>
      <c r="E252" s="87"/>
      <c r="F252" s="88" t="s">
        <v>124</v>
      </c>
      <c r="H252" t="str">
        <f t="shared" si="5"/>
        <v>Pendiente</v>
      </c>
      <c r="J252" s="53" t="str">
        <f>IF(H252="Pendiente","-",INDEX('Equipos (cálculos)'!K$2:K$19,MATCH($B252,'Equipos (cálculos)'!$A$2:$A$19,0)))</f>
        <v>-</v>
      </c>
      <c r="K252" s="53" t="str">
        <f>IF(H252="Pendiente","-",INDEX('Equipos (cálculos)'!K$2:K$19,MATCH($F252,'Equipos (cálculos)'!$A$2:$A$19,0)))</f>
        <v>-</v>
      </c>
      <c r="M252" t="str">
        <f>IF(H252="Pendiente","-",INDEX('Equipos (cálculos)'!R$2:R$19,MATCH($B252,'Equipos (cálculos)'!$A$2:$A$19,0)))</f>
        <v>-</v>
      </c>
      <c r="N252" t="str">
        <f>IF(H252="Pendiente","-",INDEX('Equipos (cálculos)'!R$2:R$19,MATCH($F252,'Equipos (cálculos)'!$A$2:$A$19,0)))</f>
        <v>-</v>
      </c>
    </row>
    <row r="253" spans="1:14" ht="17" thickBot="1" x14ac:dyDescent="0.25">
      <c r="A253" s="110">
        <v>28</v>
      </c>
      <c r="B253" s="112" t="s">
        <v>126</v>
      </c>
      <c r="C253" s="87"/>
      <c r="D253" s="105" t="s">
        <v>19</v>
      </c>
      <c r="E253" s="87"/>
      <c r="F253" s="88" t="s">
        <v>129</v>
      </c>
      <c r="H253" t="str">
        <f t="shared" si="5"/>
        <v>Pendiente</v>
      </c>
      <c r="J253" s="53" t="str">
        <f>IF(H253="Pendiente","-",INDEX('Equipos (cálculos)'!K$2:K$19,MATCH($B253,'Equipos (cálculos)'!$A$2:$A$19,0)))</f>
        <v>-</v>
      </c>
      <c r="K253" s="53" t="str">
        <f>IF(H253="Pendiente","-",INDEX('Equipos (cálculos)'!K$2:K$19,MATCH($F253,'Equipos (cálculos)'!$A$2:$A$19,0)))</f>
        <v>-</v>
      </c>
      <c r="M253" t="str">
        <f>IF(H253="Pendiente","-",INDEX('Equipos (cálculos)'!R$2:R$19,MATCH($B253,'Equipos (cálculos)'!$A$2:$A$19,0)))</f>
        <v>-</v>
      </c>
      <c r="N253" t="str">
        <f>IF(H253="Pendiente","-",INDEX('Equipos (cálculos)'!R$2:R$19,MATCH($F253,'Equipos (cálculos)'!$A$2:$A$19,0)))</f>
        <v>-</v>
      </c>
    </row>
    <row r="254" spans="1:14" x14ac:dyDescent="0.2">
      <c r="A254" s="109">
        <v>29</v>
      </c>
      <c r="B254" s="111" t="s">
        <v>129</v>
      </c>
      <c r="C254" s="85"/>
      <c r="D254" s="102" t="s">
        <v>19</v>
      </c>
      <c r="E254" s="85"/>
      <c r="F254" s="86" t="s">
        <v>122</v>
      </c>
      <c r="H254" t="str">
        <f t="shared" si="5"/>
        <v>Pendiente</v>
      </c>
      <c r="J254" s="53" t="str">
        <f>IF(H254="Pendiente","-",INDEX('Equipos (cálculos)'!K$2:K$19,MATCH($B254,'Equipos (cálculos)'!$A$2:$A$19,0)))</f>
        <v>-</v>
      </c>
      <c r="K254" s="53" t="str">
        <f>IF(H254="Pendiente","-",INDEX('Equipos (cálculos)'!K$2:K$19,MATCH($F254,'Equipos (cálculos)'!$A$2:$A$19,0)))</f>
        <v>-</v>
      </c>
      <c r="M254" t="str">
        <f>IF(H254="Pendiente","-",INDEX('Equipos (cálculos)'!R$2:R$19,MATCH($B254,'Equipos (cálculos)'!$A$2:$A$19,0)))</f>
        <v>-</v>
      </c>
      <c r="N254" t="str">
        <f>IF(H254="Pendiente","-",INDEX('Equipos (cálculos)'!R$2:R$19,MATCH($F254,'Equipos (cálculos)'!$A$2:$A$19,0)))</f>
        <v>-</v>
      </c>
    </row>
    <row r="255" spans="1:14" x14ac:dyDescent="0.2">
      <c r="A255" s="94">
        <v>29</v>
      </c>
      <c r="B255" s="112" t="s">
        <v>120</v>
      </c>
      <c r="C255" s="87"/>
      <c r="D255" s="103" t="s">
        <v>19</v>
      </c>
      <c r="E255" s="87"/>
      <c r="F255" s="88" t="s">
        <v>117</v>
      </c>
      <c r="H255" t="str">
        <f t="shared" si="5"/>
        <v>Pendiente</v>
      </c>
      <c r="J255" s="53" t="str">
        <f>IF(H255="Pendiente","-",INDEX('Equipos (cálculos)'!K$2:K$19,MATCH($B255,'Equipos (cálculos)'!$A$2:$A$19,0)))</f>
        <v>-</v>
      </c>
      <c r="K255" s="53" t="str">
        <f>IF(H255="Pendiente","-",INDEX('Equipos (cálculos)'!K$2:K$19,MATCH($F255,'Equipos (cálculos)'!$A$2:$A$19,0)))</f>
        <v>-</v>
      </c>
      <c r="M255" t="str">
        <f>IF(H255="Pendiente","-",INDEX('Equipos (cálculos)'!R$2:R$19,MATCH($B255,'Equipos (cálculos)'!$A$2:$A$19,0)))</f>
        <v>-</v>
      </c>
      <c r="N255" t="str">
        <f>IF(H255="Pendiente","-",INDEX('Equipos (cálculos)'!R$2:R$19,MATCH($F255,'Equipos (cálculos)'!$A$2:$A$19,0)))</f>
        <v>-</v>
      </c>
    </row>
    <row r="256" spans="1:14" x14ac:dyDescent="0.2">
      <c r="A256" s="94">
        <v>29</v>
      </c>
      <c r="B256" s="112" t="s">
        <v>118</v>
      </c>
      <c r="C256" s="87"/>
      <c r="D256" s="103" t="s">
        <v>19</v>
      </c>
      <c r="E256" s="87"/>
      <c r="F256" s="88" t="s">
        <v>119</v>
      </c>
      <c r="H256" t="str">
        <f t="shared" si="5"/>
        <v>Pendiente</v>
      </c>
      <c r="J256" s="53" t="str">
        <f>IF(H256="Pendiente","-",INDEX('Equipos (cálculos)'!K$2:K$19,MATCH($B256,'Equipos (cálculos)'!$A$2:$A$19,0)))</f>
        <v>-</v>
      </c>
      <c r="K256" s="53" t="str">
        <f>IF(H256="Pendiente","-",INDEX('Equipos (cálculos)'!K$2:K$19,MATCH($F256,'Equipos (cálculos)'!$A$2:$A$19,0)))</f>
        <v>-</v>
      </c>
      <c r="M256" t="str">
        <f>IF(H256="Pendiente","-",INDEX('Equipos (cálculos)'!R$2:R$19,MATCH($B256,'Equipos (cálculos)'!$A$2:$A$19,0)))</f>
        <v>-</v>
      </c>
      <c r="N256" t="str">
        <f>IF(H256="Pendiente","-",INDEX('Equipos (cálculos)'!R$2:R$19,MATCH($F256,'Equipos (cálculos)'!$A$2:$A$19,0)))</f>
        <v>-</v>
      </c>
    </row>
    <row r="257" spans="1:14" x14ac:dyDescent="0.2">
      <c r="A257" s="94">
        <v>29</v>
      </c>
      <c r="B257" s="112" t="s">
        <v>116</v>
      </c>
      <c r="C257" s="87"/>
      <c r="D257" s="103" t="s">
        <v>19</v>
      </c>
      <c r="E257" s="87"/>
      <c r="F257" s="88" t="s">
        <v>121</v>
      </c>
      <c r="H257" t="str">
        <f t="shared" si="5"/>
        <v>Pendiente</v>
      </c>
      <c r="J257" s="53" t="str">
        <f>IF(H257="Pendiente","-",INDEX('Equipos (cálculos)'!K$2:K$19,MATCH($B257,'Equipos (cálculos)'!$A$2:$A$19,0)))</f>
        <v>-</v>
      </c>
      <c r="K257" s="53" t="str">
        <f>IF(H257="Pendiente","-",INDEX('Equipos (cálculos)'!K$2:K$19,MATCH($F257,'Equipos (cálculos)'!$A$2:$A$19,0)))</f>
        <v>-</v>
      </c>
      <c r="M257" t="str">
        <f>IF(H257="Pendiente","-",INDEX('Equipos (cálculos)'!R$2:R$19,MATCH($B257,'Equipos (cálculos)'!$A$2:$A$19,0)))</f>
        <v>-</v>
      </c>
      <c r="N257" t="str">
        <f>IF(H257="Pendiente","-",INDEX('Equipos (cálculos)'!R$2:R$19,MATCH($F257,'Equipos (cálculos)'!$A$2:$A$19,0)))</f>
        <v>-</v>
      </c>
    </row>
    <row r="258" spans="1:14" x14ac:dyDescent="0.2">
      <c r="A258" s="94">
        <v>29</v>
      </c>
      <c r="B258" s="112" t="s">
        <v>123</v>
      </c>
      <c r="C258" s="87"/>
      <c r="D258" s="103" t="s">
        <v>19</v>
      </c>
      <c r="E258" s="87"/>
      <c r="F258" s="88" t="s">
        <v>127</v>
      </c>
      <c r="H258" t="str">
        <f t="shared" si="5"/>
        <v>Pendiente</v>
      </c>
      <c r="J258" s="53" t="str">
        <f>IF(H258="Pendiente","-",INDEX('Equipos (cálculos)'!K$2:K$19,MATCH($B258,'Equipos (cálculos)'!$A$2:$A$19,0)))</f>
        <v>-</v>
      </c>
      <c r="K258" s="53" t="str">
        <f>IF(H258="Pendiente","-",INDEX('Equipos (cálculos)'!K$2:K$19,MATCH($F258,'Equipos (cálculos)'!$A$2:$A$19,0)))</f>
        <v>-</v>
      </c>
      <c r="M258" t="str">
        <f>IF(H258="Pendiente","-",INDEX('Equipos (cálculos)'!R$2:R$19,MATCH($B258,'Equipos (cálculos)'!$A$2:$A$19,0)))</f>
        <v>-</v>
      </c>
      <c r="N258" t="str">
        <f>IF(H258="Pendiente","-",INDEX('Equipos (cálculos)'!R$2:R$19,MATCH($F258,'Equipos (cálculos)'!$A$2:$A$19,0)))</f>
        <v>-</v>
      </c>
    </row>
    <row r="259" spans="1:14" x14ac:dyDescent="0.2">
      <c r="A259" s="94">
        <v>29</v>
      </c>
      <c r="B259" s="112" t="s">
        <v>115</v>
      </c>
      <c r="C259" s="87"/>
      <c r="D259" s="103" t="s">
        <v>19</v>
      </c>
      <c r="E259" s="87"/>
      <c r="F259" s="88" t="s">
        <v>125</v>
      </c>
      <c r="H259" t="str">
        <f t="shared" si="5"/>
        <v>Pendiente</v>
      </c>
      <c r="J259" s="53" t="str">
        <f>IF(H259="Pendiente","-",INDEX('Equipos (cálculos)'!K$2:K$19,MATCH($B259,'Equipos (cálculos)'!$A$2:$A$19,0)))</f>
        <v>-</v>
      </c>
      <c r="K259" s="53" t="str">
        <f>IF(H259="Pendiente","-",INDEX('Equipos (cálculos)'!K$2:K$19,MATCH($F259,'Equipos (cálculos)'!$A$2:$A$19,0)))</f>
        <v>-</v>
      </c>
      <c r="M259" t="str">
        <f>IF(H259="Pendiente","-",INDEX('Equipos (cálculos)'!R$2:R$19,MATCH($B259,'Equipos (cálculos)'!$A$2:$A$19,0)))</f>
        <v>-</v>
      </c>
      <c r="N259" t="str">
        <f>IF(H259="Pendiente","-",INDEX('Equipos (cálculos)'!R$2:R$19,MATCH($F259,'Equipos (cálculos)'!$A$2:$A$19,0)))</f>
        <v>-</v>
      </c>
    </row>
    <row r="260" spans="1:14" x14ac:dyDescent="0.2">
      <c r="A260" s="94">
        <v>29</v>
      </c>
      <c r="B260" s="112" t="s">
        <v>114</v>
      </c>
      <c r="C260" s="87"/>
      <c r="D260" s="103" t="s">
        <v>19</v>
      </c>
      <c r="E260" s="87"/>
      <c r="F260" s="88" t="s">
        <v>130</v>
      </c>
      <c r="H260" t="str">
        <f t="shared" si="5"/>
        <v>Pendiente</v>
      </c>
      <c r="J260" s="53" t="str">
        <f>IF(H260="Pendiente","-",INDEX('Equipos (cálculos)'!K$2:K$19,MATCH($B260,'Equipos (cálculos)'!$A$2:$A$19,0)))</f>
        <v>-</v>
      </c>
      <c r="K260" s="53" t="str">
        <f>IF(H260="Pendiente","-",INDEX('Equipos (cálculos)'!K$2:K$19,MATCH($F260,'Equipos (cálculos)'!$A$2:$A$19,0)))</f>
        <v>-</v>
      </c>
      <c r="M260" t="str">
        <f>IF(H260="Pendiente","-",INDEX('Equipos (cálculos)'!R$2:R$19,MATCH($B260,'Equipos (cálculos)'!$A$2:$A$19,0)))</f>
        <v>-</v>
      </c>
      <c r="N260" t="str">
        <f>IF(H260="Pendiente","-",INDEX('Equipos (cálculos)'!R$2:R$19,MATCH($F260,'Equipos (cálculos)'!$A$2:$A$19,0)))</f>
        <v>-</v>
      </c>
    </row>
    <row r="261" spans="1:14" x14ac:dyDescent="0.2">
      <c r="A261" s="94">
        <v>29</v>
      </c>
      <c r="B261" s="112" t="s">
        <v>131</v>
      </c>
      <c r="C261" s="87"/>
      <c r="D261" s="103" t="s">
        <v>19</v>
      </c>
      <c r="E261" s="87"/>
      <c r="F261" s="88" t="s">
        <v>128</v>
      </c>
      <c r="H261" t="str">
        <f t="shared" si="5"/>
        <v>Pendiente</v>
      </c>
      <c r="J261" s="53" t="str">
        <f>IF(H261="Pendiente","-",INDEX('Equipos (cálculos)'!K$2:K$19,MATCH($B261,'Equipos (cálculos)'!$A$2:$A$19,0)))</f>
        <v>-</v>
      </c>
      <c r="K261" s="53" t="str">
        <f>IF(H261="Pendiente","-",INDEX('Equipos (cálculos)'!K$2:K$19,MATCH($F261,'Equipos (cálculos)'!$A$2:$A$19,0)))</f>
        <v>-</v>
      </c>
      <c r="M261" t="str">
        <f>IF(H261="Pendiente","-",INDEX('Equipos (cálculos)'!R$2:R$19,MATCH($B261,'Equipos (cálculos)'!$A$2:$A$19,0)))</f>
        <v>-</v>
      </c>
      <c r="N261" t="str">
        <f>IF(H261="Pendiente","-",INDEX('Equipos (cálculos)'!R$2:R$19,MATCH($F261,'Equipos (cálculos)'!$A$2:$A$19,0)))</f>
        <v>-</v>
      </c>
    </row>
    <row r="262" spans="1:14" ht="17" thickBot="1" x14ac:dyDescent="0.25">
      <c r="A262" s="110">
        <v>29</v>
      </c>
      <c r="B262" s="113" t="s">
        <v>124</v>
      </c>
      <c r="C262" s="89"/>
      <c r="D262" s="105" t="s">
        <v>19</v>
      </c>
      <c r="E262" s="89"/>
      <c r="F262" s="90" t="s">
        <v>126</v>
      </c>
      <c r="H262" t="str">
        <f t="shared" si="5"/>
        <v>Pendiente</v>
      </c>
      <c r="J262" s="53" t="str">
        <f>IF(H262="Pendiente","-",INDEX('Equipos (cálculos)'!K$2:K$19,MATCH($B262,'Equipos (cálculos)'!$A$2:$A$19,0)))</f>
        <v>-</v>
      </c>
      <c r="K262" s="53" t="str">
        <f>IF(H262="Pendiente","-",INDEX('Equipos (cálculos)'!K$2:K$19,MATCH($F262,'Equipos (cálculos)'!$A$2:$A$19,0)))</f>
        <v>-</v>
      </c>
      <c r="M262" t="str">
        <f>IF(H262="Pendiente","-",INDEX('Equipos (cálculos)'!R$2:R$19,MATCH($B262,'Equipos (cálculos)'!$A$2:$A$19,0)))</f>
        <v>-</v>
      </c>
      <c r="N262" t="str">
        <f>IF(H262="Pendiente","-",INDEX('Equipos (cálculos)'!R$2:R$19,MATCH($F262,'Equipos (cálculos)'!$A$2:$A$19,0)))</f>
        <v>-</v>
      </c>
    </row>
    <row r="263" spans="1:14" x14ac:dyDescent="0.2">
      <c r="A263" s="109">
        <v>30</v>
      </c>
      <c r="B263" s="111" t="s">
        <v>117</v>
      </c>
      <c r="C263" s="85"/>
      <c r="D263" s="102" t="s">
        <v>19</v>
      </c>
      <c r="E263" s="85"/>
      <c r="F263" s="86" t="s">
        <v>122</v>
      </c>
      <c r="H263" t="str">
        <f t="shared" si="5"/>
        <v>Pendiente</v>
      </c>
      <c r="J263" s="53" t="str">
        <f>IF(H263="Pendiente","-",INDEX('Equipos (cálculos)'!K$2:K$19,MATCH($B263,'Equipos (cálculos)'!$A$2:$A$19,0)))</f>
        <v>-</v>
      </c>
      <c r="K263" s="53" t="str">
        <f>IF(H263="Pendiente","-",INDEX('Equipos (cálculos)'!K$2:K$19,MATCH($F263,'Equipos (cálculos)'!$A$2:$A$19,0)))</f>
        <v>-</v>
      </c>
      <c r="M263" t="str">
        <f>IF(H263="Pendiente","-",INDEX('Equipos (cálculos)'!R$2:R$19,MATCH($B263,'Equipos (cálculos)'!$A$2:$A$19,0)))</f>
        <v>-</v>
      </c>
      <c r="N263" t="str">
        <f>IF(H263="Pendiente","-",INDEX('Equipos (cálculos)'!R$2:R$19,MATCH($F263,'Equipos (cálculos)'!$A$2:$A$19,0)))</f>
        <v>-</v>
      </c>
    </row>
    <row r="264" spans="1:14" x14ac:dyDescent="0.2">
      <c r="A264" s="94">
        <v>30</v>
      </c>
      <c r="B264" s="112" t="s">
        <v>119</v>
      </c>
      <c r="C264" s="87"/>
      <c r="D264" s="103" t="s">
        <v>19</v>
      </c>
      <c r="E264" s="87"/>
      <c r="F264" s="88" t="s">
        <v>120</v>
      </c>
      <c r="H264" t="str">
        <f t="shared" si="5"/>
        <v>Pendiente</v>
      </c>
      <c r="J264" s="53" t="str">
        <f>IF(H264="Pendiente","-",INDEX('Equipos (cálculos)'!K$2:K$19,MATCH($B264,'Equipos (cálculos)'!$A$2:$A$19,0)))</f>
        <v>-</v>
      </c>
      <c r="K264" s="53" t="str">
        <f>IF(H264="Pendiente","-",INDEX('Equipos (cálculos)'!K$2:K$19,MATCH($F264,'Equipos (cálculos)'!$A$2:$A$19,0)))</f>
        <v>-</v>
      </c>
      <c r="M264" t="str">
        <f>IF(H264="Pendiente","-",INDEX('Equipos (cálculos)'!R$2:R$19,MATCH($B264,'Equipos (cálculos)'!$A$2:$A$19,0)))</f>
        <v>-</v>
      </c>
      <c r="N264" t="str">
        <f>IF(H264="Pendiente","-",INDEX('Equipos (cálculos)'!R$2:R$19,MATCH($F264,'Equipos (cálculos)'!$A$2:$A$19,0)))</f>
        <v>-</v>
      </c>
    </row>
    <row r="265" spans="1:14" x14ac:dyDescent="0.2">
      <c r="A265" s="94">
        <v>30</v>
      </c>
      <c r="B265" s="112" t="s">
        <v>121</v>
      </c>
      <c r="C265" s="87"/>
      <c r="D265" s="103" t="s">
        <v>19</v>
      </c>
      <c r="E265" s="87"/>
      <c r="F265" s="88" t="s">
        <v>118</v>
      </c>
      <c r="H265" t="str">
        <f t="shared" si="5"/>
        <v>Pendiente</v>
      </c>
      <c r="J265" s="53" t="str">
        <f>IF(H265="Pendiente","-",INDEX('Equipos (cálculos)'!K$2:K$19,MATCH($B265,'Equipos (cálculos)'!$A$2:$A$19,0)))</f>
        <v>-</v>
      </c>
      <c r="K265" s="53" t="str">
        <f>IF(H265="Pendiente","-",INDEX('Equipos (cálculos)'!K$2:K$19,MATCH($F265,'Equipos (cálculos)'!$A$2:$A$19,0)))</f>
        <v>-</v>
      </c>
      <c r="M265" t="str">
        <f>IF(H265="Pendiente","-",INDEX('Equipos (cálculos)'!R$2:R$19,MATCH($B265,'Equipos (cálculos)'!$A$2:$A$19,0)))</f>
        <v>-</v>
      </c>
      <c r="N265" t="str">
        <f>IF(H265="Pendiente","-",INDEX('Equipos (cálculos)'!R$2:R$19,MATCH($F265,'Equipos (cálculos)'!$A$2:$A$19,0)))</f>
        <v>-</v>
      </c>
    </row>
    <row r="266" spans="1:14" x14ac:dyDescent="0.2">
      <c r="A266" s="94">
        <v>30</v>
      </c>
      <c r="B266" s="112" t="s">
        <v>127</v>
      </c>
      <c r="C266" s="87"/>
      <c r="D266" s="103" t="s">
        <v>19</v>
      </c>
      <c r="E266" s="87"/>
      <c r="F266" s="88" t="s">
        <v>116</v>
      </c>
      <c r="H266" t="str">
        <f t="shared" si="5"/>
        <v>Pendiente</v>
      </c>
      <c r="J266" s="53" t="str">
        <f>IF(H266="Pendiente","-",INDEX('Equipos (cálculos)'!K$2:K$19,MATCH($B266,'Equipos (cálculos)'!$A$2:$A$19,0)))</f>
        <v>-</v>
      </c>
      <c r="K266" s="53" t="str">
        <f>IF(H266="Pendiente","-",INDEX('Equipos (cálculos)'!K$2:K$19,MATCH($F266,'Equipos (cálculos)'!$A$2:$A$19,0)))</f>
        <v>-</v>
      </c>
      <c r="M266" t="str">
        <f>IF(H266="Pendiente","-",INDEX('Equipos (cálculos)'!R$2:R$19,MATCH($B266,'Equipos (cálculos)'!$A$2:$A$19,0)))</f>
        <v>-</v>
      </c>
      <c r="N266" t="str">
        <f>IF(H266="Pendiente","-",INDEX('Equipos (cálculos)'!R$2:R$19,MATCH($F266,'Equipos (cálculos)'!$A$2:$A$19,0)))</f>
        <v>-</v>
      </c>
    </row>
    <row r="267" spans="1:14" x14ac:dyDescent="0.2">
      <c r="A267" s="94">
        <v>30</v>
      </c>
      <c r="B267" s="112" t="s">
        <v>125</v>
      </c>
      <c r="C267" s="87"/>
      <c r="D267" s="103" t="s">
        <v>19</v>
      </c>
      <c r="E267" s="87"/>
      <c r="F267" s="88" t="s">
        <v>123</v>
      </c>
      <c r="H267" t="str">
        <f t="shared" si="5"/>
        <v>Pendiente</v>
      </c>
      <c r="J267" s="53" t="str">
        <f>IF(H267="Pendiente","-",INDEX('Equipos (cálculos)'!K$2:K$19,MATCH($B267,'Equipos (cálculos)'!$A$2:$A$19,0)))</f>
        <v>-</v>
      </c>
      <c r="K267" s="53" t="str">
        <f>IF(H267="Pendiente","-",INDEX('Equipos (cálculos)'!K$2:K$19,MATCH($F267,'Equipos (cálculos)'!$A$2:$A$19,0)))</f>
        <v>-</v>
      </c>
      <c r="M267" t="str">
        <f>IF(H267="Pendiente","-",INDEX('Equipos (cálculos)'!R$2:R$19,MATCH($B267,'Equipos (cálculos)'!$A$2:$A$19,0)))</f>
        <v>-</v>
      </c>
      <c r="N267" t="str">
        <f>IF(H267="Pendiente","-",INDEX('Equipos (cálculos)'!R$2:R$19,MATCH($F267,'Equipos (cálculos)'!$A$2:$A$19,0)))</f>
        <v>-</v>
      </c>
    </row>
    <row r="268" spans="1:14" x14ac:dyDescent="0.2">
      <c r="A268" s="94">
        <v>30</v>
      </c>
      <c r="B268" s="112" t="s">
        <v>130</v>
      </c>
      <c r="C268" s="87"/>
      <c r="D268" s="103" t="s">
        <v>19</v>
      </c>
      <c r="E268" s="87"/>
      <c r="F268" s="88" t="s">
        <v>115</v>
      </c>
      <c r="H268" t="str">
        <f t="shared" si="5"/>
        <v>Pendiente</v>
      </c>
      <c r="J268" s="53" t="str">
        <f>IF(H268="Pendiente","-",INDEX('Equipos (cálculos)'!K$2:K$19,MATCH($B268,'Equipos (cálculos)'!$A$2:$A$19,0)))</f>
        <v>-</v>
      </c>
      <c r="K268" s="53" t="str">
        <f>IF(H268="Pendiente","-",INDEX('Equipos (cálculos)'!K$2:K$19,MATCH($F268,'Equipos (cálculos)'!$A$2:$A$19,0)))</f>
        <v>-</v>
      </c>
      <c r="M268" t="str">
        <f>IF(H268="Pendiente","-",INDEX('Equipos (cálculos)'!R$2:R$19,MATCH($B268,'Equipos (cálculos)'!$A$2:$A$19,0)))</f>
        <v>-</v>
      </c>
      <c r="N268" t="str">
        <f>IF(H268="Pendiente","-",INDEX('Equipos (cálculos)'!R$2:R$19,MATCH($F268,'Equipos (cálculos)'!$A$2:$A$19,0)))</f>
        <v>-</v>
      </c>
    </row>
    <row r="269" spans="1:14" x14ac:dyDescent="0.2">
      <c r="A269" s="94">
        <v>30</v>
      </c>
      <c r="B269" s="112" t="s">
        <v>128</v>
      </c>
      <c r="C269" s="87"/>
      <c r="D269" s="103" t="s">
        <v>19</v>
      </c>
      <c r="E269" s="87"/>
      <c r="F269" s="88" t="s">
        <v>114</v>
      </c>
      <c r="H269" t="str">
        <f t="shared" si="5"/>
        <v>Pendiente</v>
      </c>
      <c r="J269" s="53" t="str">
        <f>IF(H269="Pendiente","-",INDEX('Equipos (cálculos)'!K$2:K$19,MATCH($B269,'Equipos (cálculos)'!$A$2:$A$19,0)))</f>
        <v>-</v>
      </c>
      <c r="K269" s="53" t="str">
        <f>IF(H269="Pendiente","-",INDEX('Equipos (cálculos)'!K$2:K$19,MATCH($F269,'Equipos (cálculos)'!$A$2:$A$19,0)))</f>
        <v>-</v>
      </c>
      <c r="M269" t="str">
        <f>IF(H269="Pendiente","-",INDEX('Equipos (cálculos)'!R$2:R$19,MATCH($B269,'Equipos (cálculos)'!$A$2:$A$19,0)))</f>
        <v>-</v>
      </c>
      <c r="N269" t="str">
        <f>IF(H269="Pendiente","-",INDEX('Equipos (cálculos)'!R$2:R$19,MATCH($F269,'Equipos (cálculos)'!$A$2:$A$19,0)))</f>
        <v>-</v>
      </c>
    </row>
    <row r="270" spans="1:14" x14ac:dyDescent="0.2">
      <c r="A270" s="94">
        <v>30</v>
      </c>
      <c r="B270" s="112" t="s">
        <v>126</v>
      </c>
      <c r="C270" s="87"/>
      <c r="D270" s="103" t="s">
        <v>19</v>
      </c>
      <c r="E270" s="87"/>
      <c r="F270" s="88" t="s">
        <v>131</v>
      </c>
      <c r="H270" t="str">
        <f t="shared" si="5"/>
        <v>Pendiente</v>
      </c>
      <c r="J270" s="53" t="str">
        <f>IF(H270="Pendiente","-",INDEX('Equipos (cálculos)'!K$2:K$19,MATCH($B270,'Equipos (cálculos)'!$A$2:$A$19,0)))</f>
        <v>-</v>
      </c>
      <c r="K270" s="53" t="str">
        <f>IF(H270="Pendiente","-",INDEX('Equipos (cálculos)'!K$2:K$19,MATCH($F270,'Equipos (cálculos)'!$A$2:$A$19,0)))</f>
        <v>-</v>
      </c>
      <c r="M270" t="str">
        <f>IF(H270="Pendiente","-",INDEX('Equipos (cálculos)'!R$2:R$19,MATCH($B270,'Equipos (cálculos)'!$A$2:$A$19,0)))</f>
        <v>-</v>
      </c>
      <c r="N270" t="str">
        <f>IF(H270="Pendiente","-",INDEX('Equipos (cálculos)'!R$2:R$19,MATCH($F270,'Equipos (cálculos)'!$A$2:$A$19,0)))</f>
        <v>-</v>
      </c>
    </row>
    <row r="271" spans="1:14" ht="17" thickBot="1" x14ac:dyDescent="0.25">
      <c r="A271" s="110">
        <v>30</v>
      </c>
      <c r="B271" s="113" t="s">
        <v>124</v>
      </c>
      <c r="C271" s="89"/>
      <c r="D271" s="105" t="s">
        <v>19</v>
      </c>
      <c r="E271" s="89"/>
      <c r="F271" s="90" t="s">
        <v>129</v>
      </c>
      <c r="H271" t="str">
        <f t="shared" si="5"/>
        <v>Pendiente</v>
      </c>
      <c r="J271" s="53" t="str">
        <f>IF(H271="Pendiente","-",INDEX('Equipos (cálculos)'!K$2:K$19,MATCH($B271,'Equipos (cálculos)'!$A$2:$A$19,0)))</f>
        <v>-</v>
      </c>
      <c r="K271" s="53" t="str">
        <f>IF(H271="Pendiente","-",INDEX('Equipos (cálculos)'!K$2:K$19,MATCH($F271,'Equipos (cálculos)'!$A$2:$A$19,0)))</f>
        <v>-</v>
      </c>
      <c r="M271" t="str">
        <f>IF(H271="Pendiente","-",INDEX('Equipos (cálculos)'!R$2:R$19,MATCH($B271,'Equipos (cálculos)'!$A$2:$A$19,0)))</f>
        <v>-</v>
      </c>
      <c r="N271" t="str">
        <f>IF(H271="Pendiente","-",INDEX('Equipos (cálculos)'!R$2:R$19,MATCH($F271,'Equipos (cálculos)'!$A$2:$A$19,0)))</f>
        <v>-</v>
      </c>
    </row>
    <row r="272" spans="1:14" x14ac:dyDescent="0.2">
      <c r="A272" s="109">
        <v>31</v>
      </c>
      <c r="B272" s="106" t="s">
        <v>129</v>
      </c>
      <c r="C272" s="78"/>
      <c r="D272" s="102" t="s">
        <v>19</v>
      </c>
      <c r="E272" s="78"/>
      <c r="F272" s="79" t="s">
        <v>117</v>
      </c>
      <c r="H272" t="str">
        <f t="shared" si="5"/>
        <v>Pendiente</v>
      </c>
      <c r="J272" s="53" t="str">
        <f>IF(H272="Pendiente","-",INDEX('Equipos (cálculos)'!K$2:K$19,MATCH($B272,'Equipos (cálculos)'!$A$2:$A$19,0)))</f>
        <v>-</v>
      </c>
      <c r="K272" s="53" t="str">
        <f>IF(H272="Pendiente","-",INDEX('Equipos (cálculos)'!K$2:K$19,MATCH($F272,'Equipos (cálculos)'!$A$2:$A$19,0)))</f>
        <v>-</v>
      </c>
      <c r="M272" t="str">
        <f>IF(H272="Pendiente","-",INDEX('Equipos (cálculos)'!R$2:R$19,MATCH($B272,'Equipos (cálculos)'!$A$2:$A$19,0)))</f>
        <v>-</v>
      </c>
      <c r="N272" t="str">
        <f>IF(H272="Pendiente","-",INDEX('Equipos (cálculos)'!R$2:R$19,MATCH($F272,'Equipos (cálculos)'!$A$2:$A$19,0)))</f>
        <v>-</v>
      </c>
    </row>
    <row r="273" spans="1:14" x14ac:dyDescent="0.2">
      <c r="A273" s="94">
        <v>31</v>
      </c>
      <c r="B273" s="107" t="s">
        <v>122</v>
      </c>
      <c r="C273" s="80"/>
      <c r="D273" s="103" t="s">
        <v>19</v>
      </c>
      <c r="E273" s="80"/>
      <c r="F273" s="81" t="s">
        <v>119</v>
      </c>
      <c r="H273" t="str">
        <f t="shared" si="5"/>
        <v>Pendiente</v>
      </c>
      <c r="J273" s="53" t="str">
        <f>IF(H273="Pendiente","-",INDEX('Equipos (cálculos)'!K$2:K$19,MATCH($B273,'Equipos (cálculos)'!$A$2:$A$19,0)))</f>
        <v>-</v>
      </c>
      <c r="K273" s="53" t="str">
        <f>IF(H273="Pendiente","-",INDEX('Equipos (cálculos)'!K$2:K$19,MATCH($F273,'Equipos (cálculos)'!$A$2:$A$19,0)))</f>
        <v>-</v>
      </c>
      <c r="M273" t="str">
        <f>IF(H273="Pendiente","-",INDEX('Equipos (cálculos)'!R$2:R$19,MATCH($B273,'Equipos (cálculos)'!$A$2:$A$19,0)))</f>
        <v>-</v>
      </c>
      <c r="N273" t="str">
        <f>IF(H273="Pendiente","-",INDEX('Equipos (cálculos)'!R$2:R$19,MATCH($F273,'Equipos (cálculos)'!$A$2:$A$19,0)))</f>
        <v>-</v>
      </c>
    </row>
    <row r="274" spans="1:14" x14ac:dyDescent="0.2">
      <c r="A274" s="94">
        <v>31</v>
      </c>
      <c r="B274" s="107" t="s">
        <v>120</v>
      </c>
      <c r="C274" s="80"/>
      <c r="D274" s="103" t="s">
        <v>19</v>
      </c>
      <c r="E274" s="80"/>
      <c r="F274" s="81" t="s">
        <v>121</v>
      </c>
      <c r="H274" t="str">
        <f t="shared" si="5"/>
        <v>Pendiente</v>
      </c>
      <c r="J274" s="53" t="str">
        <f>IF(H274="Pendiente","-",INDEX('Equipos (cálculos)'!K$2:K$19,MATCH($B274,'Equipos (cálculos)'!$A$2:$A$19,0)))</f>
        <v>-</v>
      </c>
      <c r="K274" s="53" t="str">
        <f>IF(H274="Pendiente","-",INDEX('Equipos (cálculos)'!K$2:K$19,MATCH($F274,'Equipos (cálculos)'!$A$2:$A$19,0)))</f>
        <v>-</v>
      </c>
      <c r="M274" t="str">
        <f>IF(H274="Pendiente","-",INDEX('Equipos (cálculos)'!R$2:R$19,MATCH($B274,'Equipos (cálculos)'!$A$2:$A$19,0)))</f>
        <v>-</v>
      </c>
      <c r="N274" t="str">
        <f>IF(H274="Pendiente","-",INDEX('Equipos (cálculos)'!R$2:R$19,MATCH($F274,'Equipos (cálculos)'!$A$2:$A$19,0)))</f>
        <v>-</v>
      </c>
    </row>
    <row r="275" spans="1:14" x14ac:dyDescent="0.2">
      <c r="A275" s="94">
        <v>31</v>
      </c>
      <c r="B275" s="107" t="s">
        <v>118</v>
      </c>
      <c r="C275" s="80"/>
      <c r="D275" s="103" t="s">
        <v>19</v>
      </c>
      <c r="E275" s="80"/>
      <c r="F275" s="81" t="s">
        <v>127</v>
      </c>
      <c r="H275" t="str">
        <f t="shared" si="5"/>
        <v>Pendiente</v>
      </c>
      <c r="J275" s="53" t="str">
        <f>IF(H275="Pendiente","-",INDEX('Equipos (cálculos)'!K$2:K$19,MATCH($B275,'Equipos (cálculos)'!$A$2:$A$19,0)))</f>
        <v>-</v>
      </c>
      <c r="K275" s="53" t="str">
        <f>IF(H275="Pendiente","-",INDEX('Equipos (cálculos)'!K$2:K$19,MATCH($F275,'Equipos (cálculos)'!$A$2:$A$19,0)))</f>
        <v>-</v>
      </c>
      <c r="M275" t="str">
        <f>IF(H275="Pendiente","-",INDEX('Equipos (cálculos)'!R$2:R$19,MATCH($B275,'Equipos (cálculos)'!$A$2:$A$19,0)))</f>
        <v>-</v>
      </c>
      <c r="N275" t="str">
        <f>IF(H275="Pendiente","-",INDEX('Equipos (cálculos)'!R$2:R$19,MATCH($F275,'Equipos (cálculos)'!$A$2:$A$19,0)))</f>
        <v>-</v>
      </c>
    </row>
    <row r="276" spans="1:14" x14ac:dyDescent="0.2">
      <c r="A276" s="94">
        <v>31</v>
      </c>
      <c r="B276" s="107" t="s">
        <v>116</v>
      </c>
      <c r="C276" s="80"/>
      <c r="D276" s="103" t="s">
        <v>19</v>
      </c>
      <c r="E276" s="80"/>
      <c r="F276" s="81" t="s">
        <v>125</v>
      </c>
      <c r="H276" t="str">
        <f t="shared" si="5"/>
        <v>Pendiente</v>
      </c>
      <c r="J276" s="53" t="str">
        <f>IF(H276="Pendiente","-",INDEX('Equipos (cálculos)'!K$2:K$19,MATCH($B276,'Equipos (cálculos)'!$A$2:$A$19,0)))</f>
        <v>-</v>
      </c>
      <c r="K276" s="53" t="str">
        <f>IF(H276="Pendiente","-",INDEX('Equipos (cálculos)'!K$2:K$19,MATCH($F276,'Equipos (cálculos)'!$A$2:$A$19,0)))</f>
        <v>-</v>
      </c>
      <c r="M276" t="str">
        <f>IF(H276="Pendiente","-",INDEX('Equipos (cálculos)'!R$2:R$19,MATCH($B276,'Equipos (cálculos)'!$A$2:$A$19,0)))</f>
        <v>-</v>
      </c>
      <c r="N276" t="str">
        <f>IF(H276="Pendiente","-",INDEX('Equipos (cálculos)'!R$2:R$19,MATCH($F276,'Equipos (cálculos)'!$A$2:$A$19,0)))</f>
        <v>-</v>
      </c>
    </row>
    <row r="277" spans="1:14" x14ac:dyDescent="0.2">
      <c r="A277" s="94">
        <v>31</v>
      </c>
      <c r="B277" s="107" t="s">
        <v>123</v>
      </c>
      <c r="C277" s="80"/>
      <c r="D277" s="103" t="s">
        <v>19</v>
      </c>
      <c r="E277" s="80"/>
      <c r="F277" s="81" t="s">
        <v>130</v>
      </c>
      <c r="H277" t="str">
        <f t="shared" si="5"/>
        <v>Pendiente</v>
      </c>
      <c r="J277" s="53" t="str">
        <f>IF(H277="Pendiente","-",INDEX('Equipos (cálculos)'!K$2:K$19,MATCH($B277,'Equipos (cálculos)'!$A$2:$A$19,0)))</f>
        <v>-</v>
      </c>
      <c r="K277" s="53" t="str">
        <f>IF(H277="Pendiente","-",INDEX('Equipos (cálculos)'!K$2:K$19,MATCH($F277,'Equipos (cálculos)'!$A$2:$A$19,0)))</f>
        <v>-</v>
      </c>
      <c r="M277" t="str">
        <f>IF(H277="Pendiente","-",INDEX('Equipos (cálculos)'!R$2:R$19,MATCH($B277,'Equipos (cálculos)'!$A$2:$A$19,0)))</f>
        <v>-</v>
      </c>
      <c r="N277" t="str">
        <f>IF(H277="Pendiente","-",INDEX('Equipos (cálculos)'!R$2:R$19,MATCH($F277,'Equipos (cálculos)'!$A$2:$A$19,0)))</f>
        <v>-</v>
      </c>
    </row>
    <row r="278" spans="1:14" x14ac:dyDescent="0.2">
      <c r="A278" s="94">
        <v>31</v>
      </c>
      <c r="B278" s="107" t="s">
        <v>115</v>
      </c>
      <c r="C278" s="80"/>
      <c r="D278" s="103" t="s">
        <v>19</v>
      </c>
      <c r="E278" s="80"/>
      <c r="F278" s="81" t="s">
        <v>128</v>
      </c>
      <c r="H278" t="str">
        <f t="shared" si="5"/>
        <v>Pendiente</v>
      </c>
      <c r="J278" s="53" t="str">
        <f>IF(H278="Pendiente","-",INDEX('Equipos (cálculos)'!K$2:K$19,MATCH($B278,'Equipos (cálculos)'!$A$2:$A$19,0)))</f>
        <v>-</v>
      </c>
      <c r="K278" s="53" t="str">
        <f>IF(H278="Pendiente","-",INDEX('Equipos (cálculos)'!K$2:K$19,MATCH($F278,'Equipos (cálculos)'!$A$2:$A$19,0)))</f>
        <v>-</v>
      </c>
      <c r="M278" t="str">
        <f>IF(H278="Pendiente","-",INDEX('Equipos (cálculos)'!R$2:R$19,MATCH($B278,'Equipos (cálculos)'!$A$2:$A$19,0)))</f>
        <v>-</v>
      </c>
      <c r="N278" t="str">
        <f>IF(H278="Pendiente","-",INDEX('Equipos (cálculos)'!R$2:R$19,MATCH($F278,'Equipos (cálculos)'!$A$2:$A$19,0)))</f>
        <v>-</v>
      </c>
    </row>
    <row r="279" spans="1:14" x14ac:dyDescent="0.2">
      <c r="A279" s="94">
        <v>31</v>
      </c>
      <c r="B279" s="107" t="s">
        <v>114</v>
      </c>
      <c r="C279" s="80"/>
      <c r="D279" s="103" t="s">
        <v>19</v>
      </c>
      <c r="E279" s="80"/>
      <c r="F279" s="81" t="s">
        <v>126</v>
      </c>
      <c r="H279" t="str">
        <f t="shared" si="5"/>
        <v>Pendiente</v>
      </c>
      <c r="J279" s="53" t="str">
        <f>IF(H279="Pendiente","-",INDEX('Equipos (cálculos)'!K$2:K$19,MATCH($B279,'Equipos (cálculos)'!$A$2:$A$19,0)))</f>
        <v>-</v>
      </c>
      <c r="K279" s="53" t="str">
        <f>IF(H279="Pendiente","-",INDEX('Equipos (cálculos)'!K$2:K$19,MATCH($F279,'Equipos (cálculos)'!$A$2:$A$19,0)))</f>
        <v>-</v>
      </c>
      <c r="M279" t="str">
        <f>IF(H279="Pendiente","-",INDEX('Equipos (cálculos)'!R$2:R$19,MATCH($B279,'Equipos (cálculos)'!$A$2:$A$19,0)))</f>
        <v>-</v>
      </c>
      <c r="N279" t="str">
        <f>IF(H279="Pendiente","-",INDEX('Equipos (cálculos)'!R$2:R$19,MATCH($F279,'Equipos (cálculos)'!$A$2:$A$19,0)))</f>
        <v>-</v>
      </c>
    </row>
    <row r="280" spans="1:14" ht="17" thickBot="1" x14ac:dyDescent="0.25">
      <c r="A280" s="110">
        <v>31</v>
      </c>
      <c r="B280" s="108" t="s">
        <v>131</v>
      </c>
      <c r="C280" s="82"/>
      <c r="D280" s="105" t="s">
        <v>19</v>
      </c>
      <c r="E280" s="82"/>
      <c r="F280" s="83" t="s">
        <v>124</v>
      </c>
      <c r="H280" t="str">
        <f t="shared" si="5"/>
        <v>Pendiente</v>
      </c>
      <c r="J280" s="53" t="str">
        <f>IF(H280="Pendiente","-",INDEX('Equipos (cálculos)'!K$2:K$19,MATCH($B280,'Equipos (cálculos)'!$A$2:$A$19,0)))</f>
        <v>-</v>
      </c>
      <c r="K280" s="53" t="str">
        <f>IF(H280="Pendiente","-",INDEX('Equipos (cálculos)'!K$2:K$19,MATCH($F280,'Equipos (cálculos)'!$A$2:$A$19,0)))</f>
        <v>-</v>
      </c>
      <c r="M280" t="str">
        <f>IF(H280="Pendiente","-",INDEX('Equipos (cálculos)'!R$2:R$19,MATCH($B280,'Equipos (cálculos)'!$A$2:$A$19,0)))</f>
        <v>-</v>
      </c>
      <c r="N280" t="str">
        <f>IF(H280="Pendiente","-",INDEX('Equipos (cálculos)'!R$2:R$19,MATCH($F280,'Equipos (cálculos)'!$A$2:$A$19,0)))</f>
        <v>-</v>
      </c>
    </row>
    <row r="281" spans="1:14" x14ac:dyDescent="0.2">
      <c r="A281" s="109">
        <v>32</v>
      </c>
      <c r="B281" s="106" t="s">
        <v>119</v>
      </c>
      <c r="C281" s="78"/>
      <c r="D281" s="102" t="s">
        <v>19</v>
      </c>
      <c r="E281" s="78"/>
      <c r="F281" s="79" t="s">
        <v>117</v>
      </c>
      <c r="H281" t="str">
        <f t="shared" si="5"/>
        <v>Pendiente</v>
      </c>
      <c r="J281" s="53" t="str">
        <f>IF(H281="Pendiente","-",INDEX('Equipos (cálculos)'!K$2:K$19,MATCH($B281,'Equipos (cálculos)'!$A$2:$A$19,0)))</f>
        <v>-</v>
      </c>
      <c r="K281" s="53" t="str">
        <f>IF(H281="Pendiente","-",INDEX('Equipos (cálculos)'!K$2:K$19,MATCH($F281,'Equipos (cálculos)'!$A$2:$A$19,0)))</f>
        <v>-</v>
      </c>
      <c r="M281" t="str">
        <f>IF(H281="Pendiente","-",INDEX('Equipos (cálculos)'!R$2:R$19,MATCH($B281,'Equipos (cálculos)'!$A$2:$A$19,0)))</f>
        <v>-</v>
      </c>
      <c r="N281" t="str">
        <f>IF(H281="Pendiente","-",INDEX('Equipos (cálculos)'!R$2:R$19,MATCH($F281,'Equipos (cálculos)'!$A$2:$A$19,0)))</f>
        <v>-</v>
      </c>
    </row>
    <row r="282" spans="1:14" x14ac:dyDescent="0.2">
      <c r="A282" s="94">
        <v>32</v>
      </c>
      <c r="B282" s="107" t="s">
        <v>121</v>
      </c>
      <c r="C282" s="80"/>
      <c r="D282" s="103" t="s">
        <v>19</v>
      </c>
      <c r="E282" s="80"/>
      <c r="F282" s="81" t="s">
        <v>184</v>
      </c>
      <c r="H282" t="str">
        <f t="shared" si="5"/>
        <v>Pendiente</v>
      </c>
      <c r="J282" s="53" t="str">
        <f>IF(H282="Pendiente","-",INDEX('Equipos (cálculos)'!K$2:K$19,MATCH($B282,'Equipos (cálculos)'!$A$2:$A$19,0)))</f>
        <v>-</v>
      </c>
      <c r="K282" s="53" t="str">
        <f>IF(H282="Pendiente","-",INDEX('Equipos (cálculos)'!K$2:K$19,MATCH($F282,'Equipos (cálculos)'!$A$2:$A$19,0)))</f>
        <v>-</v>
      </c>
      <c r="M282" t="str">
        <f>IF(H282="Pendiente","-",INDEX('Equipos (cálculos)'!R$2:R$19,MATCH($B282,'Equipos (cálculos)'!$A$2:$A$19,0)))</f>
        <v>-</v>
      </c>
      <c r="N282" t="str">
        <f>IF(H282="Pendiente","-",INDEX('Equipos (cálculos)'!R$2:R$19,MATCH($F282,'Equipos (cálculos)'!$A$2:$A$19,0)))</f>
        <v>-</v>
      </c>
    </row>
    <row r="283" spans="1:14" x14ac:dyDescent="0.2">
      <c r="A283" s="94">
        <v>32</v>
      </c>
      <c r="B283" s="107" t="s">
        <v>127</v>
      </c>
      <c r="C283" s="80"/>
      <c r="D283" s="103" t="s">
        <v>19</v>
      </c>
      <c r="E283" s="80"/>
      <c r="F283" s="81" t="s">
        <v>120</v>
      </c>
      <c r="H283" t="str">
        <f t="shared" si="5"/>
        <v>Pendiente</v>
      </c>
      <c r="J283" s="53" t="str">
        <f>IF(H283="Pendiente","-",INDEX('Equipos (cálculos)'!K$2:K$19,MATCH($B283,'Equipos (cálculos)'!$A$2:$A$19,0)))</f>
        <v>-</v>
      </c>
      <c r="K283" s="53" t="str">
        <f>IF(H283="Pendiente","-",INDEX('Equipos (cálculos)'!K$2:K$19,MATCH($F283,'Equipos (cálculos)'!$A$2:$A$19,0)))</f>
        <v>-</v>
      </c>
      <c r="M283" t="str">
        <f>IF(H283="Pendiente","-",INDEX('Equipos (cálculos)'!R$2:R$19,MATCH($B283,'Equipos (cálculos)'!$A$2:$A$19,0)))</f>
        <v>-</v>
      </c>
      <c r="N283" t="str">
        <f>IF(H283="Pendiente","-",INDEX('Equipos (cálculos)'!R$2:R$19,MATCH($F283,'Equipos (cálculos)'!$A$2:$A$19,0)))</f>
        <v>-</v>
      </c>
    </row>
    <row r="284" spans="1:14" x14ac:dyDescent="0.2">
      <c r="A284" s="94">
        <v>32</v>
      </c>
      <c r="B284" s="107" t="s">
        <v>125</v>
      </c>
      <c r="C284" s="80"/>
      <c r="D284" s="103" t="s">
        <v>19</v>
      </c>
      <c r="E284" s="80"/>
      <c r="F284" s="81" t="s">
        <v>118</v>
      </c>
      <c r="H284" t="str">
        <f t="shared" si="5"/>
        <v>Pendiente</v>
      </c>
      <c r="J284" s="53" t="str">
        <f>IF(H284="Pendiente","-",INDEX('Equipos (cálculos)'!K$2:K$19,MATCH($B284,'Equipos (cálculos)'!$A$2:$A$19,0)))</f>
        <v>-</v>
      </c>
      <c r="K284" s="53" t="str">
        <f>IF(H284="Pendiente","-",INDEX('Equipos (cálculos)'!K$2:K$19,MATCH($F284,'Equipos (cálculos)'!$A$2:$A$19,0)))</f>
        <v>-</v>
      </c>
      <c r="M284" t="str">
        <f>IF(H284="Pendiente","-",INDEX('Equipos (cálculos)'!R$2:R$19,MATCH($B284,'Equipos (cálculos)'!$A$2:$A$19,0)))</f>
        <v>-</v>
      </c>
      <c r="N284" t="str">
        <f>IF(H284="Pendiente","-",INDEX('Equipos (cálculos)'!R$2:R$19,MATCH($F284,'Equipos (cálculos)'!$A$2:$A$19,0)))</f>
        <v>-</v>
      </c>
    </row>
    <row r="285" spans="1:14" x14ac:dyDescent="0.2">
      <c r="A285" s="94">
        <v>32</v>
      </c>
      <c r="B285" s="107" t="s">
        <v>130</v>
      </c>
      <c r="C285" s="80"/>
      <c r="D285" s="103" t="s">
        <v>19</v>
      </c>
      <c r="E285" s="80"/>
      <c r="F285" s="81" t="s">
        <v>116</v>
      </c>
      <c r="H285" t="str">
        <f t="shared" si="5"/>
        <v>Pendiente</v>
      </c>
      <c r="J285" s="53" t="str">
        <f>IF(H285="Pendiente","-",INDEX('Equipos (cálculos)'!K$2:K$19,MATCH($B285,'Equipos (cálculos)'!$A$2:$A$19,0)))</f>
        <v>-</v>
      </c>
      <c r="K285" s="53" t="str">
        <f>IF(H285="Pendiente","-",INDEX('Equipos (cálculos)'!K$2:K$19,MATCH($F285,'Equipos (cálculos)'!$A$2:$A$19,0)))</f>
        <v>-</v>
      </c>
      <c r="M285" t="str">
        <f>IF(H285="Pendiente","-",INDEX('Equipos (cálculos)'!R$2:R$19,MATCH($B285,'Equipos (cálculos)'!$A$2:$A$19,0)))</f>
        <v>-</v>
      </c>
      <c r="N285" t="str">
        <f>IF(H285="Pendiente","-",INDEX('Equipos (cálculos)'!R$2:R$19,MATCH($F285,'Equipos (cálculos)'!$A$2:$A$19,0)))</f>
        <v>-</v>
      </c>
    </row>
    <row r="286" spans="1:14" x14ac:dyDescent="0.2">
      <c r="A286" s="94">
        <v>32</v>
      </c>
      <c r="B286" s="107" t="s">
        <v>128</v>
      </c>
      <c r="C286" s="80"/>
      <c r="D286" s="103" t="s">
        <v>19</v>
      </c>
      <c r="E286" s="80"/>
      <c r="F286" s="81" t="s">
        <v>123</v>
      </c>
      <c r="H286" t="str">
        <f t="shared" si="5"/>
        <v>Pendiente</v>
      </c>
      <c r="J286" s="53" t="str">
        <f>IF(H286="Pendiente","-",INDEX('Equipos (cálculos)'!K$2:K$19,MATCH($B286,'Equipos (cálculos)'!$A$2:$A$19,0)))</f>
        <v>-</v>
      </c>
      <c r="K286" s="53" t="str">
        <f>IF(H286="Pendiente","-",INDEX('Equipos (cálculos)'!K$2:K$19,MATCH($F286,'Equipos (cálculos)'!$A$2:$A$19,0)))</f>
        <v>-</v>
      </c>
      <c r="M286" t="str">
        <f>IF(H286="Pendiente","-",INDEX('Equipos (cálculos)'!R$2:R$19,MATCH($B286,'Equipos (cálculos)'!$A$2:$A$19,0)))</f>
        <v>-</v>
      </c>
      <c r="N286" t="str">
        <f>IF(H286="Pendiente","-",INDEX('Equipos (cálculos)'!R$2:R$19,MATCH($F286,'Equipos (cálculos)'!$A$2:$A$19,0)))</f>
        <v>-</v>
      </c>
    </row>
    <row r="287" spans="1:14" x14ac:dyDescent="0.2">
      <c r="A287" s="94">
        <v>32</v>
      </c>
      <c r="B287" s="107" t="s">
        <v>126</v>
      </c>
      <c r="C287" s="80"/>
      <c r="D287" s="103" t="s">
        <v>19</v>
      </c>
      <c r="E287" s="80"/>
      <c r="F287" s="81" t="s">
        <v>115</v>
      </c>
      <c r="H287" t="str">
        <f t="shared" si="5"/>
        <v>Pendiente</v>
      </c>
      <c r="J287" s="53" t="str">
        <f>IF(H287="Pendiente","-",INDEX('Equipos (cálculos)'!K$2:K$19,MATCH($B287,'Equipos (cálculos)'!$A$2:$A$19,0)))</f>
        <v>-</v>
      </c>
      <c r="K287" s="53" t="str">
        <f>IF(H287="Pendiente","-",INDEX('Equipos (cálculos)'!K$2:K$19,MATCH($F287,'Equipos (cálculos)'!$A$2:$A$19,0)))</f>
        <v>-</v>
      </c>
      <c r="M287" t="str">
        <f>IF(H287="Pendiente","-",INDEX('Equipos (cálculos)'!R$2:R$19,MATCH($B287,'Equipos (cálculos)'!$A$2:$A$19,0)))</f>
        <v>-</v>
      </c>
      <c r="N287" t="str">
        <f>IF(H287="Pendiente","-",INDEX('Equipos (cálculos)'!R$2:R$19,MATCH($F287,'Equipos (cálculos)'!$A$2:$A$19,0)))</f>
        <v>-</v>
      </c>
    </row>
    <row r="288" spans="1:14" x14ac:dyDescent="0.2">
      <c r="A288" s="94">
        <v>32</v>
      </c>
      <c r="B288" s="107" t="s">
        <v>124</v>
      </c>
      <c r="C288" s="80"/>
      <c r="D288" s="103" t="s">
        <v>19</v>
      </c>
      <c r="E288" s="80"/>
      <c r="F288" s="81" t="s">
        <v>114</v>
      </c>
      <c r="H288" t="str">
        <f t="shared" si="5"/>
        <v>Pendiente</v>
      </c>
      <c r="J288" s="53" t="str">
        <f>IF(H288="Pendiente","-",INDEX('Equipos (cálculos)'!K$2:K$19,MATCH($B288,'Equipos (cálculos)'!$A$2:$A$19,0)))</f>
        <v>-</v>
      </c>
      <c r="K288" s="53" t="str">
        <f>IF(H288="Pendiente","-",INDEX('Equipos (cálculos)'!K$2:K$19,MATCH($F288,'Equipos (cálculos)'!$A$2:$A$19,0)))</f>
        <v>-</v>
      </c>
      <c r="M288" t="str">
        <f>IF(H288="Pendiente","-",INDEX('Equipos (cálculos)'!R$2:R$19,MATCH($B288,'Equipos (cálculos)'!$A$2:$A$19,0)))</f>
        <v>-</v>
      </c>
      <c r="N288" t="str">
        <f>IF(H288="Pendiente","-",INDEX('Equipos (cálculos)'!R$2:R$19,MATCH($F288,'Equipos (cálculos)'!$A$2:$A$19,0)))</f>
        <v>-</v>
      </c>
    </row>
    <row r="289" spans="1:14" ht="17" thickBot="1" x14ac:dyDescent="0.25">
      <c r="A289" s="110">
        <v>32</v>
      </c>
      <c r="B289" s="108" t="s">
        <v>131</v>
      </c>
      <c r="C289" s="82"/>
      <c r="D289" s="105" t="s">
        <v>19</v>
      </c>
      <c r="E289" s="82"/>
      <c r="F289" s="83" t="s">
        <v>129</v>
      </c>
      <c r="H289" t="str">
        <f t="shared" si="5"/>
        <v>Pendiente</v>
      </c>
      <c r="J289" s="53" t="str">
        <f>IF(H289="Pendiente","-",INDEX('Equipos (cálculos)'!K$2:K$19,MATCH($B289,'Equipos (cálculos)'!$A$2:$A$19,0)))</f>
        <v>-</v>
      </c>
      <c r="K289" s="53" t="str">
        <f>IF(H289="Pendiente","-",INDEX('Equipos (cálculos)'!K$2:K$19,MATCH($F289,'Equipos (cálculos)'!$A$2:$A$19,0)))</f>
        <v>-</v>
      </c>
      <c r="M289" t="str">
        <f>IF(H289="Pendiente","-",INDEX('Equipos (cálculos)'!R$2:R$19,MATCH($B289,'Equipos (cálculos)'!$A$2:$A$19,0)))</f>
        <v>-</v>
      </c>
      <c r="N289" t="str">
        <f>IF(H289="Pendiente","-",INDEX('Equipos (cálculos)'!R$2:R$19,MATCH($F289,'Equipos (cálculos)'!$A$2:$A$19,0)))</f>
        <v>-</v>
      </c>
    </row>
    <row r="290" spans="1:14" x14ac:dyDescent="0.2">
      <c r="A290" s="109">
        <v>33</v>
      </c>
      <c r="B290" s="106" t="s">
        <v>119</v>
      </c>
      <c r="C290" s="78"/>
      <c r="D290" s="102" t="s">
        <v>19</v>
      </c>
      <c r="E290" s="78"/>
      <c r="F290" s="79" t="s">
        <v>129</v>
      </c>
      <c r="H290" t="str">
        <f t="shared" si="5"/>
        <v>Pendiente</v>
      </c>
      <c r="J290" s="53" t="str">
        <f>IF(H290="Pendiente","-",INDEX('Equipos (cálculos)'!K$2:K$19,MATCH($B290,'Equipos (cálculos)'!$A$2:$A$19,0)))</f>
        <v>-</v>
      </c>
      <c r="K290" s="53" t="str">
        <f>IF(H290="Pendiente","-",INDEX('Equipos (cálculos)'!K$2:K$19,MATCH($F290,'Equipos (cálculos)'!$A$2:$A$19,0)))</f>
        <v>-</v>
      </c>
      <c r="M290" t="str">
        <f>IF(H290="Pendiente","-",INDEX('Equipos (cálculos)'!R$2:R$19,MATCH($B290,'Equipos (cálculos)'!$A$2:$A$19,0)))</f>
        <v>-</v>
      </c>
      <c r="N290" t="str">
        <f>IF(H290="Pendiente","-",INDEX('Equipos (cálculos)'!R$2:R$19,MATCH($F290,'Equipos (cálculos)'!$A$2:$A$19,0)))</f>
        <v>-</v>
      </c>
    </row>
    <row r="291" spans="1:14" x14ac:dyDescent="0.2">
      <c r="A291" s="94">
        <v>33</v>
      </c>
      <c r="B291" s="107" t="s">
        <v>117</v>
      </c>
      <c r="C291" s="80"/>
      <c r="D291" s="103" t="s">
        <v>19</v>
      </c>
      <c r="E291" s="80"/>
      <c r="F291" s="81" t="s">
        <v>121</v>
      </c>
      <c r="H291" t="str">
        <f t="shared" si="5"/>
        <v>Pendiente</v>
      </c>
      <c r="J291" s="53" t="str">
        <f>IF(H291="Pendiente","-",INDEX('Equipos (cálculos)'!K$2:K$19,MATCH($B291,'Equipos (cálculos)'!$A$2:$A$19,0)))</f>
        <v>-</v>
      </c>
      <c r="K291" s="53" t="str">
        <f>IF(H291="Pendiente","-",INDEX('Equipos (cálculos)'!K$2:K$19,MATCH($F291,'Equipos (cálculos)'!$A$2:$A$19,0)))</f>
        <v>-</v>
      </c>
      <c r="M291" t="str">
        <f>IF(H291="Pendiente","-",INDEX('Equipos (cálculos)'!R$2:R$19,MATCH($B291,'Equipos (cálculos)'!$A$2:$A$19,0)))</f>
        <v>-</v>
      </c>
      <c r="N291" t="str">
        <f>IF(H291="Pendiente","-",INDEX('Equipos (cálculos)'!R$2:R$19,MATCH($F291,'Equipos (cálculos)'!$A$2:$A$19,0)))</f>
        <v>-</v>
      </c>
    </row>
    <row r="292" spans="1:14" x14ac:dyDescent="0.2">
      <c r="A292" s="94">
        <v>33</v>
      </c>
      <c r="B292" s="107" t="s">
        <v>122</v>
      </c>
      <c r="C292" s="80"/>
      <c r="D292" s="103" t="s">
        <v>19</v>
      </c>
      <c r="E292" s="80"/>
      <c r="F292" s="81" t="s">
        <v>127</v>
      </c>
      <c r="H292" t="str">
        <f t="shared" si="5"/>
        <v>Pendiente</v>
      </c>
      <c r="J292" s="53" t="str">
        <f>IF(H292="Pendiente","-",INDEX('Equipos (cálculos)'!K$2:K$19,MATCH($B292,'Equipos (cálculos)'!$A$2:$A$19,0)))</f>
        <v>-</v>
      </c>
      <c r="K292" s="53" t="str">
        <f>IF(H292="Pendiente","-",INDEX('Equipos (cálculos)'!K$2:K$19,MATCH($F292,'Equipos (cálculos)'!$A$2:$A$19,0)))</f>
        <v>-</v>
      </c>
      <c r="M292" t="str">
        <f>IF(H292="Pendiente","-",INDEX('Equipos (cálculos)'!R$2:R$19,MATCH($B292,'Equipos (cálculos)'!$A$2:$A$19,0)))</f>
        <v>-</v>
      </c>
      <c r="N292" t="str">
        <f>IF(H292="Pendiente","-",INDEX('Equipos (cálculos)'!R$2:R$19,MATCH($F292,'Equipos (cálculos)'!$A$2:$A$19,0)))</f>
        <v>-</v>
      </c>
    </row>
    <row r="293" spans="1:14" x14ac:dyDescent="0.2">
      <c r="A293" s="94">
        <v>33</v>
      </c>
      <c r="B293" s="107" t="s">
        <v>120</v>
      </c>
      <c r="C293" s="80"/>
      <c r="D293" s="103" t="s">
        <v>19</v>
      </c>
      <c r="E293" s="80"/>
      <c r="F293" s="81" t="s">
        <v>125</v>
      </c>
      <c r="H293" t="str">
        <f t="shared" si="5"/>
        <v>Pendiente</v>
      </c>
      <c r="J293" s="53" t="str">
        <f>IF(H293="Pendiente","-",INDEX('Equipos (cálculos)'!K$2:K$19,MATCH($B293,'Equipos (cálculos)'!$A$2:$A$19,0)))</f>
        <v>-</v>
      </c>
      <c r="K293" s="53" t="str">
        <f>IF(H293="Pendiente","-",INDEX('Equipos (cálculos)'!K$2:K$19,MATCH($F293,'Equipos (cálculos)'!$A$2:$A$19,0)))</f>
        <v>-</v>
      </c>
      <c r="M293" t="str">
        <f>IF(H293="Pendiente","-",INDEX('Equipos (cálculos)'!R$2:R$19,MATCH($B293,'Equipos (cálculos)'!$A$2:$A$19,0)))</f>
        <v>-</v>
      </c>
      <c r="N293" t="str">
        <f>IF(H293="Pendiente","-",INDEX('Equipos (cálculos)'!R$2:R$19,MATCH($F293,'Equipos (cálculos)'!$A$2:$A$19,0)))</f>
        <v>-</v>
      </c>
    </row>
    <row r="294" spans="1:14" x14ac:dyDescent="0.2">
      <c r="A294" s="94">
        <v>33</v>
      </c>
      <c r="B294" s="107" t="s">
        <v>118</v>
      </c>
      <c r="C294" s="80"/>
      <c r="D294" s="103" t="s">
        <v>19</v>
      </c>
      <c r="E294" s="80"/>
      <c r="F294" s="81" t="s">
        <v>130</v>
      </c>
      <c r="H294" t="str">
        <f t="shared" si="5"/>
        <v>Pendiente</v>
      </c>
      <c r="J294" s="53" t="str">
        <f>IF(H294="Pendiente","-",INDEX('Equipos (cálculos)'!K$2:K$19,MATCH($B294,'Equipos (cálculos)'!$A$2:$A$19,0)))</f>
        <v>-</v>
      </c>
      <c r="K294" s="53" t="str">
        <f>IF(H294="Pendiente","-",INDEX('Equipos (cálculos)'!K$2:K$19,MATCH($F294,'Equipos (cálculos)'!$A$2:$A$19,0)))</f>
        <v>-</v>
      </c>
      <c r="M294" t="str">
        <f>IF(H294="Pendiente","-",INDEX('Equipos (cálculos)'!R$2:R$19,MATCH($B294,'Equipos (cálculos)'!$A$2:$A$19,0)))</f>
        <v>-</v>
      </c>
      <c r="N294" t="str">
        <f>IF(H294="Pendiente","-",INDEX('Equipos (cálculos)'!R$2:R$19,MATCH($F294,'Equipos (cálculos)'!$A$2:$A$19,0)))</f>
        <v>-</v>
      </c>
    </row>
    <row r="295" spans="1:14" x14ac:dyDescent="0.2">
      <c r="A295" s="94">
        <v>33</v>
      </c>
      <c r="B295" s="107" t="s">
        <v>116</v>
      </c>
      <c r="C295" s="80"/>
      <c r="D295" s="103" t="s">
        <v>19</v>
      </c>
      <c r="E295" s="80"/>
      <c r="F295" s="81" t="s">
        <v>128</v>
      </c>
      <c r="H295" t="str">
        <f t="shared" si="5"/>
        <v>Pendiente</v>
      </c>
      <c r="J295" s="53" t="str">
        <f>IF(H295="Pendiente","-",INDEX('Equipos (cálculos)'!K$2:K$19,MATCH($B295,'Equipos (cálculos)'!$A$2:$A$19,0)))</f>
        <v>-</v>
      </c>
      <c r="K295" s="53" t="str">
        <f>IF(H295="Pendiente","-",INDEX('Equipos (cálculos)'!K$2:K$19,MATCH($F295,'Equipos (cálculos)'!$A$2:$A$19,0)))</f>
        <v>-</v>
      </c>
      <c r="M295" t="str">
        <f>IF(H295="Pendiente","-",INDEX('Equipos (cálculos)'!R$2:R$19,MATCH($B295,'Equipos (cálculos)'!$A$2:$A$19,0)))</f>
        <v>-</v>
      </c>
      <c r="N295" t="str">
        <f>IF(H295="Pendiente","-",INDEX('Equipos (cálculos)'!R$2:R$19,MATCH($F295,'Equipos (cálculos)'!$A$2:$A$19,0)))</f>
        <v>-</v>
      </c>
    </row>
    <row r="296" spans="1:14" x14ac:dyDescent="0.2">
      <c r="A296" s="94">
        <v>33</v>
      </c>
      <c r="B296" s="107" t="s">
        <v>123</v>
      </c>
      <c r="C296" s="80"/>
      <c r="D296" s="103" t="s">
        <v>19</v>
      </c>
      <c r="E296" s="80"/>
      <c r="F296" s="81" t="s">
        <v>126</v>
      </c>
      <c r="H296" t="str">
        <f t="shared" si="5"/>
        <v>Pendiente</v>
      </c>
      <c r="J296" s="53" t="str">
        <f>IF(H296="Pendiente","-",INDEX('Equipos (cálculos)'!K$2:K$19,MATCH($B296,'Equipos (cálculos)'!$A$2:$A$19,0)))</f>
        <v>-</v>
      </c>
      <c r="K296" s="53" t="str">
        <f>IF(H296="Pendiente","-",INDEX('Equipos (cálculos)'!K$2:K$19,MATCH($F296,'Equipos (cálculos)'!$A$2:$A$19,0)))</f>
        <v>-</v>
      </c>
      <c r="M296" t="str">
        <f>IF(H296="Pendiente","-",INDEX('Equipos (cálculos)'!R$2:R$19,MATCH($B296,'Equipos (cálculos)'!$A$2:$A$19,0)))</f>
        <v>-</v>
      </c>
      <c r="N296" t="str">
        <f>IF(H296="Pendiente","-",INDEX('Equipos (cálculos)'!R$2:R$19,MATCH($F296,'Equipos (cálculos)'!$A$2:$A$19,0)))</f>
        <v>-</v>
      </c>
    </row>
    <row r="297" spans="1:14" x14ac:dyDescent="0.2">
      <c r="A297" s="94">
        <v>33</v>
      </c>
      <c r="B297" s="107" t="s">
        <v>115</v>
      </c>
      <c r="C297" s="80"/>
      <c r="D297" s="103" t="s">
        <v>19</v>
      </c>
      <c r="E297" s="80"/>
      <c r="F297" s="81" t="s">
        <v>124</v>
      </c>
      <c r="H297" t="str">
        <f t="shared" si="5"/>
        <v>Pendiente</v>
      </c>
      <c r="J297" s="53" t="str">
        <f>IF(H297="Pendiente","-",INDEX('Equipos (cálculos)'!K$2:K$19,MATCH($B297,'Equipos (cálculos)'!$A$2:$A$19,0)))</f>
        <v>-</v>
      </c>
      <c r="K297" s="53" t="str">
        <f>IF(H297="Pendiente","-",INDEX('Equipos (cálculos)'!K$2:K$19,MATCH($F297,'Equipos (cálculos)'!$A$2:$A$19,0)))</f>
        <v>-</v>
      </c>
      <c r="M297" t="str">
        <f>IF(H297="Pendiente","-",INDEX('Equipos (cálculos)'!R$2:R$19,MATCH($B297,'Equipos (cálculos)'!$A$2:$A$19,0)))</f>
        <v>-</v>
      </c>
      <c r="N297" t="str">
        <f>IF(H297="Pendiente","-",INDEX('Equipos (cálculos)'!R$2:R$19,MATCH($F297,'Equipos (cálculos)'!$A$2:$A$19,0)))</f>
        <v>-</v>
      </c>
    </row>
    <row r="298" spans="1:14" ht="17" thickBot="1" x14ac:dyDescent="0.25">
      <c r="A298" s="110">
        <v>33</v>
      </c>
      <c r="B298" s="108" t="s">
        <v>114</v>
      </c>
      <c r="C298" s="82"/>
      <c r="D298" s="105" t="s">
        <v>19</v>
      </c>
      <c r="E298" s="82"/>
      <c r="F298" s="83" t="s">
        <v>131</v>
      </c>
      <c r="H298" t="str">
        <f t="shared" si="5"/>
        <v>Pendiente</v>
      </c>
      <c r="J298" s="53" t="str">
        <f>IF(H298="Pendiente","-",INDEX('Equipos (cálculos)'!K$2:K$19,MATCH($B298,'Equipos (cálculos)'!$A$2:$A$19,0)))</f>
        <v>-</v>
      </c>
      <c r="K298" s="53" t="str">
        <f>IF(H298="Pendiente","-",INDEX('Equipos (cálculos)'!K$2:K$19,MATCH($F298,'Equipos (cálculos)'!$A$2:$A$19,0)))</f>
        <v>-</v>
      </c>
      <c r="M298" t="str">
        <f>IF(H298="Pendiente","-",INDEX('Equipos (cálculos)'!R$2:R$19,MATCH($B298,'Equipos (cálculos)'!$A$2:$A$19,0)))</f>
        <v>-</v>
      </c>
      <c r="N298" t="str">
        <f>IF(H298="Pendiente","-",INDEX('Equipos (cálculos)'!R$2:R$19,MATCH($F298,'Equipos (cálculos)'!$A$2:$A$19,0)))</f>
        <v>-</v>
      </c>
    </row>
    <row r="299" spans="1:14" x14ac:dyDescent="0.2">
      <c r="A299" s="109">
        <v>34</v>
      </c>
      <c r="B299" s="106" t="s">
        <v>121</v>
      </c>
      <c r="C299" s="78"/>
      <c r="D299" s="102" t="s">
        <v>19</v>
      </c>
      <c r="E299" s="78"/>
      <c r="F299" s="79" t="s">
        <v>119</v>
      </c>
      <c r="H299" t="str">
        <f t="shared" si="5"/>
        <v>Pendiente</v>
      </c>
      <c r="J299" s="53" t="str">
        <f>IF(H299="Pendiente","-",INDEX('Equipos (cálculos)'!K$2:K$19,MATCH($B299,'Equipos (cálculos)'!$A$2:$A$19,0)))</f>
        <v>-</v>
      </c>
      <c r="K299" s="53" t="str">
        <f>IF(H299="Pendiente","-",INDEX('Equipos (cálculos)'!K$2:K$19,MATCH($F299,'Equipos (cálculos)'!$A$2:$A$19,0)))</f>
        <v>-</v>
      </c>
      <c r="M299" t="str">
        <f>IF(H299="Pendiente","-",INDEX('Equipos (cálculos)'!R$2:R$19,MATCH($B299,'Equipos (cálculos)'!$A$2:$A$19,0)))</f>
        <v>-</v>
      </c>
      <c r="N299" t="str">
        <f>IF(H299="Pendiente","-",INDEX('Equipos (cálculos)'!R$2:R$19,MATCH($F299,'Equipos (cálculos)'!$A$2:$A$19,0)))</f>
        <v>-</v>
      </c>
    </row>
    <row r="300" spans="1:14" x14ac:dyDescent="0.2">
      <c r="A300" s="94">
        <v>34</v>
      </c>
      <c r="B300" s="107" t="s">
        <v>127</v>
      </c>
      <c r="C300" s="80"/>
      <c r="D300" s="103" t="s">
        <v>19</v>
      </c>
      <c r="E300" s="80"/>
      <c r="F300" s="81" t="s">
        <v>117</v>
      </c>
      <c r="H300" t="str">
        <f t="shared" si="5"/>
        <v>Pendiente</v>
      </c>
      <c r="J300" s="53" t="str">
        <f>IF(H300="Pendiente","-",INDEX('Equipos (cálculos)'!K$2:K$19,MATCH($B300,'Equipos (cálculos)'!$A$2:$A$19,0)))</f>
        <v>-</v>
      </c>
      <c r="K300" s="53" t="str">
        <f>IF(H300="Pendiente","-",INDEX('Equipos (cálculos)'!K$2:K$19,MATCH($F300,'Equipos (cálculos)'!$A$2:$A$19,0)))</f>
        <v>-</v>
      </c>
      <c r="M300" t="str">
        <f>IF(H300="Pendiente","-",INDEX('Equipos (cálculos)'!R$2:R$19,MATCH($B300,'Equipos (cálculos)'!$A$2:$A$19,0)))</f>
        <v>-</v>
      </c>
      <c r="N300" t="str">
        <f>IF(H300="Pendiente","-",INDEX('Equipos (cálculos)'!R$2:R$19,MATCH($F300,'Equipos (cálculos)'!$A$2:$A$19,0)))</f>
        <v>-</v>
      </c>
    </row>
    <row r="301" spans="1:14" x14ac:dyDescent="0.2">
      <c r="A301" s="94">
        <v>34</v>
      </c>
      <c r="B301" s="107" t="s">
        <v>125</v>
      </c>
      <c r="C301" s="80"/>
      <c r="D301" s="103" t="s">
        <v>19</v>
      </c>
      <c r="E301" s="80"/>
      <c r="F301" s="81" t="s">
        <v>122</v>
      </c>
      <c r="H301" t="str">
        <f t="shared" si="5"/>
        <v>Pendiente</v>
      </c>
      <c r="J301" s="53" t="str">
        <f>IF(H301="Pendiente","-",INDEX('Equipos (cálculos)'!K$2:K$19,MATCH($B301,'Equipos (cálculos)'!$A$2:$A$19,0)))</f>
        <v>-</v>
      </c>
      <c r="K301" s="53" t="str">
        <f>IF(H301="Pendiente","-",INDEX('Equipos (cálculos)'!K$2:K$19,MATCH($F301,'Equipos (cálculos)'!$A$2:$A$19,0)))</f>
        <v>-</v>
      </c>
      <c r="M301" t="str">
        <f>IF(H301="Pendiente","-",INDEX('Equipos (cálculos)'!R$2:R$19,MATCH($B301,'Equipos (cálculos)'!$A$2:$A$19,0)))</f>
        <v>-</v>
      </c>
      <c r="N301" t="str">
        <f>IF(H301="Pendiente","-",INDEX('Equipos (cálculos)'!R$2:R$19,MATCH($F301,'Equipos (cálculos)'!$A$2:$A$19,0)))</f>
        <v>-</v>
      </c>
    </row>
    <row r="302" spans="1:14" x14ac:dyDescent="0.2">
      <c r="A302" s="94">
        <v>34</v>
      </c>
      <c r="B302" s="107" t="s">
        <v>130</v>
      </c>
      <c r="C302" s="80"/>
      <c r="D302" s="103" t="s">
        <v>19</v>
      </c>
      <c r="E302" s="80"/>
      <c r="F302" s="81" t="s">
        <v>120</v>
      </c>
      <c r="H302" t="str">
        <f t="shared" si="5"/>
        <v>Pendiente</v>
      </c>
      <c r="J302" s="53" t="str">
        <f>IF(H302="Pendiente","-",INDEX('Equipos (cálculos)'!K$2:K$19,MATCH($B302,'Equipos (cálculos)'!$A$2:$A$19,0)))</f>
        <v>-</v>
      </c>
      <c r="K302" s="53" t="str">
        <f>IF(H302="Pendiente","-",INDEX('Equipos (cálculos)'!K$2:K$19,MATCH($F302,'Equipos (cálculos)'!$A$2:$A$19,0)))</f>
        <v>-</v>
      </c>
      <c r="M302" t="str">
        <f>IF(H302="Pendiente","-",INDEX('Equipos (cálculos)'!R$2:R$19,MATCH($B302,'Equipos (cálculos)'!$A$2:$A$19,0)))</f>
        <v>-</v>
      </c>
      <c r="N302" t="str">
        <f>IF(H302="Pendiente","-",INDEX('Equipos (cálculos)'!R$2:R$19,MATCH($F302,'Equipos (cálculos)'!$A$2:$A$19,0)))</f>
        <v>-</v>
      </c>
    </row>
    <row r="303" spans="1:14" x14ac:dyDescent="0.2">
      <c r="A303" s="94">
        <v>34</v>
      </c>
      <c r="B303" s="107" t="s">
        <v>128</v>
      </c>
      <c r="C303" s="80"/>
      <c r="D303" s="103" t="s">
        <v>19</v>
      </c>
      <c r="E303" s="80"/>
      <c r="F303" s="81" t="s">
        <v>118</v>
      </c>
      <c r="H303" t="str">
        <f t="shared" si="5"/>
        <v>Pendiente</v>
      </c>
      <c r="J303" s="53" t="str">
        <f>IF(H303="Pendiente","-",INDEX('Equipos (cálculos)'!K$2:K$19,MATCH($B303,'Equipos (cálculos)'!$A$2:$A$19,0)))</f>
        <v>-</v>
      </c>
      <c r="K303" s="53" t="str">
        <f>IF(H303="Pendiente","-",INDEX('Equipos (cálculos)'!K$2:K$19,MATCH($F303,'Equipos (cálculos)'!$A$2:$A$19,0)))</f>
        <v>-</v>
      </c>
      <c r="M303" t="str">
        <f>IF(H303="Pendiente","-",INDEX('Equipos (cálculos)'!R$2:R$19,MATCH($B303,'Equipos (cálculos)'!$A$2:$A$19,0)))</f>
        <v>-</v>
      </c>
      <c r="N303" t="str">
        <f>IF(H303="Pendiente","-",INDEX('Equipos (cálculos)'!R$2:R$19,MATCH($F303,'Equipos (cálculos)'!$A$2:$A$19,0)))</f>
        <v>-</v>
      </c>
    </row>
    <row r="304" spans="1:14" x14ac:dyDescent="0.2">
      <c r="A304" s="94">
        <v>34</v>
      </c>
      <c r="B304" s="107" t="s">
        <v>126</v>
      </c>
      <c r="C304" s="80"/>
      <c r="D304" s="103" t="s">
        <v>19</v>
      </c>
      <c r="E304" s="80"/>
      <c r="F304" s="81" t="s">
        <v>116</v>
      </c>
      <c r="H304" t="str">
        <f t="shared" si="5"/>
        <v>Pendiente</v>
      </c>
      <c r="J304" s="53" t="str">
        <f>IF(H304="Pendiente","-",INDEX('Equipos (cálculos)'!K$2:K$19,MATCH($B304,'Equipos (cálculos)'!$A$2:$A$19,0)))</f>
        <v>-</v>
      </c>
      <c r="K304" s="53" t="str">
        <f>IF(H304="Pendiente","-",INDEX('Equipos (cálculos)'!K$2:K$19,MATCH($F304,'Equipos (cálculos)'!$A$2:$A$19,0)))</f>
        <v>-</v>
      </c>
      <c r="M304" t="str">
        <f>IF(H304="Pendiente","-",INDEX('Equipos (cálculos)'!R$2:R$19,MATCH($B304,'Equipos (cálculos)'!$A$2:$A$19,0)))</f>
        <v>-</v>
      </c>
      <c r="N304" t="str">
        <f>IF(H304="Pendiente","-",INDEX('Equipos (cálculos)'!R$2:R$19,MATCH($F304,'Equipos (cálculos)'!$A$2:$A$19,0)))</f>
        <v>-</v>
      </c>
    </row>
    <row r="305" spans="1:14" x14ac:dyDescent="0.2">
      <c r="A305" s="94">
        <v>34</v>
      </c>
      <c r="B305" s="107" t="s">
        <v>124</v>
      </c>
      <c r="C305" s="80"/>
      <c r="D305" s="103" t="s">
        <v>19</v>
      </c>
      <c r="E305" s="80"/>
      <c r="F305" s="81" t="s">
        <v>123</v>
      </c>
      <c r="H305" t="str">
        <f t="shared" si="5"/>
        <v>Pendiente</v>
      </c>
      <c r="J305" s="53" t="str">
        <f>IF(H305="Pendiente","-",INDEX('Equipos (cálculos)'!K$2:K$19,MATCH($B305,'Equipos (cálculos)'!$A$2:$A$19,0)))</f>
        <v>-</v>
      </c>
      <c r="K305" s="53" t="str">
        <f>IF(H305="Pendiente","-",INDEX('Equipos (cálculos)'!K$2:K$19,MATCH($F305,'Equipos (cálculos)'!$A$2:$A$19,0)))</f>
        <v>-</v>
      </c>
      <c r="M305" t="str">
        <f>IF(H305="Pendiente","-",INDEX('Equipos (cálculos)'!R$2:R$19,MATCH($B305,'Equipos (cálculos)'!$A$2:$A$19,0)))</f>
        <v>-</v>
      </c>
      <c r="N305" t="str">
        <f>IF(H305="Pendiente","-",INDEX('Equipos (cálculos)'!R$2:R$19,MATCH($F305,'Equipos (cálculos)'!$A$2:$A$19,0)))</f>
        <v>-</v>
      </c>
    </row>
    <row r="306" spans="1:14" x14ac:dyDescent="0.2">
      <c r="A306" s="94">
        <v>34</v>
      </c>
      <c r="B306" s="107" t="s">
        <v>131</v>
      </c>
      <c r="C306" s="80"/>
      <c r="D306" s="103" t="s">
        <v>19</v>
      </c>
      <c r="E306" s="80"/>
      <c r="F306" s="81" t="s">
        <v>115</v>
      </c>
      <c r="H306" t="str">
        <f t="shared" si="5"/>
        <v>Pendiente</v>
      </c>
      <c r="J306" s="53" t="str">
        <f>IF(H306="Pendiente","-",INDEX('Equipos (cálculos)'!K$2:K$19,MATCH($B306,'Equipos (cálculos)'!$A$2:$A$19,0)))</f>
        <v>-</v>
      </c>
      <c r="K306" s="53" t="str">
        <f>IF(H306="Pendiente","-",INDEX('Equipos (cálculos)'!K$2:K$19,MATCH($F306,'Equipos (cálculos)'!$A$2:$A$19,0)))</f>
        <v>-</v>
      </c>
      <c r="M306" t="str">
        <f>IF(H306="Pendiente","-",INDEX('Equipos (cálculos)'!R$2:R$19,MATCH($B306,'Equipos (cálculos)'!$A$2:$A$19,0)))</f>
        <v>-</v>
      </c>
      <c r="N306" t="str">
        <f>IF(H306="Pendiente","-",INDEX('Equipos (cálculos)'!R$2:R$19,MATCH($F306,'Equipos (cálculos)'!$A$2:$A$19,0)))</f>
        <v>-</v>
      </c>
    </row>
    <row r="307" spans="1:14" ht="17" thickBot="1" x14ac:dyDescent="0.25">
      <c r="A307" s="110">
        <v>34</v>
      </c>
      <c r="B307" s="108" t="s">
        <v>129</v>
      </c>
      <c r="C307" s="82"/>
      <c r="D307" s="105" t="s">
        <v>19</v>
      </c>
      <c r="E307" s="82"/>
      <c r="F307" s="83" t="s">
        <v>114</v>
      </c>
      <c r="H307" t="str">
        <f t="shared" si="5"/>
        <v>Pendiente</v>
      </c>
      <c r="J307" s="53" t="str">
        <f>IF(H307="Pendiente","-",INDEX('Equipos (cálculos)'!K$2:K$19,MATCH($B307,'Equipos (cálculos)'!$A$2:$A$19,0)))</f>
        <v>-</v>
      </c>
      <c r="K307" s="53" t="str">
        <f>IF(H307="Pendiente","-",INDEX('Equipos (cálculos)'!K$2:K$19,MATCH($F307,'Equipos (cálculos)'!$A$2:$A$19,0)))</f>
        <v>-</v>
      </c>
      <c r="M307" t="str">
        <f>IF(H307="Pendiente","-",INDEX('Equipos (cálculos)'!R$2:R$19,MATCH($B307,'Equipos (cálculos)'!$A$2:$A$19,0)))</f>
        <v>-</v>
      </c>
      <c r="N307" t="str">
        <f>IF(H307="Pendiente","-",INDEX('Equipos (cálculos)'!R$2:R$19,MATCH($F307,'Equipos (cálculos)'!$A$2:$A$19,0)))</f>
        <v>-</v>
      </c>
    </row>
    <row r="308" spans="1:14" x14ac:dyDescent="0.2">
      <c r="A308" s="94"/>
      <c r="B308" s="80"/>
    </row>
    <row r="309" spans="1:14" x14ac:dyDescent="0.2">
      <c r="A309" s="92"/>
    </row>
    <row r="310" spans="1:14" x14ac:dyDescent="0.2">
      <c r="A310" s="92"/>
    </row>
    <row r="311" spans="1:14" x14ac:dyDescent="0.2">
      <c r="A311" s="92"/>
    </row>
    <row r="312" spans="1:14" x14ac:dyDescent="0.2">
      <c r="A312" s="92"/>
    </row>
    <row r="313" spans="1:14" x14ac:dyDescent="0.2">
      <c r="A313" s="92"/>
    </row>
    <row r="314" spans="1:14" x14ac:dyDescent="0.2">
      <c r="A314" s="92"/>
    </row>
    <row r="315" spans="1:14" x14ac:dyDescent="0.2">
      <c r="A315" s="92"/>
    </row>
    <row r="316" spans="1:14" x14ac:dyDescent="0.2">
      <c r="A316" s="92"/>
    </row>
    <row r="317" spans="1:14" x14ac:dyDescent="0.2">
      <c r="A317" s="92"/>
    </row>
    <row r="318" spans="1:14" x14ac:dyDescent="0.2">
      <c r="A318" s="92"/>
    </row>
    <row r="319" spans="1:14" x14ac:dyDescent="0.2">
      <c r="A319" s="92"/>
    </row>
    <row r="320" spans="1:14" x14ac:dyDescent="0.2">
      <c r="A320" s="92"/>
    </row>
    <row r="321" spans="1:1" x14ac:dyDescent="0.2">
      <c r="A321" s="92"/>
    </row>
    <row r="322" spans="1:1" x14ac:dyDescent="0.2">
      <c r="A322" s="92"/>
    </row>
    <row r="323" spans="1:1" x14ac:dyDescent="0.2">
      <c r="A323" s="92"/>
    </row>
    <row r="324" spans="1:1" x14ac:dyDescent="0.2">
      <c r="A324" s="92"/>
    </row>
    <row r="325" spans="1:1" x14ac:dyDescent="0.2">
      <c r="A325" s="92"/>
    </row>
    <row r="326" spans="1:1" x14ac:dyDescent="0.2">
      <c r="A326" s="92"/>
    </row>
    <row r="327" spans="1:1" x14ac:dyDescent="0.2">
      <c r="A327" s="92"/>
    </row>
    <row r="328" spans="1:1" x14ac:dyDescent="0.2">
      <c r="A328" s="92"/>
    </row>
    <row r="329" spans="1:1" x14ac:dyDescent="0.2">
      <c r="A329" s="92"/>
    </row>
    <row r="330" spans="1:1" x14ac:dyDescent="0.2">
      <c r="A330" s="92"/>
    </row>
    <row r="331" spans="1:1" x14ac:dyDescent="0.2">
      <c r="A331" s="92"/>
    </row>
    <row r="332" spans="1:1" x14ac:dyDescent="0.2">
      <c r="A332" s="92"/>
    </row>
    <row r="333" spans="1:1" x14ac:dyDescent="0.2">
      <c r="A333" s="92"/>
    </row>
    <row r="334" spans="1:1" x14ac:dyDescent="0.2">
      <c r="A334" s="92"/>
    </row>
    <row r="335" spans="1:1" x14ac:dyDescent="0.2">
      <c r="A335" s="92"/>
    </row>
    <row r="336" spans="1:1" x14ac:dyDescent="0.2">
      <c r="A336" s="92"/>
    </row>
    <row r="337" spans="1:1" x14ac:dyDescent="0.2">
      <c r="A337" s="92"/>
    </row>
    <row r="338" spans="1:1" x14ac:dyDescent="0.2">
      <c r="A338" s="92"/>
    </row>
    <row r="339" spans="1:1" x14ac:dyDescent="0.2">
      <c r="A339" s="92"/>
    </row>
    <row r="340" spans="1:1" x14ac:dyDescent="0.2">
      <c r="A340" s="92"/>
    </row>
    <row r="341" spans="1:1" x14ac:dyDescent="0.2">
      <c r="A341" s="92"/>
    </row>
    <row r="342" spans="1:1" x14ac:dyDescent="0.2">
      <c r="A342" s="92"/>
    </row>
    <row r="343" spans="1:1" x14ac:dyDescent="0.2">
      <c r="A343" s="92"/>
    </row>
    <row r="344" spans="1:1" x14ac:dyDescent="0.2">
      <c r="A344" s="92"/>
    </row>
    <row r="345" spans="1:1" x14ac:dyDescent="0.2">
      <c r="A345" s="92"/>
    </row>
    <row r="346" spans="1:1" x14ac:dyDescent="0.2">
      <c r="A346" s="92"/>
    </row>
    <row r="347" spans="1:1" x14ac:dyDescent="0.2">
      <c r="A347" s="92"/>
    </row>
    <row r="348" spans="1:1" x14ac:dyDescent="0.2">
      <c r="A348" s="92"/>
    </row>
    <row r="349" spans="1:1" x14ac:dyDescent="0.2">
      <c r="A349" s="92"/>
    </row>
    <row r="350" spans="1:1" x14ac:dyDescent="0.2">
      <c r="A350" s="92"/>
    </row>
    <row r="351" spans="1:1" x14ac:dyDescent="0.2">
      <c r="A351" s="92"/>
    </row>
    <row r="352" spans="1:1" x14ac:dyDescent="0.2">
      <c r="A352" s="92"/>
    </row>
    <row r="353" spans="1:1" x14ac:dyDescent="0.2">
      <c r="A353" s="92"/>
    </row>
    <row r="354" spans="1:1" x14ac:dyDescent="0.2">
      <c r="A354" s="92"/>
    </row>
    <row r="355" spans="1:1" x14ac:dyDescent="0.2">
      <c r="A355" s="92"/>
    </row>
    <row r="356" spans="1:1" x14ac:dyDescent="0.2">
      <c r="A356" s="92"/>
    </row>
    <row r="357" spans="1:1" x14ac:dyDescent="0.2">
      <c r="A357" s="92"/>
    </row>
    <row r="358" spans="1:1" x14ac:dyDescent="0.2">
      <c r="A358" s="92"/>
    </row>
    <row r="359" spans="1:1" x14ac:dyDescent="0.2">
      <c r="A359" s="92"/>
    </row>
    <row r="360" spans="1:1" x14ac:dyDescent="0.2">
      <c r="A360" s="92"/>
    </row>
    <row r="361" spans="1:1" x14ac:dyDescent="0.2">
      <c r="A361" s="92"/>
    </row>
    <row r="362" spans="1:1" x14ac:dyDescent="0.2">
      <c r="A362" s="92"/>
    </row>
    <row r="363" spans="1:1" x14ac:dyDescent="0.2">
      <c r="A363" s="92"/>
    </row>
    <row r="364" spans="1:1" x14ac:dyDescent="0.2">
      <c r="A364" s="92"/>
    </row>
    <row r="365" spans="1:1" x14ac:dyDescent="0.2">
      <c r="A365" s="92"/>
    </row>
    <row r="366" spans="1:1" x14ac:dyDescent="0.2">
      <c r="A366" s="92"/>
    </row>
    <row r="367" spans="1:1" x14ac:dyDescent="0.2">
      <c r="A367" s="92"/>
    </row>
    <row r="368" spans="1:1" x14ac:dyDescent="0.2">
      <c r="A368" s="92"/>
    </row>
    <row r="369" spans="1:1" x14ac:dyDescent="0.2">
      <c r="A369" s="92"/>
    </row>
    <row r="370" spans="1:1" x14ac:dyDescent="0.2">
      <c r="A370" s="92"/>
    </row>
    <row r="371" spans="1:1" x14ac:dyDescent="0.2">
      <c r="A371" s="92"/>
    </row>
    <row r="372" spans="1:1" x14ac:dyDescent="0.2">
      <c r="A372" s="92"/>
    </row>
    <row r="373" spans="1:1" x14ac:dyDescent="0.2">
      <c r="A373" s="92"/>
    </row>
    <row r="374" spans="1:1" x14ac:dyDescent="0.2">
      <c r="A374" s="92"/>
    </row>
    <row r="375" spans="1:1" x14ac:dyDescent="0.2">
      <c r="A375" s="92"/>
    </row>
    <row r="376" spans="1:1" x14ac:dyDescent="0.2">
      <c r="A376" s="92"/>
    </row>
    <row r="377" spans="1:1" x14ac:dyDescent="0.2">
      <c r="A377" s="92"/>
    </row>
    <row r="378" spans="1:1" x14ac:dyDescent="0.2">
      <c r="A378" s="92"/>
    </row>
    <row r="379" spans="1:1" x14ac:dyDescent="0.2">
      <c r="A379" s="92"/>
    </row>
    <row r="380" spans="1:1" x14ac:dyDescent="0.2">
      <c r="A380" s="92"/>
    </row>
    <row r="381" spans="1:1" x14ac:dyDescent="0.2">
      <c r="A381" s="92"/>
    </row>
    <row r="382" spans="1:1" x14ac:dyDescent="0.2">
      <c r="A382" s="92"/>
    </row>
    <row r="383" spans="1:1" x14ac:dyDescent="0.2">
      <c r="A383" s="92"/>
    </row>
    <row r="384" spans="1:1" x14ac:dyDescent="0.2">
      <c r="A384" s="92"/>
    </row>
    <row r="385" spans="1:1" x14ac:dyDescent="0.2">
      <c r="A385" s="92"/>
    </row>
    <row r="386" spans="1:1" x14ac:dyDescent="0.2">
      <c r="A386" s="92"/>
    </row>
    <row r="387" spans="1:1" x14ac:dyDescent="0.2">
      <c r="A387" s="92"/>
    </row>
    <row r="388" spans="1:1" x14ac:dyDescent="0.2">
      <c r="A388" s="92"/>
    </row>
    <row r="389" spans="1:1" x14ac:dyDescent="0.2">
      <c r="A389" s="92"/>
    </row>
    <row r="390" spans="1:1" x14ac:dyDescent="0.2">
      <c r="A390" s="92"/>
    </row>
    <row r="391" spans="1:1" x14ac:dyDescent="0.2">
      <c r="A391" s="92"/>
    </row>
    <row r="392" spans="1:1" x14ac:dyDescent="0.2">
      <c r="A392" s="92"/>
    </row>
    <row r="393" spans="1:1" x14ac:dyDescent="0.2">
      <c r="A393" s="92"/>
    </row>
    <row r="394" spans="1:1" x14ac:dyDescent="0.2">
      <c r="A394" s="92"/>
    </row>
    <row r="395" spans="1:1" x14ac:dyDescent="0.2">
      <c r="A395" s="92"/>
    </row>
    <row r="396" spans="1:1" x14ac:dyDescent="0.2">
      <c r="A396" s="92"/>
    </row>
    <row r="397" spans="1:1" x14ac:dyDescent="0.2">
      <c r="A397" s="92"/>
    </row>
    <row r="398" spans="1:1" x14ac:dyDescent="0.2">
      <c r="A398" s="92"/>
    </row>
    <row r="399" spans="1:1" x14ac:dyDescent="0.2">
      <c r="A399" s="92"/>
    </row>
    <row r="400" spans="1:1" x14ac:dyDescent="0.2">
      <c r="A400" s="92"/>
    </row>
    <row r="401" spans="1:1" x14ac:dyDescent="0.2">
      <c r="A401" s="92"/>
    </row>
    <row r="402" spans="1:1" x14ac:dyDescent="0.2">
      <c r="A402" s="92"/>
    </row>
    <row r="403" spans="1:1" x14ac:dyDescent="0.2">
      <c r="A403" s="92"/>
    </row>
    <row r="404" spans="1:1" x14ac:dyDescent="0.2">
      <c r="A404" s="92"/>
    </row>
    <row r="405" spans="1:1" x14ac:dyDescent="0.2">
      <c r="A405" s="92"/>
    </row>
    <row r="406" spans="1:1" x14ac:dyDescent="0.2">
      <c r="A406" s="92"/>
    </row>
    <row r="407" spans="1:1" x14ac:dyDescent="0.2">
      <c r="A407" s="92"/>
    </row>
    <row r="408" spans="1:1" x14ac:dyDescent="0.2">
      <c r="A408" s="92"/>
    </row>
    <row r="409" spans="1:1" x14ac:dyDescent="0.2">
      <c r="A409" s="92"/>
    </row>
    <row r="410" spans="1:1" x14ac:dyDescent="0.2">
      <c r="A410" s="92"/>
    </row>
    <row r="411" spans="1:1" x14ac:dyDescent="0.2">
      <c r="A411" s="92"/>
    </row>
    <row r="412" spans="1:1" x14ac:dyDescent="0.2">
      <c r="A412" s="92"/>
    </row>
    <row r="413" spans="1:1" x14ac:dyDescent="0.2">
      <c r="A413" s="92"/>
    </row>
    <row r="414" spans="1:1" x14ac:dyDescent="0.2">
      <c r="A414" s="92"/>
    </row>
    <row r="415" spans="1:1" x14ac:dyDescent="0.2">
      <c r="A415" s="92"/>
    </row>
    <row r="416" spans="1:1" x14ac:dyDescent="0.2">
      <c r="A416" s="92"/>
    </row>
    <row r="417" spans="1:1" x14ac:dyDescent="0.2">
      <c r="A417" s="92"/>
    </row>
    <row r="418" spans="1:1" x14ac:dyDescent="0.2">
      <c r="A418" s="92"/>
    </row>
    <row r="419" spans="1:1" x14ac:dyDescent="0.2">
      <c r="A419" s="92"/>
    </row>
    <row r="420" spans="1:1" x14ac:dyDescent="0.2">
      <c r="A420" s="92"/>
    </row>
    <row r="421" spans="1:1" x14ac:dyDescent="0.2">
      <c r="A421" s="92"/>
    </row>
    <row r="422" spans="1:1" x14ac:dyDescent="0.2">
      <c r="A422" s="92"/>
    </row>
    <row r="423" spans="1:1" x14ac:dyDescent="0.2">
      <c r="A423" s="92"/>
    </row>
    <row r="424" spans="1:1" x14ac:dyDescent="0.2">
      <c r="A424" s="92"/>
    </row>
    <row r="425" spans="1:1" x14ac:dyDescent="0.2">
      <c r="A425" s="92"/>
    </row>
    <row r="426" spans="1:1" x14ac:dyDescent="0.2">
      <c r="A426" s="92"/>
    </row>
    <row r="427" spans="1:1" x14ac:dyDescent="0.2">
      <c r="A427" s="92"/>
    </row>
    <row r="428" spans="1:1" x14ac:dyDescent="0.2">
      <c r="A428" s="92"/>
    </row>
    <row r="429" spans="1:1" x14ac:dyDescent="0.2">
      <c r="A429" s="92"/>
    </row>
    <row r="430" spans="1:1" x14ac:dyDescent="0.2">
      <c r="A430" s="92"/>
    </row>
    <row r="431" spans="1:1" x14ac:dyDescent="0.2">
      <c r="A431" s="92"/>
    </row>
    <row r="432" spans="1:1" x14ac:dyDescent="0.2">
      <c r="A432" s="92"/>
    </row>
    <row r="433" spans="1:1" x14ac:dyDescent="0.2">
      <c r="A433" s="92"/>
    </row>
    <row r="434" spans="1:1" x14ac:dyDescent="0.2">
      <c r="A434" s="92"/>
    </row>
    <row r="435" spans="1:1" x14ac:dyDescent="0.2">
      <c r="A435" s="92"/>
    </row>
    <row r="436" spans="1:1" x14ac:dyDescent="0.2">
      <c r="A436" s="92"/>
    </row>
    <row r="437" spans="1:1" x14ac:dyDescent="0.2">
      <c r="A437" s="92"/>
    </row>
    <row r="438" spans="1:1" x14ac:dyDescent="0.2">
      <c r="A438" s="92"/>
    </row>
    <row r="439" spans="1:1" x14ac:dyDescent="0.2">
      <c r="A439" s="92"/>
    </row>
    <row r="440" spans="1:1" x14ac:dyDescent="0.2">
      <c r="A440" s="92"/>
    </row>
    <row r="441" spans="1:1" x14ac:dyDescent="0.2">
      <c r="A441" s="92"/>
    </row>
    <row r="442" spans="1:1" x14ac:dyDescent="0.2">
      <c r="A442" s="92"/>
    </row>
    <row r="443" spans="1:1" x14ac:dyDescent="0.2">
      <c r="A443" s="92"/>
    </row>
    <row r="444" spans="1:1" x14ac:dyDescent="0.2">
      <c r="A444" s="92"/>
    </row>
    <row r="445" spans="1:1" x14ac:dyDescent="0.2">
      <c r="A445" s="92"/>
    </row>
    <row r="446" spans="1:1" x14ac:dyDescent="0.2">
      <c r="A446" s="92"/>
    </row>
    <row r="447" spans="1:1" x14ac:dyDescent="0.2">
      <c r="A447" s="92"/>
    </row>
    <row r="448" spans="1:1" x14ac:dyDescent="0.2">
      <c r="A448" s="92"/>
    </row>
    <row r="449" spans="1:1" x14ac:dyDescent="0.2">
      <c r="A449" s="92"/>
    </row>
    <row r="450" spans="1:1" x14ac:dyDescent="0.2">
      <c r="A450" s="92"/>
    </row>
    <row r="451" spans="1:1" x14ac:dyDescent="0.2">
      <c r="A451" s="92"/>
    </row>
    <row r="452" spans="1:1" x14ac:dyDescent="0.2">
      <c r="A452" s="92"/>
    </row>
    <row r="453" spans="1:1" x14ac:dyDescent="0.2">
      <c r="A453" s="92"/>
    </row>
    <row r="454" spans="1:1" x14ac:dyDescent="0.2">
      <c r="A454" s="92"/>
    </row>
    <row r="455" spans="1:1" x14ac:dyDescent="0.2">
      <c r="A455" s="92"/>
    </row>
    <row r="456" spans="1:1" x14ac:dyDescent="0.2">
      <c r="A456" s="92"/>
    </row>
    <row r="457" spans="1:1" x14ac:dyDescent="0.2">
      <c r="A457" s="92"/>
    </row>
    <row r="458" spans="1:1" x14ac:dyDescent="0.2">
      <c r="A458" s="92"/>
    </row>
    <row r="459" spans="1:1" x14ac:dyDescent="0.2">
      <c r="A459" s="92"/>
    </row>
    <row r="460" spans="1:1" x14ac:dyDescent="0.2">
      <c r="A460" s="92"/>
    </row>
    <row r="461" spans="1:1" x14ac:dyDescent="0.2">
      <c r="A461" s="92"/>
    </row>
    <row r="462" spans="1:1" x14ac:dyDescent="0.2">
      <c r="A462" s="92"/>
    </row>
    <row r="463" spans="1:1" x14ac:dyDescent="0.2">
      <c r="A463" s="92"/>
    </row>
    <row r="464" spans="1:1" x14ac:dyDescent="0.2">
      <c r="A464" s="92"/>
    </row>
    <row r="465" spans="1:1" x14ac:dyDescent="0.2">
      <c r="A465" s="92"/>
    </row>
    <row r="466" spans="1:1" x14ac:dyDescent="0.2">
      <c r="A466" s="92"/>
    </row>
    <row r="467" spans="1:1" x14ac:dyDescent="0.2">
      <c r="A467" s="92"/>
    </row>
    <row r="468" spans="1:1" x14ac:dyDescent="0.2">
      <c r="A468" s="92"/>
    </row>
    <row r="469" spans="1:1" x14ac:dyDescent="0.2">
      <c r="A469" s="92"/>
    </row>
    <row r="470" spans="1:1" x14ac:dyDescent="0.2">
      <c r="A470" s="92"/>
    </row>
    <row r="471" spans="1:1" x14ac:dyDescent="0.2">
      <c r="A471" s="92"/>
    </row>
    <row r="472" spans="1:1" x14ac:dyDescent="0.2">
      <c r="A472" s="92"/>
    </row>
    <row r="473" spans="1:1" x14ac:dyDescent="0.2">
      <c r="A473" s="92"/>
    </row>
    <row r="474" spans="1:1" x14ac:dyDescent="0.2">
      <c r="A474" s="92"/>
    </row>
    <row r="475" spans="1:1" x14ac:dyDescent="0.2">
      <c r="A475" s="92"/>
    </row>
    <row r="476" spans="1:1" x14ac:dyDescent="0.2">
      <c r="A476" s="92"/>
    </row>
    <row r="477" spans="1:1" x14ac:dyDescent="0.2">
      <c r="A477" s="92"/>
    </row>
    <row r="478" spans="1:1" x14ac:dyDescent="0.2">
      <c r="A478" s="92"/>
    </row>
    <row r="479" spans="1:1" x14ac:dyDescent="0.2">
      <c r="A479" s="92"/>
    </row>
    <row r="480" spans="1:1" x14ac:dyDescent="0.2">
      <c r="A480" s="92"/>
    </row>
    <row r="481" spans="1:1" x14ac:dyDescent="0.2">
      <c r="A481" s="92"/>
    </row>
    <row r="482" spans="1:1" x14ac:dyDescent="0.2">
      <c r="A482" s="92"/>
    </row>
    <row r="483" spans="1:1" x14ac:dyDescent="0.2">
      <c r="A483" s="92"/>
    </row>
    <row r="484" spans="1:1" x14ac:dyDescent="0.2">
      <c r="A484" s="92"/>
    </row>
    <row r="485" spans="1:1" x14ac:dyDescent="0.2">
      <c r="A485" s="92"/>
    </row>
    <row r="486" spans="1:1" x14ac:dyDescent="0.2">
      <c r="A486" s="92"/>
    </row>
    <row r="487" spans="1:1" x14ac:dyDescent="0.2">
      <c r="A487" s="92"/>
    </row>
    <row r="488" spans="1:1" x14ac:dyDescent="0.2">
      <c r="A488" s="92"/>
    </row>
    <row r="489" spans="1:1" x14ac:dyDescent="0.2">
      <c r="A489" s="92"/>
    </row>
    <row r="490" spans="1:1" x14ac:dyDescent="0.2">
      <c r="A490" s="92"/>
    </row>
    <row r="491" spans="1:1" x14ac:dyDescent="0.2">
      <c r="A491" s="92"/>
    </row>
    <row r="492" spans="1:1" x14ac:dyDescent="0.2">
      <c r="A492" s="92"/>
    </row>
    <row r="493" spans="1:1" x14ac:dyDescent="0.2">
      <c r="A493" s="92"/>
    </row>
    <row r="494" spans="1:1" x14ac:dyDescent="0.2">
      <c r="A494" s="92"/>
    </row>
    <row r="495" spans="1:1" x14ac:dyDescent="0.2">
      <c r="A495" s="92"/>
    </row>
    <row r="496" spans="1:1" x14ac:dyDescent="0.2">
      <c r="A496" s="92"/>
    </row>
    <row r="497" spans="1:1" x14ac:dyDescent="0.2">
      <c r="A497" s="92"/>
    </row>
    <row r="498" spans="1:1" x14ac:dyDescent="0.2">
      <c r="A498" s="92"/>
    </row>
    <row r="499" spans="1:1" x14ac:dyDescent="0.2">
      <c r="A499" s="92"/>
    </row>
    <row r="500" spans="1:1" x14ac:dyDescent="0.2">
      <c r="A500" s="92"/>
    </row>
    <row r="501" spans="1:1" x14ac:dyDescent="0.2">
      <c r="A501" s="92"/>
    </row>
    <row r="502" spans="1:1" x14ac:dyDescent="0.2">
      <c r="A502" s="92"/>
    </row>
    <row r="503" spans="1:1" x14ac:dyDescent="0.2">
      <c r="A503" s="92"/>
    </row>
    <row r="504" spans="1:1" x14ac:dyDescent="0.2">
      <c r="A504" s="92"/>
    </row>
    <row r="505" spans="1:1" x14ac:dyDescent="0.2">
      <c r="A505" s="92"/>
    </row>
    <row r="506" spans="1:1" x14ac:dyDescent="0.2">
      <c r="A506" s="92"/>
    </row>
    <row r="507" spans="1:1" x14ac:dyDescent="0.2">
      <c r="A507" s="92"/>
    </row>
    <row r="508" spans="1:1" x14ac:dyDescent="0.2">
      <c r="A508" s="92"/>
    </row>
    <row r="509" spans="1:1" x14ac:dyDescent="0.2">
      <c r="A509" s="92"/>
    </row>
    <row r="510" spans="1:1" x14ac:dyDescent="0.2">
      <c r="A510" s="92"/>
    </row>
    <row r="511" spans="1:1" x14ac:dyDescent="0.2">
      <c r="A511" s="92"/>
    </row>
    <row r="512" spans="1:1" x14ac:dyDescent="0.2">
      <c r="A512" s="92"/>
    </row>
    <row r="513" spans="1:1" x14ac:dyDescent="0.2">
      <c r="A513" s="92"/>
    </row>
    <row r="514" spans="1:1" x14ac:dyDescent="0.2">
      <c r="A514" s="92"/>
    </row>
    <row r="515" spans="1:1" x14ac:dyDescent="0.2">
      <c r="A515" s="92"/>
    </row>
    <row r="516" spans="1:1" x14ac:dyDescent="0.2">
      <c r="A516" s="92"/>
    </row>
    <row r="517" spans="1:1" x14ac:dyDescent="0.2">
      <c r="A517" s="92"/>
    </row>
    <row r="518" spans="1:1" x14ac:dyDescent="0.2">
      <c r="A518" s="92"/>
    </row>
    <row r="519" spans="1:1" x14ac:dyDescent="0.2">
      <c r="A519" s="92"/>
    </row>
    <row r="520" spans="1:1" x14ac:dyDescent="0.2">
      <c r="A520" s="92"/>
    </row>
    <row r="521" spans="1:1" x14ac:dyDescent="0.2">
      <c r="A521" s="92"/>
    </row>
    <row r="522" spans="1:1" x14ac:dyDescent="0.2">
      <c r="A522" s="92"/>
    </row>
    <row r="523" spans="1:1" x14ac:dyDescent="0.2">
      <c r="A523" s="92"/>
    </row>
    <row r="524" spans="1:1" x14ac:dyDescent="0.2">
      <c r="A524" s="92"/>
    </row>
    <row r="525" spans="1:1" x14ac:dyDescent="0.2">
      <c r="A525" s="92"/>
    </row>
    <row r="526" spans="1:1" x14ac:dyDescent="0.2">
      <c r="A526" s="92"/>
    </row>
    <row r="527" spans="1:1" x14ac:dyDescent="0.2">
      <c r="A527" s="92"/>
    </row>
    <row r="528" spans="1:1" x14ac:dyDescent="0.2">
      <c r="A528" s="92"/>
    </row>
    <row r="529" spans="1:1" x14ac:dyDescent="0.2">
      <c r="A529" s="92"/>
    </row>
    <row r="530" spans="1:1" x14ac:dyDescent="0.2">
      <c r="A530" s="92"/>
    </row>
    <row r="531" spans="1:1" x14ac:dyDescent="0.2">
      <c r="A531" s="92"/>
    </row>
    <row r="532" spans="1:1" x14ac:dyDescent="0.2">
      <c r="A532" s="92"/>
    </row>
    <row r="533" spans="1:1" x14ac:dyDescent="0.2">
      <c r="A533" s="92"/>
    </row>
    <row r="534" spans="1:1" x14ac:dyDescent="0.2">
      <c r="A534" s="92"/>
    </row>
    <row r="535" spans="1:1" x14ac:dyDescent="0.2">
      <c r="A535" s="92"/>
    </row>
    <row r="536" spans="1:1" x14ac:dyDescent="0.2">
      <c r="A536" s="92"/>
    </row>
    <row r="537" spans="1:1" x14ac:dyDescent="0.2">
      <c r="A537" s="92"/>
    </row>
    <row r="538" spans="1:1" x14ac:dyDescent="0.2">
      <c r="A538" s="92"/>
    </row>
    <row r="539" spans="1:1" x14ac:dyDescent="0.2">
      <c r="A539" s="92"/>
    </row>
    <row r="540" spans="1:1" x14ac:dyDescent="0.2">
      <c r="A540" s="92"/>
    </row>
    <row r="541" spans="1:1" x14ac:dyDescent="0.2">
      <c r="A541" s="92"/>
    </row>
    <row r="542" spans="1:1" x14ac:dyDescent="0.2">
      <c r="A542" s="92"/>
    </row>
    <row r="543" spans="1:1" x14ac:dyDescent="0.2">
      <c r="A543" s="92"/>
    </row>
    <row r="544" spans="1:1" x14ac:dyDescent="0.2">
      <c r="A544" s="92"/>
    </row>
    <row r="545" spans="1:1" x14ac:dyDescent="0.2">
      <c r="A545" s="92"/>
    </row>
    <row r="546" spans="1:1" x14ac:dyDescent="0.2">
      <c r="A546" s="92"/>
    </row>
    <row r="547" spans="1:1" x14ac:dyDescent="0.2">
      <c r="A547" s="92"/>
    </row>
    <row r="548" spans="1:1" x14ac:dyDescent="0.2">
      <c r="A548" s="92"/>
    </row>
    <row r="549" spans="1:1" x14ac:dyDescent="0.2">
      <c r="A549" s="92"/>
    </row>
    <row r="550" spans="1:1" x14ac:dyDescent="0.2">
      <c r="A550" s="92"/>
    </row>
    <row r="551" spans="1:1" x14ac:dyDescent="0.2">
      <c r="A551" s="92"/>
    </row>
    <row r="552" spans="1:1" x14ac:dyDescent="0.2">
      <c r="A552" s="92"/>
    </row>
    <row r="553" spans="1:1" x14ac:dyDescent="0.2">
      <c r="A553" s="92"/>
    </row>
    <row r="554" spans="1:1" x14ac:dyDescent="0.2">
      <c r="A554" s="92"/>
    </row>
    <row r="555" spans="1:1" x14ac:dyDescent="0.2">
      <c r="A555" s="92"/>
    </row>
    <row r="556" spans="1:1" x14ac:dyDescent="0.2">
      <c r="A556" s="92"/>
    </row>
    <row r="557" spans="1:1" x14ac:dyDescent="0.2">
      <c r="A557" s="92"/>
    </row>
    <row r="558" spans="1:1" x14ac:dyDescent="0.2">
      <c r="A558" s="92"/>
    </row>
    <row r="559" spans="1:1" x14ac:dyDescent="0.2">
      <c r="A559" s="92"/>
    </row>
    <row r="560" spans="1:1" x14ac:dyDescent="0.2">
      <c r="A560" s="92"/>
    </row>
    <row r="561" spans="1:1" x14ac:dyDescent="0.2">
      <c r="A561" s="92"/>
    </row>
    <row r="562" spans="1:1" x14ac:dyDescent="0.2">
      <c r="A562" s="92"/>
    </row>
    <row r="563" spans="1:1" x14ac:dyDescent="0.2">
      <c r="A563" s="92"/>
    </row>
    <row r="564" spans="1:1" x14ac:dyDescent="0.2">
      <c r="A564" s="92"/>
    </row>
    <row r="565" spans="1:1" x14ac:dyDescent="0.2">
      <c r="A565" s="92"/>
    </row>
    <row r="566" spans="1:1" x14ac:dyDescent="0.2">
      <c r="A566" s="92"/>
    </row>
    <row r="567" spans="1:1" x14ac:dyDescent="0.2">
      <c r="A567" s="92"/>
    </row>
    <row r="568" spans="1:1" x14ac:dyDescent="0.2">
      <c r="A568" s="92"/>
    </row>
    <row r="569" spans="1:1" x14ac:dyDescent="0.2">
      <c r="A569" s="92"/>
    </row>
    <row r="570" spans="1:1" x14ac:dyDescent="0.2">
      <c r="A570" s="92"/>
    </row>
    <row r="571" spans="1:1" x14ac:dyDescent="0.2">
      <c r="A571" s="92"/>
    </row>
    <row r="572" spans="1:1" x14ac:dyDescent="0.2">
      <c r="A572" s="92"/>
    </row>
    <row r="573" spans="1:1" x14ac:dyDescent="0.2">
      <c r="A573" s="92"/>
    </row>
    <row r="574" spans="1:1" x14ac:dyDescent="0.2">
      <c r="A574" s="92"/>
    </row>
    <row r="575" spans="1:1" x14ac:dyDescent="0.2">
      <c r="A575" s="92"/>
    </row>
    <row r="576" spans="1:1" x14ac:dyDescent="0.2">
      <c r="A576" s="92"/>
    </row>
    <row r="577" spans="1:1" x14ac:dyDescent="0.2">
      <c r="A577" s="92"/>
    </row>
    <row r="578" spans="1:1" x14ac:dyDescent="0.2">
      <c r="A578" s="92"/>
    </row>
    <row r="579" spans="1:1" x14ac:dyDescent="0.2">
      <c r="A579" s="92"/>
    </row>
    <row r="580" spans="1:1" x14ac:dyDescent="0.2">
      <c r="A580" s="92"/>
    </row>
    <row r="581" spans="1:1" x14ac:dyDescent="0.2">
      <c r="A581" s="92"/>
    </row>
    <row r="582" spans="1:1" x14ac:dyDescent="0.2">
      <c r="A582" s="92"/>
    </row>
    <row r="583" spans="1:1" x14ac:dyDescent="0.2">
      <c r="A583" s="92"/>
    </row>
    <row r="584" spans="1:1" x14ac:dyDescent="0.2">
      <c r="A584" s="92"/>
    </row>
    <row r="585" spans="1:1" x14ac:dyDescent="0.2">
      <c r="A585" s="92"/>
    </row>
    <row r="586" spans="1:1" x14ac:dyDescent="0.2">
      <c r="A586" s="92"/>
    </row>
    <row r="587" spans="1:1" x14ac:dyDescent="0.2">
      <c r="A587" s="92"/>
    </row>
    <row r="588" spans="1:1" x14ac:dyDescent="0.2">
      <c r="A588" s="92"/>
    </row>
    <row r="589" spans="1:1" x14ac:dyDescent="0.2">
      <c r="A589" s="92"/>
    </row>
    <row r="590" spans="1:1" x14ac:dyDescent="0.2">
      <c r="A590" s="92"/>
    </row>
    <row r="591" spans="1:1" x14ac:dyDescent="0.2">
      <c r="A591" s="92"/>
    </row>
    <row r="592" spans="1:1" x14ac:dyDescent="0.2">
      <c r="A592" s="92"/>
    </row>
    <row r="593" spans="1:1" x14ac:dyDescent="0.2">
      <c r="A593" s="92"/>
    </row>
    <row r="594" spans="1:1" x14ac:dyDescent="0.2">
      <c r="A594" s="92"/>
    </row>
    <row r="595" spans="1:1" x14ac:dyDescent="0.2">
      <c r="A595" s="92"/>
    </row>
    <row r="596" spans="1:1" x14ac:dyDescent="0.2">
      <c r="A596" s="92"/>
    </row>
    <row r="597" spans="1:1" x14ac:dyDescent="0.2">
      <c r="A597" s="92"/>
    </row>
    <row r="598" spans="1:1" x14ac:dyDescent="0.2">
      <c r="A598" s="92"/>
    </row>
    <row r="599" spans="1:1" x14ac:dyDescent="0.2">
      <c r="A599" s="92"/>
    </row>
    <row r="600" spans="1:1" x14ac:dyDescent="0.2">
      <c r="A600" s="92"/>
    </row>
    <row r="601" spans="1:1" x14ac:dyDescent="0.2">
      <c r="A601" s="92"/>
    </row>
    <row r="602" spans="1:1" x14ac:dyDescent="0.2">
      <c r="A602" s="92"/>
    </row>
    <row r="603" spans="1:1" x14ac:dyDescent="0.2">
      <c r="A603" s="92"/>
    </row>
    <row r="604" spans="1:1" x14ac:dyDescent="0.2">
      <c r="A604" s="92"/>
    </row>
    <row r="605" spans="1:1" x14ac:dyDescent="0.2">
      <c r="A605" s="92"/>
    </row>
    <row r="606" spans="1:1" x14ac:dyDescent="0.2">
      <c r="A606" s="92"/>
    </row>
    <row r="607" spans="1:1" x14ac:dyDescent="0.2">
      <c r="A607" s="92"/>
    </row>
    <row r="608" spans="1:1" x14ac:dyDescent="0.2">
      <c r="A608" s="92"/>
    </row>
    <row r="609" spans="1:1" x14ac:dyDescent="0.2">
      <c r="A609" s="92"/>
    </row>
    <row r="610" spans="1:1" x14ac:dyDescent="0.2">
      <c r="A610" s="92"/>
    </row>
    <row r="611" spans="1:1" x14ac:dyDescent="0.2">
      <c r="A611" s="92"/>
    </row>
    <row r="612" spans="1:1" x14ac:dyDescent="0.2">
      <c r="A612" s="92"/>
    </row>
    <row r="613" spans="1:1" x14ac:dyDescent="0.2">
      <c r="A613" s="92"/>
    </row>
    <row r="614" spans="1:1" x14ac:dyDescent="0.2">
      <c r="A614" s="92"/>
    </row>
    <row r="615" spans="1:1" x14ac:dyDescent="0.2">
      <c r="A615" s="92"/>
    </row>
    <row r="616" spans="1:1" x14ac:dyDescent="0.2">
      <c r="A616" s="92"/>
    </row>
    <row r="617" spans="1:1" x14ac:dyDescent="0.2">
      <c r="A617" s="92"/>
    </row>
    <row r="618" spans="1:1" x14ac:dyDescent="0.2">
      <c r="A618" s="92"/>
    </row>
    <row r="619" spans="1:1" x14ac:dyDescent="0.2">
      <c r="A619" s="92"/>
    </row>
    <row r="620" spans="1:1" x14ac:dyDescent="0.2">
      <c r="A620" s="92"/>
    </row>
    <row r="621" spans="1:1" x14ac:dyDescent="0.2">
      <c r="A621" s="92"/>
    </row>
    <row r="622" spans="1:1" x14ac:dyDescent="0.2">
      <c r="A622" s="92"/>
    </row>
    <row r="623" spans="1:1" x14ac:dyDescent="0.2">
      <c r="A623" s="92"/>
    </row>
    <row r="624" spans="1:1" x14ac:dyDescent="0.2">
      <c r="A624" s="92"/>
    </row>
    <row r="625" spans="1:1" x14ac:dyDescent="0.2">
      <c r="A625" s="92"/>
    </row>
    <row r="626" spans="1:1" x14ac:dyDescent="0.2">
      <c r="A626" s="92"/>
    </row>
    <row r="627" spans="1:1" x14ac:dyDescent="0.2">
      <c r="A627" s="92"/>
    </row>
    <row r="628" spans="1:1" x14ac:dyDescent="0.2">
      <c r="A628" s="92"/>
    </row>
    <row r="629" spans="1:1" x14ac:dyDescent="0.2">
      <c r="A629" s="92"/>
    </row>
    <row r="630" spans="1:1" x14ac:dyDescent="0.2">
      <c r="A630" s="92"/>
    </row>
    <row r="631" spans="1:1" x14ac:dyDescent="0.2">
      <c r="A631" s="92"/>
    </row>
    <row r="632" spans="1:1" x14ac:dyDescent="0.2">
      <c r="A632" s="92"/>
    </row>
    <row r="633" spans="1:1" x14ac:dyDescent="0.2">
      <c r="A633" s="92"/>
    </row>
    <row r="634" spans="1:1" x14ac:dyDescent="0.2">
      <c r="A634" s="92"/>
    </row>
    <row r="635" spans="1:1" x14ac:dyDescent="0.2">
      <c r="A635" s="92"/>
    </row>
    <row r="636" spans="1:1" x14ac:dyDescent="0.2">
      <c r="A636" s="92"/>
    </row>
    <row r="637" spans="1:1" x14ac:dyDescent="0.2">
      <c r="A637" s="92"/>
    </row>
    <row r="638" spans="1:1" x14ac:dyDescent="0.2">
      <c r="A638" s="92"/>
    </row>
    <row r="639" spans="1:1" x14ac:dyDescent="0.2">
      <c r="A639" s="92"/>
    </row>
    <row r="640" spans="1:1" x14ac:dyDescent="0.2">
      <c r="A640" s="92"/>
    </row>
    <row r="641" spans="1:1" x14ac:dyDescent="0.2">
      <c r="A641" s="92"/>
    </row>
    <row r="642" spans="1:1" x14ac:dyDescent="0.2">
      <c r="A642" s="92"/>
    </row>
    <row r="643" spans="1:1" x14ac:dyDescent="0.2">
      <c r="A643" s="92"/>
    </row>
    <row r="644" spans="1:1" x14ac:dyDescent="0.2">
      <c r="A644" s="92"/>
    </row>
    <row r="645" spans="1:1" x14ac:dyDescent="0.2">
      <c r="A645" s="92"/>
    </row>
    <row r="646" spans="1:1" x14ac:dyDescent="0.2">
      <c r="A646" s="92"/>
    </row>
    <row r="647" spans="1:1" x14ac:dyDescent="0.2">
      <c r="A647" s="92"/>
    </row>
    <row r="648" spans="1:1" x14ac:dyDescent="0.2">
      <c r="A648" s="92"/>
    </row>
    <row r="649" spans="1:1" x14ac:dyDescent="0.2">
      <c r="A649" s="92"/>
    </row>
    <row r="650" spans="1:1" x14ac:dyDescent="0.2">
      <c r="A650" s="92"/>
    </row>
    <row r="651" spans="1:1" x14ac:dyDescent="0.2">
      <c r="A651" s="92"/>
    </row>
    <row r="652" spans="1:1" x14ac:dyDescent="0.2">
      <c r="A652" s="92"/>
    </row>
    <row r="653" spans="1:1" x14ac:dyDescent="0.2">
      <c r="A653" s="92"/>
    </row>
    <row r="654" spans="1:1" x14ac:dyDescent="0.2">
      <c r="A654" s="92"/>
    </row>
    <row r="655" spans="1:1" x14ac:dyDescent="0.2">
      <c r="A655" s="92"/>
    </row>
    <row r="656" spans="1:1" x14ac:dyDescent="0.2">
      <c r="A656" s="92"/>
    </row>
    <row r="657" spans="1:1" x14ac:dyDescent="0.2">
      <c r="A657" s="92"/>
    </row>
    <row r="658" spans="1:1" x14ac:dyDescent="0.2">
      <c r="A658" s="92"/>
    </row>
    <row r="659" spans="1:1" x14ac:dyDescent="0.2">
      <c r="A659" s="92"/>
    </row>
    <row r="660" spans="1:1" x14ac:dyDescent="0.2">
      <c r="A660" s="92"/>
    </row>
    <row r="661" spans="1:1" x14ac:dyDescent="0.2">
      <c r="A661" s="92"/>
    </row>
    <row r="662" spans="1:1" x14ac:dyDescent="0.2">
      <c r="A662" s="92"/>
    </row>
    <row r="663" spans="1:1" x14ac:dyDescent="0.2">
      <c r="A663" s="92"/>
    </row>
    <row r="664" spans="1:1" x14ac:dyDescent="0.2">
      <c r="A664" s="92"/>
    </row>
    <row r="665" spans="1:1" x14ac:dyDescent="0.2">
      <c r="A665" s="92"/>
    </row>
    <row r="666" spans="1:1" x14ac:dyDescent="0.2">
      <c r="A666" s="92"/>
    </row>
    <row r="667" spans="1:1" x14ac:dyDescent="0.2">
      <c r="A667" s="92"/>
    </row>
    <row r="668" spans="1:1" x14ac:dyDescent="0.2">
      <c r="A668" s="92"/>
    </row>
    <row r="669" spans="1:1" x14ac:dyDescent="0.2">
      <c r="A669" s="92"/>
    </row>
    <row r="670" spans="1:1" x14ac:dyDescent="0.2">
      <c r="A670" s="92"/>
    </row>
    <row r="671" spans="1:1" x14ac:dyDescent="0.2">
      <c r="A671" s="92"/>
    </row>
    <row r="672" spans="1:1" x14ac:dyDescent="0.2">
      <c r="A672" s="92"/>
    </row>
    <row r="673" spans="1:1" x14ac:dyDescent="0.2">
      <c r="A673" s="92"/>
    </row>
    <row r="674" spans="1:1" x14ac:dyDescent="0.2">
      <c r="A674" s="92"/>
    </row>
    <row r="675" spans="1:1" x14ac:dyDescent="0.2">
      <c r="A675" s="92"/>
    </row>
    <row r="676" spans="1:1" x14ac:dyDescent="0.2">
      <c r="A676" s="92"/>
    </row>
    <row r="677" spans="1:1" x14ac:dyDescent="0.2">
      <c r="A677" s="92"/>
    </row>
    <row r="678" spans="1:1" x14ac:dyDescent="0.2">
      <c r="A678" s="92"/>
    </row>
    <row r="679" spans="1:1" x14ac:dyDescent="0.2">
      <c r="A679" s="92"/>
    </row>
    <row r="680" spans="1:1" x14ac:dyDescent="0.2">
      <c r="A680" s="92"/>
    </row>
    <row r="681" spans="1:1" x14ac:dyDescent="0.2">
      <c r="A681" s="92"/>
    </row>
    <row r="682" spans="1:1" x14ac:dyDescent="0.2">
      <c r="A682" s="92"/>
    </row>
    <row r="683" spans="1:1" x14ac:dyDescent="0.2">
      <c r="A683" s="92"/>
    </row>
    <row r="684" spans="1:1" x14ac:dyDescent="0.2">
      <c r="A684" s="92"/>
    </row>
    <row r="685" spans="1:1" x14ac:dyDescent="0.2">
      <c r="A685" s="92"/>
    </row>
    <row r="686" spans="1:1" x14ac:dyDescent="0.2">
      <c r="A686" s="92"/>
    </row>
    <row r="687" spans="1:1" x14ac:dyDescent="0.2">
      <c r="A687" s="92"/>
    </row>
    <row r="688" spans="1:1" x14ac:dyDescent="0.2">
      <c r="A688" s="92"/>
    </row>
    <row r="689" spans="1:1" x14ac:dyDescent="0.2">
      <c r="A689" s="92"/>
    </row>
    <row r="690" spans="1:1" x14ac:dyDescent="0.2">
      <c r="A690" s="92"/>
    </row>
    <row r="691" spans="1:1" x14ac:dyDescent="0.2">
      <c r="A691" s="92"/>
    </row>
    <row r="692" spans="1:1" x14ac:dyDescent="0.2">
      <c r="A692" s="92"/>
    </row>
    <row r="693" spans="1:1" x14ac:dyDescent="0.2">
      <c r="A693" s="92"/>
    </row>
    <row r="694" spans="1:1" x14ac:dyDescent="0.2">
      <c r="A694" s="92"/>
    </row>
    <row r="695" spans="1:1" x14ac:dyDescent="0.2">
      <c r="A695" s="92"/>
    </row>
    <row r="696" spans="1:1" x14ac:dyDescent="0.2">
      <c r="A696" s="92"/>
    </row>
    <row r="697" spans="1:1" x14ac:dyDescent="0.2">
      <c r="A697" s="92"/>
    </row>
    <row r="698" spans="1:1" x14ac:dyDescent="0.2">
      <c r="A698" s="92"/>
    </row>
    <row r="699" spans="1:1" x14ac:dyDescent="0.2">
      <c r="A699" s="92"/>
    </row>
    <row r="700" spans="1:1" x14ac:dyDescent="0.2">
      <c r="A700" s="92"/>
    </row>
    <row r="701" spans="1:1" x14ac:dyDescent="0.2">
      <c r="A701" s="92"/>
    </row>
    <row r="702" spans="1:1" x14ac:dyDescent="0.2">
      <c r="A702" s="92"/>
    </row>
    <row r="703" spans="1:1" x14ac:dyDescent="0.2">
      <c r="A703" s="92"/>
    </row>
    <row r="704" spans="1:1" x14ac:dyDescent="0.2">
      <c r="A704" s="92"/>
    </row>
    <row r="705" spans="1:1" x14ac:dyDescent="0.2">
      <c r="A705" s="92"/>
    </row>
    <row r="706" spans="1:1" x14ac:dyDescent="0.2">
      <c r="A706" s="92"/>
    </row>
    <row r="707" spans="1:1" x14ac:dyDescent="0.2">
      <c r="A707" s="92"/>
    </row>
    <row r="708" spans="1:1" x14ac:dyDescent="0.2">
      <c r="A708" s="92"/>
    </row>
    <row r="709" spans="1:1" x14ac:dyDescent="0.2">
      <c r="A709" s="92"/>
    </row>
    <row r="710" spans="1:1" x14ac:dyDescent="0.2">
      <c r="A710" s="92"/>
    </row>
    <row r="711" spans="1:1" x14ac:dyDescent="0.2">
      <c r="A711" s="92"/>
    </row>
    <row r="712" spans="1:1" x14ac:dyDescent="0.2">
      <c r="A712" s="92"/>
    </row>
    <row r="713" spans="1:1" x14ac:dyDescent="0.2">
      <c r="A713" s="92"/>
    </row>
    <row r="714" spans="1:1" x14ac:dyDescent="0.2">
      <c r="A714" s="92"/>
    </row>
    <row r="715" spans="1:1" x14ac:dyDescent="0.2">
      <c r="A715" s="92"/>
    </row>
    <row r="716" spans="1:1" x14ac:dyDescent="0.2">
      <c r="A716" s="92"/>
    </row>
    <row r="717" spans="1:1" x14ac:dyDescent="0.2">
      <c r="A717" s="92"/>
    </row>
    <row r="718" spans="1:1" x14ac:dyDescent="0.2">
      <c r="A718" s="92"/>
    </row>
    <row r="719" spans="1:1" x14ac:dyDescent="0.2">
      <c r="A719" s="92"/>
    </row>
    <row r="720" spans="1:1" x14ac:dyDescent="0.2">
      <c r="A720" s="92"/>
    </row>
    <row r="721" spans="1:1" x14ac:dyDescent="0.2">
      <c r="A721" s="92"/>
    </row>
    <row r="722" spans="1:1" x14ac:dyDescent="0.2">
      <c r="A722" s="92"/>
    </row>
    <row r="723" spans="1:1" x14ac:dyDescent="0.2">
      <c r="A723" s="92"/>
    </row>
    <row r="724" spans="1:1" x14ac:dyDescent="0.2">
      <c r="A724" s="92"/>
    </row>
    <row r="725" spans="1:1" x14ac:dyDescent="0.2">
      <c r="A725" s="92"/>
    </row>
    <row r="726" spans="1:1" x14ac:dyDescent="0.2">
      <c r="A726" s="92"/>
    </row>
    <row r="727" spans="1:1" x14ac:dyDescent="0.2">
      <c r="A727" s="92"/>
    </row>
    <row r="728" spans="1:1" x14ac:dyDescent="0.2">
      <c r="A728" s="92"/>
    </row>
    <row r="729" spans="1:1" x14ac:dyDescent="0.2">
      <c r="A729" s="92"/>
    </row>
    <row r="730" spans="1:1" x14ac:dyDescent="0.2">
      <c r="A730" s="92"/>
    </row>
    <row r="731" spans="1:1" x14ac:dyDescent="0.2">
      <c r="A731" s="92"/>
    </row>
    <row r="732" spans="1:1" x14ac:dyDescent="0.2">
      <c r="A732" s="92"/>
    </row>
    <row r="733" spans="1:1" x14ac:dyDescent="0.2">
      <c r="A733" s="92"/>
    </row>
    <row r="734" spans="1:1" x14ac:dyDescent="0.2">
      <c r="A734" s="92"/>
    </row>
    <row r="735" spans="1:1" x14ac:dyDescent="0.2">
      <c r="A735" s="92"/>
    </row>
    <row r="736" spans="1:1" x14ac:dyDescent="0.2">
      <c r="A736" s="92"/>
    </row>
    <row r="737" spans="1:1" x14ac:dyDescent="0.2">
      <c r="A737" s="92"/>
    </row>
    <row r="738" spans="1:1" x14ac:dyDescent="0.2">
      <c r="A738" s="92"/>
    </row>
    <row r="739" spans="1:1" x14ac:dyDescent="0.2">
      <c r="A739" s="92"/>
    </row>
    <row r="740" spans="1:1" x14ac:dyDescent="0.2">
      <c r="A740" s="92"/>
    </row>
    <row r="741" spans="1:1" x14ac:dyDescent="0.2">
      <c r="A741" s="92"/>
    </row>
    <row r="742" spans="1:1" x14ac:dyDescent="0.2">
      <c r="A742" s="92"/>
    </row>
    <row r="743" spans="1:1" x14ac:dyDescent="0.2">
      <c r="A743" s="92"/>
    </row>
    <row r="744" spans="1:1" x14ac:dyDescent="0.2">
      <c r="A744" s="92"/>
    </row>
    <row r="745" spans="1:1" x14ac:dyDescent="0.2">
      <c r="A745" s="92"/>
    </row>
    <row r="746" spans="1:1" x14ac:dyDescent="0.2">
      <c r="A746" s="92"/>
    </row>
    <row r="747" spans="1:1" x14ac:dyDescent="0.2">
      <c r="A747" s="92"/>
    </row>
    <row r="748" spans="1:1" x14ac:dyDescent="0.2">
      <c r="A748" s="92"/>
    </row>
    <row r="749" spans="1:1" x14ac:dyDescent="0.2">
      <c r="A749" s="92"/>
    </row>
    <row r="750" spans="1:1" x14ac:dyDescent="0.2">
      <c r="A750" s="92"/>
    </row>
    <row r="751" spans="1:1" x14ac:dyDescent="0.2">
      <c r="A751" s="92"/>
    </row>
    <row r="752" spans="1:1" x14ac:dyDescent="0.2">
      <c r="A752" s="92"/>
    </row>
    <row r="753" spans="1:1" x14ac:dyDescent="0.2">
      <c r="A753" s="92"/>
    </row>
    <row r="754" spans="1:1" x14ac:dyDescent="0.2">
      <c r="A754" s="92"/>
    </row>
    <row r="755" spans="1:1" x14ac:dyDescent="0.2">
      <c r="A755" s="92"/>
    </row>
    <row r="756" spans="1:1" x14ac:dyDescent="0.2">
      <c r="A756" s="92"/>
    </row>
    <row r="757" spans="1:1" x14ac:dyDescent="0.2">
      <c r="A757" s="92"/>
    </row>
    <row r="758" spans="1:1" x14ac:dyDescent="0.2">
      <c r="A758" s="92"/>
    </row>
    <row r="759" spans="1:1" x14ac:dyDescent="0.2">
      <c r="A759" s="92"/>
    </row>
    <row r="760" spans="1:1" x14ac:dyDescent="0.2">
      <c r="A760" s="92"/>
    </row>
    <row r="761" spans="1:1" x14ac:dyDescent="0.2">
      <c r="A761" s="92"/>
    </row>
    <row r="762" spans="1:1" x14ac:dyDescent="0.2">
      <c r="A762" s="92"/>
    </row>
    <row r="763" spans="1:1" x14ac:dyDescent="0.2">
      <c r="A763" s="92"/>
    </row>
    <row r="764" spans="1:1" x14ac:dyDescent="0.2">
      <c r="A764" s="92"/>
    </row>
    <row r="765" spans="1:1" x14ac:dyDescent="0.2">
      <c r="A765" s="92"/>
    </row>
    <row r="766" spans="1:1" x14ac:dyDescent="0.2">
      <c r="A766" s="92"/>
    </row>
    <row r="767" spans="1:1" x14ac:dyDescent="0.2">
      <c r="A767" s="92"/>
    </row>
    <row r="768" spans="1:1" x14ac:dyDescent="0.2">
      <c r="A768" s="92"/>
    </row>
    <row r="769" spans="1:1" x14ac:dyDescent="0.2">
      <c r="A769" s="92"/>
    </row>
    <row r="770" spans="1:1" x14ac:dyDescent="0.2">
      <c r="A770" s="92"/>
    </row>
    <row r="771" spans="1:1" x14ac:dyDescent="0.2">
      <c r="A771" s="92"/>
    </row>
    <row r="772" spans="1:1" x14ac:dyDescent="0.2">
      <c r="A772" s="92"/>
    </row>
    <row r="773" spans="1:1" x14ac:dyDescent="0.2">
      <c r="A773" s="92"/>
    </row>
    <row r="774" spans="1:1" x14ac:dyDescent="0.2">
      <c r="A774" s="92"/>
    </row>
    <row r="775" spans="1:1" x14ac:dyDescent="0.2">
      <c r="A775" s="92"/>
    </row>
    <row r="776" spans="1:1" x14ac:dyDescent="0.2">
      <c r="A776" s="92"/>
    </row>
    <row r="777" spans="1:1" x14ac:dyDescent="0.2">
      <c r="A777" s="92"/>
    </row>
    <row r="778" spans="1:1" x14ac:dyDescent="0.2">
      <c r="A778" s="92"/>
    </row>
    <row r="779" spans="1:1" x14ac:dyDescent="0.2">
      <c r="A779" s="92"/>
    </row>
    <row r="780" spans="1:1" x14ac:dyDescent="0.2">
      <c r="A780" s="92"/>
    </row>
    <row r="781" spans="1:1" x14ac:dyDescent="0.2">
      <c r="A781" s="92"/>
    </row>
    <row r="782" spans="1:1" x14ac:dyDescent="0.2">
      <c r="A782" s="92"/>
    </row>
    <row r="783" spans="1:1" x14ac:dyDescent="0.2">
      <c r="A783" s="92"/>
    </row>
    <row r="784" spans="1:1" x14ac:dyDescent="0.2">
      <c r="A784" s="92"/>
    </row>
    <row r="785" spans="1:1" x14ac:dyDescent="0.2">
      <c r="A785" s="92"/>
    </row>
    <row r="786" spans="1:1" x14ac:dyDescent="0.2">
      <c r="A786" s="92"/>
    </row>
    <row r="787" spans="1:1" x14ac:dyDescent="0.2">
      <c r="A787" s="92"/>
    </row>
    <row r="788" spans="1:1" x14ac:dyDescent="0.2">
      <c r="A788" s="92"/>
    </row>
    <row r="789" spans="1:1" x14ac:dyDescent="0.2">
      <c r="A789" s="92"/>
    </row>
    <row r="790" spans="1:1" x14ac:dyDescent="0.2">
      <c r="A790" s="92"/>
    </row>
    <row r="791" spans="1:1" x14ac:dyDescent="0.2">
      <c r="A791" s="92"/>
    </row>
    <row r="792" spans="1:1" x14ac:dyDescent="0.2">
      <c r="A792" s="92"/>
    </row>
    <row r="793" spans="1:1" x14ac:dyDescent="0.2">
      <c r="A793" s="92"/>
    </row>
    <row r="794" spans="1:1" x14ac:dyDescent="0.2">
      <c r="A794" s="92"/>
    </row>
    <row r="795" spans="1:1" x14ac:dyDescent="0.2">
      <c r="A795" s="92"/>
    </row>
    <row r="796" spans="1:1" x14ac:dyDescent="0.2">
      <c r="A796" s="92"/>
    </row>
    <row r="797" spans="1:1" x14ac:dyDescent="0.2">
      <c r="A797" s="92"/>
    </row>
    <row r="798" spans="1:1" x14ac:dyDescent="0.2">
      <c r="A798" s="92"/>
    </row>
    <row r="799" spans="1:1" x14ac:dyDescent="0.2">
      <c r="A799" s="92"/>
    </row>
    <row r="800" spans="1:1" x14ac:dyDescent="0.2">
      <c r="A800" s="92"/>
    </row>
    <row r="801" spans="1:1" x14ac:dyDescent="0.2">
      <c r="A801" s="92"/>
    </row>
    <row r="802" spans="1:1" x14ac:dyDescent="0.2">
      <c r="A802" s="92"/>
    </row>
    <row r="803" spans="1:1" x14ac:dyDescent="0.2">
      <c r="A803" s="92"/>
    </row>
    <row r="804" spans="1:1" x14ac:dyDescent="0.2">
      <c r="A804" s="92"/>
    </row>
    <row r="805" spans="1:1" x14ac:dyDescent="0.2">
      <c r="A805" s="92"/>
    </row>
    <row r="806" spans="1:1" x14ac:dyDescent="0.2">
      <c r="A806" s="92"/>
    </row>
    <row r="807" spans="1:1" x14ac:dyDescent="0.2">
      <c r="A807" s="92"/>
    </row>
    <row r="808" spans="1:1" x14ac:dyDescent="0.2">
      <c r="A808" s="92"/>
    </row>
    <row r="809" spans="1:1" x14ac:dyDescent="0.2">
      <c r="A809" s="92"/>
    </row>
    <row r="810" spans="1:1" x14ac:dyDescent="0.2">
      <c r="A810" s="92"/>
    </row>
    <row r="811" spans="1:1" x14ac:dyDescent="0.2">
      <c r="A811" s="92"/>
    </row>
    <row r="812" spans="1:1" x14ac:dyDescent="0.2">
      <c r="A812" s="92"/>
    </row>
    <row r="813" spans="1:1" x14ac:dyDescent="0.2">
      <c r="A813" s="92"/>
    </row>
    <row r="814" spans="1:1" x14ac:dyDescent="0.2">
      <c r="A814" s="92"/>
    </row>
    <row r="815" spans="1:1" x14ac:dyDescent="0.2">
      <c r="A815" s="92"/>
    </row>
    <row r="816" spans="1:1" x14ac:dyDescent="0.2">
      <c r="A816" s="92"/>
    </row>
    <row r="817" spans="1:1" x14ac:dyDescent="0.2">
      <c r="A817" s="92"/>
    </row>
    <row r="818" spans="1:1" x14ac:dyDescent="0.2">
      <c r="A818" s="92"/>
    </row>
    <row r="819" spans="1:1" x14ac:dyDescent="0.2">
      <c r="A819" s="92"/>
    </row>
    <row r="820" spans="1:1" x14ac:dyDescent="0.2">
      <c r="A820" s="92"/>
    </row>
    <row r="821" spans="1:1" x14ac:dyDescent="0.2">
      <c r="A821" s="92"/>
    </row>
    <row r="822" spans="1:1" x14ac:dyDescent="0.2">
      <c r="A822" s="92"/>
    </row>
    <row r="823" spans="1:1" x14ac:dyDescent="0.2">
      <c r="A823" s="92"/>
    </row>
    <row r="824" spans="1:1" x14ac:dyDescent="0.2">
      <c r="A824" s="92"/>
    </row>
    <row r="825" spans="1:1" x14ac:dyDescent="0.2">
      <c r="A825" s="92"/>
    </row>
    <row r="826" spans="1:1" x14ac:dyDescent="0.2">
      <c r="A826" s="92"/>
    </row>
    <row r="827" spans="1:1" x14ac:dyDescent="0.2">
      <c r="A827" s="92"/>
    </row>
    <row r="828" spans="1:1" x14ac:dyDescent="0.2">
      <c r="A828" s="92"/>
    </row>
    <row r="829" spans="1:1" x14ac:dyDescent="0.2">
      <c r="A829" s="92"/>
    </row>
    <row r="830" spans="1:1" x14ac:dyDescent="0.2">
      <c r="A830" s="92"/>
    </row>
    <row r="831" spans="1:1" x14ac:dyDescent="0.2">
      <c r="A831" s="92"/>
    </row>
    <row r="832" spans="1:1" x14ac:dyDescent="0.2">
      <c r="A832" s="92"/>
    </row>
    <row r="833" spans="1:1" x14ac:dyDescent="0.2">
      <c r="A833" s="92"/>
    </row>
    <row r="834" spans="1:1" x14ac:dyDescent="0.2">
      <c r="A834" s="92"/>
    </row>
    <row r="835" spans="1:1" x14ac:dyDescent="0.2">
      <c r="A835" s="92"/>
    </row>
    <row r="836" spans="1:1" x14ac:dyDescent="0.2">
      <c r="A836" s="92"/>
    </row>
    <row r="837" spans="1:1" x14ac:dyDescent="0.2">
      <c r="A837" s="92"/>
    </row>
    <row r="838" spans="1:1" x14ac:dyDescent="0.2">
      <c r="A838" s="92"/>
    </row>
    <row r="839" spans="1:1" x14ac:dyDescent="0.2">
      <c r="A839" s="92"/>
    </row>
    <row r="840" spans="1:1" x14ac:dyDescent="0.2">
      <c r="A840" s="92"/>
    </row>
    <row r="841" spans="1:1" x14ac:dyDescent="0.2">
      <c r="A841" s="92"/>
    </row>
    <row r="842" spans="1:1" x14ac:dyDescent="0.2">
      <c r="A842" s="92"/>
    </row>
    <row r="843" spans="1:1" x14ac:dyDescent="0.2">
      <c r="A843" s="92"/>
    </row>
    <row r="844" spans="1:1" x14ac:dyDescent="0.2">
      <c r="A844" s="92"/>
    </row>
    <row r="845" spans="1:1" x14ac:dyDescent="0.2">
      <c r="A845" s="92"/>
    </row>
    <row r="846" spans="1:1" x14ac:dyDescent="0.2">
      <c r="A846" s="92"/>
    </row>
    <row r="847" spans="1:1" x14ac:dyDescent="0.2">
      <c r="A847" s="92"/>
    </row>
    <row r="848" spans="1:1" x14ac:dyDescent="0.2">
      <c r="A848" s="92"/>
    </row>
    <row r="849" spans="1:1" x14ac:dyDescent="0.2">
      <c r="A849" s="92"/>
    </row>
    <row r="850" spans="1:1" x14ac:dyDescent="0.2">
      <c r="A850" s="92"/>
    </row>
    <row r="851" spans="1:1" x14ac:dyDescent="0.2">
      <c r="A851" s="92"/>
    </row>
    <row r="852" spans="1:1" x14ac:dyDescent="0.2">
      <c r="A852" s="92"/>
    </row>
    <row r="853" spans="1:1" x14ac:dyDescent="0.2">
      <c r="A853" s="92"/>
    </row>
    <row r="854" spans="1:1" x14ac:dyDescent="0.2">
      <c r="A854" s="92"/>
    </row>
    <row r="855" spans="1:1" x14ac:dyDescent="0.2">
      <c r="A855" s="92"/>
    </row>
    <row r="856" spans="1:1" x14ac:dyDescent="0.2">
      <c r="A856" s="92"/>
    </row>
    <row r="857" spans="1:1" x14ac:dyDescent="0.2">
      <c r="A857" s="92"/>
    </row>
    <row r="858" spans="1:1" x14ac:dyDescent="0.2">
      <c r="A858" s="92"/>
    </row>
    <row r="859" spans="1:1" x14ac:dyDescent="0.2">
      <c r="A859" s="92"/>
    </row>
    <row r="860" spans="1:1" x14ac:dyDescent="0.2">
      <c r="A860" s="92"/>
    </row>
    <row r="861" spans="1:1" x14ac:dyDescent="0.2">
      <c r="A861" s="92"/>
    </row>
    <row r="862" spans="1:1" x14ac:dyDescent="0.2">
      <c r="A862" s="92"/>
    </row>
    <row r="863" spans="1:1" x14ac:dyDescent="0.2">
      <c r="A863" s="92"/>
    </row>
    <row r="864" spans="1:1" x14ac:dyDescent="0.2">
      <c r="A864" s="92"/>
    </row>
    <row r="865" spans="1:1" x14ac:dyDescent="0.2">
      <c r="A865" s="92"/>
    </row>
    <row r="866" spans="1:1" x14ac:dyDescent="0.2">
      <c r="A866" s="92"/>
    </row>
    <row r="867" spans="1:1" x14ac:dyDescent="0.2">
      <c r="A867" s="92"/>
    </row>
    <row r="868" spans="1:1" x14ac:dyDescent="0.2">
      <c r="A868" s="92"/>
    </row>
    <row r="869" spans="1:1" x14ac:dyDescent="0.2">
      <c r="A869" s="92"/>
    </row>
    <row r="870" spans="1:1" x14ac:dyDescent="0.2">
      <c r="A870" s="92"/>
    </row>
    <row r="871" spans="1:1" x14ac:dyDescent="0.2">
      <c r="A871" s="92"/>
    </row>
    <row r="872" spans="1:1" x14ac:dyDescent="0.2">
      <c r="A872" s="92"/>
    </row>
    <row r="873" spans="1:1" x14ac:dyDescent="0.2">
      <c r="A873" s="92"/>
    </row>
    <row r="874" spans="1:1" x14ac:dyDescent="0.2">
      <c r="A874" s="92"/>
    </row>
    <row r="875" spans="1:1" x14ac:dyDescent="0.2">
      <c r="A875" s="92"/>
    </row>
    <row r="876" spans="1:1" x14ac:dyDescent="0.2">
      <c r="A876" s="92"/>
    </row>
    <row r="877" spans="1:1" x14ac:dyDescent="0.2">
      <c r="A877" s="92"/>
    </row>
    <row r="878" spans="1:1" x14ac:dyDescent="0.2">
      <c r="A878" s="92"/>
    </row>
    <row r="879" spans="1:1" x14ac:dyDescent="0.2">
      <c r="A879" s="92"/>
    </row>
    <row r="880" spans="1:1" x14ac:dyDescent="0.2">
      <c r="A880" s="92"/>
    </row>
    <row r="881" spans="1:1" x14ac:dyDescent="0.2">
      <c r="A881" s="92"/>
    </row>
    <row r="882" spans="1:1" x14ac:dyDescent="0.2">
      <c r="A882" s="92"/>
    </row>
    <row r="883" spans="1:1" x14ac:dyDescent="0.2">
      <c r="A883" s="92"/>
    </row>
    <row r="884" spans="1:1" x14ac:dyDescent="0.2">
      <c r="A884" s="92"/>
    </row>
    <row r="885" spans="1:1" x14ac:dyDescent="0.2">
      <c r="A885" s="92"/>
    </row>
    <row r="886" spans="1:1" x14ac:dyDescent="0.2">
      <c r="A886" s="92"/>
    </row>
    <row r="887" spans="1:1" x14ac:dyDescent="0.2">
      <c r="A887" s="92"/>
    </row>
    <row r="888" spans="1:1" x14ac:dyDescent="0.2">
      <c r="A888" s="92"/>
    </row>
    <row r="889" spans="1:1" x14ac:dyDescent="0.2">
      <c r="A889" s="92"/>
    </row>
    <row r="890" spans="1:1" x14ac:dyDescent="0.2">
      <c r="A890" s="92"/>
    </row>
    <row r="891" spans="1:1" x14ac:dyDescent="0.2">
      <c r="A891" s="92"/>
    </row>
    <row r="892" spans="1:1" x14ac:dyDescent="0.2">
      <c r="A892" s="92"/>
    </row>
    <row r="893" spans="1:1" x14ac:dyDescent="0.2">
      <c r="A893" s="92"/>
    </row>
    <row r="894" spans="1:1" x14ac:dyDescent="0.2">
      <c r="A894" s="92"/>
    </row>
    <row r="895" spans="1:1" x14ac:dyDescent="0.2">
      <c r="A895" s="92"/>
    </row>
    <row r="896" spans="1:1" x14ac:dyDescent="0.2">
      <c r="A896" s="92"/>
    </row>
    <row r="897" spans="1:1" x14ac:dyDescent="0.2">
      <c r="A897" s="92"/>
    </row>
    <row r="898" spans="1:1" x14ac:dyDescent="0.2">
      <c r="A898" s="92"/>
    </row>
    <row r="899" spans="1:1" x14ac:dyDescent="0.2">
      <c r="A899" s="92"/>
    </row>
    <row r="900" spans="1:1" x14ac:dyDescent="0.2">
      <c r="A900" s="92"/>
    </row>
    <row r="901" spans="1:1" x14ac:dyDescent="0.2">
      <c r="A901" s="92"/>
    </row>
    <row r="902" spans="1:1" x14ac:dyDescent="0.2">
      <c r="A902" s="92"/>
    </row>
    <row r="903" spans="1:1" x14ac:dyDescent="0.2">
      <c r="A903" s="92"/>
    </row>
    <row r="904" spans="1:1" x14ac:dyDescent="0.2">
      <c r="A904" s="92"/>
    </row>
    <row r="905" spans="1:1" x14ac:dyDescent="0.2">
      <c r="A905" s="92"/>
    </row>
    <row r="906" spans="1:1" x14ac:dyDescent="0.2">
      <c r="A906" s="92"/>
    </row>
    <row r="907" spans="1:1" x14ac:dyDescent="0.2">
      <c r="A907" s="92"/>
    </row>
    <row r="908" spans="1:1" x14ac:dyDescent="0.2">
      <c r="A908" s="92"/>
    </row>
    <row r="909" spans="1:1" x14ac:dyDescent="0.2">
      <c r="A909" s="92"/>
    </row>
    <row r="910" spans="1:1" x14ac:dyDescent="0.2">
      <c r="A910" s="92"/>
    </row>
    <row r="911" spans="1:1" x14ac:dyDescent="0.2">
      <c r="A911" s="92"/>
    </row>
    <row r="912" spans="1:1" x14ac:dyDescent="0.2">
      <c r="A912" s="92"/>
    </row>
    <row r="913" spans="1:1" x14ac:dyDescent="0.2">
      <c r="A913" s="92"/>
    </row>
    <row r="914" spans="1:1" x14ac:dyDescent="0.2">
      <c r="A914" s="92"/>
    </row>
    <row r="915" spans="1:1" x14ac:dyDescent="0.2">
      <c r="A915" s="92"/>
    </row>
    <row r="916" spans="1:1" x14ac:dyDescent="0.2">
      <c r="A916" s="92"/>
    </row>
    <row r="917" spans="1:1" x14ac:dyDescent="0.2">
      <c r="A917" s="92"/>
    </row>
    <row r="918" spans="1:1" x14ac:dyDescent="0.2">
      <c r="A918" s="92"/>
    </row>
    <row r="919" spans="1:1" x14ac:dyDescent="0.2">
      <c r="A919" s="92"/>
    </row>
    <row r="920" spans="1:1" x14ac:dyDescent="0.2">
      <c r="A920" s="92"/>
    </row>
    <row r="921" spans="1:1" x14ac:dyDescent="0.2">
      <c r="A921" s="92"/>
    </row>
    <row r="922" spans="1:1" x14ac:dyDescent="0.2">
      <c r="A922" s="92"/>
    </row>
    <row r="923" spans="1:1" x14ac:dyDescent="0.2">
      <c r="A923" s="92"/>
    </row>
    <row r="924" spans="1:1" x14ac:dyDescent="0.2">
      <c r="A924" s="92"/>
    </row>
    <row r="925" spans="1:1" x14ac:dyDescent="0.2">
      <c r="A925" s="92"/>
    </row>
    <row r="926" spans="1:1" x14ac:dyDescent="0.2">
      <c r="A926" s="92"/>
    </row>
    <row r="927" spans="1:1" x14ac:dyDescent="0.2">
      <c r="A927" s="92"/>
    </row>
    <row r="928" spans="1:1" x14ac:dyDescent="0.2">
      <c r="A928" s="92"/>
    </row>
    <row r="929" spans="1:1" x14ac:dyDescent="0.2">
      <c r="A929" s="92"/>
    </row>
    <row r="930" spans="1:1" x14ac:dyDescent="0.2">
      <c r="A930" s="92"/>
    </row>
    <row r="931" spans="1:1" x14ac:dyDescent="0.2">
      <c r="A931" s="92"/>
    </row>
    <row r="932" spans="1:1" x14ac:dyDescent="0.2">
      <c r="A932" s="92"/>
    </row>
    <row r="933" spans="1:1" x14ac:dyDescent="0.2">
      <c r="A933" s="92"/>
    </row>
    <row r="934" spans="1:1" x14ac:dyDescent="0.2">
      <c r="A934" s="92"/>
    </row>
    <row r="935" spans="1:1" x14ac:dyDescent="0.2">
      <c r="A935" s="92"/>
    </row>
    <row r="936" spans="1:1" x14ac:dyDescent="0.2">
      <c r="A936" s="92"/>
    </row>
    <row r="937" spans="1:1" x14ac:dyDescent="0.2">
      <c r="A937" s="92"/>
    </row>
    <row r="938" spans="1:1" x14ac:dyDescent="0.2">
      <c r="A938" s="92"/>
    </row>
    <row r="939" spans="1:1" x14ac:dyDescent="0.2">
      <c r="A939" s="92"/>
    </row>
    <row r="940" spans="1:1" x14ac:dyDescent="0.2">
      <c r="A940" s="92"/>
    </row>
    <row r="941" spans="1:1" x14ac:dyDescent="0.2">
      <c r="A941" s="92"/>
    </row>
    <row r="942" spans="1:1" x14ac:dyDescent="0.2">
      <c r="A942" s="92"/>
    </row>
    <row r="943" spans="1:1" x14ac:dyDescent="0.2">
      <c r="A943" s="92"/>
    </row>
    <row r="944" spans="1:1" x14ac:dyDescent="0.2">
      <c r="A944" s="92"/>
    </row>
    <row r="945" spans="1:1" x14ac:dyDescent="0.2">
      <c r="A945" s="92"/>
    </row>
    <row r="946" spans="1:1" x14ac:dyDescent="0.2">
      <c r="A946" s="92"/>
    </row>
    <row r="947" spans="1:1" x14ac:dyDescent="0.2">
      <c r="A947" s="92"/>
    </row>
    <row r="948" spans="1:1" x14ac:dyDescent="0.2">
      <c r="A948" s="92"/>
    </row>
    <row r="949" spans="1:1" x14ac:dyDescent="0.2">
      <c r="A949" s="92"/>
    </row>
    <row r="950" spans="1:1" x14ac:dyDescent="0.2">
      <c r="A950" s="92"/>
    </row>
    <row r="951" spans="1:1" x14ac:dyDescent="0.2">
      <c r="A951" s="92"/>
    </row>
    <row r="952" spans="1:1" x14ac:dyDescent="0.2">
      <c r="A952" s="92"/>
    </row>
    <row r="953" spans="1:1" x14ac:dyDescent="0.2">
      <c r="A953" s="92"/>
    </row>
    <row r="954" spans="1:1" x14ac:dyDescent="0.2">
      <c r="A954" s="92"/>
    </row>
    <row r="955" spans="1:1" x14ac:dyDescent="0.2">
      <c r="A955" s="92"/>
    </row>
    <row r="956" spans="1:1" x14ac:dyDescent="0.2">
      <c r="A956" s="92"/>
    </row>
    <row r="957" spans="1:1" x14ac:dyDescent="0.2">
      <c r="A957" s="92"/>
    </row>
    <row r="958" spans="1:1" x14ac:dyDescent="0.2">
      <c r="A958" s="92"/>
    </row>
    <row r="959" spans="1:1" x14ac:dyDescent="0.2">
      <c r="A959" s="92"/>
    </row>
    <row r="960" spans="1:1" x14ac:dyDescent="0.2">
      <c r="A960" s="92"/>
    </row>
    <row r="961" spans="1:1" x14ac:dyDescent="0.2">
      <c r="A961" s="92"/>
    </row>
    <row r="962" spans="1:1" x14ac:dyDescent="0.2">
      <c r="A962" s="92"/>
    </row>
    <row r="963" spans="1:1" x14ac:dyDescent="0.2">
      <c r="A963" s="92"/>
    </row>
    <row r="964" spans="1:1" x14ac:dyDescent="0.2">
      <c r="A964" s="92"/>
    </row>
    <row r="965" spans="1:1" x14ac:dyDescent="0.2">
      <c r="A965" s="92"/>
    </row>
    <row r="966" spans="1:1" x14ac:dyDescent="0.2">
      <c r="A966" s="92"/>
    </row>
    <row r="967" spans="1:1" x14ac:dyDescent="0.2">
      <c r="A967" s="92"/>
    </row>
    <row r="968" spans="1:1" x14ac:dyDescent="0.2">
      <c r="A968" s="92"/>
    </row>
    <row r="969" spans="1:1" x14ac:dyDescent="0.2">
      <c r="A969" s="92"/>
    </row>
    <row r="970" spans="1:1" x14ac:dyDescent="0.2">
      <c r="A970" s="92"/>
    </row>
    <row r="971" spans="1:1" x14ac:dyDescent="0.2">
      <c r="A971" s="92"/>
    </row>
    <row r="972" spans="1:1" x14ac:dyDescent="0.2">
      <c r="A972" s="92"/>
    </row>
    <row r="973" spans="1:1" x14ac:dyDescent="0.2">
      <c r="A973" s="92"/>
    </row>
    <row r="974" spans="1:1" x14ac:dyDescent="0.2">
      <c r="A974" s="92"/>
    </row>
    <row r="975" spans="1:1" x14ac:dyDescent="0.2">
      <c r="A975" s="92"/>
    </row>
    <row r="976" spans="1:1" x14ac:dyDescent="0.2">
      <c r="A976" s="92"/>
    </row>
    <row r="977" spans="1:1" x14ac:dyDescent="0.2">
      <c r="A977" s="92"/>
    </row>
    <row r="978" spans="1:1" x14ac:dyDescent="0.2">
      <c r="A978" s="92"/>
    </row>
    <row r="979" spans="1:1" x14ac:dyDescent="0.2">
      <c r="A979" s="92"/>
    </row>
    <row r="980" spans="1:1" x14ac:dyDescent="0.2">
      <c r="A980" s="92"/>
    </row>
    <row r="981" spans="1:1" x14ac:dyDescent="0.2">
      <c r="A981" s="92"/>
    </row>
    <row r="982" spans="1:1" x14ac:dyDescent="0.2">
      <c r="A982" s="92"/>
    </row>
    <row r="983" spans="1:1" x14ac:dyDescent="0.2">
      <c r="A983" s="92"/>
    </row>
    <row r="984" spans="1:1" x14ac:dyDescent="0.2">
      <c r="A984" s="92"/>
    </row>
    <row r="985" spans="1:1" x14ac:dyDescent="0.2">
      <c r="A985" s="92"/>
    </row>
    <row r="986" spans="1:1" x14ac:dyDescent="0.2">
      <c r="A986" s="92"/>
    </row>
    <row r="987" spans="1:1" x14ac:dyDescent="0.2">
      <c r="A987" s="92"/>
    </row>
    <row r="988" spans="1:1" x14ac:dyDescent="0.2">
      <c r="A988" s="92"/>
    </row>
    <row r="989" spans="1:1" x14ac:dyDescent="0.2">
      <c r="A989" s="92"/>
    </row>
    <row r="990" spans="1:1" x14ac:dyDescent="0.2">
      <c r="A990" s="92"/>
    </row>
    <row r="991" spans="1:1" x14ac:dyDescent="0.2">
      <c r="A991" s="92"/>
    </row>
    <row r="992" spans="1:1" x14ac:dyDescent="0.2">
      <c r="A992" s="92"/>
    </row>
    <row r="993" spans="1:1" x14ac:dyDescent="0.2">
      <c r="A993" s="92"/>
    </row>
    <row r="994" spans="1:1" x14ac:dyDescent="0.2">
      <c r="A994" s="92"/>
    </row>
    <row r="995" spans="1:1" x14ac:dyDescent="0.2">
      <c r="A995" s="92"/>
    </row>
    <row r="996" spans="1:1" x14ac:dyDescent="0.2">
      <c r="A996" s="92"/>
    </row>
    <row r="997" spans="1:1" x14ac:dyDescent="0.2">
      <c r="A997" s="92"/>
    </row>
    <row r="998" spans="1:1" x14ac:dyDescent="0.2">
      <c r="A998" s="92"/>
    </row>
    <row r="999" spans="1:1" x14ac:dyDescent="0.2">
      <c r="A999" s="92"/>
    </row>
    <row r="1000" spans="1:1" x14ac:dyDescent="0.2">
      <c r="A1000" s="92"/>
    </row>
    <row r="1001" spans="1:1" x14ac:dyDescent="0.2">
      <c r="A1001" s="92"/>
    </row>
    <row r="1002" spans="1:1" x14ac:dyDescent="0.2">
      <c r="A1002" s="92"/>
    </row>
    <row r="1003" spans="1:1" x14ac:dyDescent="0.2">
      <c r="A1003" s="92"/>
    </row>
    <row r="1004" spans="1:1" x14ac:dyDescent="0.2">
      <c r="A1004" s="92"/>
    </row>
    <row r="1005" spans="1:1" x14ac:dyDescent="0.2">
      <c r="A1005" s="92"/>
    </row>
    <row r="1006" spans="1:1" x14ac:dyDescent="0.2">
      <c r="A1006" s="92"/>
    </row>
    <row r="1007" spans="1:1" x14ac:dyDescent="0.2">
      <c r="A1007" s="92"/>
    </row>
    <row r="1008" spans="1:1" x14ac:dyDescent="0.2">
      <c r="A1008" s="92"/>
    </row>
    <row r="1009" spans="1:1" x14ac:dyDescent="0.2">
      <c r="A1009" s="92"/>
    </row>
    <row r="1010" spans="1:1" x14ac:dyDescent="0.2">
      <c r="A1010" s="92"/>
    </row>
    <row r="1011" spans="1:1" x14ac:dyDescent="0.2">
      <c r="A1011" s="92"/>
    </row>
    <row r="1012" spans="1:1" x14ac:dyDescent="0.2">
      <c r="A1012" s="92"/>
    </row>
    <row r="1013" spans="1:1" x14ac:dyDescent="0.2">
      <c r="A1013" s="92"/>
    </row>
    <row r="1014" spans="1:1" x14ac:dyDescent="0.2">
      <c r="A1014" s="92"/>
    </row>
    <row r="1015" spans="1:1" x14ac:dyDescent="0.2">
      <c r="A1015" s="92"/>
    </row>
    <row r="1016" spans="1:1" x14ac:dyDescent="0.2">
      <c r="A1016" s="92"/>
    </row>
    <row r="1017" spans="1:1" x14ac:dyDescent="0.2">
      <c r="A1017" s="92"/>
    </row>
    <row r="1018" spans="1:1" x14ac:dyDescent="0.2">
      <c r="A1018" s="92"/>
    </row>
    <row r="1019" spans="1:1" x14ac:dyDescent="0.2">
      <c r="A1019" s="92"/>
    </row>
    <row r="1020" spans="1:1" x14ac:dyDescent="0.2">
      <c r="A1020" s="92"/>
    </row>
    <row r="1021" spans="1:1" x14ac:dyDescent="0.2">
      <c r="A1021" s="92"/>
    </row>
    <row r="1022" spans="1:1" x14ac:dyDescent="0.2">
      <c r="A1022" s="92"/>
    </row>
    <row r="1023" spans="1:1" x14ac:dyDescent="0.2">
      <c r="A1023" s="92"/>
    </row>
    <row r="1024" spans="1:1" x14ac:dyDescent="0.2">
      <c r="A1024" s="92"/>
    </row>
    <row r="1025" spans="1:1" x14ac:dyDescent="0.2">
      <c r="A1025" s="92"/>
    </row>
    <row r="1026" spans="1:1" x14ac:dyDescent="0.2">
      <c r="A1026" s="92"/>
    </row>
    <row r="1027" spans="1:1" x14ac:dyDescent="0.2">
      <c r="A1027" s="92"/>
    </row>
    <row r="1028" spans="1:1" x14ac:dyDescent="0.2">
      <c r="A1028" s="92"/>
    </row>
    <row r="1029" spans="1:1" x14ac:dyDescent="0.2">
      <c r="A1029" s="92"/>
    </row>
    <row r="1030" spans="1:1" x14ac:dyDescent="0.2">
      <c r="A1030" s="92"/>
    </row>
    <row r="1031" spans="1:1" x14ac:dyDescent="0.2">
      <c r="A1031" s="92"/>
    </row>
    <row r="1032" spans="1:1" x14ac:dyDescent="0.2">
      <c r="A1032" s="92"/>
    </row>
    <row r="1033" spans="1:1" x14ac:dyDescent="0.2">
      <c r="A1033" s="92"/>
    </row>
    <row r="1034" spans="1:1" x14ac:dyDescent="0.2">
      <c r="A1034" s="92"/>
    </row>
    <row r="1035" spans="1:1" x14ac:dyDescent="0.2">
      <c r="A1035" s="92"/>
    </row>
    <row r="1036" spans="1:1" x14ac:dyDescent="0.2">
      <c r="A1036" s="92"/>
    </row>
    <row r="1037" spans="1:1" x14ac:dyDescent="0.2">
      <c r="A1037" s="92"/>
    </row>
    <row r="1038" spans="1:1" x14ac:dyDescent="0.2">
      <c r="A1038" s="92"/>
    </row>
    <row r="1039" spans="1:1" x14ac:dyDescent="0.2">
      <c r="A1039" s="92"/>
    </row>
    <row r="1040" spans="1:1" x14ac:dyDescent="0.2">
      <c r="A1040" s="92"/>
    </row>
    <row r="1041" spans="1:1" x14ac:dyDescent="0.2">
      <c r="A1041" s="92"/>
    </row>
    <row r="1042" spans="1:1" x14ac:dyDescent="0.2">
      <c r="A1042" s="92"/>
    </row>
    <row r="1043" spans="1:1" x14ac:dyDescent="0.2">
      <c r="A1043" s="92"/>
    </row>
    <row r="1044" spans="1:1" x14ac:dyDescent="0.2">
      <c r="A1044" s="92"/>
    </row>
    <row r="1045" spans="1:1" x14ac:dyDescent="0.2">
      <c r="A1045" s="92"/>
    </row>
    <row r="1046" spans="1:1" x14ac:dyDescent="0.2">
      <c r="A1046" s="92"/>
    </row>
    <row r="1047" spans="1:1" x14ac:dyDescent="0.2">
      <c r="A1047" s="92"/>
    </row>
    <row r="1048" spans="1:1" x14ac:dyDescent="0.2">
      <c r="A1048" s="92"/>
    </row>
    <row r="1049" spans="1:1" x14ac:dyDescent="0.2">
      <c r="A1049" s="92"/>
    </row>
    <row r="1050" spans="1:1" x14ac:dyDescent="0.2">
      <c r="A1050" s="92"/>
    </row>
    <row r="1051" spans="1:1" x14ac:dyDescent="0.2">
      <c r="A1051" s="92"/>
    </row>
    <row r="1052" spans="1:1" x14ac:dyDescent="0.2">
      <c r="A1052" s="92"/>
    </row>
    <row r="1053" spans="1:1" x14ac:dyDescent="0.2">
      <c r="A1053" s="92"/>
    </row>
    <row r="1054" spans="1:1" x14ac:dyDescent="0.2">
      <c r="A1054" s="92"/>
    </row>
    <row r="1055" spans="1:1" x14ac:dyDescent="0.2">
      <c r="A1055" s="92"/>
    </row>
    <row r="1056" spans="1:1" x14ac:dyDescent="0.2">
      <c r="A1056" s="92"/>
    </row>
    <row r="1057" spans="1:1" x14ac:dyDescent="0.2">
      <c r="A1057" s="92"/>
    </row>
    <row r="1058" spans="1:1" x14ac:dyDescent="0.2">
      <c r="A1058" s="92"/>
    </row>
    <row r="1059" spans="1:1" x14ac:dyDescent="0.2">
      <c r="A1059" s="92"/>
    </row>
    <row r="1060" spans="1:1" x14ac:dyDescent="0.2">
      <c r="A1060" s="92"/>
    </row>
    <row r="1061" spans="1:1" x14ac:dyDescent="0.2">
      <c r="A1061" s="92"/>
    </row>
    <row r="1062" spans="1:1" x14ac:dyDescent="0.2">
      <c r="A1062" s="92"/>
    </row>
    <row r="1063" spans="1:1" x14ac:dyDescent="0.2">
      <c r="A1063" s="92"/>
    </row>
    <row r="1064" spans="1:1" x14ac:dyDescent="0.2">
      <c r="A1064" s="92"/>
    </row>
    <row r="1065" spans="1:1" x14ac:dyDescent="0.2">
      <c r="A1065" s="92"/>
    </row>
    <row r="1066" spans="1:1" x14ac:dyDescent="0.2">
      <c r="A1066" s="92"/>
    </row>
    <row r="1067" spans="1:1" x14ac:dyDescent="0.2">
      <c r="A1067" s="92"/>
    </row>
    <row r="1068" spans="1:1" x14ac:dyDescent="0.2">
      <c r="A1068" s="92"/>
    </row>
    <row r="1069" spans="1:1" x14ac:dyDescent="0.2">
      <c r="A1069" s="92"/>
    </row>
    <row r="1070" spans="1:1" x14ac:dyDescent="0.2">
      <c r="A1070" s="92"/>
    </row>
    <row r="1071" spans="1:1" x14ac:dyDescent="0.2">
      <c r="A1071" s="92"/>
    </row>
    <row r="1072" spans="1:1" x14ac:dyDescent="0.2">
      <c r="A1072" s="92"/>
    </row>
    <row r="1073" spans="1:1" x14ac:dyDescent="0.2">
      <c r="A1073" s="92"/>
    </row>
    <row r="1074" spans="1:1" x14ac:dyDescent="0.2">
      <c r="A1074" s="92"/>
    </row>
    <row r="1075" spans="1:1" x14ac:dyDescent="0.2">
      <c r="A1075" s="92"/>
    </row>
    <row r="1076" spans="1:1" x14ac:dyDescent="0.2">
      <c r="A1076" s="92"/>
    </row>
    <row r="1077" spans="1:1" x14ac:dyDescent="0.2">
      <c r="A1077" s="92"/>
    </row>
    <row r="1078" spans="1:1" x14ac:dyDescent="0.2">
      <c r="A1078" s="92"/>
    </row>
    <row r="1079" spans="1:1" x14ac:dyDescent="0.2">
      <c r="A1079" s="92"/>
    </row>
    <row r="1080" spans="1:1" x14ac:dyDescent="0.2">
      <c r="A1080" s="92"/>
    </row>
    <row r="1081" spans="1:1" x14ac:dyDescent="0.2">
      <c r="A1081" s="92"/>
    </row>
    <row r="1082" spans="1:1" x14ac:dyDescent="0.2">
      <c r="A1082" s="92"/>
    </row>
    <row r="1083" spans="1:1" x14ac:dyDescent="0.2">
      <c r="A1083" s="92"/>
    </row>
    <row r="1084" spans="1:1" x14ac:dyDescent="0.2">
      <c r="A1084" s="92"/>
    </row>
    <row r="1085" spans="1:1" x14ac:dyDescent="0.2">
      <c r="A1085" s="92"/>
    </row>
    <row r="1086" spans="1:1" x14ac:dyDescent="0.2">
      <c r="A1086" s="92"/>
    </row>
    <row r="1087" spans="1:1" x14ac:dyDescent="0.2">
      <c r="A1087" s="92"/>
    </row>
    <row r="1088" spans="1:1" x14ac:dyDescent="0.2">
      <c r="A1088" s="92"/>
    </row>
    <row r="1089" spans="1:1" x14ac:dyDescent="0.2">
      <c r="A1089" s="92"/>
    </row>
    <row r="1090" spans="1:1" x14ac:dyDescent="0.2">
      <c r="A1090" s="92"/>
    </row>
    <row r="1091" spans="1:1" x14ac:dyDescent="0.2">
      <c r="A1091" s="92"/>
    </row>
    <row r="1092" spans="1:1" x14ac:dyDescent="0.2">
      <c r="A1092" s="92"/>
    </row>
    <row r="1093" spans="1:1" x14ac:dyDescent="0.2">
      <c r="A1093" s="92"/>
    </row>
    <row r="1094" spans="1:1" x14ac:dyDescent="0.2">
      <c r="A1094" s="92"/>
    </row>
    <row r="1095" spans="1:1" x14ac:dyDescent="0.2">
      <c r="A1095" s="92"/>
    </row>
    <row r="1096" spans="1:1" x14ac:dyDescent="0.2">
      <c r="A1096" s="92"/>
    </row>
    <row r="1097" spans="1:1" x14ac:dyDescent="0.2">
      <c r="A1097" s="92"/>
    </row>
    <row r="1098" spans="1:1" x14ac:dyDescent="0.2">
      <c r="A1098" s="92"/>
    </row>
    <row r="1099" spans="1:1" x14ac:dyDescent="0.2">
      <c r="A1099" s="92"/>
    </row>
    <row r="1100" spans="1:1" x14ac:dyDescent="0.2">
      <c r="A1100" s="92"/>
    </row>
    <row r="1101" spans="1:1" x14ac:dyDescent="0.2">
      <c r="A1101" s="92"/>
    </row>
    <row r="1102" spans="1:1" x14ac:dyDescent="0.2">
      <c r="A1102" s="92"/>
    </row>
    <row r="1103" spans="1:1" x14ac:dyDescent="0.2">
      <c r="A1103" s="92"/>
    </row>
    <row r="1104" spans="1:1" x14ac:dyDescent="0.2">
      <c r="A1104" s="92"/>
    </row>
    <row r="1105" spans="1:1" x14ac:dyDescent="0.2">
      <c r="A1105" s="92"/>
    </row>
    <row r="1106" spans="1:1" x14ac:dyDescent="0.2">
      <c r="A1106" s="92"/>
    </row>
    <row r="1107" spans="1:1" x14ac:dyDescent="0.2">
      <c r="A1107" s="92"/>
    </row>
    <row r="1108" spans="1:1" x14ac:dyDescent="0.2">
      <c r="A1108" s="92"/>
    </row>
    <row r="1109" spans="1:1" x14ac:dyDescent="0.2">
      <c r="A1109" s="92"/>
    </row>
    <row r="1110" spans="1:1" x14ac:dyDescent="0.2">
      <c r="A1110" s="92"/>
    </row>
    <row r="1111" spans="1:1" x14ac:dyDescent="0.2">
      <c r="A1111" s="92"/>
    </row>
    <row r="1112" spans="1:1" x14ac:dyDescent="0.2">
      <c r="A1112" s="92"/>
    </row>
    <row r="1113" spans="1:1" x14ac:dyDescent="0.2">
      <c r="A1113" s="92"/>
    </row>
    <row r="1114" spans="1:1" x14ac:dyDescent="0.2">
      <c r="A1114" s="92"/>
    </row>
    <row r="1115" spans="1:1" x14ac:dyDescent="0.2">
      <c r="A1115" s="92"/>
    </row>
    <row r="1116" spans="1:1" x14ac:dyDescent="0.2">
      <c r="A1116" s="92"/>
    </row>
    <row r="1117" spans="1:1" x14ac:dyDescent="0.2">
      <c r="A1117" s="92"/>
    </row>
    <row r="1118" spans="1:1" x14ac:dyDescent="0.2">
      <c r="A1118" s="92"/>
    </row>
    <row r="1119" spans="1:1" x14ac:dyDescent="0.2">
      <c r="A1119" s="92"/>
    </row>
    <row r="1120" spans="1:1" x14ac:dyDescent="0.2">
      <c r="A1120" s="92"/>
    </row>
    <row r="1121" spans="1:1" x14ac:dyDescent="0.2">
      <c r="A1121" s="92"/>
    </row>
    <row r="1122" spans="1:1" x14ac:dyDescent="0.2">
      <c r="A1122" s="92"/>
    </row>
    <row r="1123" spans="1:1" x14ac:dyDescent="0.2">
      <c r="A1123" s="92"/>
    </row>
    <row r="1124" spans="1:1" x14ac:dyDescent="0.2">
      <c r="A1124" s="92"/>
    </row>
    <row r="1125" spans="1:1" x14ac:dyDescent="0.2">
      <c r="A1125" s="92"/>
    </row>
    <row r="1126" spans="1:1" x14ac:dyDescent="0.2">
      <c r="A1126" s="92"/>
    </row>
    <row r="1127" spans="1:1" x14ac:dyDescent="0.2">
      <c r="A1127" s="92"/>
    </row>
    <row r="1128" spans="1:1" x14ac:dyDescent="0.2">
      <c r="A1128" s="92"/>
    </row>
    <row r="1129" spans="1:1" x14ac:dyDescent="0.2">
      <c r="A1129" s="92"/>
    </row>
    <row r="1130" spans="1:1" x14ac:dyDescent="0.2">
      <c r="A1130" s="92"/>
    </row>
    <row r="1131" spans="1:1" x14ac:dyDescent="0.2">
      <c r="A1131" s="92"/>
    </row>
    <row r="1132" spans="1:1" x14ac:dyDescent="0.2">
      <c r="A1132" s="92"/>
    </row>
    <row r="1133" spans="1:1" x14ac:dyDescent="0.2">
      <c r="A1133" s="92"/>
    </row>
    <row r="1134" spans="1:1" x14ac:dyDescent="0.2">
      <c r="A1134" s="92"/>
    </row>
    <row r="1135" spans="1:1" x14ac:dyDescent="0.2">
      <c r="A1135" s="92"/>
    </row>
    <row r="1136" spans="1:1" x14ac:dyDescent="0.2">
      <c r="A1136" s="92"/>
    </row>
    <row r="1137" spans="1:1" x14ac:dyDescent="0.2">
      <c r="A1137" s="92"/>
    </row>
    <row r="1138" spans="1:1" x14ac:dyDescent="0.2">
      <c r="A1138" s="92"/>
    </row>
    <row r="1139" spans="1:1" x14ac:dyDescent="0.2">
      <c r="A1139" s="92"/>
    </row>
    <row r="1140" spans="1:1" x14ac:dyDescent="0.2">
      <c r="A1140" s="92"/>
    </row>
    <row r="1141" spans="1:1" x14ac:dyDescent="0.2">
      <c r="A1141" s="92"/>
    </row>
    <row r="1142" spans="1:1" x14ac:dyDescent="0.2">
      <c r="A1142" s="92"/>
    </row>
    <row r="1143" spans="1:1" x14ac:dyDescent="0.2">
      <c r="A1143" s="92"/>
    </row>
    <row r="1144" spans="1:1" x14ac:dyDescent="0.2">
      <c r="A1144" s="92"/>
    </row>
    <row r="1145" spans="1:1" x14ac:dyDescent="0.2">
      <c r="A1145" s="92"/>
    </row>
    <row r="1146" spans="1:1" x14ac:dyDescent="0.2">
      <c r="A1146" s="92"/>
    </row>
    <row r="1147" spans="1:1" x14ac:dyDescent="0.2">
      <c r="A1147" s="92"/>
    </row>
    <row r="1148" spans="1:1" x14ac:dyDescent="0.2">
      <c r="A1148" s="92"/>
    </row>
    <row r="1149" spans="1:1" x14ac:dyDescent="0.2">
      <c r="A1149" s="92"/>
    </row>
    <row r="1150" spans="1:1" x14ac:dyDescent="0.2">
      <c r="A1150" s="92"/>
    </row>
    <row r="1151" spans="1:1" x14ac:dyDescent="0.2">
      <c r="A1151" s="92"/>
    </row>
    <row r="1152" spans="1:1" x14ac:dyDescent="0.2">
      <c r="A1152" s="92"/>
    </row>
    <row r="1153" spans="1:1" x14ac:dyDescent="0.2">
      <c r="A1153" s="92"/>
    </row>
    <row r="1154" spans="1:1" x14ac:dyDescent="0.2">
      <c r="A1154" s="92"/>
    </row>
    <row r="1155" spans="1:1" x14ac:dyDescent="0.2">
      <c r="A1155" s="92"/>
    </row>
    <row r="1156" spans="1:1" x14ac:dyDescent="0.2">
      <c r="A1156" s="92"/>
    </row>
    <row r="1157" spans="1:1" x14ac:dyDescent="0.2">
      <c r="A1157" s="92"/>
    </row>
    <row r="1158" spans="1:1" x14ac:dyDescent="0.2">
      <c r="A1158" s="92"/>
    </row>
    <row r="1159" spans="1:1" x14ac:dyDescent="0.2">
      <c r="A1159" s="92"/>
    </row>
    <row r="1160" spans="1:1" x14ac:dyDescent="0.2">
      <c r="A1160" s="92"/>
    </row>
    <row r="1161" spans="1:1" x14ac:dyDescent="0.2">
      <c r="A1161" s="92"/>
    </row>
    <row r="1162" spans="1:1" x14ac:dyDescent="0.2">
      <c r="A1162" s="92"/>
    </row>
    <row r="1163" spans="1:1" x14ac:dyDescent="0.2">
      <c r="A1163" s="92"/>
    </row>
    <row r="1164" spans="1:1" x14ac:dyDescent="0.2">
      <c r="A1164" s="92"/>
    </row>
    <row r="1165" spans="1:1" x14ac:dyDescent="0.2">
      <c r="A1165" s="92"/>
    </row>
    <row r="1166" spans="1:1" x14ac:dyDescent="0.2">
      <c r="A1166" s="92"/>
    </row>
    <row r="1167" spans="1:1" x14ac:dyDescent="0.2">
      <c r="A1167" s="92"/>
    </row>
    <row r="1168" spans="1:1" x14ac:dyDescent="0.2">
      <c r="A1168" s="92"/>
    </row>
    <row r="1169" spans="1:1" x14ac:dyDescent="0.2">
      <c r="A1169" s="92"/>
    </row>
    <row r="1170" spans="1:1" x14ac:dyDescent="0.2">
      <c r="A1170" s="92"/>
    </row>
    <row r="1171" spans="1:1" x14ac:dyDescent="0.2">
      <c r="A1171" s="92"/>
    </row>
    <row r="1172" spans="1:1" x14ac:dyDescent="0.2">
      <c r="A1172" s="92"/>
    </row>
    <row r="1173" spans="1:1" x14ac:dyDescent="0.2">
      <c r="A1173" s="92"/>
    </row>
    <row r="1174" spans="1:1" x14ac:dyDescent="0.2">
      <c r="A1174" s="92"/>
    </row>
    <row r="1175" spans="1:1" x14ac:dyDescent="0.2">
      <c r="A1175" s="92"/>
    </row>
    <row r="1176" spans="1:1" x14ac:dyDescent="0.2">
      <c r="A1176" s="92"/>
    </row>
    <row r="1177" spans="1:1" x14ac:dyDescent="0.2">
      <c r="A1177" s="92"/>
    </row>
    <row r="1178" spans="1:1" x14ac:dyDescent="0.2">
      <c r="A1178" s="92"/>
    </row>
    <row r="1179" spans="1:1" x14ac:dyDescent="0.2">
      <c r="A1179" s="92"/>
    </row>
    <row r="1180" spans="1:1" x14ac:dyDescent="0.2">
      <c r="A1180" s="92"/>
    </row>
    <row r="1181" spans="1:1" x14ac:dyDescent="0.2">
      <c r="A1181" s="92"/>
    </row>
    <row r="1182" spans="1:1" x14ac:dyDescent="0.2">
      <c r="A1182" s="92"/>
    </row>
    <row r="1183" spans="1:1" x14ac:dyDescent="0.2">
      <c r="A1183" s="92"/>
    </row>
    <row r="1184" spans="1:1" x14ac:dyDescent="0.2">
      <c r="A1184" s="92"/>
    </row>
    <row r="1185" spans="1:1" x14ac:dyDescent="0.2">
      <c r="A1185" s="92"/>
    </row>
    <row r="1186" spans="1:1" x14ac:dyDescent="0.2">
      <c r="A1186" s="92"/>
    </row>
    <row r="1187" spans="1:1" x14ac:dyDescent="0.2">
      <c r="A1187" s="92"/>
    </row>
    <row r="1188" spans="1:1" x14ac:dyDescent="0.2">
      <c r="A1188" s="92"/>
    </row>
    <row r="1189" spans="1:1" x14ac:dyDescent="0.2">
      <c r="A1189" s="92"/>
    </row>
    <row r="1190" spans="1:1" x14ac:dyDescent="0.2">
      <c r="A1190" s="92"/>
    </row>
    <row r="1191" spans="1:1" x14ac:dyDescent="0.2">
      <c r="A1191" s="92"/>
    </row>
    <row r="1192" spans="1:1" x14ac:dyDescent="0.2">
      <c r="A1192" s="92"/>
    </row>
    <row r="1193" spans="1:1" x14ac:dyDescent="0.2">
      <c r="A1193" s="92"/>
    </row>
    <row r="1194" spans="1:1" x14ac:dyDescent="0.2">
      <c r="A1194" s="92"/>
    </row>
    <row r="1195" spans="1:1" x14ac:dyDescent="0.2">
      <c r="A1195" s="92"/>
    </row>
    <row r="1196" spans="1:1" x14ac:dyDescent="0.2">
      <c r="A1196" s="92"/>
    </row>
    <row r="1197" spans="1:1" x14ac:dyDescent="0.2">
      <c r="A1197" s="92"/>
    </row>
    <row r="1198" spans="1:1" x14ac:dyDescent="0.2">
      <c r="A1198" s="92"/>
    </row>
    <row r="1199" spans="1:1" x14ac:dyDescent="0.2">
      <c r="A1199" s="92"/>
    </row>
    <row r="1200" spans="1:1" x14ac:dyDescent="0.2">
      <c r="A1200" s="92"/>
    </row>
    <row r="1201" spans="1:1" x14ac:dyDescent="0.2">
      <c r="A1201" s="92"/>
    </row>
    <row r="1202" spans="1:1" x14ac:dyDescent="0.2">
      <c r="A1202" s="92"/>
    </row>
    <row r="1203" spans="1:1" x14ac:dyDescent="0.2">
      <c r="A1203" s="92"/>
    </row>
    <row r="1204" spans="1:1" x14ac:dyDescent="0.2">
      <c r="A1204" s="92"/>
    </row>
    <row r="1205" spans="1:1" x14ac:dyDescent="0.2">
      <c r="A1205" s="92"/>
    </row>
    <row r="1206" spans="1:1" x14ac:dyDescent="0.2">
      <c r="A1206" s="92"/>
    </row>
    <row r="1207" spans="1:1" x14ac:dyDescent="0.2">
      <c r="A1207" s="92"/>
    </row>
    <row r="1208" spans="1:1" x14ac:dyDescent="0.2">
      <c r="A1208" s="92"/>
    </row>
    <row r="1209" spans="1:1" x14ac:dyDescent="0.2">
      <c r="A1209" s="92"/>
    </row>
    <row r="1210" spans="1:1" x14ac:dyDescent="0.2">
      <c r="A1210" s="92"/>
    </row>
    <row r="1211" spans="1:1" x14ac:dyDescent="0.2">
      <c r="A1211" s="92"/>
    </row>
    <row r="1212" spans="1:1" x14ac:dyDescent="0.2">
      <c r="A1212" s="92"/>
    </row>
    <row r="1213" spans="1:1" x14ac:dyDescent="0.2">
      <c r="A1213" s="92"/>
    </row>
    <row r="1214" spans="1:1" x14ac:dyDescent="0.2">
      <c r="A1214" s="92"/>
    </row>
    <row r="1215" spans="1:1" x14ac:dyDescent="0.2">
      <c r="A1215" s="92"/>
    </row>
    <row r="1216" spans="1:1" x14ac:dyDescent="0.2">
      <c r="A1216" s="92"/>
    </row>
    <row r="1217" spans="1:1" x14ac:dyDescent="0.2">
      <c r="A1217" s="92"/>
    </row>
    <row r="1218" spans="1:1" x14ac:dyDescent="0.2">
      <c r="A1218" s="92"/>
    </row>
    <row r="1219" spans="1:1" x14ac:dyDescent="0.2">
      <c r="A1219" s="92"/>
    </row>
    <row r="1220" spans="1:1" x14ac:dyDescent="0.2">
      <c r="A1220" s="92"/>
    </row>
    <row r="1221" spans="1:1" x14ac:dyDescent="0.2">
      <c r="A1221" s="92"/>
    </row>
    <row r="1222" spans="1:1" x14ac:dyDescent="0.2">
      <c r="A1222" s="92"/>
    </row>
    <row r="1223" spans="1:1" x14ac:dyDescent="0.2">
      <c r="A1223" s="92"/>
    </row>
    <row r="1224" spans="1:1" x14ac:dyDescent="0.2">
      <c r="A1224" s="92"/>
    </row>
    <row r="1225" spans="1:1" x14ac:dyDescent="0.2">
      <c r="A1225" s="92"/>
    </row>
    <row r="1226" spans="1:1" x14ac:dyDescent="0.2">
      <c r="A1226" s="92"/>
    </row>
    <row r="1227" spans="1:1" x14ac:dyDescent="0.2">
      <c r="A1227" s="92"/>
    </row>
    <row r="1228" spans="1:1" x14ac:dyDescent="0.2">
      <c r="A1228" s="92"/>
    </row>
    <row r="1229" spans="1:1" x14ac:dyDescent="0.2">
      <c r="A1229" s="92"/>
    </row>
    <row r="1230" spans="1:1" x14ac:dyDescent="0.2">
      <c r="A1230" s="92"/>
    </row>
    <row r="1231" spans="1:1" x14ac:dyDescent="0.2">
      <c r="A1231" s="92"/>
    </row>
    <row r="1232" spans="1:1" x14ac:dyDescent="0.2">
      <c r="A1232" s="92"/>
    </row>
    <row r="1233" spans="1:1" x14ac:dyDescent="0.2">
      <c r="A1233" s="92"/>
    </row>
    <row r="1234" spans="1:1" x14ac:dyDescent="0.2">
      <c r="A1234" s="92"/>
    </row>
    <row r="1235" spans="1:1" x14ac:dyDescent="0.2">
      <c r="A1235" s="92"/>
    </row>
    <row r="1236" spans="1:1" x14ac:dyDescent="0.2">
      <c r="A1236" s="92"/>
    </row>
    <row r="1237" spans="1:1" x14ac:dyDescent="0.2">
      <c r="A1237" s="92"/>
    </row>
    <row r="1238" spans="1:1" x14ac:dyDescent="0.2">
      <c r="A1238" s="92"/>
    </row>
    <row r="1239" spans="1:1" x14ac:dyDescent="0.2">
      <c r="A1239" s="92"/>
    </row>
    <row r="1240" spans="1:1" x14ac:dyDescent="0.2">
      <c r="A1240" s="92"/>
    </row>
    <row r="1241" spans="1:1" x14ac:dyDescent="0.2">
      <c r="A1241" s="92"/>
    </row>
    <row r="1242" spans="1:1" x14ac:dyDescent="0.2">
      <c r="A1242" s="92"/>
    </row>
    <row r="1243" spans="1:1" x14ac:dyDescent="0.2">
      <c r="A1243" s="92"/>
    </row>
    <row r="1244" spans="1:1" x14ac:dyDescent="0.2">
      <c r="A1244" s="92"/>
    </row>
    <row r="1245" spans="1:1" x14ac:dyDescent="0.2">
      <c r="A1245" s="92"/>
    </row>
    <row r="1246" spans="1:1" x14ac:dyDescent="0.2">
      <c r="A1246" s="92"/>
    </row>
    <row r="1247" spans="1:1" x14ac:dyDescent="0.2">
      <c r="A1247" s="92"/>
    </row>
    <row r="1248" spans="1:1" x14ac:dyDescent="0.2">
      <c r="A1248" s="92"/>
    </row>
    <row r="1249" spans="1:1" x14ac:dyDescent="0.2">
      <c r="A1249" s="92"/>
    </row>
    <row r="1250" spans="1:1" x14ac:dyDescent="0.2">
      <c r="A1250" s="92"/>
    </row>
    <row r="1251" spans="1:1" x14ac:dyDescent="0.2">
      <c r="A1251" s="92"/>
    </row>
    <row r="1252" spans="1:1" x14ac:dyDescent="0.2">
      <c r="A1252" s="92"/>
    </row>
    <row r="1253" spans="1:1" x14ac:dyDescent="0.2">
      <c r="A1253" s="92"/>
    </row>
    <row r="1254" spans="1:1" x14ac:dyDescent="0.2">
      <c r="A1254" s="92"/>
    </row>
    <row r="1255" spans="1:1" x14ac:dyDescent="0.2">
      <c r="A1255" s="92"/>
    </row>
    <row r="1256" spans="1:1" x14ac:dyDescent="0.2">
      <c r="A1256" s="92"/>
    </row>
    <row r="1257" spans="1:1" x14ac:dyDescent="0.2">
      <c r="A1257" s="92"/>
    </row>
    <row r="1258" spans="1:1" x14ac:dyDescent="0.2">
      <c r="A1258" s="92"/>
    </row>
    <row r="1259" spans="1:1" x14ac:dyDescent="0.2">
      <c r="A1259" s="92"/>
    </row>
    <row r="1260" spans="1:1" x14ac:dyDescent="0.2">
      <c r="A1260" s="92"/>
    </row>
    <row r="1261" spans="1:1" x14ac:dyDescent="0.2">
      <c r="A1261" s="92"/>
    </row>
    <row r="1262" spans="1:1" x14ac:dyDescent="0.2">
      <c r="A1262" s="92"/>
    </row>
    <row r="1263" spans="1:1" x14ac:dyDescent="0.2">
      <c r="A1263" s="92"/>
    </row>
    <row r="1264" spans="1:1" x14ac:dyDescent="0.2">
      <c r="A1264" s="92"/>
    </row>
    <row r="1265" spans="1:1" x14ac:dyDescent="0.2">
      <c r="A1265" s="92"/>
    </row>
    <row r="1266" spans="1:1" x14ac:dyDescent="0.2">
      <c r="A1266" s="92"/>
    </row>
    <row r="1267" spans="1:1" x14ac:dyDescent="0.2">
      <c r="A1267" s="92"/>
    </row>
    <row r="1268" spans="1:1" x14ac:dyDescent="0.2">
      <c r="A1268" s="92"/>
    </row>
    <row r="1269" spans="1:1" x14ac:dyDescent="0.2">
      <c r="A1269" s="92"/>
    </row>
    <row r="1270" spans="1:1" x14ac:dyDescent="0.2">
      <c r="A1270" s="92"/>
    </row>
    <row r="1271" spans="1:1" x14ac:dyDescent="0.2">
      <c r="A1271" s="92"/>
    </row>
    <row r="1272" spans="1:1" x14ac:dyDescent="0.2">
      <c r="A1272" s="92"/>
    </row>
    <row r="1273" spans="1:1" x14ac:dyDescent="0.2">
      <c r="A1273" s="92"/>
    </row>
    <row r="1274" spans="1:1" x14ac:dyDescent="0.2">
      <c r="A1274" s="92"/>
    </row>
    <row r="1275" spans="1:1" x14ac:dyDescent="0.2">
      <c r="A1275" s="92"/>
    </row>
    <row r="1276" spans="1:1" x14ac:dyDescent="0.2">
      <c r="A1276" s="92"/>
    </row>
    <row r="1277" spans="1:1" x14ac:dyDescent="0.2">
      <c r="A1277" s="92"/>
    </row>
    <row r="1278" spans="1:1" x14ac:dyDescent="0.2">
      <c r="A1278" s="92"/>
    </row>
    <row r="1279" spans="1:1" x14ac:dyDescent="0.2">
      <c r="A1279" s="92"/>
    </row>
    <row r="1280" spans="1:1" x14ac:dyDescent="0.2">
      <c r="A1280" s="92"/>
    </row>
    <row r="1281" spans="1:1" x14ac:dyDescent="0.2">
      <c r="A1281" s="92"/>
    </row>
    <row r="1282" spans="1:1" x14ac:dyDescent="0.2">
      <c r="A1282" s="92"/>
    </row>
    <row r="1283" spans="1:1" x14ac:dyDescent="0.2">
      <c r="A1283" s="92"/>
    </row>
    <row r="1284" spans="1:1" x14ac:dyDescent="0.2">
      <c r="A1284" s="92"/>
    </row>
    <row r="1285" spans="1:1" x14ac:dyDescent="0.2">
      <c r="A1285" s="92"/>
    </row>
    <row r="1286" spans="1:1" x14ac:dyDescent="0.2">
      <c r="A1286" s="92"/>
    </row>
    <row r="1287" spans="1:1" x14ac:dyDescent="0.2">
      <c r="A1287" s="92"/>
    </row>
    <row r="1288" spans="1:1" x14ac:dyDescent="0.2">
      <c r="A1288" s="92"/>
    </row>
    <row r="1289" spans="1:1" x14ac:dyDescent="0.2">
      <c r="A1289" s="92"/>
    </row>
    <row r="1290" spans="1:1" x14ac:dyDescent="0.2">
      <c r="A1290" s="92"/>
    </row>
    <row r="1291" spans="1:1" x14ac:dyDescent="0.2">
      <c r="A1291" s="92"/>
    </row>
    <row r="1292" spans="1:1" x14ac:dyDescent="0.2">
      <c r="A1292" s="92"/>
    </row>
    <row r="1293" spans="1:1" x14ac:dyDescent="0.2">
      <c r="A1293" s="92"/>
    </row>
    <row r="1294" spans="1:1" x14ac:dyDescent="0.2">
      <c r="A1294" s="92"/>
    </row>
    <row r="1295" spans="1:1" x14ac:dyDescent="0.2">
      <c r="A1295" s="92"/>
    </row>
    <row r="1296" spans="1:1" x14ac:dyDescent="0.2">
      <c r="A1296" s="92"/>
    </row>
    <row r="1297" spans="1:1" x14ac:dyDescent="0.2">
      <c r="A1297" s="92"/>
    </row>
    <row r="1298" spans="1:1" x14ac:dyDescent="0.2">
      <c r="A1298" s="92"/>
    </row>
    <row r="1299" spans="1:1" x14ac:dyDescent="0.2">
      <c r="A1299" s="92"/>
    </row>
    <row r="1300" spans="1:1" x14ac:dyDescent="0.2">
      <c r="A1300" s="92"/>
    </row>
    <row r="1301" spans="1:1" x14ac:dyDescent="0.2">
      <c r="A1301" s="92"/>
    </row>
    <row r="1302" spans="1:1" x14ac:dyDescent="0.2">
      <c r="A1302" s="92"/>
    </row>
    <row r="1303" spans="1:1" x14ac:dyDescent="0.2">
      <c r="A1303" s="92"/>
    </row>
    <row r="1304" spans="1:1" x14ac:dyDescent="0.2">
      <c r="A1304" s="92"/>
    </row>
    <row r="1305" spans="1:1" x14ac:dyDescent="0.2">
      <c r="A1305" s="92"/>
    </row>
    <row r="1306" spans="1:1" x14ac:dyDescent="0.2">
      <c r="A1306" s="92"/>
    </row>
    <row r="1307" spans="1:1" x14ac:dyDescent="0.2">
      <c r="A1307" s="92"/>
    </row>
    <row r="1308" spans="1:1" x14ac:dyDescent="0.2">
      <c r="A1308" s="92"/>
    </row>
    <row r="1309" spans="1:1" x14ac:dyDescent="0.2">
      <c r="A1309" s="92"/>
    </row>
    <row r="1310" spans="1:1" x14ac:dyDescent="0.2">
      <c r="A1310" s="92"/>
    </row>
    <row r="1311" spans="1:1" x14ac:dyDescent="0.2">
      <c r="A1311" s="92"/>
    </row>
    <row r="1312" spans="1:1" x14ac:dyDescent="0.2">
      <c r="A1312" s="92"/>
    </row>
    <row r="1313" spans="1:1" x14ac:dyDescent="0.2">
      <c r="A1313" s="92"/>
    </row>
    <row r="1314" spans="1:1" x14ac:dyDescent="0.2">
      <c r="A1314" s="92"/>
    </row>
    <row r="1315" spans="1:1" x14ac:dyDescent="0.2">
      <c r="A1315" s="92"/>
    </row>
    <row r="1316" spans="1:1" x14ac:dyDescent="0.2">
      <c r="A1316" s="92"/>
    </row>
    <row r="1317" spans="1:1" x14ac:dyDescent="0.2">
      <c r="A1317" s="92"/>
    </row>
    <row r="1318" spans="1:1" x14ac:dyDescent="0.2">
      <c r="A1318" s="92"/>
    </row>
    <row r="1319" spans="1:1" x14ac:dyDescent="0.2">
      <c r="A1319" s="92"/>
    </row>
    <row r="1320" spans="1:1" x14ac:dyDescent="0.2">
      <c r="A1320" s="92"/>
    </row>
    <row r="1321" spans="1:1" x14ac:dyDescent="0.2">
      <c r="A1321" s="92"/>
    </row>
    <row r="1322" spans="1:1" x14ac:dyDescent="0.2">
      <c r="A1322" s="92"/>
    </row>
    <row r="1323" spans="1:1" x14ac:dyDescent="0.2">
      <c r="A1323" s="92"/>
    </row>
    <row r="1324" spans="1:1" x14ac:dyDescent="0.2">
      <c r="A1324" s="92"/>
    </row>
    <row r="1325" spans="1:1" x14ac:dyDescent="0.2">
      <c r="A1325" s="92"/>
    </row>
    <row r="1326" spans="1:1" x14ac:dyDescent="0.2">
      <c r="A1326" s="92"/>
    </row>
    <row r="1327" spans="1:1" x14ac:dyDescent="0.2">
      <c r="A1327" s="92"/>
    </row>
    <row r="1328" spans="1:1" x14ac:dyDescent="0.2">
      <c r="A1328" s="92"/>
    </row>
    <row r="1329" spans="1:1" x14ac:dyDescent="0.2">
      <c r="A1329" s="92"/>
    </row>
    <row r="1330" spans="1:1" x14ac:dyDescent="0.2">
      <c r="A1330" s="92"/>
    </row>
    <row r="1331" spans="1:1" x14ac:dyDescent="0.2">
      <c r="A1331" s="92"/>
    </row>
    <row r="1332" spans="1:1" x14ac:dyDescent="0.2">
      <c r="A1332" s="92"/>
    </row>
    <row r="1333" spans="1:1" x14ac:dyDescent="0.2">
      <c r="A1333" s="92"/>
    </row>
    <row r="1334" spans="1:1" x14ac:dyDescent="0.2">
      <c r="A1334" s="92"/>
    </row>
    <row r="1335" spans="1:1" x14ac:dyDescent="0.2">
      <c r="A1335" s="92"/>
    </row>
    <row r="1336" spans="1:1" x14ac:dyDescent="0.2">
      <c r="A1336" s="92"/>
    </row>
    <row r="1337" spans="1:1" x14ac:dyDescent="0.2">
      <c r="A1337" s="92"/>
    </row>
    <row r="1338" spans="1:1" x14ac:dyDescent="0.2">
      <c r="A1338" s="92"/>
    </row>
    <row r="1339" spans="1:1" x14ac:dyDescent="0.2">
      <c r="A1339" s="92"/>
    </row>
    <row r="1340" spans="1:1" x14ac:dyDescent="0.2">
      <c r="A1340" s="92"/>
    </row>
    <row r="1341" spans="1:1" x14ac:dyDescent="0.2">
      <c r="A1341" s="92"/>
    </row>
    <row r="1342" spans="1:1" x14ac:dyDescent="0.2">
      <c r="A1342" s="92"/>
    </row>
    <row r="1343" spans="1:1" x14ac:dyDescent="0.2">
      <c r="A1343" s="92"/>
    </row>
    <row r="1344" spans="1:1" x14ac:dyDescent="0.2">
      <c r="A1344" s="92"/>
    </row>
    <row r="1345" spans="1:1" x14ac:dyDescent="0.2">
      <c r="A1345" s="92"/>
    </row>
    <row r="1346" spans="1:1" x14ac:dyDescent="0.2">
      <c r="A1346" s="92"/>
    </row>
    <row r="1347" spans="1:1" x14ac:dyDescent="0.2">
      <c r="A1347" s="92"/>
    </row>
    <row r="1348" spans="1:1" x14ac:dyDescent="0.2">
      <c r="A1348" s="92"/>
    </row>
    <row r="1349" spans="1:1" x14ac:dyDescent="0.2">
      <c r="A1349" s="92"/>
    </row>
    <row r="1350" spans="1:1" x14ac:dyDescent="0.2">
      <c r="A1350" s="92"/>
    </row>
    <row r="1351" spans="1:1" x14ac:dyDescent="0.2">
      <c r="A1351" s="92"/>
    </row>
    <row r="1352" spans="1:1" x14ac:dyDescent="0.2">
      <c r="A1352" s="92"/>
    </row>
    <row r="1353" spans="1:1" x14ac:dyDescent="0.2">
      <c r="A1353" s="92"/>
    </row>
    <row r="1354" spans="1:1" x14ac:dyDescent="0.2">
      <c r="A1354" s="92"/>
    </row>
    <row r="1355" spans="1:1" x14ac:dyDescent="0.2">
      <c r="A1355" s="92"/>
    </row>
    <row r="1356" spans="1:1" x14ac:dyDescent="0.2">
      <c r="A1356" s="92"/>
    </row>
    <row r="1357" spans="1:1" x14ac:dyDescent="0.2">
      <c r="A1357" s="92"/>
    </row>
    <row r="1358" spans="1:1" x14ac:dyDescent="0.2">
      <c r="A1358" s="92"/>
    </row>
    <row r="1359" spans="1:1" x14ac:dyDescent="0.2">
      <c r="A1359" s="92"/>
    </row>
    <row r="1360" spans="1:1" x14ac:dyDescent="0.2">
      <c r="A1360" s="92"/>
    </row>
    <row r="1361" spans="1:1" x14ac:dyDescent="0.2">
      <c r="A1361" s="92"/>
    </row>
    <row r="1362" spans="1:1" x14ac:dyDescent="0.2">
      <c r="A1362" s="92"/>
    </row>
    <row r="1363" spans="1:1" x14ac:dyDescent="0.2">
      <c r="A1363" s="92"/>
    </row>
    <row r="1364" spans="1:1" x14ac:dyDescent="0.2">
      <c r="A1364" s="92"/>
    </row>
    <row r="1365" spans="1:1" x14ac:dyDescent="0.2">
      <c r="A1365" s="92"/>
    </row>
    <row r="1366" spans="1:1" x14ac:dyDescent="0.2">
      <c r="A1366" s="92"/>
    </row>
    <row r="1367" spans="1:1" x14ac:dyDescent="0.2">
      <c r="A1367" s="92"/>
    </row>
    <row r="1368" spans="1:1" x14ac:dyDescent="0.2">
      <c r="A1368" s="92"/>
    </row>
    <row r="1369" spans="1:1" x14ac:dyDescent="0.2">
      <c r="A1369" s="92"/>
    </row>
    <row r="1370" spans="1:1" x14ac:dyDescent="0.2">
      <c r="A1370" s="92"/>
    </row>
    <row r="1371" spans="1:1" x14ac:dyDescent="0.2">
      <c r="A1371" s="92"/>
    </row>
    <row r="1372" spans="1:1" x14ac:dyDescent="0.2">
      <c r="A1372" s="92"/>
    </row>
    <row r="1373" spans="1:1" x14ac:dyDescent="0.2">
      <c r="A1373" s="92"/>
    </row>
    <row r="1374" spans="1:1" x14ac:dyDescent="0.2">
      <c r="A1374" s="92"/>
    </row>
    <row r="1375" spans="1:1" x14ac:dyDescent="0.2">
      <c r="A1375" s="92"/>
    </row>
    <row r="1376" spans="1:1" x14ac:dyDescent="0.2">
      <c r="A1376" s="92"/>
    </row>
    <row r="1377" spans="1:1" x14ac:dyDescent="0.2">
      <c r="A1377" s="92"/>
    </row>
    <row r="1378" spans="1:1" x14ac:dyDescent="0.2">
      <c r="A1378" s="92"/>
    </row>
    <row r="1379" spans="1:1" x14ac:dyDescent="0.2">
      <c r="A1379" s="92"/>
    </row>
    <row r="1380" spans="1:1" x14ac:dyDescent="0.2">
      <c r="A1380" s="92"/>
    </row>
    <row r="1381" spans="1:1" x14ac:dyDescent="0.2">
      <c r="A1381" s="92"/>
    </row>
    <row r="1382" spans="1:1" x14ac:dyDescent="0.2">
      <c r="A1382" s="92"/>
    </row>
    <row r="1383" spans="1:1" x14ac:dyDescent="0.2">
      <c r="A1383" s="92"/>
    </row>
    <row r="1384" spans="1:1" x14ac:dyDescent="0.2">
      <c r="A1384" s="92"/>
    </row>
    <row r="1385" spans="1:1" x14ac:dyDescent="0.2">
      <c r="A1385" s="92"/>
    </row>
    <row r="1386" spans="1:1" x14ac:dyDescent="0.2">
      <c r="A1386" s="92"/>
    </row>
    <row r="1387" spans="1:1" x14ac:dyDescent="0.2">
      <c r="A1387" s="92"/>
    </row>
    <row r="1388" spans="1:1" x14ac:dyDescent="0.2">
      <c r="A1388" s="92"/>
    </row>
    <row r="1389" spans="1:1" x14ac:dyDescent="0.2">
      <c r="A1389" s="92"/>
    </row>
    <row r="1390" spans="1:1" x14ac:dyDescent="0.2">
      <c r="A1390" s="92"/>
    </row>
    <row r="1391" spans="1:1" x14ac:dyDescent="0.2">
      <c r="A1391" s="92"/>
    </row>
    <row r="1392" spans="1:1" x14ac:dyDescent="0.2">
      <c r="A1392" s="92"/>
    </row>
    <row r="1393" spans="1:1" x14ac:dyDescent="0.2">
      <c r="A1393" s="92"/>
    </row>
    <row r="1394" spans="1:1" x14ac:dyDescent="0.2">
      <c r="A1394" s="92"/>
    </row>
    <row r="1395" spans="1:1" x14ac:dyDescent="0.2">
      <c r="A1395" s="92"/>
    </row>
    <row r="1396" spans="1:1" x14ac:dyDescent="0.2">
      <c r="A1396" s="92"/>
    </row>
    <row r="1397" spans="1:1" x14ac:dyDescent="0.2">
      <c r="A1397" s="92"/>
    </row>
    <row r="1398" spans="1:1" x14ac:dyDescent="0.2">
      <c r="A1398" s="92"/>
    </row>
    <row r="1399" spans="1:1" x14ac:dyDescent="0.2">
      <c r="A1399" s="92"/>
    </row>
    <row r="1400" spans="1:1" x14ac:dyDescent="0.2">
      <c r="A1400" s="92"/>
    </row>
    <row r="1401" spans="1:1" x14ac:dyDescent="0.2">
      <c r="A1401" s="92"/>
    </row>
    <row r="1402" spans="1:1" x14ac:dyDescent="0.2">
      <c r="A1402" s="92"/>
    </row>
    <row r="1403" spans="1:1" x14ac:dyDescent="0.2">
      <c r="A1403" s="92"/>
    </row>
    <row r="1404" spans="1:1" x14ac:dyDescent="0.2">
      <c r="A1404" s="92"/>
    </row>
    <row r="1405" spans="1:1" x14ac:dyDescent="0.2">
      <c r="A1405" s="92"/>
    </row>
    <row r="1406" spans="1:1" x14ac:dyDescent="0.2">
      <c r="A1406" s="92"/>
    </row>
    <row r="1407" spans="1:1" x14ac:dyDescent="0.2">
      <c r="A1407" s="92"/>
    </row>
    <row r="1408" spans="1:1" x14ac:dyDescent="0.2">
      <c r="A1408" s="92"/>
    </row>
    <row r="1409" spans="1:1" x14ac:dyDescent="0.2">
      <c r="A1409" s="92"/>
    </row>
    <row r="1410" spans="1:1" x14ac:dyDescent="0.2">
      <c r="A1410" s="92"/>
    </row>
    <row r="1411" spans="1:1" x14ac:dyDescent="0.2">
      <c r="A1411" s="92"/>
    </row>
    <row r="1412" spans="1:1" x14ac:dyDescent="0.2">
      <c r="A1412" s="92"/>
    </row>
    <row r="1413" spans="1:1" x14ac:dyDescent="0.2">
      <c r="A1413" s="92"/>
    </row>
    <row r="1414" spans="1:1" x14ac:dyDescent="0.2">
      <c r="A1414" s="92"/>
    </row>
    <row r="1415" spans="1:1" x14ac:dyDescent="0.2">
      <c r="A1415" s="92"/>
    </row>
    <row r="1416" spans="1:1" x14ac:dyDescent="0.2">
      <c r="A1416" s="92"/>
    </row>
    <row r="1417" spans="1:1" x14ac:dyDescent="0.2">
      <c r="A1417" s="92"/>
    </row>
    <row r="1418" spans="1:1" x14ac:dyDescent="0.2">
      <c r="A1418" s="92"/>
    </row>
    <row r="1419" spans="1:1" x14ac:dyDescent="0.2">
      <c r="A1419" s="92"/>
    </row>
    <row r="1420" spans="1:1" x14ac:dyDescent="0.2">
      <c r="A1420" s="92"/>
    </row>
    <row r="1421" spans="1:1" x14ac:dyDescent="0.2">
      <c r="A1421" s="92"/>
    </row>
    <row r="1422" spans="1:1" x14ac:dyDescent="0.2">
      <c r="A1422" s="92"/>
    </row>
    <row r="1423" spans="1:1" x14ac:dyDescent="0.2">
      <c r="A1423" s="92"/>
    </row>
    <row r="1424" spans="1:1" x14ac:dyDescent="0.2">
      <c r="A1424" s="92"/>
    </row>
    <row r="1425" spans="1:1" x14ac:dyDescent="0.2">
      <c r="A1425" s="92"/>
    </row>
    <row r="1426" spans="1:1" x14ac:dyDescent="0.2">
      <c r="A1426" s="92"/>
    </row>
    <row r="1427" spans="1:1" x14ac:dyDescent="0.2">
      <c r="A1427" s="92"/>
    </row>
    <row r="1428" spans="1:1" x14ac:dyDescent="0.2">
      <c r="A1428" s="92"/>
    </row>
    <row r="1429" spans="1:1" x14ac:dyDescent="0.2">
      <c r="A1429" s="92"/>
    </row>
    <row r="1430" spans="1:1" x14ac:dyDescent="0.2">
      <c r="A1430" s="92"/>
    </row>
    <row r="1431" spans="1:1" x14ac:dyDescent="0.2">
      <c r="A1431" s="92"/>
    </row>
    <row r="1432" spans="1:1" x14ac:dyDescent="0.2">
      <c r="A1432" s="92"/>
    </row>
    <row r="1433" spans="1:1" x14ac:dyDescent="0.2">
      <c r="A1433" s="92"/>
    </row>
    <row r="1434" spans="1:1" x14ac:dyDescent="0.2">
      <c r="A1434" s="92"/>
    </row>
    <row r="1435" spans="1:1" x14ac:dyDescent="0.2">
      <c r="A1435" s="92"/>
    </row>
    <row r="1436" spans="1:1" x14ac:dyDescent="0.2">
      <c r="A1436" s="92"/>
    </row>
    <row r="1437" spans="1:1" x14ac:dyDescent="0.2">
      <c r="A1437" s="92"/>
    </row>
    <row r="1438" spans="1:1" x14ac:dyDescent="0.2">
      <c r="A1438" s="92"/>
    </row>
    <row r="1439" spans="1:1" x14ac:dyDescent="0.2">
      <c r="A1439" s="92"/>
    </row>
    <row r="1440" spans="1:1" x14ac:dyDescent="0.2">
      <c r="A1440" s="92"/>
    </row>
    <row r="1441" spans="1:1" x14ac:dyDescent="0.2">
      <c r="A1441" s="92"/>
    </row>
    <row r="1442" spans="1:1" x14ac:dyDescent="0.2">
      <c r="A1442" s="92"/>
    </row>
    <row r="1443" spans="1:1" x14ac:dyDescent="0.2">
      <c r="A1443" s="92"/>
    </row>
    <row r="1444" spans="1:1" x14ac:dyDescent="0.2">
      <c r="A1444" s="92"/>
    </row>
    <row r="1445" spans="1:1" x14ac:dyDescent="0.2">
      <c r="A1445" s="92"/>
    </row>
    <row r="1446" spans="1:1" x14ac:dyDescent="0.2">
      <c r="A1446" s="92"/>
    </row>
    <row r="1447" spans="1:1" x14ac:dyDescent="0.2">
      <c r="A1447" s="92"/>
    </row>
    <row r="1448" spans="1:1" x14ac:dyDescent="0.2">
      <c r="A1448" s="92"/>
    </row>
    <row r="1449" spans="1:1" x14ac:dyDescent="0.2">
      <c r="A1449" s="92"/>
    </row>
    <row r="1450" spans="1:1" x14ac:dyDescent="0.2">
      <c r="A1450" s="92"/>
    </row>
    <row r="1451" spans="1:1" x14ac:dyDescent="0.2">
      <c r="A1451" s="92"/>
    </row>
    <row r="1452" spans="1:1" x14ac:dyDescent="0.2">
      <c r="A1452" s="92"/>
    </row>
    <row r="1453" spans="1:1" x14ac:dyDescent="0.2">
      <c r="A1453" s="92"/>
    </row>
    <row r="1454" spans="1:1" x14ac:dyDescent="0.2">
      <c r="A1454" s="92"/>
    </row>
    <row r="1455" spans="1:1" x14ac:dyDescent="0.2">
      <c r="A1455" s="92"/>
    </row>
    <row r="1456" spans="1:1" x14ac:dyDescent="0.2">
      <c r="A1456" s="92"/>
    </row>
    <row r="1457" spans="1:1" x14ac:dyDescent="0.2">
      <c r="A1457" s="92"/>
    </row>
    <row r="1458" spans="1:1" x14ac:dyDescent="0.2">
      <c r="A1458" s="92"/>
    </row>
    <row r="1459" spans="1:1" x14ac:dyDescent="0.2">
      <c r="A1459" s="92"/>
    </row>
    <row r="1460" spans="1:1" x14ac:dyDescent="0.2">
      <c r="A1460" s="92"/>
    </row>
    <row r="1461" spans="1:1" x14ac:dyDescent="0.2">
      <c r="A1461" s="92"/>
    </row>
    <row r="1462" spans="1:1" x14ac:dyDescent="0.2">
      <c r="A1462" s="92"/>
    </row>
    <row r="1463" spans="1:1" x14ac:dyDescent="0.2">
      <c r="A1463" s="92"/>
    </row>
    <row r="1464" spans="1:1" x14ac:dyDescent="0.2">
      <c r="A1464" s="92"/>
    </row>
    <row r="1465" spans="1:1" x14ac:dyDescent="0.2">
      <c r="A1465" s="92"/>
    </row>
    <row r="1466" spans="1:1" x14ac:dyDescent="0.2">
      <c r="A1466" s="92"/>
    </row>
    <row r="1467" spans="1:1" x14ac:dyDescent="0.2">
      <c r="A1467" s="92"/>
    </row>
    <row r="1468" spans="1:1" x14ac:dyDescent="0.2">
      <c r="A1468" s="92"/>
    </row>
    <row r="1469" spans="1:1" x14ac:dyDescent="0.2">
      <c r="A1469" s="92"/>
    </row>
    <row r="1470" spans="1:1" x14ac:dyDescent="0.2">
      <c r="A1470" s="92"/>
    </row>
    <row r="1471" spans="1:1" x14ac:dyDescent="0.2">
      <c r="A1471" s="92"/>
    </row>
    <row r="1472" spans="1:1" x14ac:dyDescent="0.2">
      <c r="A1472" s="92"/>
    </row>
    <row r="1473" spans="1:1" x14ac:dyDescent="0.2">
      <c r="A1473" s="92"/>
    </row>
    <row r="1474" spans="1:1" x14ac:dyDescent="0.2">
      <c r="A1474" s="92"/>
    </row>
    <row r="1475" spans="1:1" x14ac:dyDescent="0.2">
      <c r="A1475" s="92"/>
    </row>
    <row r="1476" spans="1:1" x14ac:dyDescent="0.2">
      <c r="A1476" s="92"/>
    </row>
    <row r="1477" spans="1:1" x14ac:dyDescent="0.2">
      <c r="A1477" s="92"/>
    </row>
    <row r="1478" spans="1:1" x14ac:dyDescent="0.2">
      <c r="A1478" s="92"/>
    </row>
    <row r="1479" spans="1:1" x14ac:dyDescent="0.2">
      <c r="A1479" s="92"/>
    </row>
    <row r="1480" spans="1:1" x14ac:dyDescent="0.2">
      <c r="A1480" s="92"/>
    </row>
    <row r="1481" spans="1:1" x14ac:dyDescent="0.2">
      <c r="A1481" s="92"/>
    </row>
    <row r="1482" spans="1:1" x14ac:dyDescent="0.2">
      <c r="A1482" s="92"/>
    </row>
    <row r="1483" spans="1:1" x14ac:dyDescent="0.2">
      <c r="A1483" s="92"/>
    </row>
    <row r="1484" spans="1:1" x14ac:dyDescent="0.2">
      <c r="A1484" s="92"/>
    </row>
    <row r="1485" spans="1:1" x14ac:dyDescent="0.2">
      <c r="A1485" s="92"/>
    </row>
    <row r="1486" spans="1:1" x14ac:dyDescent="0.2">
      <c r="A1486" s="92"/>
    </row>
    <row r="1487" spans="1:1" x14ac:dyDescent="0.2">
      <c r="A1487" s="92"/>
    </row>
    <row r="1488" spans="1:1" x14ac:dyDescent="0.2">
      <c r="A1488" s="92"/>
    </row>
    <row r="1489" spans="1:1" x14ac:dyDescent="0.2">
      <c r="A1489" s="92"/>
    </row>
    <row r="1490" spans="1:1" x14ac:dyDescent="0.2">
      <c r="A1490" s="92"/>
    </row>
    <row r="1491" spans="1:1" x14ac:dyDescent="0.2">
      <c r="A1491" s="92"/>
    </row>
    <row r="1492" spans="1:1" x14ac:dyDescent="0.2">
      <c r="A1492" s="92"/>
    </row>
    <row r="1493" spans="1:1" x14ac:dyDescent="0.2">
      <c r="A1493" s="92"/>
    </row>
    <row r="1494" spans="1:1" x14ac:dyDescent="0.2">
      <c r="A1494" s="92"/>
    </row>
    <row r="1495" spans="1:1" x14ac:dyDescent="0.2">
      <c r="A1495" s="92"/>
    </row>
    <row r="1496" spans="1:1" x14ac:dyDescent="0.2">
      <c r="A1496" s="92"/>
    </row>
    <row r="1497" spans="1:1" x14ac:dyDescent="0.2">
      <c r="A1497" s="92"/>
    </row>
    <row r="1498" spans="1:1" x14ac:dyDescent="0.2">
      <c r="A1498" s="92"/>
    </row>
    <row r="1499" spans="1:1" x14ac:dyDescent="0.2">
      <c r="A1499" s="92"/>
    </row>
    <row r="1500" spans="1:1" x14ac:dyDescent="0.2">
      <c r="A1500" s="92"/>
    </row>
    <row r="1501" spans="1:1" x14ac:dyDescent="0.2">
      <c r="A1501" s="92"/>
    </row>
    <row r="1502" spans="1:1" x14ac:dyDescent="0.2">
      <c r="A1502" s="92"/>
    </row>
    <row r="1503" spans="1:1" x14ac:dyDescent="0.2">
      <c r="A1503" s="92"/>
    </row>
    <row r="1504" spans="1:1" x14ac:dyDescent="0.2">
      <c r="A1504" s="92"/>
    </row>
    <row r="1505" spans="1:1" x14ac:dyDescent="0.2">
      <c r="A1505" s="92"/>
    </row>
    <row r="1506" spans="1:1" x14ac:dyDescent="0.2">
      <c r="A1506" s="92"/>
    </row>
    <row r="1507" spans="1:1" x14ac:dyDescent="0.2">
      <c r="A1507" s="92"/>
    </row>
    <row r="1508" spans="1:1" x14ac:dyDescent="0.2">
      <c r="A1508" s="92"/>
    </row>
    <row r="1509" spans="1:1" x14ac:dyDescent="0.2">
      <c r="A1509" s="92"/>
    </row>
    <row r="1510" spans="1:1" x14ac:dyDescent="0.2">
      <c r="A1510" s="92"/>
    </row>
    <row r="1511" spans="1:1" x14ac:dyDescent="0.2">
      <c r="A1511" s="92"/>
    </row>
    <row r="1512" spans="1:1" x14ac:dyDescent="0.2">
      <c r="A1512" s="92"/>
    </row>
    <row r="1513" spans="1:1" x14ac:dyDescent="0.2">
      <c r="A1513" s="92"/>
    </row>
    <row r="1514" spans="1:1" x14ac:dyDescent="0.2">
      <c r="A1514" s="92"/>
    </row>
    <row r="1515" spans="1:1" x14ac:dyDescent="0.2">
      <c r="A1515" s="92"/>
    </row>
    <row r="1516" spans="1:1" x14ac:dyDescent="0.2">
      <c r="A1516" s="92"/>
    </row>
    <row r="1517" spans="1:1" x14ac:dyDescent="0.2">
      <c r="A1517" s="92"/>
    </row>
    <row r="1518" spans="1:1" x14ac:dyDescent="0.2">
      <c r="A1518" s="92"/>
    </row>
    <row r="1519" spans="1:1" x14ac:dyDescent="0.2">
      <c r="A1519" s="92"/>
    </row>
    <row r="1520" spans="1:1" x14ac:dyDescent="0.2">
      <c r="A1520" s="92"/>
    </row>
    <row r="1521" spans="1:1" x14ac:dyDescent="0.2">
      <c r="A1521" s="92"/>
    </row>
    <row r="1522" spans="1:1" x14ac:dyDescent="0.2">
      <c r="A1522" s="92"/>
    </row>
    <row r="1523" spans="1:1" x14ac:dyDescent="0.2">
      <c r="A1523" s="92"/>
    </row>
    <row r="1524" spans="1:1" x14ac:dyDescent="0.2">
      <c r="A1524" s="92"/>
    </row>
    <row r="1525" spans="1:1" x14ac:dyDescent="0.2">
      <c r="A1525" s="92"/>
    </row>
    <row r="1526" spans="1:1" x14ac:dyDescent="0.2">
      <c r="A1526" s="92"/>
    </row>
    <row r="1527" spans="1:1" x14ac:dyDescent="0.2">
      <c r="A1527" s="92"/>
    </row>
    <row r="1528" spans="1:1" x14ac:dyDescent="0.2">
      <c r="A1528" s="92"/>
    </row>
    <row r="1529" spans="1:1" x14ac:dyDescent="0.2">
      <c r="A1529" s="92"/>
    </row>
    <row r="1530" spans="1:1" x14ac:dyDescent="0.2">
      <c r="A1530" s="92"/>
    </row>
    <row r="1531" spans="1:1" x14ac:dyDescent="0.2">
      <c r="A1531" s="92"/>
    </row>
    <row r="1532" spans="1:1" x14ac:dyDescent="0.2">
      <c r="A1532" s="92"/>
    </row>
    <row r="1533" spans="1:1" x14ac:dyDescent="0.2">
      <c r="A1533" s="92"/>
    </row>
    <row r="1534" spans="1:1" x14ac:dyDescent="0.2">
      <c r="A1534" s="92"/>
    </row>
    <row r="1535" spans="1:1" x14ac:dyDescent="0.2">
      <c r="A1535" s="92"/>
    </row>
    <row r="1536" spans="1:1" x14ac:dyDescent="0.2">
      <c r="A1536" s="92"/>
    </row>
    <row r="1537" spans="1:1" x14ac:dyDescent="0.2">
      <c r="A1537" s="92"/>
    </row>
    <row r="1538" spans="1:1" x14ac:dyDescent="0.2">
      <c r="A1538" s="92"/>
    </row>
    <row r="1539" spans="1:1" x14ac:dyDescent="0.2">
      <c r="A1539" s="92"/>
    </row>
    <row r="1540" spans="1:1" x14ac:dyDescent="0.2">
      <c r="A1540" s="92"/>
    </row>
    <row r="1541" spans="1:1" x14ac:dyDescent="0.2">
      <c r="A1541" s="92"/>
    </row>
    <row r="1542" spans="1:1" x14ac:dyDescent="0.2">
      <c r="A1542" s="92"/>
    </row>
    <row r="1543" spans="1:1" x14ac:dyDescent="0.2">
      <c r="A1543" s="92"/>
    </row>
    <row r="1544" spans="1:1" x14ac:dyDescent="0.2">
      <c r="A1544" s="92"/>
    </row>
    <row r="1545" spans="1:1" x14ac:dyDescent="0.2">
      <c r="A1545" s="92"/>
    </row>
    <row r="1546" spans="1:1" x14ac:dyDescent="0.2">
      <c r="A1546" s="92"/>
    </row>
    <row r="1547" spans="1:1" x14ac:dyDescent="0.2">
      <c r="A1547" s="92"/>
    </row>
    <row r="1548" spans="1:1" x14ac:dyDescent="0.2">
      <c r="A1548" s="92"/>
    </row>
    <row r="1549" spans="1:1" x14ac:dyDescent="0.2">
      <c r="A1549" s="92"/>
    </row>
    <row r="1550" spans="1:1" x14ac:dyDescent="0.2">
      <c r="A1550" s="92"/>
    </row>
    <row r="1551" spans="1:1" x14ac:dyDescent="0.2">
      <c r="A1551" s="92"/>
    </row>
    <row r="1552" spans="1:1" x14ac:dyDescent="0.2">
      <c r="A1552" s="92"/>
    </row>
    <row r="1553" spans="1:1" x14ac:dyDescent="0.2">
      <c r="A1553" s="92"/>
    </row>
    <row r="1554" spans="1:1" x14ac:dyDescent="0.2">
      <c r="A1554" s="92"/>
    </row>
    <row r="1555" spans="1:1" x14ac:dyDescent="0.2">
      <c r="A1555" s="92"/>
    </row>
    <row r="1556" spans="1:1" x14ac:dyDescent="0.2">
      <c r="A1556" s="92"/>
    </row>
    <row r="1557" spans="1:1" x14ac:dyDescent="0.2">
      <c r="A1557" s="92"/>
    </row>
    <row r="1558" spans="1:1" x14ac:dyDescent="0.2">
      <c r="A1558" s="92"/>
    </row>
    <row r="1559" spans="1:1" x14ac:dyDescent="0.2">
      <c r="A1559" s="92"/>
    </row>
    <row r="1560" spans="1:1" x14ac:dyDescent="0.2">
      <c r="A1560" s="92"/>
    </row>
    <row r="1561" spans="1:1" x14ac:dyDescent="0.2">
      <c r="A1561" s="92"/>
    </row>
    <row r="1562" spans="1:1" x14ac:dyDescent="0.2">
      <c r="A1562" s="92"/>
    </row>
    <row r="1563" spans="1:1" x14ac:dyDescent="0.2">
      <c r="A1563" s="92"/>
    </row>
    <row r="1564" spans="1:1" x14ac:dyDescent="0.2">
      <c r="A1564" s="92"/>
    </row>
    <row r="1565" spans="1:1" x14ac:dyDescent="0.2">
      <c r="A1565" s="92"/>
    </row>
    <row r="1566" spans="1:1" x14ac:dyDescent="0.2">
      <c r="A1566" s="92"/>
    </row>
    <row r="1567" spans="1:1" x14ac:dyDescent="0.2">
      <c r="A1567" s="92"/>
    </row>
    <row r="1568" spans="1:1" x14ac:dyDescent="0.2">
      <c r="A1568" s="92"/>
    </row>
    <row r="1569" spans="1:1" x14ac:dyDescent="0.2">
      <c r="A1569" s="92"/>
    </row>
    <row r="1570" spans="1:1" x14ac:dyDescent="0.2">
      <c r="A1570" s="92"/>
    </row>
    <row r="1571" spans="1:1" x14ac:dyDescent="0.2">
      <c r="A1571" s="92"/>
    </row>
    <row r="1572" spans="1:1" x14ac:dyDescent="0.2">
      <c r="A1572" s="92"/>
    </row>
    <row r="1573" spans="1:1" x14ac:dyDescent="0.2">
      <c r="A1573" s="92"/>
    </row>
    <row r="1574" spans="1:1" x14ac:dyDescent="0.2">
      <c r="A1574" s="92"/>
    </row>
    <row r="1575" spans="1:1" x14ac:dyDescent="0.2">
      <c r="A1575" s="92"/>
    </row>
    <row r="1576" spans="1:1" x14ac:dyDescent="0.2">
      <c r="A1576" s="92"/>
    </row>
    <row r="1577" spans="1:1" x14ac:dyDescent="0.2">
      <c r="A1577" s="92"/>
    </row>
    <row r="1578" spans="1:1" x14ac:dyDescent="0.2">
      <c r="A1578" s="92"/>
    </row>
    <row r="1579" spans="1:1" x14ac:dyDescent="0.2">
      <c r="A1579" s="92"/>
    </row>
    <row r="1580" spans="1:1" x14ac:dyDescent="0.2">
      <c r="A1580" s="92"/>
    </row>
    <row r="1581" spans="1:1" x14ac:dyDescent="0.2">
      <c r="A1581" s="92"/>
    </row>
    <row r="1582" spans="1:1" x14ac:dyDescent="0.2">
      <c r="A1582" s="92"/>
    </row>
    <row r="1583" spans="1:1" x14ac:dyDescent="0.2">
      <c r="A1583" s="92"/>
    </row>
    <row r="1584" spans="1:1" x14ac:dyDescent="0.2">
      <c r="A1584" s="92"/>
    </row>
    <row r="1585" spans="1:1" x14ac:dyDescent="0.2">
      <c r="A1585" s="92"/>
    </row>
    <row r="1586" spans="1:1" x14ac:dyDescent="0.2">
      <c r="A1586" s="92"/>
    </row>
    <row r="1587" spans="1:1" x14ac:dyDescent="0.2">
      <c r="A1587" s="92"/>
    </row>
    <row r="1588" spans="1:1" x14ac:dyDescent="0.2">
      <c r="A1588" s="92"/>
    </row>
    <row r="1589" spans="1:1" x14ac:dyDescent="0.2">
      <c r="A1589" s="92"/>
    </row>
    <row r="1590" spans="1:1" x14ac:dyDescent="0.2">
      <c r="A1590" s="92"/>
    </row>
    <row r="1591" spans="1:1" x14ac:dyDescent="0.2">
      <c r="A1591" s="92"/>
    </row>
    <row r="1592" spans="1:1" x14ac:dyDescent="0.2">
      <c r="A1592" s="92"/>
    </row>
    <row r="1593" spans="1:1" x14ac:dyDescent="0.2">
      <c r="A1593" s="92"/>
    </row>
    <row r="1594" spans="1:1" x14ac:dyDescent="0.2">
      <c r="A1594" s="92"/>
    </row>
    <row r="1595" spans="1:1" x14ac:dyDescent="0.2">
      <c r="A1595" s="92"/>
    </row>
    <row r="1596" spans="1:1" x14ac:dyDescent="0.2">
      <c r="A1596" s="92"/>
    </row>
    <row r="1597" spans="1:1" x14ac:dyDescent="0.2">
      <c r="A1597" s="92"/>
    </row>
    <row r="1598" spans="1:1" x14ac:dyDescent="0.2">
      <c r="A1598" s="92"/>
    </row>
    <row r="1599" spans="1:1" x14ac:dyDescent="0.2">
      <c r="A1599" s="92"/>
    </row>
    <row r="1600" spans="1:1" x14ac:dyDescent="0.2">
      <c r="A1600" s="92"/>
    </row>
    <row r="1601" spans="1:1" x14ac:dyDescent="0.2">
      <c r="A1601" s="92"/>
    </row>
    <row r="1602" spans="1:1" x14ac:dyDescent="0.2">
      <c r="A1602" s="92"/>
    </row>
    <row r="1603" spans="1:1" x14ac:dyDescent="0.2">
      <c r="A1603" s="92"/>
    </row>
    <row r="1604" spans="1:1" x14ac:dyDescent="0.2">
      <c r="A1604" s="92"/>
    </row>
    <row r="1605" spans="1:1" x14ac:dyDescent="0.2">
      <c r="A1605" s="92"/>
    </row>
    <row r="1606" spans="1:1" x14ac:dyDescent="0.2">
      <c r="A1606" s="92"/>
    </row>
    <row r="1607" spans="1:1" x14ac:dyDescent="0.2">
      <c r="A1607" s="92"/>
    </row>
    <row r="1608" spans="1:1" x14ac:dyDescent="0.2">
      <c r="A1608" s="92"/>
    </row>
    <row r="1609" spans="1:1" x14ac:dyDescent="0.2">
      <c r="A1609" s="92"/>
    </row>
    <row r="1610" spans="1:1" x14ac:dyDescent="0.2">
      <c r="A1610" s="92"/>
    </row>
    <row r="1611" spans="1:1" x14ac:dyDescent="0.2">
      <c r="A1611" s="92"/>
    </row>
    <row r="1612" spans="1:1" x14ac:dyDescent="0.2">
      <c r="A1612" s="92"/>
    </row>
    <row r="1613" spans="1:1" x14ac:dyDescent="0.2">
      <c r="A1613" s="92"/>
    </row>
    <row r="1614" spans="1:1" x14ac:dyDescent="0.2">
      <c r="A1614" s="92"/>
    </row>
    <row r="1615" spans="1:1" x14ac:dyDescent="0.2">
      <c r="A1615" s="92"/>
    </row>
    <row r="1616" spans="1:1" x14ac:dyDescent="0.2">
      <c r="A1616" s="92"/>
    </row>
    <row r="1617" spans="1:1" x14ac:dyDescent="0.2">
      <c r="A1617" s="92"/>
    </row>
    <row r="1618" spans="1:1" x14ac:dyDescent="0.2">
      <c r="A1618" s="92"/>
    </row>
    <row r="1619" spans="1:1" x14ac:dyDescent="0.2">
      <c r="A1619" s="92"/>
    </row>
    <row r="1620" spans="1:1" x14ac:dyDescent="0.2">
      <c r="A1620" s="92"/>
    </row>
    <row r="1621" spans="1:1" x14ac:dyDescent="0.2">
      <c r="A1621" s="92"/>
    </row>
    <row r="1622" spans="1:1" x14ac:dyDescent="0.2">
      <c r="A1622" s="92"/>
    </row>
    <row r="1623" spans="1:1" x14ac:dyDescent="0.2">
      <c r="A1623" s="92"/>
    </row>
    <row r="1624" spans="1:1" x14ac:dyDescent="0.2">
      <c r="A1624" s="92"/>
    </row>
    <row r="1625" spans="1:1" x14ac:dyDescent="0.2">
      <c r="A1625" s="92"/>
    </row>
    <row r="1626" spans="1:1" x14ac:dyDescent="0.2">
      <c r="A1626" s="92"/>
    </row>
    <row r="1627" spans="1:1" x14ac:dyDescent="0.2">
      <c r="A1627" s="92"/>
    </row>
    <row r="1628" spans="1:1" x14ac:dyDescent="0.2">
      <c r="A1628" s="92"/>
    </row>
    <row r="1629" spans="1:1" x14ac:dyDescent="0.2">
      <c r="A1629" s="92"/>
    </row>
    <row r="1630" spans="1:1" x14ac:dyDescent="0.2">
      <c r="A1630" s="92"/>
    </row>
    <row r="1631" spans="1:1" x14ac:dyDescent="0.2">
      <c r="A1631" s="92"/>
    </row>
    <row r="1632" spans="1:1" x14ac:dyDescent="0.2">
      <c r="A1632" s="92"/>
    </row>
    <row r="1633" spans="1:1" x14ac:dyDescent="0.2">
      <c r="A1633" s="92"/>
    </row>
    <row r="1634" spans="1:1" x14ac:dyDescent="0.2">
      <c r="A1634" s="92"/>
    </row>
    <row r="1635" spans="1:1" x14ac:dyDescent="0.2">
      <c r="A1635" s="92"/>
    </row>
    <row r="1636" spans="1:1" x14ac:dyDescent="0.2">
      <c r="A1636" s="92"/>
    </row>
    <row r="1637" spans="1:1" x14ac:dyDescent="0.2">
      <c r="A1637" s="92"/>
    </row>
    <row r="1638" spans="1:1" x14ac:dyDescent="0.2">
      <c r="A1638" s="92"/>
    </row>
    <row r="1639" spans="1:1" x14ac:dyDescent="0.2">
      <c r="A1639" s="92"/>
    </row>
    <row r="1640" spans="1:1" x14ac:dyDescent="0.2">
      <c r="A1640" s="92"/>
    </row>
    <row r="1641" spans="1:1" x14ac:dyDescent="0.2">
      <c r="A1641" s="92"/>
    </row>
    <row r="1642" spans="1:1" x14ac:dyDescent="0.2">
      <c r="A1642" s="92"/>
    </row>
    <row r="1643" spans="1:1" x14ac:dyDescent="0.2">
      <c r="A1643" s="92"/>
    </row>
    <row r="1644" spans="1:1" x14ac:dyDescent="0.2">
      <c r="A1644" s="92"/>
    </row>
    <row r="1645" spans="1:1" x14ac:dyDescent="0.2">
      <c r="A1645" s="92"/>
    </row>
    <row r="1646" spans="1:1" x14ac:dyDescent="0.2">
      <c r="A1646" s="92"/>
    </row>
    <row r="1647" spans="1:1" x14ac:dyDescent="0.2">
      <c r="A1647" s="92"/>
    </row>
    <row r="1648" spans="1:1" x14ac:dyDescent="0.2">
      <c r="A1648" s="92"/>
    </row>
    <row r="1649" spans="1:1" x14ac:dyDescent="0.2">
      <c r="A1649" s="92"/>
    </row>
    <row r="1650" spans="1:1" x14ac:dyDescent="0.2">
      <c r="A1650" s="92"/>
    </row>
    <row r="1651" spans="1:1" x14ac:dyDescent="0.2">
      <c r="A1651" s="92"/>
    </row>
    <row r="1652" spans="1:1" x14ac:dyDescent="0.2">
      <c r="A1652" s="92"/>
    </row>
    <row r="1653" spans="1:1" x14ac:dyDescent="0.2">
      <c r="A1653" s="92"/>
    </row>
    <row r="1654" spans="1:1" x14ac:dyDescent="0.2">
      <c r="A1654" s="92"/>
    </row>
    <row r="1655" spans="1:1" x14ac:dyDescent="0.2">
      <c r="A1655" s="92"/>
    </row>
    <row r="1656" spans="1:1" x14ac:dyDescent="0.2">
      <c r="A1656" s="92"/>
    </row>
    <row r="1657" spans="1:1" x14ac:dyDescent="0.2">
      <c r="A1657" s="92"/>
    </row>
    <row r="1658" spans="1:1" x14ac:dyDescent="0.2">
      <c r="A1658" s="92"/>
    </row>
    <row r="1659" spans="1:1" x14ac:dyDescent="0.2">
      <c r="A1659" s="92"/>
    </row>
    <row r="1660" spans="1:1" x14ac:dyDescent="0.2">
      <c r="A1660" s="92"/>
    </row>
    <row r="1661" spans="1:1" x14ac:dyDescent="0.2">
      <c r="A1661" s="92"/>
    </row>
    <row r="1662" spans="1:1" x14ac:dyDescent="0.2">
      <c r="A1662" s="92"/>
    </row>
    <row r="1663" spans="1:1" x14ac:dyDescent="0.2">
      <c r="A1663" s="92"/>
    </row>
    <row r="1664" spans="1:1" x14ac:dyDescent="0.2">
      <c r="A1664" s="92"/>
    </row>
    <row r="1665" spans="1:1" x14ac:dyDescent="0.2">
      <c r="A1665" s="92"/>
    </row>
    <row r="1666" spans="1:1" x14ac:dyDescent="0.2">
      <c r="A1666" s="92"/>
    </row>
    <row r="1667" spans="1:1" x14ac:dyDescent="0.2">
      <c r="A1667" s="92"/>
    </row>
    <row r="1668" spans="1:1" x14ac:dyDescent="0.2">
      <c r="A1668" s="92"/>
    </row>
    <row r="1669" spans="1:1" x14ac:dyDescent="0.2">
      <c r="A1669" s="92"/>
    </row>
    <row r="1670" spans="1:1" x14ac:dyDescent="0.2">
      <c r="A1670" s="92"/>
    </row>
    <row r="1671" spans="1:1" x14ac:dyDescent="0.2">
      <c r="A1671" s="92"/>
    </row>
    <row r="1672" spans="1:1" x14ac:dyDescent="0.2">
      <c r="A1672" s="92"/>
    </row>
    <row r="1673" spans="1:1" x14ac:dyDescent="0.2">
      <c r="A1673" s="92"/>
    </row>
    <row r="1674" spans="1:1" x14ac:dyDescent="0.2">
      <c r="A1674" s="92"/>
    </row>
    <row r="1675" spans="1:1" x14ac:dyDescent="0.2">
      <c r="A1675" s="92"/>
    </row>
    <row r="1676" spans="1:1" x14ac:dyDescent="0.2">
      <c r="A1676" s="92"/>
    </row>
    <row r="1677" spans="1:1" x14ac:dyDescent="0.2">
      <c r="A1677" s="92"/>
    </row>
    <row r="1678" spans="1:1" x14ac:dyDescent="0.2">
      <c r="A1678" s="92"/>
    </row>
    <row r="1679" spans="1:1" x14ac:dyDescent="0.2">
      <c r="A1679" s="92"/>
    </row>
    <row r="1680" spans="1:1" x14ac:dyDescent="0.2">
      <c r="A1680" s="92"/>
    </row>
    <row r="1681" spans="1:1" x14ac:dyDescent="0.2">
      <c r="A1681" s="92"/>
    </row>
    <row r="1682" spans="1:1" x14ac:dyDescent="0.2">
      <c r="A1682" s="92"/>
    </row>
    <row r="1683" spans="1:1" x14ac:dyDescent="0.2">
      <c r="A1683" s="92"/>
    </row>
    <row r="1684" spans="1:1" x14ac:dyDescent="0.2">
      <c r="A1684" s="92"/>
    </row>
    <row r="1685" spans="1:1" x14ac:dyDescent="0.2">
      <c r="A1685" s="92"/>
    </row>
    <row r="1686" spans="1:1" x14ac:dyDescent="0.2">
      <c r="A1686" s="92"/>
    </row>
    <row r="1687" spans="1:1" x14ac:dyDescent="0.2">
      <c r="A1687" s="92"/>
    </row>
    <row r="1688" spans="1:1" x14ac:dyDescent="0.2">
      <c r="A1688" s="92"/>
    </row>
    <row r="1689" spans="1:1" x14ac:dyDescent="0.2">
      <c r="A1689" s="92"/>
    </row>
    <row r="1690" spans="1:1" x14ac:dyDescent="0.2">
      <c r="A1690" s="92"/>
    </row>
    <row r="1691" spans="1:1" x14ac:dyDescent="0.2">
      <c r="A1691" s="92"/>
    </row>
    <row r="1692" spans="1:1" x14ac:dyDescent="0.2">
      <c r="A1692" s="92"/>
    </row>
    <row r="1693" spans="1:1" x14ac:dyDescent="0.2">
      <c r="A1693" s="92"/>
    </row>
    <row r="1694" spans="1:1" x14ac:dyDescent="0.2">
      <c r="A1694" s="92"/>
    </row>
    <row r="1695" spans="1:1" x14ac:dyDescent="0.2">
      <c r="A1695" s="92"/>
    </row>
    <row r="1696" spans="1:1" x14ac:dyDescent="0.2">
      <c r="A1696" s="92"/>
    </row>
    <row r="1697" spans="1:1" x14ac:dyDescent="0.2">
      <c r="A1697" s="92"/>
    </row>
    <row r="1698" spans="1:1" x14ac:dyDescent="0.2">
      <c r="A1698" s="92"/>
    </row>
    <row r="1699" spans="1:1" x14ac:dyDescent="0.2">
      <c r="A1699" s="92"/>
    </row>
    <row r="1700" spans="1:1" x14ac:dyDescent="0.2">
      <c r="A1700" s="92"/>
    </row>
    <row r="1701" spans="1:1" x14ac:dyDescent="0.2">
      <c r="A1701" s="92"/>
    </row>
    <row r="1702" spans="1:1" x14ac:dyDescent="0.2">
      <c r="A1702" s="92"/>
    </row>
    <row r="1703" spans="1:1" x14ac:dyDescent="0.2">
      <c r="A1703" s="92"/>
    </row>
    <row r="1704" spans="1:1" x14ac:dyDescent="0.2">
      <c r="A1704" s="92"/>
    </row>
    <row r="1705" spans="1:1" x14ac:dyDescent="0.2">
      <c r="A1705" s="92"/>
    </row>
    <row r="1706" spans="1:1" x14ac:dyDescent="0.2">
      <c r="A1706" s="92"/>
    </row>
    <row r="1707" spans="1:1" x14ac:dyDescent="0.2">
      <c r="A1707" s="92"/>
    </row>
    <row r="1708" spans="1:1" x14ac:dyDescent="0.2">
      <c r="A1708" s="92"/>
    </row>
    <row r="1709" spans="1:1" x14ac:dyDescent="0.2">
      <c r="A1709" s="92"/>
    </row>
    <row r="1710" spans="1:1" x14ac:dyDescent="0.2">
      <c r="A1710" s="92"/>
    </row>
    <row r="1711" spans="1:1" x14ac:dyDescent="0.2">
      <c r="A1711" s="92"/>
    </row>
    <row r="1712" spans="1:1" x14ac:dyDescent="0.2">
      <c r="A1712" s="92"/>
    </row>
    <row r="1713" spans="1:1" x14ac:dyDescent="0.2">
      <c r="A1713" s="92"/>
    </row>
    <row r="1714" spans="1:1" x14ac:dyDescent="0.2">
      <c r="A1714" s="92"/>
    </row>
    <row r="1715" spans="1:1" x14ac:dyDescent="0.2">
      <c r="A1715" s="92"/>
    </row>
    <row r="1716" spans="1:1" x14ac:dyDescent="0.2">
      <c r="A1716" s="92"/>
    </row>
    <row r="1717" spans="1:1" x14ac:dyDescent="0.2">
      <c r="A1717" s="92"/>
    </row>
    <row r="1718" spans="1:1" x14ac:dyDescent="0.2">
      <c r="A1718" s="92"/>
    </row>
    <row r="1719" spans="1:1" x14ac:dyDescent="0.2">
      <c r="A1719" s="92"/>
    </row>
    <row r="1720" spans="1:1" x14ac:dyDescent="0.2">
      <c r="A1720" s="92"/>
    </row>
    <row r="1721" spans="1:1" x14ac:dyDescent="0.2">
      <c r="A1721" s="92"/>
    </row>
    <row r="1722" spans="1:1" x14ac:dyDescent="0.2">
      <c r="A1722" s="92"/>
    </row>
    <row r="1723" spans="1:1" x14ac:dyDescent="0.2">
      <c r="A1723" s="92"/>
    </row>
    <row r="1724" spans="1:1" x14ac:dyDescent="0.2">
      <c r="A1724" s="92"/>
    </row>
    <row r="1725" spans="1:1" x14ac:dyDescent="0.2">
      <c r="A1725" s="92"/>
    </row>
    <row r="1726" spans="1:1" x14ac:dyDescent="0.2">
      <c r="A1726" s="92"/>
    </row>
    <row r="1727" spans="1:1" x14ac:dyDescent="0.2">
      <c r="A1727" s="92"/>
    </row>
    <row r="1728" spans="1:1" x14ac:dyDescent="0.2">
      <c r="A1728" s="92"/>
    </row>
    <row r="1729" spans="1:1" x14ac:dyDescent="0.2">
      <c r="A1729" s="92"/>
    </row>
    <row r="1730" spans="1:1" x14ac:dyDescent="0.2">
      <c r="A1730" s="92"/>
    </row>
    <row r="1731" spans="1:1" x14ac:dyDescent="0.2">
      <c r="A1731" s="92"/>
    </row>
    <row r="1732" spans="1:1" x14ac:dyDescent="0.2">
      <c r="A1732" s="92"/>
    </row>
    <row r="1733" spans="1:1" x14ac:dyDescent="0.2">
      <c r="A1733" s="92"/>
    </row>
    <row r="1734" spans="1:1" x14ac:dyDescent="0.2">
      <c r="A1734" s="92"/>
    </row>
    <row r="1735" spans="1:1" x14ac:dyDescent="0.2">
      <c r="A1735" s="92"/>
    </row>
    <row r="1736" spans="1:1" x14ac:dyDescent="0.2">
      <c r="A1736" s="92"/>
    </row>
    <row r="1737" spans="1:1" x14ac:dyDescent="0.2">
      <c r="A1737" s="92"/>
    </row>
    <row r="1738" spans="1:1" x14ac:dyDescent="0.2">
      <c r="A1738" s="92"/>
    </row>
    <row r="1739" spans="1:1" x14ac:dyDescent="0.2">
      <c r="A1739" s="92"/>
    </row>
    <row r="1740" spans="1:1" x14ac:dyDescent="0.2">
      <c r="A1740" s="92"/>
    </row>
    <row r="1741" spans="1:1" x14ac:dyDescent="0.2">
      <c r="A1741" s="92"/>
    </row>
    <row r="1742" spans="1:1" x14ac:dyDescent="0.2">
      <c r="A1742" s="92"/>
    </row>
    <row r="1743" spans="1:1" x14ac:dyDescent="0.2">
      <c r="A1743" s="92"/>
    </row>
    <row r="1744" spans="1:1" x14ac:dyDescent="0.2">
      <c r="A1744" s="92"/>
    </row>
    <row r="1745" spans="1:1" x14ac:dyDescent="0.2">
      <c r="A1745" s="92"/>
    </row>
    <row r="1746" spans="1:1" x14ac:dyDescent="0.2">
      <c r="A1746" s="92"/>
    </row>
    <row r="1747" spans="1:1" x14ac:dyDescent="0.2">
      <c r="A1747" s="92"/>
    </row>
    <row r="1748" spans="1:1" x14ac:dyDescent="0.2">
      <c r="A1748" s="92"/>
    </row>
    <row r="1749" spans="1:1" x14ac:dyDescent="0.2">
      <c r="A1749" s="92"/>
    </row>
    <row r="1750" spans="1:1" x14ac:dyDescent="0.2">
      <c r="A1750" s="92"/>
    </row>
    <row r="1751" spans="1:1" x14ac:dyDescent="0.2">
      <c r="A1751" s="92"/>
    </row>
    <row r="1752" spans="1:1" x14ac:dyDescent="0.2">
      <c r="A1752" s="92"/>
    </row>
    <row r="1753" spans="1:1" x14ac:dyDescent="0.2">
      <c r="A1753" s="92"/>
    </row>
    <row r="1754" spans="1:1" x14ac:dyDescent="0.2">
      <c r="A1754" s="92"/>
    </row>
    <row r="1755" spans="1:1" x14ac:dyDescent="0.2">
      <c r="A1755" s="92"/>
    </row>
    <row r="1756" spans="1:1" x14ac:dyDescent="0.2">
      <c r="A1756" s="92"/>
    </row>
    <row r="1757" spans="1:1" x14ac:dyDescent="0.2">
      <c r="A1757" s="92"/>
    </row>
    <row r="1758" spans="1:1" x14ac:dyDescent="0.2">
      <c r="A1758" s="92"/>
    </row>
    <row r="1759" spans="1:1" x14ac:dyDescent="0.2">
      <c r="A1759" s="92"/>
    </row>
    <row r="1760" spans="1:1" x14ac:dyDescent="0.2">
      <c r="A1760" s="92"/>
    </row>
    <row r="1761" spans="1:1" x14ac:dyDescent="0.2">
      <c r="A1761" s="92"/>
    </row>
    <row r="1762" spans="1:1" x14ac:dyDescent="0.2">
      <c r="A1762" s="92"/>
    </row>
    <row r="1763" spans="1:1" x14ac:dyDescent="0.2">
      <c r="A1763" s="92"/>
    </row>
    <row r="1764" spans="1:1" x14ac:dyDescent="0.2">
      <c r="A1764" s="92"/>
    </row>
    <row r="1765" spans="1:1" x14ac:dyDescent="0.2">
      <c r="A1765" s="92"/>
    </row>
    <row r="1766" spans="1:1" x14ac:dyDescent="0.2">
      <c r="A1766" s="92"/>
    </row>
    <row r="1767" spans="1:1" x14ac:dyDescent="0.2">
      <c r="A1767" s="92"/>
    </row>
    <row r="1768" spans="1:1" x14ac:dyDescent="0.2">
      <c r="A1768" s="92"/>
    </row>
    <row r="1769" spans="1:1" x14ac:dyDescent="0.2">
      <c r="A1769" s="92"/>
    </row>
    <row r="1770" spans="1:1" x14ac:dyDescent="0.2">
      <c r="A1770" s="92"/>
    </row>
    <row r="1771" spans="1:1" x14ac:dyDescent="0.2">
      <c r="A1771" s="92"/>
    </row>
    <row r="1772" spans="1:1" x14ac:dyDescent="0.2">
      <c r="A1772" s="92"/>
    </row>
    <row r="1773" spans="1:1" x14ac:dyDescent="0.2">
      <c r="A1773" s="92"/>
    </row>
    <row r="1774" spans="1:1" x14ac:dyDescent="0.2">
      <c r="A1774" s="92"/>
    </row>
    <row r="1775" spans="1:1" x14ac:dyDescent="0.2">
      <c r="A1775" s="92"/>
    </row>
    <row r="1776" spans="1:1" x14ac:dyDescent="0.2">
      <c r="A1776" s="92"/>
    </row>
    <row r="1777" spans="1:1" x14ac:dyDescent="0.2">
      <c r="A1777" s="92"/>
    </row>
    <row r="1778" spans="1:1" x14ac:dyDescent="0.2">
      <c r="A1778" s="92"/>
    </row>
    <row r="1779" spans="1:1" x14ac:dyDescent="0.2">
      <c r="A1779" s="92"/>
    </row>
    <row r="1780" spans="1:1" x14ac:dyDescent="0.2">
      <c r="A1780" s="92"/>
    </row>
    <row r="1781" spans="1:1" x14ac:dyDescent="0.2">
      <c r="A1781" s="92"/>
    </row>
    <row r="1782" spans="1:1" x14ac:dyDescent="0.2">
      <c r="A1782" s="92"/>
    </row>
    <row r="1783" spans="1:1" x14ac:dyDescent="0.2">
      <c r="A1783" s="92"/>
    </row>
    <row r="1784" spans="1:1" x14ac:dyDescent="0.2">
      <c r="A1784" s="92"/>
    </row>
    <row r="1785" spans="1:1" x14ac:dyDescent="0.2">
      <c r="A1785" s="92"/>
    </row>
    <row r="1786" spans="1:1" x14ac:dyDescent="0.2">
      <c r="A1786" s="92"/>
    </row>
    <row r="1787" spans="1:1" x14ac:dyDescent="0.2">
      <c r="A1787" s="92"/>
    </row>
    <row r="1788" spans="1:1" x14ac:dyDescent="0.2">
      <c r="A1788" s="92"/>
    </row>
    <row r="1789" spans="1:1" x14ac:dyDescent="0.2">
      <c r="A1789" s="92"/>
    </row>
    <row r="1790" spans="1:1" x14ac:dyDescent="0.2">
      <c r="A1790" s="92"/>
    </row>
    <row r="1791" spans="1:1" x14ac:dyDescent="0.2">
      <c r="A1791" s="92"/>
    </row>
    <row r="1792" spans="1:1" x14ac:dyDescent="0.2">
      <c r="A1792" s="92"/>
    </row>
    <row r="1793" spans="1:1" x14ac:dyDescent="0.2">
      <c r="A1793" s="92"/>
    </row>
    <row r="1794" spans="1:1" x14ac:dyDescent="0.2">
      <c r="A1794" s="92"/>
    </row>
    <row r="1795" spans="1:1" x14ac:dyDescent="0.2">
      <c r="A1795" s="92"/>
    </row>
    <row r="1796" spans="1:1" x14ac:dyDescent="0.2">
      <c r="A1796" s="92"/>
    </row>
    <row r="1797" spans="1:1" x14ac:dyDescent="0.2">
      <c r="A1797" s="92"/>
    </row>
    <row r="1798" spans="1:1" x14ac:dyDescent="0.2">
      <c r="A1798" s="92"/>
    </row>
    <row r="1799" spans="1:1" x14ac:dyDescent="0.2">
      <c r="A1799" s="92"/>
    </row>
    <row r="1800" spans="1:1" x14ac:dyDescent="0.2">
      <c r="A1800" s="92"/>
    </row>
    <row r="1801" spans="1:1" x14ac:dyDescent="0.2">
      <c r="A1801" s="92"/>
    </row>
    <row r="1802" spans="1:1" x14ac:dyDescent="0.2">
      <c r="A1802" s="92"/>
    </row>
    <row r="1803" spans="1:1" x14ac:dyDescent="0.2">
      <c r="A1803" s="92"/>
    </row>
    <row r="1804" spans="1:1" x14ac:dyDescent="0.2">
      <c r="A1804" s="92"/>
    </row>
    <row r="1805" spans="1:1" x14ac:dyDescent="0.2">
      <c r="A1805" s="92"/>
    </row>
    <row r="1806" spans="1:1" x14ac:dyDescent="0.2">
      <c r="A1806" s="92"/>
    </row>
    <row r="1807" spans="1:1" x14ac:dyDescent="0.2">
      <c r="A1807" s="92"/>
    </row>
    <row r="1808" spans="1:1" x14ac:dyDescent="0.2">
      <c r="A1808" s="92"/>
    </row>
    <row r="1809" spans="1:1" x14ac:dyDescent="0.2">
      <c r="A1809" s="92"/>
    </row>
    <row r="1810" spans="1:1" x14ac:dyDescent="0.2">
      <c r="A1810" s="92"/>
    </row>
    <row r="1811" spans="1:1" x14ac:dyDescent="0.2">
      <c r="A1811" s="92"/>
    </row>
    <row r="1812" spans="1:1" x14ac:dyDescent="0.2">
      <c r="A1812" s="92"/>
    </row>
    <row r="1813" spans="1:1" x14ac:dyDescent="0.2">
      <c r="A1813" s="92"/>
    </row>
    <row r="1814" spans="1:1" x14ac:dyDescent="0.2">
      <c r="A1814" s="92"/>
    </row>
    <row r="1815" spans="1:1" x14ac:dyDescent="0.2">
      <c r="A1815" s="92"/>
    </row>
    <row r="1816" spans="1:1" x14ac:dyDescent="0.2">
      <c r="A1816" s="92"/>
    </row>
    <row r="1817" spans="1:1" x14ac:dyDescent="0.2">
      <c r="A1817" s="92"/>
    </row>
    <row r="1818" spans="1:1" x14ac:dyDescent="0.2">
      <c r="A1818" s="92"/>
    </row>
    <row r="1819" spans="1:1" x14ac:dyDescent="0.2">
      <c r="A1819" s="92"/>
    </row>
    <row r="1820" spans="1:1" x14ac:dyDescent="0.2">
      <c r="A1820" s="92"/>
    </row>
    <row r="1821" spans="1:1" x14ac:dyDescent="0.2">
      <c r="A1821" s="92"/>
    </row>
    <row r="1822" spans="1:1" x14ac:dyDescent="0.2">
      <c r="A1822" s="92"/>
    </row>
    <row r="1823" spans="1:1" x14ac:dyDescent="0.2">
      <c r="A1823" s="92"/>
    </row>
    <row r="1824" spans="1:1" x14ac:dyDescent="0.2">
      <c r="A1824" s="92"/>
    </row>
    <row r="1825" spans="1:1" x14ac:dyDescent="0.2">
      <c r="A1825" s="92"/>
    </row>
    <row r="1826" spans="1:1" x14ac:dyDescent="0.2">
      <c r="A1826" s="92"/>
    </row>
    <row r="1827" spans="1:1" x14ac:dyDescent="0.2">
      <c r="A1827" s="92"/>
    </row>
    <row r="1828" spans="1:1" x14ac:dyDescent="0.2">
      <c r="A1828" s="92"/>
    </row>
    <row r="1829" spans="1:1" x14ac:dyDescent="0.2">
      <c r="A1829" s="92"/>
    </row>
    <row r="1830" spans="1:1" x14ac:dyDescent="0.2">
      <c r="A1830" s="92"/>
    </row>
    <row r="1831" spans="1:1" x14ac:dyDescent="0.2">
      <c r="A1831" s="92"/>
    </row>
    <row r="1832" spans="1:1" x14ac:dyDescent="0.2">
      <c r="A1832" s="92"/>
    </row>
    <row r="1833" spans="1:1" x14ac:dyDescent="0.2">
      <c r="A1833" s="92"/>
    </row>
    <row r="1834" spans="1:1" x14ac:dyDescent="0.2">
      <c r="A1834" s="92"/>
    </row>
    <row r="1835" spans="1:1" x14ac:dyDescent="0.2">
      <c r="A1835" s="92"/>
    </row>
    <row r="1836" spans="1:1" x14ac:dyDescent="0.2">
      <c r="A1836" s="92"/>
    </row>
    <row r="1837" spans="1:1" x14ac:dyDescent="0.2">
      <c r="A1837" s="92"/>
    </row>
    <row r="1838" spans="1:1" x14ac:dyDescent="0.2">
      <c r="A1838" s="92"/>
    </row>
    <row r="1839" spans="1:1" x14ac:dyDescent="0.2">
      <c r="A1839" s="92"/>
    </row>
    <row r="1840" spans="1:1" x14ac:dyDescent="0.2">
      <c r="A1840" s="92"/>
    </row>
    <row r="1841" spans="1:1" x14ac:dyDescent="0.2">
      <c r="A1841" s="92"/>
    </row>
    <row r="1842" spans="1:1" x14ac:dyDescent="0.2">
      <c r="A1842" s="92"/>
    </row>
    <row r="1843" spans="1:1" x14ac:dyDescent="0.2">
      <c r="A1843" s="92"/>
    </row>
    <row r="1844" spans="1:1" x14ac:dyDescent="0.2">
      <c r="A1844" s="92"/>
    </row>
    <row r="1845" spans="1:1" x14ac:dyDescent="0.2">
      <c r="A1845" s="92"/>
    </row>
    <row r="1846" spans="1:1" x14ac:dyDescent="0.2">
      <c r="A1846" s="92"/>
    </row>
    <row r="1847" spans="1:1" x14ac:dyDescent="0.2">
      <c r="A1847" s="92"/>
    </row>
    <row r="1848" spans="1:1" x14ac:dyDescent="0.2">
      <c r="A1848" s="92"/>
    </row>
    <row r="1849" spans="1:1" x14ac:dyDescent="0.2">
      <c r="A1849" s="92"/>
    </row>
    <row r="1850" spans="1:1" x14ac:dyDescent="0.2">
      <c r="A1850" s="92"/>
    </row>
    <row r="1851" spans="1:1" x14ac:dyDescent="0.2">
      <c r="A1851" s="92"/>
    </row>
    <row r="1852" spans="1:1" x14ac:dyDescent="0.2">
      <c r="A1852" s="92"/>
    </row>
    <row r="1853" spans="1:1" x14ac:dyDescent="0.2">
      <c r="A1853" s="92"/>
    </row>
    <row r="1854" spans="1:1" x14ac:dyDescent="0.2">
      <c r="A1854" s="92"/>
    </row>
    <row r="1855" spans="1:1" x14ac:dyDescent="0.2">
      <c r="A1855" s="92"/>
    </row>
    <row r="1856" spans="1:1" x14ac:dyDescent="0.2">
      <c r="A1856" s="92"/>
    </row>
    <row r="1857" spans="1:1" x14ac:dyDescent="0.2">
      <c r="A1857" s="92"/>
    </row>
    <row r="1858" spans="1:1" x14ac:dyDescent="0.2">
      <c r="A1858" s="92"/>
    </row>
    <row r="1859" spans="1:1" x14ac:dyDescent="0.2">
      <c r="A1859" s="92"/>
    </row>
    <row r="1860" spans="1:1" x14ac:dyDescent="0.2">
      <c r="A1860" s="92"/>
    </row>
    <row r="1861" spans="1:1" x14ac:dyDescent="0.2">
      <c r="A1861" s="92"/>
    </row>
    <row r="1862" spans="1:1" x14ac:dyDescent="0.2">
      <c r="A1862" s="92"/>
    </row>
    <row r="1863" spans="1:1" x14ac:dyDescent="0.2">
      <c r="A1863" s="92"/>
    </row>
    <row r="1864" spans="1:1" x14ac:dyDescent="0.2">
      <c r="A1864" s="92"/>
    </row>
    <row r="1865" spans="1:1" x14ac:dyDescent="0.2">
      <c r="A1865" s="92"/>
    </row>
    <row r="1866" spans="1:1" x14ac:dyDescent="0.2">
      <c r="A1866" s="92"/>
    </row>
    <row r="1867" spans="1:1" x14ac:dyDescent="0.2">
      <c r="A1867" s="92"/>
    </row>
    <row r="1868" spans="1:1" x14ac:dyDescent="0.2">
      <c r="A1868" s="92"/>
    </row>
    <row r="1869" spans="1:1" x14ac:dyDescent="0.2">
      <c r="A1869" s="92"/>
    </row>
    <row r="1870" spans="1:1" x14ac:dyDescent="0.2">
      <c r="A1870" s="92"/>
    </row>
    <row r="1871" spans="1:1" x14ac:dyDescent="0.2">
      <c r="A1871" s="92"/>
    </row>
    <row r="1872" spans="1:1" x14ac:dyDescent="0.2">
      <c r="A1872" s="92"/>
    </row>
    <row r="1873" spans="1:1" x14ac:dyDescent="0.2">
      <c r="A1873" s="92"/>
    </row>
    <row r="1874" spans="1:1" x14ac:dyDescent="0.2">
      <c r="A1874" s="92"/>
    </row>
    <row r="1875" spans="1:1" x14ac:dyDescent="0.2">
      <c r="A1875" s="92"/>
    </row>
    <row r="1876" spans="1:1" x14ac:dyDescent="0.2">
      <c r="A1876" s="92"/>
    </row>
    <row r="1877" spans="1:1" x14ac:dyDescent="0.2">
      <c r="A1877" s="92"/>
    </row>
    <row r="1878" spans="1:1" x14ac:dyDescent="0.2">
      <c r="A1878" s="92"/>
    </row>
    <row r="1879" spans="1:1" x14ac:dyDescent="0.2">
      <c r="A1879" s="92"/>
    </row>
    <row r="1880" spans="1:1" x14ac:dyDescent="0.2">
      <c r="A1880" s="92"/>
    </row>
    <row r="1881" spans="1:1" x14ac:dyDescent="0.2">
      <c r="A1881" s="92"/>
    </row>
    <row r="1882" spans="1:1" x14ac:dyDescent="0.2">
      <c r="A1882" s="92"/>
    </row>
    <row r="1883" spans="1:1" x14ac:dyDescent="0.2">
      <c r="A1883" s="92"/>
    </row>
    <row r="1884" spans="1:1" x14ac:dyDescent="0.2">
      <c r="A1884" s="92"/>
    </row>
    <row r="1885" spans="1:1" x14ac:dyDescent="0.2">
      <c r="A1885" s="92"/>
    </row>
    <row r="1886" spans="1:1" x14ac:dyDescent="0.2">
      <c r="A1886" s="92"/>
    </row>
    <row r="1887" spans="1:1" x14ac:dyDescent="0.2">
      <c r="A1887" s="92"/>
    </row>
    <row r="1888" spans="1:1" x14ac:dyDescent="0.2">
      <c r="A1888" s="92"/>
    </row>
    <row r="1889" spans="1:1" x14ac:dyDescent="0.2">
      <c r="A1889" s="92"/>
    </row>
    <row r="1890" spans="1:1" x14ac:dyDescent="0.2">
      <c r="A1890" s="92"/>
    </row>
    <row r="1891" spans="1:1" x14ac:dyDescent="0.2">
      <c r="A1891" s="92"/>
    </row>
    <row r="1892" spans="1:1" x14ac:dyDescent="0.2">
      <c r="A1892" s="92"/>
    </row>
    <row r="1893" spans="1:1" x14ac:dyDescent="0.2">
      <c r="A1893" s="92"/>
    </row>
    <row r="1894" spans="1:1" x14ac:dyDescent="0.2">
      <c r="A1894" s="92"/>
    </row>
    <row r="1895" spans="1:1" x14ac:dyDescent="0.2">
      <c r="A1895" s="92"/>
    </row>
    <row r="1896" spans="1:1" x14ac:dyDescent="0.2">
      <c r="A1896" s="92"/>
    </row>
    <row r="1897" spans="1:1" x14ac:dyDescent="0.2">
      <c r="A1897" s="92"/>
    </row>
    <row r="1898" spans="1:1" x14ac:dyDescent="0.2">
      <c r="A1898" s="92"/>
    </row>
    <row r="1899" spans="1:1" x14ac:dyDescent="0.2">
      <c r="A1899" s="92"/>
    </row>
    <row r="1900" spans="1:1" x14ac:dyDescent="0.2">
      <c r="A1900" s="92"/>
    </row>
    <row r="1901" spans="1:1" x14ac:dyDescent="0.2">
      <c r="A1901" s="92"/>
    </row>
    <row r="1902" spans="1:1" x14ac:dyDescent="0.2">
      <c r="A1902" s="92"/>
    </row>
    <row r="1903" spans="1:1" x14ac:dyDescent="0.2">
      <c r="A1903" s="92"/>
    </row>
    <row r="1904" spans="1:1" x14ac:dyDescent="0.2">
      <c r="A1904" s="92"/>
    </row>
    <row r="1905" spans="1:1" x14ac:dyDescent="0.2">
      <c r="A1905" s="92"/>
    </row>
    <row r="1906" spans="1:1" x14ac:dyDescent="0.2">
      <c r="A1906" s="92"/>
    </row>
    <row r="1907" spans="1:1" x14ac:dyDescent="0.2">
      <c r="A1907" s="92"/>
    </row>
    <row r="1908" spans="1:1" x14ac:dyDescent="0.2">
      <c r="A1908" s="92"/>
    </row>
    <row r="1909" spans="1:1" x14ac:dyDescent="0.2">
      <c r="A1909" s="92"/>
    </row>
    <row r="1910" spans="1:1" x14ac:dyDescent="0.2">
      <c r="A1910" s="92"/>
    </row>
    <row r="1911" spans="1:1" x14ac:dyDescent="0.2">
      <c r="A1911" s="92"/>
    </row>
    <row r="1912" spans="1:1" x14ac:dyDescent="0.2">
      <c r="A1912" s="92"/>
    </row>
    <row r="1913" spans="1:1" x14ac:dyDescent="0.2">
      <c r="A1913" s="92"/>
    </row>
    <row r="1914" spans="1:1" x14ac:dyDescent="0.2">
      <c r="A1914" s="92"/>
    </row>
    <row r="1915" spans="1:1" x14ac:dyDescent="0.2">
      <c r="A1915" s="92"/>
    </row>
    <row r="1916" spans="1:1" x14ac:dyDescent="0.2">
      <c r="A1916" s="92"/>
    </row>
    <row r="1917" spans="1:1" x14ac:dyDescent="0.2">
      <c r="A1917" s="92"/>
    </row>
    <row r="1918" spans="1:1" x14ac:dyDescent="0.2">
      <c r="A1918" s="92"/>
    </row>
    <row r="1919" spans="1:1" x14ac:dyDescent="0.2">
      <c r="A1919" s="92"/>
    </row>
    <row r="1920" spans="1:1" x14ac:dyDescent="0.2">
      <c r="A1920" s="92"/>
    </row>
    <row r="1921" spans="1:1" x14ac:dyDescent="0.2">
      <c r="A1921" s="92"/>
    </row>
    <row r="1922" spans="1:1" x14ac:dyDescent="0.2">
      <c r="A1922" s="92"/>
    </row>
    <row r="1923" spans="1:1" x14ac:dyDescent="0.2">
      <c r="A1923" s="92"/>
    </row>
    <row r="1924" spans="1:1" x14ac:dyDescent="0.2">
      <c r="A1924" s="92"/>
    </row>
    <row r="1925" spans="1:1" x14ac:dyDescent="0.2">
      <c r="A1925" s="92"/>
    </row>
    <row r="1926" spans="1:1" x14ac:dyDescent="0.2">
      <c r="A1926" s="92"/>
    </row>
    <row r="1927" spans="1:1" x14ac:dyDescent="0.2">
      <c r="A1927" s="92"/>
    </row>
    <row r="1928" spans="1:1" x14ac:dyDescent="0.2">
      <c r="A1928" s="92"/>
    </row>
    <row r="1929" spans="1:1" x14ac:dyDescent="0.2">
      <c r="A1929" s="92"/>
    </row>
    <row r="1930" spans="1:1" x14ac:dyDescent="0.2">
      <c r="A1930" s="92"/>
    </row>
    <row r="1931" spans="1:1" x14ac:dyDescent="0.2">
      <c r="A1931" s="92"/>
    </row>
    <row r="1932" spans="1:1" x14ac:dyDescent="0.2">
      <c r="A1932" s="92"/>
    </row>
    <row r="1933" spans="1:1" x14ac:dyDescent="0.2">
      <c r="A1933" s="92"/>
    </row>
    <row r="1934" spans="1:1" x14ac:dyDescent="0.2">
      <c r="A1934" s="92"/>
    </row>
    <row r="1935" spans="1:1" x14ac:dyDescent="0.2">
      <c r="A1935" s="92"/>
    </row>
    <row r="1936" spans="1:1" x14ac:dyDescent="0.2">
      <c r="A1936" s="92"/>
    </row>
    <row r="1937" spans="1:1" x14ac:dyDescent="0.2">
      <c r="A1937" s="92"/>
    </row>
    <row r="1938" spans="1:1" x14ac:dyDescent="0.2">
      <c r="A1938" s="92"/>
    </row>
    <row r="1939" spans="1:1" x14ac:dyDescent="0.2">
      <c r="A1939" s="92"/>
    </row>
    <row r="1940" spans="1:1" x14ac:dyDescent="0.2">
      <c r="A1940" s="92"/>
    </row>
    <row r="1941" spans="1:1" x14ac:dyDescent="0.2">
      <c r="A1941" s="92"/>
    </row>
    <row r="1942" spans="1:1" x14ac:dyDescent="0.2">
      <c r="A1942" s="92"/>
    </row>
    <row r="1943" spans="1:1" x14ac:dyDescent="0.2">
      <c r="A1943" s="92"/>
    </row>
    <row r="1944" spans="1:1" x14ac:dyDescent="0.2">
      <c r="A1944" s="92"/>
    </row>
    <row r="1945" spans="1:1" x14ac:dyDescent="0.2">
      <c r="A1945" s="92"/>
    </row>
    <row r="1946" spans="1:1" x14ac:dyDescent="0.2">
      <c r="A1946" s="92"/>
    </row>
    <row r="1947" spans="1:1" x14ac:dyDescent="0.2">
      <c r="A1947" s="92"/>
    </row>
    <row r="1948" spans="1:1" x14ac:dyDescent="0.2">
      <c r="A1948" s="92"/>
    </row>
    <row r="1949" spans="1:1" x14ac:dyDescent="0.2">
      <c r="A1949" s="92"/>
    </row>
    <row r="1950" spans="1:1" x14ac:dyDescent="0.2">
      <c r="A1950" s="92"/>
    </row>
    <row r="1951" spans="1:1" x14ac:dyDescent="0.2">
      <c r="A1951" s="92"/>
    </row>
    <row r="1952" spans="1:1" x14ac:dyDescent="0.2">
      <c r="A1952" s="92"/>
    </row>
    <row r="1953" spans="1:1" x14ac:dyDescent="0.2">
      <c r="A1953" s="92"/>
    </row>
    <row r="1954" spans="1:1" x14ac:dyDescent="0.2">
      <c r="A1954" s="92"/>
    </row>
    <row r="1955" spans="1:1" x14ac:dyDescent="0.2">
      <c r="A1955" s="92"/>
    </row>
    <row r="1956" spans="1:1" x14ac:dyDescent="0.2">
      <c r="A1956" s="92"/>
    </row>
    <row r="1957" spans="1:1" x14ac:dyDescent="0.2">
      <c r="A1957" s="92"/>
    </row>
    <row r="1958" spans="1:1" x14ac:dyDescent="0.2">
      <c r="A1958" s="92"/>
    </row>
    <row r="1959" spans="1:1" x14ac:dyDescent="0.2">
      <c r="A1959" s="92"/>
    </row>
    <row r="1960" spans="1:1" x14ac:dyDescent="0.2">
      <c r="A1960" s="92"/>
    </row>
    <row r="1961" spans="1:1" x14ac:dyDescent="0.2">
      <c r="A1961" s="92"/>
    </row>
    <row r="1962" spans="1:1" x14ac:dyDescent="0.2">
      <c r="A1962" s="92"/>
    </row>
    <row r="1963" spans="1:1" x14ac:dyDescent="0.2">
      <c r="A1963" s="92"/>
    </row>
    <row r="1964" spans="1:1" x14ac:dyDescent="0.2">
      <c r="A1964" s="92"/>
    </row>
    <row r="1965" spans="1:1" x14ac:dyDescent="0.2">
      <c r="A1965" s="92"/>
    </row>
    <row r="1966" spans="1:1" x14ac:dyDescent="0.2">
      <c r="A1966" s="92"/>
    </row>
    <row r="1967" spans="1:1" x14ac:dyDescent="0.2">
      <c r="A1967" s="92"/>
    </row>
    <row r="1968" spans="1:1" x14ac:dyDescent="0.2">
      <c r="A1968" s="92"/>
    </row>
    <row r="1969" spans="1:1" x14ac:dyDescent="0.2">
      <c r="A1969" s="92"/>
    </row>
    <row r="1970" spans="1:1" x14ac:dyDescent="0.2">
      <c r="A1970" s="92"/>
    </row>
    <row r="1971" spans="1:1" x14ac:dyDescent="0.2">
      <c r="A1971" s="92"/>
    </row>
    <row r="1972" spans="1:1" x14ac:dyDescent="0.2">
      <c r="A1972" s="92"/>
    </row>
    <row r="1973" spans="1:1" x14ac:dyDescent="0.2">
      <c r="A1973" s="92"/>
    </row>
    <row r="1974" spans="1:1" x14ac:dyDescent="0.2">
      <c r="A1974" s="92"/>
    </row>
    <row r="1975" spans="1:1" x14ac:dyDescent="0.2">
      <c r="A1975" s="92"/>
    </row>
    <row r="1976" spans="1:1" x14ac:dyDescent="0.2">
      <c r="A1976" s="92"/>
    </row>
    <row r="1977" spans="1:1" x14ac:dyDescent="0.2">
      <c r="A1977" s="92"/>
    </row>
    <row r="1978" spans="1:1" x14ac:dyDescent="0.2">
      <c r="A1978" s="92"/>
    </row>
    <row r="1979" spans="1:1" x14ac:dyDescent="0.2">
      <c r="A1979" s="92"/>
    </row>
    <row r="1980" spans="1:1" x14ac:dyDescent="0.2">
      <c r="A1980" s="92"/>
    </row>
    <row r="1981" spans="1:1" x14ac:dyDescent="0.2">
      <c r="A1981" s="92"/>
    </row>
    <row r="1982" spans="1:1" x14ac:dyDescent="0.2">
      <c r="A1982" s="92"/>
    </row>
    <row r="1983" spans="1:1" x14ac:dyDescent="0.2">
      <c r="A1983" s="92"/>
    </row>
    <row r="1984" spans="1:1" x14ac:dyDescent="0.2">
      <c r="A1984" s="92"/>
    </row>
    <row r="1985" spans="1:1" x14ac:dyDescent="0.2">
      <c r="A1985" s="92"/>
    </row>
    <row r="1986" spans="1:1" x14ac:dyDescent="0.2">
      <c r="A1986" s="92"/>
    </row>
    <row r="1987" spans="1:1" x14ac:dyDescent="0.2">
      <c r="A1987" s="92"/>
    </row>
    <row r="1988" spans="1:1" x14ac:dyDescent="0.2">
      <c r="A1988" s="92"/>
    </row>
    <row r="1989" spans="1:1" x14ac:dyDescent="0.2">
      <c r="A1989" s="92"/>
    </row>
    <row r="1990" spans="1:1" x14ac:dyDescent="0.2">
      <c r="A1990" s="92"/>
    </row>
    <row r="1991" spans="1:1" x14ac:dyDescent="0.2">
      <c r="A1991" s="92"/>
    </row>
    <row r="1992" spans="1:1" x14ac:dyDescent="0.2">
      <c r="A1992" s="92"/>
    </row>
    <row r="1993" spans="1:1" x14ac:dyDescent="0.2">
      <c r="A1993" s="92"/>
    </row>
    <row r="1994" spans="1:1" x14ac:dyDescent="0.2">
      <c r="A1994" s="92"/>
    </row>
    <row r="1995" spans="1:1" x14ac:dyDescent="0.2">
      <c r="A1995" s="92"/>
    </row>
    <row r="1996" spans="1:1" x14ac:dyDescent="0.2">
      <c r="A1996" s="92"/>
    </row>
    <row r="1997" spans="1:1" x14ac:dyDescent="0.2">
      <c r="A1997" s="92"/>
    </row>
    <row r="1998" spans="1:1" x14ac:dyDescent="0.2">
      <c r="A1998" s="92"/>
    </row>
    <row r="1999" spans="1:1" x14ac:dyDescent="0.2">
      <c r="A1999" s="92"/>
    </row>
    <row r="2000" spans="1:1" x14ac:dyDescent="0.2">
      <c r="A2000" s="92"/>
    </row>
    <row r="2001" spans="1:1" x14ac:dyDescent="0.2">
      <c r="A2001" s="92"/>
    </row>
    <row r="2002" spans="1:1" x14ac:dyDescent="0.2">
      <c r="A2002" s="92"/>
    </row>
    <row r="2003" spans="1:1" x14ac:dyDescent="0.2">
      <c r="A2003" s="92"/>
    </row>
    <row r="2004" spans="1:1" x14ac:dyDescent="0.2">
      <c r="A2004" s="92"/>
    </row>
    <row r="2005" spans="1:1" x14ac:dyDescent="0.2">
      <c r="A2005" s="92"/>
    </row>
    <row r="2006" spans="1:1" x14ac:dyDescent="0.2">
      <c r="A2006" s="92"/>
    </row>
    <row r="2007" spans="1:1" x14ac:dyDescent="0.2">
      <c r="A2007" s="92"/>
    </row>
    <row r="2008" spans="1:1" x14ac:dyDescent="0.2">
      <c r="A2008" s="92"/>
    </row>
    <row r="2009" spans="1:1" x14ac:dyDescent="0.2">
      <c r="A2009" s="92"/>
    </row>
    <row r="2010" spans="1:1" x14ac:dyDescent="0.2">
      <c r="A2010" s="92"/>
    </row>
    <row r="2011" spans="1:1" x14ac:dyDescent="0.2">
      <c r="A2011" s="92"/>
    </row>
    <row r="2012" spans="1:1" x14ac:dyDescent="0.2">
      <c r="A2012" s="92"/>
    </row>
    <row r="2013" spans="1:1" x14ac:dyDescent="0.2">
      <c r="A2013" s="92"/>
    </row>
    <row r="2014" spans="1:1" x14ac:dyDescent="0.2">
      <c r="A2014" s="92"/>
    </row>
    <row r="2015" spans="1:1" x14ac:dyDescent="0.2">
      <c r="A2015" s="92"/>
    </row>
    <row r="2016" spans="1:1" x14ac:dyDescent="0.2">
      <c r="A2016" s="92"/>
    </row>
    <row r="2017" spans="1:1" x14ac:dyDescent="0.2">
      <c r="A2017" s="92"/>
    </row>
    <row r="2018" spans="1:1" x14ac:dyDescent="0.2">
      <c r="A2018" s="92"/>
    </row>
    <row r="2019" spans="1:1" x14ac:dyDescent="0.2">
      <c r="A2019" s="92"/>
    </row>
    <row r="2020" spans="1:1" x14ac:dyDescent="0.2">
      <c r="A2020" s="92"/>
    </row>
    <row r="2021" spans="1:1" x14ac:dyDescent="0.2">
      <c r="A2021" s="92"/>
    </row>
    <row r="2022" spans="1:1" x14ac:dyDescent="0.2">
      <c r="A2022" s="92"/>
    </row>
    <row r="2023" spans="1:1" x14ac:dyDescent="0.2">
      <c r="A2023" s="92"/>
    </row>
    <row r="2024" spans="1:1" x14ac:dyDescent="0.2">
      <c r="A2024" s="92"/>
    </row>
    <row r="2025" spans="1:1" x14ac:dyDescent="0.2">
      <c r="A2025" s="92"/>
    </row>
    <row r="2026" spans="1:1" x14ac:dyDescent="0.2">
      <c r="A2026" s="92"/>
    </row>
    <row r="2027" spans="1:1" x14ac:dyDescent="0.2">
      <c r="A2027" s="92"/>
    </row>
    <row r="2028" spans="1:1" x14ac:dyDescent="0.2">
      <c r="A2028" s="92"/>
    </row>
    <row r="2029" spans="1:1" x14ac:dyDescent="0.2">
      <c r="A2029" s="92"/>
    </row>
    <row r="2030" spans="1:1" x14ac:dyDescent="0.2">
      <c r="A2030" s="92"/>
    </row>
    <row r="2031" spans="1:1" x14ac:dyDescent="0.2">
      <c r="A2031" s="92"/>
    </row>
    <row r="2032" spans="1:1" x14ac:dyDescent="0.2">
      <c r="A2032" s="92"/>
    </row>
    <row r="2033" spans="1:1" x14ac:dyDescent="0.2">
      <c r="A2033" s="92"/>
    </row>
    <row r="2034" spans="1:1" x14ac:dyDescent="0.2">
      <c r="A2034" s="92"/>
    </row>
    <row r="2035" spans="1:1" x14ac:dyDescent="0.2">
      <c r="A2035" s="92"/>
    </row>
    <row r="2036" spans="1:1" x14ac:dyDescent="0.2">
      <c r="A2036" s="92"/>
    </row>
    <row r="2037" spans="1:1" x14ac:dyDescent="0.2">
      <c r="A2037" s="92"/>
    </row>
    <row r="2038" spans="1:1" x14ac:dyDescent="0.2">
      <c r="A2038" s="92"/>
    </row>
    <row r="2039" spans="1:1" x14ac:dyDescent="0.2">
      <c r="A2039" s="92"/>
    </row>
    <row r="2040" spans="1:1" x14ac:dyDescent="0.2">
      <c r="A2040" s="92"/>
    </row>
    <row r="2041" spans="1:1" x14ac:dyDescent="0.2">
      <c r="A2041" s="92"/>
    </row>
    <row r="2042" spans="1:1" x14ac:dyDescent="0.2">
      <c r="A2042" s="92"/>
    </row>
    <row r="2043" spans="1:1" x14ac:dyDescent="0.2">
      <c r="A2043" s="92"/>
    </row>
    <row r="2044" spans="1:1" x14ac:dyDescent="0.2">
      <c r="A2044" s="92"/>
    </row>
    <row r="2045" spans="1:1" x14ac:dyDescent="0.2">
      <c r="A2045" s="92"/>
    </row>
    <row r="2046" spans="1:1" x14ac:dyDescent="0.2">
      <c r="A2046" s="92"/>
    </row>
    <row r="2047" spans="1:1" x14ac:dyDescent="0.2">
      <c r="A2047" s="92"/>
    </row>
    <row r="2048" spans="1:1" x14ac:dyDescent="0.2">
      <c r="A2048" s="92"/>
    </row>
    <row r="2049" spans="1:1" x14ac:dyDescent="0.2">
      <c r="A2049" s="92"/>
    </row>
    <row r="2050" spans="1:1" x14ac:dyDescent="0.2">
      <c r="A2050" s="92"/>
    </row>
    <row r="2051" spans="1:1" x14ac:dyDescent="0.2">
      <c r="A2051" s="92"/>
    </row>
    <row r="2052" spans="1:1" x14ac:dyDescent="0.2">
      <c r="A2052" s="92"/>
    </row>
    <row r="2053" spans="1:1" x14ac:dyDescent="0.2">
      <c r="A2053" s="92"/>
    </row>
    <row r="2054" spans="1:1" x14ac:dyDescent="0.2">
      <c r="A2054" s="92"/>
    </row>
    <row r="2055" spans="1:1" x14ac:dyDescent="0.2">
      <c r="A2055" s="92"/>
    </row>
    <row r="2056" spans="1:1" x14ac:dyDescent="0.2">
      <c r="A2056" s="92"/>
    </row>
    <row r="2057" spans="1:1" x14ac:dyDescent="0.2">
      <c r="A2057" s="92"/>
    </row>
    <row r="2058" spans="1:1" x14ac:dyDescent="0.2">
      <c r="A2058" s="92"/>
    </row>
    <row r="2059" spans="1:1" x14ac:dyDescent="0.2">
      <c r="A2059" s="92"/>
    </row>
    <row r="2060" spans="1:1" x14ac:dyDescent="0.2">
      <c r="A2060" s="92"/>
    </row>
    <row r="2061" spans="1:1" x14ac:dyDescent="0.2">
      <c r="A2061" s="92"/>
    </row>
    <row r="2062" spans="1:1" x14ac:dyDescent="0.2">
      <c r="A2062" s="92"/>
    </row>
    <row r="2063" spans="1:1" x14ac:dyDescent="0.2">
      <c r="A2063" s="92"/>
    </row>
    <row r="2064" spans="1:1" x14ac:dyDescent="0.2">
      <c r="A2064" s="92"/>
    </row>
    <row r="2065" spans="1:1" x14ac:dyDescent="0.2">
      <c r="A2065" s="92"/>
    </row>
    <row r="2066" spans="1:1" x14ac:dyDescent="0.2">
      <c r="A2066" s="92"/>
    </row>
    <row r="2067" spans="1:1" x14ac:dyDescent="0.2">
      <c r="A2067" s="92"/>
    </row>
    <row r="2068" spans="1:1" x14ac:dyDescent="0.2">
      <c r="A2068" s="92"/>
    </row>
    <row r="2069" spans="1:1" x14ac:dyDescent="0.2">
      <c r="A2069" s="92"/>
    </row>
    <row r="2070" spans="1:1" x14ac:dyDescent="0.2">
      <c r="A2070" s="92"/>
    </row>
    <row r="2071" spans="1:1" x14ac:dyDescent="0.2">
      <c r="A2071" s="92"/>
    </row>
    <row r="2072" spans="1:1" x14ac:dyDescent="0.2">
      <c r="A2072" s="92"/>
    </row>
    <row r="2073" spans="1:1" x14ac:dyDescent="0.2">
      <c r="A2073" s="92"/>
    </row>
    <row r="2074" spans="1:1" x14ac:dyDescent="0.2">
      <c r="A2074" s="92"/>
    </row>
    <row r="2075" spans="1:1" x14ac:dyDescent="0.2">
      <c r="A2075" s="92"/>
    </row>
    <row r="2076" spans="1:1" x14ac:dyDescent="0.2">
      <c r="A2076" s="92"/>
    </row>
    <row r="2077" spans="1:1" x14ac:dyDescent="0.2">
      <c r="A2077" s="92"/>
    </row>
    <row r="2078" spans="1:1" x14ac:dyDescent="0.2">
      <c r="A2078" s="92"/>
    </row>
    <row r="2079" spans="1:1" x14ac:dyDescent="0.2">
      <c r="A2079" s="92"/>
    </row>
    <row r="2080" spans="1:1" x14ac:dyDescent="0.2">
      <c r="A2080" s="92"/>
    </row>
    <row r="2081" spans="1:1" x14ac:dyDescent="0.2">
      <c r="A2081" s="92"/>
    </row>
    <row r="2082" spans="1:1" x14ac:dyDescent="0.2">
      <c r="A2082" s="92"/>
    </row>
    <row r="2083" spans="1:1" x14ac:dyDescent="0.2">
      <c r="A2083" s="92"/>
    </row>
    <row r="2084" spans="1:1" x14ac:dyDescent="0.2">
      <c r="A2084" s="92"/>
    </row>
    <row r="2085" spans="1:1" x14ac:dyDescent="0.2">
      <c r="A2085" s="92"/>
    </row>
    <row r="2086" spans="1:1" x14ac:dyDescent="0.2">
      <c r="A2086" s="92"/>
    </row>
    <row r="2087" spans="1:1" x14ac:dyDescent="0.2">
      <c r="A2087" s="92"/>
    </row>
    <row r="2088" spans="1:1" x14ac:dyDescent="0.2">
      <c r="A2088" s="92"/>
    </row>
    <row r="2089" spans="1:1" x14ac:dyDescent="0.2">
      <c r="A2089" s="92"/>
    </row>
    <row r="2090" spans="1:1" x14ac:dyDescent="0.2">
      <c r="A2090" s="92"/>
    </row>
    <row r="2091" spans="1:1" x14ac:dyDescent="0.2">
      <c r="A2091" s="92"/>
    </row>
    <row r="2092" spans="1:1" x14ac:dyDescent="0.2">
      <c r="A2092" s="92"/>
    </row>
    <row r="2093" spans="1:1" x14ac:dyDescent="0.2">
      <c r="A2093" s="92"/>
    </row>
    <row r="2094" spans="1:1" x14ac:dyDescent="0.2">
      <c r="A2094" s="92"/>
    </row>
    <row r="2095" spans="1:1" x14ac:dyDescent="0.2">
      <c r="A2095" s="92"/>
    </row>
    <row r="2096" spans="1:1" x14ac:dyDescent="0.2">
      <c r="A2096" s="92"/>
    </row>
    <row r="2097" spans="1:1" x14ac:dyDescent="0.2">
      <c r="A2097" s="92"/>
    </row>
    <row r="2098" spans="1:1" x14ac:dyDescent="0.2">
      <c r="A2098" s="92"/>
    </row>
    <row r="2099" spans="1:1" x14ac:dyDescent="0.2">
      <c r="A2099" s="92"/>
    </row>
    <row r="2100" spans="1:1" x14ac:dyDescent="0.2">
      <c r="A2100" s="92"/>
    </row>
    <row r="2101" spans="1:1" x14ac:dyDescent="0.2">
      <c r="A2101" s="92"/>
    </row>
    <row r="2102" spans="1:1" x14ac:dyDescent="0.2">
      <c r="A2102" s="92"/>
    </row>
    <row r="2103" spans="1:1" x14ac:dyDescent="0.2">
      <c r="A2103" s="92"/>
    </row>
    <row r="2104" spans="1:1" x14ac:dyDescent="0.2">
      <c r="A2104" s="92"/>
    </row>
    <row r="2105" spans="1:1" x14ac:dyDescent="0.2">
      <c r="A2105" s="92"/>
    </row>
    <row r="2106" spans="1:1" x14ac:dyDescent="0.2">
      <c r="A2106" s="92"/>
    </row>
    <row r="2107" spans="1:1" x14ac:dyDescent="0.2">
      <c r="A2107" s="92"/>
    </row>
    <row r="2108" spans="1:1" x14ac:dyDescent="0.2">
      <c r="A2108" s="92"/>
    </row>
    <row r="2109" spans="1:1" x14ac:dyDescent="0.2">
      <c r="A2109" s="92"/>
    </row>
    <row r="2110" spans="1:1" x14ac:dyDescent="0.2">
      <c r="A2110" s="92"/>
    </row>
    <row r="2111" spans="1:1" x14ac:dyDescent="0.2">
      <c r="A2111" s="92"/>
    </row>
    <row r="2112" spans="1:1" x14ac:dyDescent="0.2">
      <c r="A2112" s="92"/>
    </row>
    <row r="2113" spans="1:1" x14ac:dyDescent="0.2">
      <c r="A2113" s="92"/>
    </row>
    <row r="2114" spans="1:1" x14ac:dyDescent="0.2">
      <c r="A2114" s="92"/>
    </row>
    <row r="2115" spans="1:1" x14ac:dyDescent="0.2">
      <c r="A2115" s="92"/>
    </row>
    <row r="2116" spans="1:1" x14ac:dyDescent="0.2">
      <c r="A2116" s="92"/>
    </row>
    <row r="2117" spans="1:1" x14ac:dyDescent="0.2">
      <c r="A2117" s="92"/>
    </row>
    <row r="2118" spans="1:1" x14ac:dyDescent="0.2">
      <c r="A2118" s="92"/>
    </row>
    <row r="2119" spans="1:1" x14ac:dyDescent="0.2">
      <c r="A2119" s="92"/>
    </row>
    <row r="2120" spans="1:1" x14ac:dyDescent="0.2">
      <c r="A2120" s="92"/>
    </row>
    <row r="2121" spans="1:1" x14ac:dyDescent="0.2">
      <c r="A2121" s="92"/>
    </row>
    <row r="2122" spans="1:1" x14ac:dyDescent="0.2">
      <c r="A2122" s="92"/>
    </row>
    <row r="2123" spans="1:1" x14ac:dyDescent="0.2">
      <c r="A2123" s="92"/>
    </row>
    <row r="2124" spans="1:1" x14ac:dyDescent="0.2">
      <c r="A2124" s="92"/>
    </row>
    <row r="2125" spans="1:1" x14ac:dyDescent="0.2">
      <c r="A2125" s="92"/>
    </row>
    <row r="2126" spans="1:1" x14ac:dyDescent="0.2">
      <c r="A2126" s="92"/>
    </row>
    <row r="2127" spans="1:1" x14ac:dyDescent="0.2">
      <c r="A2127" s="92"/>
    </row>
    <row r="2128" spans="1:1" x14ac:dyDescent="0.2">
      <c r="A2128" s="92"/>
    </row>
    <row r="2129" spans="1:1" x14ac:dyDescent="0.2">
      <c r="A2129" s="92"/>
    </row>
    <row r="2130" spans="1:1" x14ac:dyDescent="0.2">
      <c r="A2130" s="92"/>
    </row>
    <row r="2131" spans="1:1" x14ac:dyDescent="0.2">
      <c r="A2131" s="92"/>
    </row>
    <row r="2132" spans="1:1" x14ac:dyDescent="0.2">
      <c r="A2132" s="92"/>
    </row>
    <row r="2133" spans="1:1" x14ac:dyDescent="0.2">
      <c r="A2133" s="92"/>
    </row>
    <row r="2134" spans="1:1" x14ac:dyDescent="0.2">
      <c r="A2134" s="92"/>
    </row>
    <row r="2135" spans="1:1" x14ac:dyDescent="0.2">
      <c r="A2135" s="92"/>
    </row>
    <row r="2136" spans="1:1" x14ac:dyDescent="0.2">
      <c r="A2136" s="92"/>
    </row>
    <row r="2137" spans="1:1" x14ac:dyDescent="0.2">
      <c r="A2137" s="92"/>
    </row>
    <row r="2138" spans="1:1" x14ac:dyDescent="0.2">
      <c r="A2138" s="92"/>
    </row>
    <row r="2139" spans="1:1" x14ac:dyDescent="0.2">
      <c r="A2139" s="92"/>
    </row>
    <row r="2140" spans="1:1" x14ac:dyDescent="0.2">
      <c r="A2140" s="92"/>
    </row>
    <row r="2141" spans="1:1" x14ac:dyDescent="0.2">
      <c r="A2141" s="92"/>
    </row>
    <row r="2142" spans="1:1" x14ac:dyDescent="0.2">
      <c r="A2142" s="92"/>
    </row>
    <row r="2143" spans="1:1" x14ac:dyDescent="0.2">
      <c r="A2143" s="92"/>
    </row>
    <row r="2144" spans="1:1" x14ac:dyDescent="0.2">
      <c r="A2144" s="92"/>
    </row>
    <row r="2145" spans="1:1" x14ac:dyDescent="0.2">
      <c r="A2145" s="92"/>
    </row>
    <row r="2146" spans="1:1" x14ac:dyDescent="0.2">
      <c r="A2146" s="92"/>
    </row>
    <row r="2147" spans="1:1" x14ac:dyDescent="0.2">
      <c r="A2147" s="92"/>
    </row>
    <row r="2148" spans="1:1" x14ac:dyDescent="0.2">
      <c r="A2148" s="92"/>
    </row>
    <row r="2149" spans="1:1" x14ac:dyDescent="0.2">
      <c r="A2149" s="92"/>
    </row>
    <row r="2150" spans="1:1" x14ac:dyDescent="0.2">
      <c r="A2150" s="92"/>
    </row>
    <row r="2151" spans="1:1" x14ac:dyDescent="0.2">
      <c r="A2151" s="92"/>
    </row>
    <row r="2152" spans="1:1" x14ac:dyDescent="0.2">
      <c r="A2152" s="92"/>
    </row>
    <row r="2153" spans="1:1" x14ac:dyDescent="0.2">
      <c r="A2153" s="92"/>
    </row>
    <row r="2154" spans="1:1" x14ac:dyDescent="0.2">
      <c r="A2154" s="92"/>
    </row>
    <row r="2155" spans="1:1" x14ac:dyDescent="0.2">
      <c r="A2155" s="92"/>
    </row>
    <row r="2156" spans="1:1" x14ac:dyDescent="0.2">
      <c r="A2156" s="92"/>
    </row>
    <row r="2157" spans="1:1" x14ac:dyDescent="0.2">
      <c r="A2157" s="92"/>
    </row>
    <row r="2158" spans="1:1" x14ac:dyDescent="0.2">
      <c r="A2158" s="92"/>
    </row>
    <row r="2159" spans="1:1" x14ac:dyDescent="0.2">
      <c r="A2159" s="92"/>
    </row>
    <row r="2160" spans="1:1" x14ac:dyDescent="0.2">
      <c r="A2160" s="92"/>
    </row>
    <row r="2161" spans="1:1" x14ac:dyDescent="0.2">
      <c r="A2161" s="92"/>
    </row>
    <row r="2162" spans="1:1" x14ac:dyDescent="0.2">
      <c r="A2162" s="92"/>
    </row>
    <row r="2163" spans="1:1" x14ac:dyDescent="0.2">
      <c r="A2163" s="92"/>
    </row>
    <row r="2164" spans="1:1" x14ac:dyDescent="0.2">
      <c r="A2164" s="92"/>
    </row>
    <row r="2165" spans="1:1" x14ac:dyDescent="0.2">
      <c r="A2165" s="92"/>
    </row>
    <row r="2166" spans="1:1" x14ac:dyDescent="0.2">
      <c r="A2166" s="92"/>
    </row>
    <row r="2167" spans="1:1" x14ac:dyDescent="0.2">
      <c r="A2167" s="92"/>
    </row>
    <row r="2168" spans="1:1" x14ac:dyDescent="0.2">
      <c r="A2168" s="92"/>
    </row>
    <row r="2169" spans="1:1" x14ac:dyDescent="0.2">
      <c r="A2169" s="92"/>
    </row>
    <row r="2170" spans="1:1" x14ac:dyDescent="0.2">
      <c r="A2170" s="92"/>
    </row>
    <row r="2171" spans="1:1" x14ac:dyDescent="0.2">
      <c r="A2171" s="92"/>
    </row>
    <row r="2172" spans="1:1" x14ac:dyDescent="0.2">
      <c r="A2172" s="92"/>
    </row>
    <row r="2173" spans="1:1" x14ac:dyDescent="0.2">
      <c r="A2173" s="92"/>
    </row>
    <row r="2174" spans="1:1" x14ac:dyDescent="0.2">
      <c r="A2174" s="92"/>
    </row>
    <row r="2175" spans="1:1" x14ac:dyDescent="0.2">
      <c r="A2175" s="92"/>
    </row>
    <row r="2176" spans="1:1" x14ac:dyDescent="0.2">
      <c r="A2176" s="92"/>
    </row>
    <row r="2177" spans="1:1" x14ac:dyDescent="0.2">
      <c r="A2177" s="92"/>
    </row>
    <row r="2178" spans="1:1" x14ac:dyDescent="0.2">
      <c r="A2178" s="92"/>
    </row>
    <row r="2179" spans="1:1" x14ac:dyDescent="0.2">
      <c r="A2179" s="92"/>
    </row>
    <row r="2180" spans="1:1" x14ac:dyDescent="0.2">
      <c r="A2180" s="92"/>
    </row>
    <row r="2181" spans="1:1" x14ac:dyDescent="0.2">
      <c r="A2181" s="92"/>
    </row>
    <row r="2182" spans="1:1" x14ac:dyDescent="0.2">
      <c r="A2182" s="92"/>
    </row>
    <row r="2183" spans="1:1" x14ac:dyDescent="0.2">
      <c r="A2183" s="92"/>
    </row>
    <row r="2184" spans="1:1" x14ac:dyDescent="0.2">
      <c r="A2184" s="92"/>
    </row>
    <row r="2185" spans="1:1" x14ac:dyDescent="0.2">
      <c r="A2185" s="92"/>
    </row>
    <row r="2186" spans="1:1" x14ac:dyDescent="0.2">
      <c r="A2186" s="92"/>
    </row>
    <row r="2187" spans="1:1" x14ac:dyDescent="0.2">
      <c r="A2187" s="92"/>
    </row>
    <row r="2188" spans="1:1" x14ac:dyDescent="0.2">
      <c r="A2188" s="92"/>
    </row>
    <row r="2189" spans="1:1" x14ac:dyDescent="0.2">
      <c r="A2189" s="92"/>
    </row>
    <row r="2190" spans="1:1" x14ac:dyDescent="0.2">
      <c r="A2190" s="92"/>
    </row>
    <row r="2191" spans="1:1" x14ac:dyDescent="0.2">
      <c r="A2191" s="92"/>
    </row>
    <row r="2192" spans="1:1" x14ac:dyDescent="0.2">
      <c r="A2192" s="92"/>
    </row>
    <row r="2193" spans="1:1" x14ac:dyDescent="0.2">
      <c r="A2193" s="92"/>
    </row>
    <row r="2194" spans="1:1" x14ac:dyDescent="0.2">
      <c r="A2194" s="92"/>
    </row>
    <row r="2195" spans="1:1" x14ac:dyDescent="0.2">
      <c r="A2195" s="92"/>
    </row>
    <row r="2196" spans="1:1" x14ac:dyDescent="0.2">
      <c r="A2196" s="92"/>
    </row>
    <row r="2197" spans="1:1" x14ac:dyDescent="0.2">
      <c r="A2197" s="92"/>
    </row>
    <row r="2198" spans="1:1" x14ac:dyDescent="0.2">
      <c r="A2198" s="92"/>
    </row>
    <row r="2199" spans="1:1" x14ac:dyDescent="0.2">
      <c r="A2199" s="92"/>
    </row>
    <row r="2200" spans="1:1" x14ac:dyDescent="0.2">
      <c r="A2200" s="92"/>
    </row>
    <row r="2201" spans="1:1" x14ac:dyDescent="0.2">
      <c r="A2201" s="92"/>
    </row>
    <row r="2202" spans="1:1" x14ac:dyDescent="0.2">
      <c r="A2202" s="92"/>
    </row>
    <row r="2203" spans="1:1" x14ac:dyDescent="0.2">
      <c r="A2203" s="92"/>
    </row>
    <row r="2204" spans="1:1" x14ac:dyDescent="0.2">
      <c r="A2204" s="92"/>
    </row>
    <row r="2205" spans="1:1" x14ac:dyDescent="0.2">
      <c r="A2205" s="92"/>
    </row>
    <row r="2206" spans="1:1" x14ac:dyDescent="0.2">
      <c r="A2206" s="92"/>
    </row>
    <row r="2207" spans="1:1" x14ac:dyDescent="0.2">
      <c r="A2207" s="92"/>
    </row>
    <row r="2208" spans="1:1" x14ac:dyDescent="0.2">
      <c r="A2208" s="92"/>
    </row>
    <row r="2209" spans="1:1" x14ac:dyDescent="0.2">
      <c r="A2209" s="92"/>
    </row>
    <row r="2210" spans="1:1" x14ac:dyDescent="0.2">
      <c r="A2210" s="92"/>
    </row>
    <row r="2211" spans="1:1" x14ac:dyDescent="0.2">
      <c r="A2211" s="92"/>
    </row>
    <row r="2212" spans="1:1" x14ac:dyDescent="0.2">
      <c r="A2212" s="92"/>
    </row>
    <row r="2213" spans="1:1" x14ac:dyDescent="0.2">
      <c r="A2213" s="92"/>
    </row>
    <row r="2214" spans="1:1" x14ac:dyDescent="0.2">
      <c r="A2214" s="92"/>
    </row>
    <row r="2215" spans="1:1" x14ac:dyDescent="0.2">
      <c r="A2215" s="92"/>
    </row>
    <row r="2216" spans="1:1" x14ac:dyDescent="0.2">
      <c r="A2216" s="92"/>
    </row>
    <row r="2217" spans="1:1" x14ac:dyDescent="0.2">
      <c r="A2217" s="92"/>
    </row>
    <row r="2218" spans="1:1" x14ac:dyDescent="0.2">
      <c r="A2218" s="92"/>
    </row>
    <row r="2219" spans="1:1" x14ac:dyDescent="0.2">
      <c r="A2219" s="92"/>
    </row>
    <row r="2220" spans="1:1" x14ac:dyDescent="0.2">
      <c r="A2220" s="92"/>
    </row>
    <row r="2221" spans="1:1" x14ac:dyDescent="0.2">
      <c r="A2221" s="92"/>
    </row>
    <row r="2222" spans="1:1" x14ac:dyDescent="0.2">
      <c r="A2222" s="92"/>
    </row>
    <row r="2223" spans="1:1" x14ac:dyDescent="0.2">
      <c r="A2223" s="92"/>
    </row>
    <row r="2224" spans="1:1" x14ac:dyDescent="0.2">
      <c r="A2224" s="92"/>
    </row>
    <row r="2225" spans="1:1" x14ac:dyDescent="0.2">
      <c r="A2225" s="92"/>
    </row>
    <row r="2226" spans="1:1" x14ac:dyDescent="0.2">
      <c r="A2226" s="92"/>
    </row>
    <row r="2227" spans="1:1" x14ac:dyDescent="0.2">
      <c r="A2227" s="92"/>
    </row>
    <row r="2228" spans="1:1" x14ac:dyDescent="0.2">
      <c r="A2228" s="92"/>
    </row>
    <row r="2229" spans="1:1" x14ac:dyDescent="0.2">
      <c r="A2229" s="92"/>
    </row>
    <row r="2230" spans="1:1" x14ac:dyDescent="0.2">
      <c r="A2230" s="92"/>
    </row>
    <row r="2231" spans="1:1" x14ac:dyDescent="0.2">
      <c r="A2231" s="92"/>
    </row>
    <row r="2232" spans="1:1" x14ac:dyDescent="0.2">
      <c r="A2232" s="92"/>
    </row>
    <row r="2233" spans="1:1" x14ac:dyDescent="0.2">
      <c r="A2233" s="92"/>
    </row>
    <row r="2234" spans="1:1" x14ac:dyDescent="0.2">
      <c r="A2234" s="92"/>
    </row>
    <row r="2235" spans="1:1" x14ac:dyDescent="0.2">
      <c r="A2235" s="92"/>
    </row>
    <row r="2236" spans="1:1" x14ac:dyDescent="0.2">
      <c r="A2236" s="92"/>
    </row>
    <row r="2237" spans="1:1" x14ac:dyDescent="0.2">
      <c r="A2237" s="92"/>
    </row>
    <row r="2238" spans="1:1" x14ac:dyDescent="0.2">
      <c r="A2238" s="92"/>
    </row>
    <row r="2239" spans="1:1" x14ac:dyDescent="0.2">
      <c r="A2239" s="92"/>
    </row>
    <row r="2240" spans="1:1" x14ac:dyDescent="0.2">
      <c r="A2240" s="92"/>
    </row>
    <row r="2241" spans="1:1" x14ac:dyDescent="0.2">
      <c r="A2241" s="92"/>
    </row>
    <row r="2242" spans="1:1" x14ac:dyDescent="0.2">
      <c r="A2242" s="92"/>
    </row>
    <row r="2243" spans="1:1" x14ac:dyDescent="0.2">
      <c r="A2243" s="92"/>
    </row>
    <row r="2244" spans="1:1" x14ac:dyDescent="0.2">
      <c r="A2244" s="92"/>
    </row>
    <row r="2245" spans="1:1" x14ac:dyDescent="0.2">
      <c r="A2245" s="92"/>
    </row>
    <row r="2246" spans="1:1" x14ac:dyDescent="0.2">
      <c r="A2246" s="92"/>
    </row>
    <row r="2247" spans="1:1" x14ac:dyDescent="0.2">
      <c r="A2247" s="92"/>
    </row>
    <row r="2248" spans="1:1" x14ac:dyDescent="0.2">
      <c r="A2248" s="92"/>
    </row>
    <row r="2249" spans="1:1" x14ac:dyDescent="0.2">
      <c r="A2249" s="92"/>
    </row>
    <row r="2250" spans="1:1" x14ac:dyDescent="0.2">
      <c r="A2250" s="92"/>
    </row>
    <row r="2251" spans="1:1" x14ac:dyDescent="0.2">
      <c r="A2251" s="92"/>
    </row>
    <row r="2252" spans="1:1" x14ac:dyDescent="0.2">
      <c r="A2252" s="92"/>
    </row>
    <row r="2253" spans="1:1" x14ac:dyDescent="0.2">
      <c r="A2253" s="92"/>
    </row>
    <row r="2254" spans="1:1" x14ac:dyDescent="0.2">
      <c r="A2254" s="92"/>
    </row>
    <row r="2255" spans="1:1" x14ac:dyDescent="0.2">
      <c r="A2255" s="92"/>
    </row>
    <row r="2256" spans="1:1" x14ac:dyDescent="0.2">
      <c r="A2256" s="92"/>
    </row>
    <row r="2257" spans="1:1" x14ac:dyDescent="0.2">
      <c r="A2257" s="92"/>
    </row>
    <row r="2258" spans="1:1" x14ac:dyDescent="0.2">
      <c r="A2258" s="92"/>
    </row>
    <row r="2259" spans="1:1" x14ac:dyDescent="0.2">
      <c r="A2259" s="92"/>
    </row>
    <row r="2260" spans="1:1" x14ac:dyDescent="0.2">
      <c r="A2260" s="92"/>
    </row>
    <row r="2261" spans="1:1" x14ac:dyDescent="0.2">
      <c r="A2261" s="92"/>
    </row>
    <row r="2262" spans="1:1" x14ac:dyDescent="0.2">
      <c r="A2262" s="92"/>
    </row>
    <row r="2263" spans="1:1" x14ac:dyDescent="0.2">
      <c r="A2263" s="92"/>
    </row>
    <row r="2264" spans="1:1" x14ac:dyDescent="0.2">
      <c r="A2264" s="92"/>
    </row>
    <row r="2265" spans="1:1" x14ac:dyDescent="0.2">
      <c r="A2265" s="92"/>
    </row>
    <row r="2266" spans="1:1" x14ac:dyDescent="0.2">
      <c r="A2266" s="92"/>
    </row>
    <row r="2267" spans="1:1" x14ac:dyDescent="0.2">
      <c r="A2267" s="92"/>
    </row>
    <row r="2268" spans="1:1" x14ac:dyDescent="0.2">
      <c r="A2268" s="92"/>
    </row>
    <row r="2269" spans="1:1" x14ac:dyDescent="0.2">
      <c r="A2269" s="92"/>
    </row>
    <row r="2270" spans="1:1" x14ac:dyDescent="0.2">
      <c r="A2270" s="92"/>
    </row>
    <row r="2271" spans="1:1" x14ac:dyDescent="0.2">
      <c r="A2271" s="92"/>
    </row>
    <row r="2272" spans="1:1" x14ac:dyDescent="0.2">
      <c r="A2272" s="92"/>
    </row>
    <row r="2273" spans="1:1" x14ac:dyDescent="0.2">
      <c r="A2273" s="92"/>
    </row>
    <row r="2274" spans="1:1" x14ac:dyDescent="0.2">
      <c r="A2274" s="92"/>
    </row>
    <row r="2275" spans="1:1" x14ac:dyDescent="0.2">
      <c r="A2275" s="92"/>
    </row>
    <row r="2276" spans="1:1" x14ac:dyDescent="0.2">
      <c r="A2276" s="92"/>
    </row>
    <row r="2277" spans="1:1" x14ac:dyDescent="0.2">
      <c r="A2277" s="92"/>
    </row>
    <row r="2278" spans="1:1" x14ac:dyDescent="0.2">
      <c r="A2278" s="92"/>
    </row>
    <row r="2279" spans="1:1" x14ac:dyDescent="0.2">
      <c r="A2279" s="92"/>
    </row>
    <row r="2280" spans="1:1" x14ac:dyDescent="0.2">
      <c r="A2280" s="92"/>
    </row>
    <row r="2281" spans="1:1" x14ac:dyDescent="0.2">
      <c r="A2281" s="92"/>
    </row>
    <row r="2282" spans="1:1" x14ac:dyDescent="0.2">
      <c r="A2282" s="92"/>
    </row>
    <row r="2283" spans="1:1" x14ac:dyDescent="0.2">
      <c r="A2283" s="92"/>
    </row>
    <row r="2284" spans="1:1" x14ac:dyDescent="0.2">
      <c r="A2284" s="92"/>
    </row>
    <row r="2285" spans="1:1" x14ac:dyDescent="0.2">
      <c r="A2285" s="92"/>
    </row>
    <row r="2286" spans="1:1" x14ac:dyDescent="0.2">
      <c r="A2286" s="92"/>
    </row>
    <row r="2287" spans="1:1" x14ac:dyDescent="0.2">
      <c r="A2287" s="92"/>
    </row>
    <row r="2288" spans="1:1" x14ac:dyDescent="0.2">
      <c r="A2288" s="92"/>
    </row>
    <row r="2289" spans="1:1" x14ac:dyDescent="0.2">
      <c r="A2289" s="92"/>
    </row>
    <row r="2290" spans="1:1" x14ac:dyDescent="0.2">
      <c r="A2290" s="92"/>
    </row>
    <row r="2291" spans="1:1" x14ac:dyDescent="0.2">
      <c r="A2291" s="92"/>
    </row>
    <row r="2292" spans="1:1" x14ac:dyDescent="0.2">
      <c r="A2292" s="92"/>
    </row>
    <row r="2293" spans="1:1" x14ac:dyDescent="0.2">
      <c r="A2293" s="92"/>
    </row>
    <row r="2294" spans="1:1" x14ac:dyDescent="0.2">
      <c r="A2294" s="92"/>
    </row>
    <row r="2295" spans="1:1" x14ac:dyDescent="0.2">
      <c r="A2295" s="92"/>
    </row>
    <row r="2296" spans="1:1" x14ac:dyDescent="0.2">
      <c r="A2296" s="92"/>
    </row>
    <row r="2297" spans="1:1" x14ac:dyDescent="0.2">
      <c r="A2297" s="92"/>
    </row>
    <row r="2298" spans="1:1" x14ac:dyDescent="0.2">
      <c r="A2298" s="92"/>
    </row>
    <row r="2299" spans="1:1" x14ac:dyDescent="0.2">
      <c r="A2299" s="92"/>
    </row>
    <row r="2300" spans="1:1" x14ac:dyDescent="0.2">
      <c r="A2300" s="92"/>
    </row>
    <row r="2301" spans="1:1" x14ac:dyDescent="0.2">
      <c r="A2301" s="92"/>
    </row>
    <row r="2302" spans="1:1" x14ac:dyDescent="0.2">
      <c r="A2302" s="92"/>
    </row>
    <row r="2303" spans="1:1" x14ac:dyDescent="0.2">
      <c r="A2303" s="92"/>
    </row>
    <row r="2304" spans="1:1" x14ac:dyDescent="0.2">
      <c r="A2304" s="92"/>
    </row>
    <row r="2305" spans="1:1" x14ac:dyDescent="0.2">
      <c r="A2305" s="92"/>
    </row>
    <row r="2306" spans="1:1" x14ac:dyDescent="0.2">
      <c r="A2306" s="92"/>
    </row>
    <row r="2307" spans="1:1" x14ac:dyDescent="0.2">
      <c r="A2307" s="92"/>
    </row>
    <row r="2308" spans="1:1" x14ac:dyDescent="0.2">
      <c r="A2308" s="92"/>
    </row>
    <row r="2309" spans="1:1" x14ac:dyDescent="0.2">
      <c r="A2309" s="92"/>
    </row>
    <row r="2310" spans="1:1" x14ac:dyDescent="0.2">
      <c r="A2310" s="92"/>
    </row>
    <row r="2311" spans="1:1" x14ac:dyDescent="0.2">
      <c r="A2311" s="92"/>
    </row>
    <row r="2312" spans="1:1" x14ac:dyDescent="0.2">
      <c r="A2312" s="92"/>
    </row>
    <row r="2313" spans="1:1" x14ac:dyDescent="0.2">
      <c r="A2313" s="92"/>
    </row>
    <row r="2314" spans="1:1" x14ac:dyDescent="0.2">
      <c r="A2314" s="92"/>
    </row>
    <row r="2315" spans="1:1" x14ac:dyDescent="0.2">
      <c r="A2315" s="92"/>
    </row>
    <row r="2316" spans="1:1" x14ac:dyDescent="0.2">
      <c r="A2316" s="92"/>
    </row>
    <row r="2317" spans="1:1" x14ac:dyDescent="0.2">
      <c r="A2317" s="92"/>
    </row>
    <row r="2318" spans="1:1" x14ac:dyDescent="0.2">
      <c r="A2318" s="92"/>
    </row>
    <row r="2319" spans="1:1" x14ac:dyDescent="0.2">
      <c r="A2319" s="92"/>
    </row>
    <row r="2320" spans="1:1" x14ac:dyDescent="0.2">
      <c r="A2320" s="92"/>
    </row>
    <row r="2321" spans="1:1" x14ac:dyDescent="0.2">
      <c r="A2321" s="92"/>
    </row>
    <row r="2322" spans="1:1" x14ac:dyDescent="0.2">
      <c r="A2322" s="92"/>
    </row>
    <row r="2323" spans="1:1" x14ac:dyDescent="0.2">
      <c r="A2323" s="92"/>
    </row>
    <row r="2324" spans="1:1" x14ac:dyDescent="0.2">
      <c r="A2324" s="92"/>
    </row>
    <row r="2325" spans="1:1" x14ac:dyDescent="0.2">
      <c r="A2325" s="92"/>
    </row>
    <row r="2326" spans="1:1" x14ac:dyDescent="0.2">
      <c r="A2326" s="92"/>
    </row>
    <row r="2327" spans="1:1" x14ac:dyDescent="0.2">
      <c r="A2327" s="92"/>
    </row>
    <row r="2328" spans="1:1" x14ac:dyDescent="0.2">
      <c r="A2328" s="92"/>
    </row>
    <row r="2329" spans="1:1" x14ac:dyDescent="0.2">
      <c r="A2329" s="92"/>
    </row>
    <row r="2330" spans="1:1" x14ac:dyDescent="0.2">
      <c r="A2330" s="92"/>
    </row>
    <row r="2331" spans="1:1" x14ac:dyDescent="0.2">
      <c r="A2331" s="92"/>
    </row>
    <row r="2332" spans="1:1" x14ac:dyDescent="0.2">
      <c r="A2332" s="92"/>
    </row>
    <row r="2333" spans="1:1" x14ac:dyDescent="0.2">
      <c r="A2333" s="92"/>
    </row>
    <row r="2334" spans="1:1" x14ac:dyDescent="0.2">
      <c r="A2334" s="92"/>
    </row>
    <row r="2335" spans="1:1" x14ac:dyDescent="0.2">
      <c r="A2335" s="92"/>
    </row>
    <row r="2336" spans="1:1" x14ac:dyDescent="0.2">
      <c r="A2336" s="92"/>
    </row>
    <row r="2337" spans="1:1" x14ac:dyDescent="0.2">
      <c r="A2337" s="92"/>
    </row>
    <row r="2338" spans="1:1" x14ac:dyDescent="0.2">
      <c r="A2338" s="92"/>
    </row>
    <row r="2339" spans="1:1" x14ac:dyDescent="0.2">
      <c r="A2339" s="92"/>
    </row>
    <row r="2340" spans="1:1" x14ac:dyDescent="0.2">
      <c r="A2340" s="92"/>
    </row>
    <row r="2341" spans="1:1" x14ac:dyDescent="0.2">
      <c r="A2341" s="92"/>
    </row>
    <row r="2342" spans="1:1" x14ac:dyDescent="0.2">
      <c r="A2342" s="92"/>
    </row>
    <row r="2343" spans="1:1" x14ac:dyDescent="0.2">
      <c r="A2343" s="92"/>
    </row>
    <row r="2344" spans="1:1" x14ac:dyDescent="0.2">
      <c r="A2344" s="92"/>
    </row>
    <row r="2345" spans="1:1" x14ac:dyDescent="0.2">
      <c r="A2345" s="92"/>
    </row>
    <row r="2346" spans="1:1" x14ac:dyDescent="0.2">
      <c r="A2346" s="92"/>
    </row>
    <row r="2347" spans="1:1" x14ac:dyDescent="0.2">
      <c r="A2347" s="92"/>
    </row>
    <row r="2348" spans="1:1" x14ac:dyDescent="0.2">
      <c r="A2348" s="92"/>
    </row>
    <row r="2349" spans="1:1" x14ac:dyDescent="0.2">
      <c r="A2349" s="92"/>
    </row>
    <row r="2350" spans="1:1" x14ac:dyDescent="0.2">
      <c r="A2350" s="92"/>
    </row>
    <row r="2351" spans="1:1" x14ac:dyDescent="0.2">
      <c r="A2351" s="92"/>
    </row>
    <row r="2352" spans="1:1" x14ac:dyDescent="0.2">
      <c r="A2352" s="92"/>
    </row>
    <row r="2353" spans="1:1" x14ac:dyDescent="0.2">
      <c r="A2353" s="92"/>
    </row>
    <row r="2354" spans="1:1" x14ac:dyDescent="0.2">
      <c r="A2354" s="92"/>
    </row>
    <row r="2355" spans="1:1" x14ac:dyDescent="0.2">
      <c r="A2355" s="92"/>
    </row>
    <row r="2356" spans="1:1" x14ac:dyDescent="0.2">
      <c r="A2356" s="92"/>
    </row>
    <row r="2357" spans="1:1" x14ac:dyDescent="0.2">
      <c r="A2357" s="92"/>
    </row>
    <row r="2358" spans="1:1" x14ac:dyDescent="0.2">
      <c r="A2358" s="92"/>
    </row>
    <row r="2359" spans="1:1" x14ac:dyDescent="0.2">
      <c r="A2359" s="92"/>
    </row>
    <row r="2360" spans="1:1" x14ac:dyDescent="0.2">
      <c r="A2360" s="92"/>
    </row>
    <row r="2361" spans="1:1" x14ac:dyDescent="0.2">
      <c r="A2361" s="92"/>
    </row>
    <row r="2362" spans="1:1" x14ac:dyDescent="0.2">
      <c r="A2362" s="92"/>
    </row>
    <row r="2363" spans="1:1" x14ac:dyDescent="0.2">
      <c r="A2363" s="92"/>
    </row>
    <row r="2364" spans="1:1" x14ac:dyDescent="0.2">
      <c r="A2364" s="92"/>
    </row>
    <row r="2365" spans="1:1" x14ac:dyDescent="0.2">
      <c r="A2365" s="92"/>
    </row>
    <row r="2366" spans="1:1" x14ac:dyDescent="0.2">
      <c r="A2366" s="92"/>
    </row>
    <row r="2367" spans="1:1" x14ac:dyDescent="0.2">
      <c r="A2367" s="92"/>
    </row>
    <row r="2368" spans="1:1" x14ac:dyDescent="0.2">
      <c r="A2368" s="92"/>
    </row>
    <row r="2369" spans="1:1" x14ac:dyDescent="0.2">
      <c r="A2369" s="92"/>
    </row>
    <row r="2370" spans="1:1" x14ac:dyDescent="0.2">
      <c r="A2370" s="92"/>
    </row>
    <row r="2371" spans="1:1" x14ac:dyDescent="0.2">
      <c r="A2371" s="92"/>
    </row>
    <row r="2372" spans="1:1" x14ac:dyDescent="0.2">
      <c r="A2372" s="92"/>
    </row>
    <row r="2373" spans="1:1" x14ac:dyDescent="0.2">
      <c r="A2373" s="92"/>
    </row>
    <row r="2374" spans="1:1" x14ac:dyDescent="0.2">
      <c r="A2374" s="92"/>
    </row>
    <row r="2375" spans="1:1" x14ac:dyDescent="0.2">
      <c r="A2375" s="92"/>
    </row>
    <row r="2376" spans="1:1" x14ac:dyDescent="0.2">
      <c r="A2376" s="92"/>
    </row>
    <row r="2377" spans="1:1" x14ac:dyDescent="0.2">
      <c r="A2377" s="92"/>
    </row>
    <row r="2378" spans="1:1" x14ac:dyDescent="0.2">
      <c r="A2378" s="92"/>
    </row>
    <row r="2379" spans="1:1" x14ac:dyDescent="0.2">
      <c r="A2379" s="92"/>
    </row>
    <row r="2380" spans="1:1" x14ac:dyDescent="0.2">
      <c r="A2380" s="92"/>
    </row>
    <row r="2381" spans="1:1" x14ac:dyDescent="0.2">
      <c r="A2381" s="92"/>
    </row>
    <row r="2382" spans="1:1" x14ac:dyDescent="0.2">
      <c r="A2382" s="92"/>
    </row>
    <row r="2383" spans="1:1" x14ac:dyDescent="0.2">
      <c r="A2383" s="92"/>
    </row>
    <row r="2384" spans="1:1" x14ac:dyDescent="0.2">
      <c r="A2384" s="92"/>
    </row>
    <row r="2385" spans="1:1" x14ac:dyDescent="0.2">
      <c r="A2385" s="92"/>
    </row>
    <row r="2386" spans="1:1" x14ac:dyDescent="0.2">
      <c r="A2386" s="92"/>
    </row>
    <row r="2387" spans="1:1" x14ac:dyDescent="0.2">
      <c r="A2387" s="92"/>
    </row>
    <row r="2388" spans="1:1" x14ac:dyDescent="0.2">
      <c r="A2388" s="92"/>
    </row>
    <row r="2389" spans="1:1" x14ac:dyDescent="0.2">
      <c r="A2389" s="92"/>
    </row>
    <row r="2390" spans="1:1" x14ac:dyDescent="0.2">
      <c r="A2390" s="92"/>
    </row>
    <row r="2391" spans="1:1" x14ac:dyDescent="0.2">
      <c r="A2391" s="92"/>
    </row>
    <row r="2392" spans="1:1" x14ac:dyDescent="0.2">
      <c r="A2392" s="92"/>
    </row>
    <row r="2393" spans="1:1" x14ac:dyDescent="0.2">
      <c r="A2393" s="92"/>
    </row>
    <row r="2394" spans="1:1" x14ac:dyDescent="0.2">
      <c r="A2394" s="92"/>
    </row>
    <row r="2395" spans="1:1" x14ac:dyDescent="0.2">
      <c r="A2395" s="92"/>
    </row>
    <row r="2396" spans="1:1" x14ac:dyDescent="0.2">
      <c r="A2396" s="92"/>
    </row>
    <row r="2397" spans="1:1" x14ac:dyDescent="0.2">
      <c r="A2397" s="92"/>
    </row>
    <row r="2398" spans="1:1" x14ac:dyDescent="0.2">
      <c r="A2398" s="92"/>
    </row>
    <row r="2399" spans="1:1" x14ac:dyDescent="0.2">
      <c r="A2399" s="92"/>
    </row>
    <row r="2400" spans="1:1" x14ac:dyDescent="0.2">
      <c r="A2400" s="92"/>
    </row>
    <row r="2401" spans="1:1" x14ac:dyDescent="0.2">
      <c r="A2401" s="92"/>
    </row>
    <row r="2402" spans="1:1" x14ac:dyDescent="0.2">
      <c r="A2402" s="92"/>
    </row>
    <row r="2403" spans="1:1" x14ac:dyDescent="0.2">
      <c r="A2403" s="92"/>
    </row>
    <row r="2404" spans="1:1" x14ac:dyDescent="0.2">
      <c r="A2404" s="92"/>
    </row>
    <row r="2405" spans="1:1" x14ac:dyDescent="0.2">
      <c r="A2405" s="92"/>
    </row>
    <row r="2406" spans="1:1" x14ac:dyDescent="0.2">
      <c r="A2406" s="92"/>
    </row>
    <row r="2407" spans="1:1" x14ac:dyDescent="0.2">
      <c r="A2407" s="92"/>
    </row>
    <row r="2408" spans="1:1" x14ac:dyDescent="0.2">
      <c r="A2408" s="92"/>
    </row>
    <row r="2409" spans="1:1" x14ac:dyDescent="0.2">
      <c r="A2409" s="92"/>
    </row>
    <row r="2410" spans="1:1" x14ac:dyDescent="0.2">
      <c r="A2410" s="92"/>
    </row>
    <row r="2411" spans="1:1" x14ac:dyDescent="0.2">
      <c r="A2411" s="92"/>
    </row>
    <row r="2412" spans="1:1" x14ac:dyDescent="0.2">
      <c r="A2412" s="92"/>
    </row>
    <row r="2413" spans="1:1" x14ac:dyDescent="0.2">
      <c r="A2413" s="92"/>
    </row>
    <row r="2414" spans="1:1" x14ac:dyDescent="0.2">
      <c r="A2414" s="92"/>
    </row>
    <row r="2415" spans="1:1" x14ac:dyDescent="0.2">
      <c r="A2415" s="92"/>
    </row>
    <row r="2416" spans="1:1" x14ac:dyDescent="0.2">
      <c r="A2416" s="92"/>
    </row>
    <row r="2417" spans="1:1" x14ac:dyDescent="0.2">
      <c r="A2417" s="92"/>
    </row>
    <row r="2418" spans="1:1" x14ac:dyDescent="0.2">
      <c r="A2418" s="92"/>
    </row>
    <row r="2419" spans="1:1" x14ac:dyDescent="0.2">
      <c r="A2419" s="92"/>
    </row>
    <row r="2420" spans="1:1" x14ac:dyDescent="0.2">
      <c r="A2420" s="92"/>
    </row>
    <row r="2421" spans="1:1" x14ac:dyDescent="0.2">
      <c r="A2421" s="92"/>
    </row>
    <row r="2422" spans="1:1" x14ac:dyDescent="0.2">
      <c r="A2422" s="92"/>
    </row>
    <row r="2423" spans="1:1" x14ac:dyDescent="0.2">
      <c r="A2423" s="92"/>
    </row>
    <row r="2424" spans="1:1" x14ac:dyDescent="0.2">
      <c r="A2424" s="92"/>
    </row>
    <row r="2425" spans="1:1" x14ac:dyDescent="0.2">
      <c r="A2425" s="92"/>
    </row>
    <row r="2426" spans="1:1" x14ac:dyDescent="0.2">
      <c r="A2426" s="92"/>
    </row>
    <row r="2427" spans="1:1" x14ac:dyDescent="0.2">
      <c r="A2427" s="92"/>
    </row>
    <row r="2428" spans="1:1" x14ac:dyDescent="0.2">
      <c r="A2428" s="92"/>
    </row>
    <row r="2429" spans="1:1" x14ac:dyDescent="0.2">
      <c r="A2429" s="92"/>
    </row>
    <row r="2430" spans="1:1" x14ac:dyDescent="0.2">
      <c r="A2430" s="92"/>
    </row>
    <row r="2431" spans="1:1" x14ac:dyDescent="0.2">
      <c r="A2431" s="92"/>
    </row>
    <row r="2432" spans="1:1" x14ac:dyDescent="0.2">
      <c r="A2432" s="92"/>
    </row>
    <row r="2433" spans="1:1" x14ac:dyDescent="0.2">
      <c r="A2433" s="92"/>
    </row>
    <row r="2434" spans="1:1" x14ac:dyDescent="0.2">
      <c r="A2434" s="92"/>
    </row>
    <row r="2435" spans="1:1" x14ac:dyDescent="0.2">
      <c r="A2435" s="92"/>
    </row>
    <row r="2436" spans="1:1" x14ac:dyDescent="0.2">
      <c r="A2436" s="92"/>
    </row>
    <row r="2437" spans="1:1" x14ac:dyDescent="0.2">
      <c r="A2437" s="92"/>
    </row>
    <row r="2438" spans="1:1" x14ac:dyDescent="0.2">
      <c r="A2438" s="92"/>
    </row>
    <row r="2439" spans="1:1" x14ac:dyDescent="0.2">
      <c r="A2439" s="92"/>
    </row>
    <row r="2440" spans="1:1" x14ac:dyDescent="0.2">
      <c r="A2440" s="92"/>
    </row>
    <row r="2441" spans="1:1" x14ac:dyDescent="0.2">
      <c r="A2441" s="92"/>
    </row>
    <row r="2442" spans="1:1" x14ac:dyDescent="0.2">
      <c r="A2442" s="92"/>
    </row>
    <row r="2443" spans="1:1" x14ac:dyDescent="0.2">
      <c r="A2443" s="92"/>
    </row>
    <row r="2444" spans="1:1" x14ac:dyDescent="0.2">
      <c r="A2444" s="92"/>
    </row>
    <row r="2445" spans="1:1" x14ac:dyDescent="0.2">
      <c r="A2445" s="92"/>
    </row>
    <row r="2446" spans="1:1" x14ac:dyDescent="0.2">
      <c r="A2446" s="92"/>
    </row>
    <row r="2447" spans="1:1" x14ac:dyDescent="0.2">
      <c r="A2447" s="92"/>
    </row>
    <row r="2448" spans="1:1" x14ac:dyDescent="0.2">
      <c r="A2448" s="92"/>
    </row>
    <row r="2449" spans="1:1" x14ac:dyDescent="0.2">
      <c r="A2449" s="92"/>
    </row>
    <row r="2450" spans="1:1" x14ac:dyDescent="0.2">
      <c r="A2450" s="92"/>
    </row>
    <row r="2451" spans="1:1" x14ac:dyDescent="0.2">
      <c r="A2451" s="92"/>
    </row>
    <row r="2452" spans="1:1" x14ac:dyDescent="0.2">
      <c r="A2452" s="92"/>
    </row>
    <row r="2453" spans="1:1" x14ac:dyDescent="0.2">
      <c r="A2453" s="92"/>
    </row>
    <row r="2454" spans="1:1" x14ac:dyDescent="0.2">
      <c r="A2454" s="92"/>
    </row>
    <row r="2455" spans="1:1" x14ac:dyDescent="0.2">
      <c r="A2455" s="92"/>
    </row>
    <row r="2456" spans="1:1" x14ac:dyDescent="0.2">
      <c r="A2456" s="92"/>
    </row>
    <row r="2457" spans="1:1" x14ac:dyDescent="0.2">
      <c r="A2457" s="92"/>
    </row>
    <row r="2458" spans="1:1" x14ac:dyDescent="0.2">
      <c r="A2458" s="92"/>
    </row>
    <row r="2459" spans="1:1" x14ac:dyDescent="0.2">
      <c r="A2459" s="92"/>
    </row>
    <row r="2460" spans="1:1" x14ac:dyDescent="0.2">
      <c r="A2460" s="92"/>
    </row>
    <row r="2461" spans="1:1" x14ac:dyDescent="0.2">
      <c r="A2461" s="92"/>
    </row>
    <row r="2462" spans="1:1" x14ac:dyDescent="0.2">
      <c r="A2462" s="92"/>
    </row>
    <row r="2463" spans="1:1" x14ac:dyDescent="0.2">
      <c r="A2463" s="92"/>
    </row>
    <row r="2464" spans="1:1" x14ac:dyDescent="0.2">
      <c r="A2464" s="92"/>
    </row>
    <row r="2465" spans="1:1" x14ac:dyDescent="0.2">
      <c r="A2465" s="92"/>
    </row>
    <row r="2466" spans="1:1" x14ac:dyDescent="0.2">
      <c r="A2466" s="92"/>
    </row>
    <row r="2467" spans="1:1" x14ac:dyDescent="0.2">
      <c r="A2467" s="92"/>
    </row>
    <row r="2468" spans="1:1" x14ac:dyDescent="0.2">
      <c r="A2468" s="92"/>
    </row>
    <row r="2469" spans="1:1" x14ac:dyDescent="0.2">
      <c r="A2469" s="92"/>
    </row>
    <row r="2470" spans="1:1" x14ac:dyDescent="0.2">
      <c r="A2470" s="92"/>
    </row>
    <row r="2471" spans="1:1" x14ac:dyDescent="0.2">
      <c r="A2471" s="92"/>
    </row>
    <row r="2472" spans="1:1" x14ac:dyDescent="0.2">
      <c r="A2472" s="92"/>
    </row>
    <row r="2473" spans="1:1" x14ac:dyDescent="0.2">
      <c r="A2473" s="92"/>
    </row>
    <row r="2474" spans="1:1" x14ac:dyDescent="0.2">
      <c r="A2474" s="92"/>
    </row>
    <row r="2475" spans="1:1" x14ac:dyDescent="0.2">
      <c r="A2475" s="92"/>
    </row>
    <row r="2476" spans="1:1" x14ac:dyDescent="0.2">
      <c r="A2476" s="92"/>
    </row>
    <row r="2477" spans="1:1" x14ac:dyDescent="0.2">
      <c r="A2477" s="92"/>
    </row>
    <row r="2478" spans="1:1" x14ac:dyDescent="0.2">
      <c r="A2478" s="92"/>
    </row>
    <row r="2479" spans="1:1" x14ac:dyDescent="0.2">
      <c r="A2479" s="92"/>
    </row>
    <row r="2480" spans="1:1" x14ac:dyDescent="0.2">
      <c r="A2480" s="92"/>
    </row>
    <row r="2481" spans="1:1" x14ac:dyDescent="0.2">
      <c r="A2481" s="92"/>
    </row>
    <row r="2482" spans="1:1" x14ac:dyDescent="0.2">
      <c r="A2482" s="92"/>
    </row>
    <row r="2483" spans="1:1" x14ac:dyDescent="0.2">
      <c r="A2483" s="92"/>
    </row>
    <row r="2484" spans="1:1" x14ac:dyDescent="0.2">
      <c r="A2484" s="92"/>
    </row>
    <row r="2485" spans="1:1" x14ac:dyDescent="0.2">
      <c r="A2485" s="92"/>
    </row>
    <row r="2486" spans="1:1" x14ac:dyDescent="0.2">
      <c r="A2486" s="92"/>
    </row>
    <row r="2487" spans="1:1" x14ac:dyDescent="0.2">
      <c r="A2487" s="92"/>
    </row>
    <row r="2488" spans="1:1" x14ac:dyDescent="0.2">
      <c r="A2488" s="92"/>
    </row>
    <row r="2489" spans="1:1" x14ac:dyDescent="0.2">
      <c r="A2489" s="92"/>
    </row>
    <row r="2490" spans="1:1" x14ac:dyDescent="0.2">
      <c r="A2490" s="92"/>
    </row>
    <row r="2491" spans="1:1" x14ac:dyDescent="0.2">
      <c r="A2491" s="92"/>
    </row>
    <row r="2492" spans="1:1" x14ac:dyDescent="0.2">
      <c r="A2492" s="92"/>
    </row>
    <row r="2493" spans="1:1" x14ac:dyDescent="0.2">
      <c r="A2493" s="92"/>
    </row>
    <row r="2494" spans="1:1" x14ac:dyDescent="0.2">
      <c r="A2494" s="92"/>
    </row>
    <row r="2495" spans="1:1" x14ac:dyDescent="0.2">
      <c r="A2495" s="92"/>
    </row>
    <row r="2496" spans="1:1" x14ac:dyDescent="0.2">
      <c r="A2496" s="92"/>
    </row>
    <row r="2497" spans="1:1" x14ac:dyDescent="0.2">
      <c r="A2497" s="92"/>
    </row>
    <row r="2498" spans="1:1" x14ac:dyDescent="0.2">
      <c r="A2498" s="92"/>
    </row>
    <row r="2499" spans="1:1" x14ac:dyDescent="0.2">
      <c r="A2499" s="92"/>
    </row>
    <row r="2500" spans="1:1" x14ac:dyDescent="0.2">
      <c r="A2500" s="92"/>
    </row>
    <row r="2501" spans="1:1" x14ac:dyDescent="0.2">
      <c r="A2501" s="92"/>
    </row>
    <row r="2502" spans="1:1" x14ac:dyDescent="0.2">
      <c r="A2502" s="92"/>
    </row>
    <row r="2503" spans="1:1" x14ac:dyDescent="0.2">
      <c r="A2503" s="92"/>
    </row>
    <row r="2504" spans="1:1" x14ac:dyDescent="0.2">
      <c r="A2504" s="92"/>
    </row>
    <row r="2505" spans="1:1" x14ac:dyDescent="0.2">
      <c r="A2505" s="92"/>
    </row>
    <row r="2506" spans="1:1" x14ac:dyDescent="0.2">
      <c r="A2506" s="92"/>
    </row>
    <row r="2507" spans="1:1" x14ac:dyDescent="0.2">
      <c r="A2507" s="92"/>
    </row>
    <row r="2508" spans="1:1" x14ac:dyDescent="0.2">
      <c r="A2508" s="92"/>
    </row>
    <row r="2509" spans="1:1" x14ac:dyDescent="0.2">
      <c r="A2509" s="92"/>
    </row>
    <row r="2510" spans="1:1" x14ac:dyDescent="0.2">
      <c r="A2510" s="92"/>
    </row>
    <row r="2511" spans="1:1" x14ac:dyDescent="0.2">
      <c r="A2511" s="92"/>
    </row>
    <row r="2512" spans="1:1" x14ac:dyDescent="0.2">
      <c r="A2512" s="92"/>
    </row>
    <row r="2513" spans="1:1" x14ac:dyDescent="0.2">
      <c r="A2513" s="92"/>
    </row>
    <row r="2514" spans="1:1" x14ac:dyDescent="0.2">
      <c r="A2514" s="92"/>
    </row>
    <row r="2515" spans="1:1" x14ac:dyDescent="0.2">
      <c r="A2515" s="92"/>
    </row>
    <row r="2516" spans="1:1" x14ac:dyDescent="0.2">
      <c r="A2516" s="92"/>
    </row>
    <row r="2517" spans="1:1" x14ac:dyDescent="0.2">
      <c r="A2517" s="92"/>
    </row>
    <row r="2518" spans="1:1" x14ac:dyDescent="0.2">
      <c r="A2518" s="92"/>
    </row>
    <row r="2519" spans="1:1" x14ac:dyDescent="0.2">
      <c r="A2519" s="92"/>
    </row>
    <row r="2520" spans="1:1" x14ac:dyDescent="0.2">
      <c r="A2520" s="92"/>
    </row>
    <row r="2521" spans="1:1" x14ac:dyDescent="0.2">
      <c r="A2521" s="92"/>
    </row>
    <row r="2522" spans="1:1" x14ac:dyDescent="0.2">
      <c r="A2522" s="92"/>
    </row>
    <row r="2523" spans="1:1" x14ac:dyDescent="0.2">
      <c r="A2523" s="92"/>
    </row>
    <row r="2524" spans="1:1" x14ac:dyDescent="0.2">
      <c r="A2524" s="92"/>
    </row>
    <row r="2525" spans="1:1" x14ac:dyDescent="0.2">
      <c r="A2525" s="92"/>
    </row>
    <row r="2526" spans="1:1" x14ac:dyDescent="0.2">
      <c r="A2526" s="92"/>
    </row>
    <row r="2527" spans="1:1" x14ac:dyDescent="0.2">
      <c r="A2527" s="92"/>
    </row>
    <row r="2528" spans="1:1" x14ac:dyDescent="0.2">
      <c r="A2528" s="92"/>
    </row>
    <row r="2529" spans="1:1" x14ac:dyDescent="0.2">
      <c r="A2529" s="92"/>
    </row>
    <row r="2530" spans="1:1" x14ac:dyDescent="0.2">
      <c r="A2530" s="92"/>
    </row>
    <row r="2531" spans="1:1" x14ac:dyDescent="0.2">
      <c r="A2531" s="92"/>
    </row>
    <row r="2532" spans="1:1" x14ac:dyDescent="0.2">
      <c r="A2532" s="92"/>
    </row>
    <row r="2533" spans="1:1" x14ac:dyDescent="0.2">
      <c r="A2533" s="92"/>
    </row>
    <row r="2534" spans="1:1" x14ac:dyDescent="0.2">
      <c r="A2534" s="92"/>
    </row>
    <row r="2535" spans="1:1" x14ac:dyDescent="0.2">
      <c r="A2535" s="92"/>
    </row>
    <row r="2536" spans="1:1" x14ac:dyDescent="0.2">
      <c r="A2536" s="92"/>
    </row>
    <row r="2537" spans="1:1" x14ac:dyDescent="0.2">
      <c r="A2537" s="92"/>
    </row>
    <row r="2538" spans="1:1" x14ac:dyDescent="0.2">
      <c r="A2538" s="92"/>
    </row>
    <row r="2539" spans="1:1" x14ac:dyDescent="0.2">
      <c r="A2539" s="92"/>
    </row>
    <row r="2540" spans="1:1" x14ac:dyDescent="0.2">
      <c r="A2540" s="92"/>
    </row>
    <row r="2541" spans="1:1" x14ac:dyDescent="0.2">
      <c r="A2541" s="92"/>
    </row>
    <row r="2542" spans="1:1" x14ac:dyDescent="0.2">
      <c r="A2542" s="92"/>
    </row>
    <row r="2543" spans="1:1" x14ac:dyDescent="0.2">
      <c r="A2543" s="92"/>
    </row>
    <row r="2544" spans="1:1" x14ac:dyDescent="0.2">
      <c r="A2544" s="92"/>
    </row>
    <row r="2545" spans="1:1" x14ac:dyDescent="0.2">
      <c r="A2545" s="92"/>
    </row>
    <row r="2546" spans="1:1" x14ac:dyDescent="0.2">
      <c r="A2546" s="92"/>
    </row>
    <row r="2547" spans="1:1" x14ac:dyDescent="0.2">
      <c r="A2547" s="92"/>
    </row>
    <row r="2548" spans="1:1" x14ac:dyDescent="0.2">
      <c r="A2548" s="92"/>
    </row>
    <row r="2549" spans="1:1" x14ac:dyDescent="0.2">
      <c r="A2549" s="92"/>
    </row>
    <row r="2550" spans="1:1" x14ac:dyDescent="0.2">
      <c r="A2550" s="92"/>
    </row>
    <row r="2551" spans="1:1" x14ac:dyDescent="0.2">
      <c r="A2551" s="92"/>
    </row>
    <row r="2552" spans="1:1" x14ac:dyDescent="0.2">
      <c r="A2552" s="92"/>
    </row>
    <row r="2553" spans="1:1" x14ac:dyDescent="0.2">
      <c r="A2553" s="92"/>
    </row>
    <row r="2554" spans="1:1" x14ac:dyDescent="0.2">
      <c r="A2554" s="92"/>
    </row>
    <row r="2555" spans="1:1" x14ac:dyDescent="0.2">
      <c r="A2555" s="92"/>
    </row>
    <row r="2556" spans="1:1" x14ac:dyDescent="0.2">
      <c r="A2556" s="92"/>
    </row>
    <row r="2557" spans="1:1" x14ac:dyDescent="0.2">
      <c r="A2557" s="92"/>
    </row>
    <row r="2558" spans="1:1" x14ac:dyDescent="0.2">
      <c r="A2558" s="92"/>
    </row>
    <row r="2559" spans="1:1" x14ac:dyDescent="0.2">
      <c r="A2559" s="92"/>
    </row>
    <row r="2560" spans="1:1" x14ac:dyDescent="0.2">
      <c r="A2560" s="92"/>
    </row>
    <row r="2561" spans="1:1" x14ac:dyDescent="0.2">
      <c r="A2561" s="92"/>
    </row>
    <row r="2562" spans="1:1" x14ac:dyDescent="0.2">
      <c r="A2562" s="92"/>
    </row>
    <row r="2563" spans="1:1" x14ac:dyDescent="0.2">
      <c r="A2563" s="92"/>
    </row>
    <row r="2564" spans="1:1" x14ac:dyDescent="0.2">
      <c r="A2564" s="92"/>
    </row>
    <row r="2565" spans="1:1" x14ac:dyDescent="0.2">
      <c r="A2565" s="92"/>
    </row>
    <row r="2566" spans="1:1" x14ac:dyDescent="0.2">
      <c r="A2566" s="92"/>
    </row>
    <row r="2567" spans="1:1" x14ac:dyDescent="0.2">
      <c r="A2567" s="92"/>
    </row>
    <row r="2568" spans="1:1" x14ac:dyDescent="0.2">
      <c r="A2568" s="92"/>
    </row>
    <row r="2569" spans="1:1" x14ac:dyDescent="0.2">
      <c r="A2569" s="92"/>
    </row>
    <row r="2570" spans="1:1" x14ac:dyDescent="0.2">
      <c r="A2570" s="92"/>
    </row>
    <row r="2571" spans="1:1" x14ac:dyDescent="0.2">
      <c r="A2571" s="92"/>
    </row>
    <row r="2572" spans="1:1" x14ac:dyDescent="0.2">
      <c r="A2572" s="92"/>
    </row>
    <row r="2573" spans="1:1" x14ac:dyDescent="0.2">
      <c r="A2573" s="92"/>
    </row>
    <row r="2574" spans="1:1" x14ac:dyDescent="0.2">
      <c r="A2574" s="92"/>
    </row>
    <row r="2575" spans="1:1" x14ac:dyDescent="0.2">
      <c r="A2575" s="92"/>
    </row>
    <row r="2576" spans="1:1" x14ac:dyDescent="0.2">
      <c r="A2576" s="92"/>
    </row>
    <row r="2577" spans="1:1" x14ac:dyDescent="0.2">
      <c r="A2577" s="92"/>
    </row>
    <row r="2578" spans="1:1" x14ac:dyDescent="0.2">
      <c r="A2578" s="92"/>
    </row>
    <row r="2579" spans="1:1" x14ac:dyDescent="0.2">
      <c r="A2579" s="92"/>
    </row>
    <row r="2580" spans="1:1" x14ac:dyDescent="0.2">
      <c r="A2580" s="92"/>
    </row>
    <row r="2581" spans="1:1" x14ac:dyDescent="0.2">
      <c r="A2581" s="92"/>
    </row>
    <row r="2582" spans="1:1" x14ac:dyDescent="0.2">
      <c r="A2582" s="92"/>
    </row>
    <row r="2583" spans="1:1" x14ac:dyDescent="0.2">
      <c r="A2583" s="92"/>
    </row>
    <row r="2584" spans="1:1" x14ac:dyDescent="0.2">
      <c r="A2584" s="92"/>
    </row>
    <row r="2585" spans="1:1" x14ac:dyDescent="0.2">
      <c r="A2585" s="92"/>
    </row>
    <row r="2586" spans="1:1" x14ac:dyDescent="0.2">
      <c r="A2586" s="92"/>
    </row>
    <row r="2587" spans="1:1" x14ac:dyDescent="0.2">
      <c r="A2587" s="92"/>
    </row>
    <row r="2588" spans="1:1" x14ac:dyDescent="0.2">
      <c r="A2588" s="92"/>
    </row>
    <row r="2589" spans="1:1" x14ac:dyDescent="0.2">
      <c r="A2589" s="92"/>
    </row>
    <row r="2590" spans="1:1" x14ac:dyDescent="0.2">
      <c r="A2590" s="92"/>
    </row>
    <row r="2591" spans="1:1" x14ac:dyDescent="0.2">
      <c r="A2591" s="92"/>
    </row>
    <row r="2592" spans="1:1" x14ac:dyDescent="0.2">
      <c r="A2592" s="92"/>
    </row>
    <row r="2593" spans="1:1" x14ac:dyDescent="0.2">
      <c r="A2593" s="92"/>
    </row>
    <row r="2594" spans="1:1" x14ac:dyDescent="0.2">
      <c r="A2594" s="92"/>
    </row>
    <row r="2595" spans="1:1" x14ac:dyDescent="0.2">
      <c r="A2595" s="92"/>
    </row>
    <row r="2596" spans="1:1" x14ac:dyDescent="0.2">
      <c r="A2596" s="92"/>
    </row>
    <row r="2597" spans="1:1" x14ac:dyDescent="0.2">
      <c r="A2597" s="92"/>
    </row>
    <row r="2598" spans="1:1" x14ac:dyDescent="0.2">
      <c r="A2598" s="92"/>
    </row>
    <row r="2599" spans="1:1" x14ac:dyDescent="0.2">
      <c r="A2599" s="92"/>
    </row>
    <row r="2600" spans="1:1" x14ac:dyDescent="0.2">
      <c r="A2600" s="92"/>
    </row>
    <row r="2601" spans="1:1" x14ac:dyDescent="0.2">
      <c r="A2601" s="92"/>
    </row>
    <row r="2602" spans="1:1" x14ac:dyDescent="0.2">
      <c r="A2602" s="92"/>
    </row>
    <row r="2603" spans="1:1" x14ac:dyDescent="0.2">
      <c r="A2603" s="92"/>
    </row>
    <row r="2604" spans="1:1" x14ac:dyDescent="0.2">
      <c r="A2604" s="92"/>
    </row>
    <row r="2605" spans="1:1" x14ac:dyDescent="0.2">
      <c r="A2605" s="92"/>
    </row>
    <row r="2606" spans="1:1" x14ac:dyDescent="0.2">
      <c r="A2606" s="92"/>
    </row>
    <row r="2607" spans="1:1" x14ac:dyDescent="0.2">
      <c r="A2607" s="92"/>
    </row>
    <row r="2608" spans="1:1" x14ac:dyDescent="0.2">
      <c r="A2608" s="92"/>
    </row>
    <row r="2609" spans="1:1" x14ac:dyDescent="0.2">
      <c r="A2609" s="92"/>
    </row>
    <row r="2610" spans="1:1" x14ac:dyDescent="0.2">
      <c r="A2610" s="92"/>
    </row>
    <row r="2611" spans="1:1" x14ac:dyDescent="0.2">
      <c r="A2611" s="92"/>
    </row>
    <row r="2612" spans="1:1" x14ac:dyDescent="0.2">
      <c r="A2612" s="92"/>
    </row>
    <row r="2613" spans="1:1" x14ac:dyDescent="0.2">
      <c r="A2613" s="92"/>
    </row>
    <row r="2614" spans="1:1" x14ac:dyDescent="0.2">
      <c r="A2614" s="92"/>
    </row>
    <row r="2615" spans="1:1" x14ac:dyDescent="0.2">
      <c r="A2615" s="92"/>
    </row>
    <row r="2616" spans="1:1" x14ac:dyDescent="0.2">
      <c r="A2616" s="92"/>
    </row>
    <row r="2617" spans="1:1" x14ac:dyDescent="0.2">
      <c r="A2617" s="92"/>
    </row>
    <row r="2618" spans="1:1" x14ac:dyDescent="0.2">
      <c r="A2618" s="92"/>
    </row>
    <row r="2619" spans="1:1" x14ac:dyDescent="0.2">
      <c r="A2619" s="92"/>
    </row>
    <row r="2620" spans="1:1" x14ac:dyDescent="0.2">
      <c r="A2620" s="92"/>
    </row>
    <row r="2621" spans="1:1" x14ac:dyDescent="0.2">
      <c r="A2621" s="92"/>
    </row>
    <row r="2622" spans="1:1" x14ac:dyDescent="0.2">
      <c r="A2622" s="92"/>
    </row>
    <row r="2623" spans="1:1" x14ac:dyDescent="0.2">
      <c r="A2623" s="92"/>
    </row>
    <row r="2624" spans="1:1" x14ac:dyDescent="0.2">
      <c r="A2624" s="92"/>
    </row>
    <row r="2625" spans="1:1" x14ac:dyDescent="0.2">
      <c r="A2625" s="92"/>
    </row>
    <row r="2626" spans="1:1" x14ac:dyDescent="0.2">
      <c r="A2626" s="92"/>
    </row>
    <row r="2627" spans="1:1" x14ac:dyDescent="0.2">
      <c r="A2627" s="92"/>
    </row>
    <row r="2628" spans="1:1" x14ac:dyDescent="0.2">
      <c r="A2628" s="92"/>
    </row>
    <row r="2629" spans="1:1" x14ac:dyDescent="0.2">
      <c r="A2629" s="92"/>
    </row>
    <row r="2630" spans="1:1" x14ac:dyDescent="0.2">
      <c r="A2630" s="92"/>
    </row>
    <row r="2631" spans="1:1" x14ac:dyDescent="0.2">
      <c r="A2631" s="92"/>
    </row>
    <row r="2632" spans="1:1" x14ac:dyDescent="0.2">
      <c r="A2632" s="92"/>
    </row>
    <row r="2633" spans="1:1" x14ac:dyDescent="0.2">
      <c r="A2633" s="92"/>
    </row>
    <row r="2634" spans="1:1" x14ac:dyDescent="0.2">
      <c r="A2634" s="92"/>
    </row>
    <row r="2635" spans="1:1" x14ac:dyDescent="0.2">
      <c r="A2635" s="92"/>
    </row>
    <row r="2636" spans="1:1" x14ac:dyDescent="0.2">
      <c r="A2636" s="92"/>
    </row>
    <row r="2637" spans="1:1" x14ac:dyDescent="0.2">
      <c r="A2637" s="92"/>
    </row>
    <row r="2638" spans="1:1" x14ac:dyDescent="0.2">
      <c r="A2638" s="92"/>
    </row>
    <row r="2639" spans="1:1" x14ac:dyDescent="0.2">
      <c r="A2639" s="92"/>
    </row>
    <row r="2640" spans="1:1" x14ac:dyDescent="0.2">
      <c r="A2640" s="92"/>
    </row>
    <row r="2641" spans="1:1" x14ac:dyDescent="0.2">
      <c r="A2641" s="92"/>
    </row>
    <row r="2642" spans="1:1" x14ac:dyDescent="0.2">
      <c r="A2642" s="92"/>
    </row>
    <row r="2643" spans="1:1" x14ac:dyDescent="0.2">
      <c r="A2643" s="92"/>
    </row>
    <row r="2644" spans="1:1" x14ac:dyDescent="0.2">
      <c r="A2644" s="92"/>
    </row>
    <row r="2645" spans="1:1" x14ac:dyDescent="0.2">
      <c r="A2645" s="92"/>
    </row>
    <row r="2646" spans="1:1" x14ac:dyDescent="0.2">
      <c r="A2646" s="92"/>
    </row>
    <row r="2647" spans="1:1" x14ac:dyDescent="0.2">
      <c r="A2647" s="92"/>
    </row>
    <row r="2648" spans="1:1" x14ac:dyDescent="0.2">
      <c r="A2648" s="92"/>
    </row>
    <row r="2649" spans="1:1" x14ac:dyDescent="0.2">
      <c r="A2649" s="92"/>
    </row>
    <row r="2650" spans="1:1" x14ac:dyDescent="0.2">
      <c r="A2650" s="92"/>
    </row>
    <row r="2651" spans="1:1" x14ac:dyDescent="0.2">
      <c r="A2651" s="92"/>
    </row>
    <row r="2652" spans="1:1" x14ac:dyDescent="0.2">
      <c r="A2652" s="92"/>
    </row>
    <row r="2653" spans="1:1" x14ac:dyDescent="0.2">
      <c r="A2653" s="92"/>
    </row>
    <row r="2654" spans="1:1" x14ac:dyDescent="0.2">
      <c r="A2654" s="92"/>
    </row>
    <row r="2655" spans="1:1" x14ac:dyDescent="0.2">
      <c r="A2655" s="92"/>
    </row>
    <row r="2656" spans="1:1" x14ac:dyDescent="0.2">
      <c r="A2656" s="92"/>
    </row>
    <row r="2657" spans="1:1" x14ac:dyDescent="0.2">
      <c r="A2657" s="92"/>
    </row>
    <row r="2658" spans="1:1" x14ac:dyDescent="0.2">
      <c r="A2658" s="92"/>
    </row>
    <row r="2659" spans="1:1" x14ac:dyDescent="0.2">
      <c r="A2659" s="92"/>
    </row>
    <row r="2660" spans="1:1" x14ac:dyDescent="0.2">
      <c r="A2660" s="92"/>
    </row>
    <row r="2661" spans="1:1" x14ac:dyDescent="0.2">
      <c r="A2661" s="92"/>
    </row>
    <row r="2662" spans="1:1" x14ac:dyDescent="0.2">
      <c r="A2662" s="92"/>
    </row>
    <row r="2663" spans="1:1" x14ac:dyDescent="0.2">
      <c r="A2663" s="92"/>
    </row>
    <row r="2664" spans="1:1" x14ac:dyDescent="0.2">
      <c r="A2664" s="92"/>
    </row>
    <row r="2665" spans="1:1" x14ac:dyDescent="0.2">
      <c r="A2665" s="92"/>
    </row>
    <row r="2666" spans="1:1" x14ac:dyDescent="0.2">
      <c r="A2666" s="92"/>
    </row>
    <row r="2667" spans="1:1" x14ac:dyDescent="0.2">
      <c r="A2667" s="92"/>
    </row>
    <row r="2668" spans="1:1" x14ac:dyDescent="0.2">
      <c r="A2668" s="92"/>
    </row>
    <row r="2669" spans="1:1" x14ac:dyDescent="0.2">
      <c r="A2669" s="92"/>
    </row>
    <row r="2670" spans="1:1" x14ac:dyDescent="0.2">
      <c r="A2670" s="92"/>
    </row>
    <row r="2671" spans="1:1" x14ac:dyDescent="0.2">
      <c r="A2671" s="92"/>
    </row>
    <row r="2672" spans="1:1" x14ac:dyDescent="0.2">
      <c r="A2672" s="92"/>
    </row>
    <row r="2673" spans="1:1" x14ac:dyDescent="0.2">
      <c r="A2673" s="92"/>
    </row>
    <row r="2674" spans="1:1" x14ac:dyDescent="0.2">
      <c r="A2674" s="92"/>
    </row>
    <row r="2675" spans="1:1" x14ac:dyDescent="0.2">
      <c r="A2675" s="92"/>
    </row>
    <row r="2676" spans="1:1" x14ac:dyDescent="0.2">
      <c r="A2676" s="92"/>
    </row>
    <row r="2677" spans="1:1" x14ac:dyDescent="0.2">
      <c r="A2677" s="92"/>
    </row>
    <row r="2678" spans="1:1" x14ac:dyDescent="0.2">
      <c r="A2678" s="92"/>
    </row>
    <row r="2679" spans="1:1" x14ac:dyDescent="0.2">
      <c r="A2679" s="92"/>
    </row>
    <row r="2680" spans="1:1" x14ac:dyDescent="0.2">
      <c r="A2680" s="92"/>
    </row>
    <row r="2681" spans="1:1" x14ac:dyDescent="0.2">
      <c r="A2681" s="92"/>
    </row>
    <row r="2682" spans="1:1" x14ac:dyDescent="0.2">
      <c r="A2682" s="92"/>
    </row>
    <row r="2683" spans="1:1" x14ac:dyDescent="0.2">
      <c r="A2683" s="92"/>
    </row>
    <row r="2684" spans="1:1" x14ac:dyDescent="0.2">
      <c r="A2684" s="92"/>
    </row>
    <row r="2685" spans="1:1" x14ac:dyDescent="0.2">
      <c r="A2685" s="92"/>
    </row>
    <row r="2686" spans="1:1" x14ac:dyDescent="0.2">
      <c r="A2686" s="92"/>
    </row>
    <row r="2687" spans="1:1" x14ac:dyDescent="0.2">
      <c r="A2687" s="92"/>
    </row>
    <row r="2688" spans="1:1" x14ac:dyDescent="0.2">
      <c r="A2688" s="92"/>
    </row>
    <row r="2689" spans="1:1" x14ac:dyDescent="0.2">
      <c r="A2689" s="92"/>
    </row>
    <row r="2690" spans="1:1" x14ac:dyDescent="0.2">
      <c r="A2690" s="92"/>
    </row>
    <row r="2691" spans="1:1" x14ac:dyDescent="0.2">
      <c r="A2691" s="92"/>
    </row>
    <row r="2692" spans="1:1" x14ac:dyDescent="0.2">
      <c r="A2692" s="92"/>
    </row>
    <row r="2693" spans="1:1" x14ac:dyDescent="0.2">
      <c r="A2693" s="92"/>
    </row>
    <row r="2694" spans="1:1" x14ac:dyDescent="0.2">
      <c r="A2694" s="92"/>
    </row>
    <row r="2695" spans="1:1" x14ac:dyDescent="0.2">
      <c r="A2695" s="92"/>
    </row>
    <row r="2696" spans="1:1" x14ac:dyDescent="0.2">
      <c r="A2696" s="92"/>
    </row>
    <row r="2697" spans="1:1" x14ac:dyDescent="0.2">
      <c r="A2697" s="92"/>
    </row>
    <row r="2698" spans="1:1" x14ac:dyDescent="0.2">
      <c r="A2698" s="92"/>
    </row>
    <row r="2699" spans="1:1" x14ac:dyDescent="0.2">
      <c r="A2699" s="92"/>
    </row>
    <row r="2700" spans="1:1" x14ac:dyDescent="0.2">
      <c r="A2700" s="92"/>
    </row>
    <row r="2701" spans="1:1" x14ac:dyDescent="0.2">
      <c r="A2701" s="92"/>
    </row>
    <row r="2702" spans="1:1" x14ac:dyDescent="0.2">
      <c r="A2702" s="92"/>
    </row>
    <row r="2703" spans="1:1" x14ac:dyDescent="0.2">
      <c r="A2703" s="92"/>
    </row>
    <row r="2704" spans="1:1" x14ac:dyDescent="0.2">
      <c r="A2704" s="92"/>
    </row>
    <row r="2705" spans="1:1" x14ac:dyDescent="0.2">
      <c r="A2705" s="92"/>
    </row>
    <row r="2706" spans="1:1" x14ac:dyDescent="0.2">
      <c r="A2706" s="92"/>
    </row>
    <row r="2707" spans="1:1" x14ac:dyDescent="0.2">
      <c r="A2707" s="92"/>
    </row>
    <row r="2708" spans="1:1" x14ac:dyDescent="0.2">
      <c r="A2708" s="92"/>
    </row>
    <row r="2709" spans="1:1" x14ac:dyDescent="0.2">
      <c r="A2709" s="92"/>
    </row>
    <row r="2710" spans="1:1" x14ac:dyDescent="0.2">
      <c r="A2710" s="92"/>
    </row>
    <row r="2711" spans="1:1" x14ac:dyDescent="0.2">
      <c r="A2711" s="92"/>
    </row>
    <row r="2712" spans="1:1" x14ac:dyDescent="0.2">
      <c r="A2712" s="92"/>
    </row>
    <row r="2713" spans="1:1" x14ac:dyDescent="0.2">
      <c r="A2713" s="92"/>
    </row>
    <row r="2714" spans="1:1" x14ac:dyDescent="0.2">
      <c r="A2714" s="92"/>
    </row>
    <row r="2715" spans="1:1" x14ac:dyDescent="0.2">
      <c r="A2715" s="92"/>
    </row>
    <row r="2716" spans="1:1" x14ac:dyDescent="0.2">
      <c r="A2716" s="92"/>
    </row>
    <row r="2717" spans="1:1" x14ac:dyDescent="0.2">
      <c r="A2717" s="92"/>
    </row>
    <row r="2718" spans="1:1" x14ac:dyDescent="0.2">
      <c r="A2718" s="92"/>
    </row>
    <row r="2719" spans="1:1" x14ac:dyDescent="0.2">
      <c r="A2719" s="92"/>
    </row>
    <row r="2720" spans="1:1" x14ac:dyDescent="0.2">
      <c r="A2720" s="92"/>
    </row>
    <row r="2721" spans="1:1" x14ac:dyDescent="0.2">
      <c r="A2721" s="92"/>
    </row>
    <row r="2722" spans="1:1" x14ac:dyDescent="0.2">
      <c r="A2722" s="92"/>
    </row>
    <row r="2723" spans="1:1" x14ac:dyDescent="0.2">
      <c r="A2723" s="92"/>
    </row>
    <row r="2724" spans="1:1" x14ac:dyDescent="0.2">
      <c r="A2724" s="92"/>
    </row>
    <row r="2725" spans="1:1" x14ac:dyDescent="0.2">
      <c r="A2725" s="92"/>
    </row>
    <row r="2726" spans="1:1" x14ac:dyDescent="0.2">
      <c r="A2726" s="92"/>
    </row>
    <row r="2727" spans="1:1" x14ac:dyDescent="0.2">
      <c r="A2727" s="92"/>
    </row>
    <row r="2728" spans="1:1" x14ac:dyDescent="0.2">
      <c r="A2728" s="92"/>
    </row>
    <row r="2729" spans="1:1" x14ac:dyDescent="0.2">
      <c r="A2729" s="92"/>
    </row>
    <row r="2730" spans="1:1" x14ac:dyDescent="0.2">
      <c r="A2730" s="92"/>
    </row>
    <row r="2731" spans="1:1" x14ac:dyDescent="0.2">
      <c r="A2731" s="92"/>
    </row>
    <row r="2732" spans="1:1" x14ac:dyDescent="0.2">
      <c r="A2732" s="92"/>
    </row>
    <row r="2733" spans="1:1" x14ac:dyDescent="0.2">
      <c r="A2733" s="92"/>
    </row>
    <row r="2734" spans="1:1" x14ac:dyDescent="0.2">
      <c r="A2734" s="92"/>
    </row>
    <row r="2735" spans="1:1" x14ac:dyDescent="0.2">
      <c r="A2735" s="92"/>
    </row>
    <row r="2736" spans="1:1" x14ac:dyDescent="0.2">
      <c r="A2736" s="92"/>
    </row>
    <row r="2737" spans="1:1" x14ac:dyDescent="0.2">
      <c r="A2737" s="92"/>
    </row>
    <row r="2738" spans="1:1" x14ac:dyDescent="0.2">
      <c r="A2738" s="92"/>
    </row>
    <row r="2739" spans="1:1" x14ac:dyDescent="0.2">
      <c r="A2739" s="92"/>
    </row>
    <row r="2740" spans="1:1" x14ac:dyDescent="0.2">
      <c r="A2740" s="92"/>
    </row>
    <row r="2741" spans="1:1" x14ac:dyDescent="0.2">
      <c r="A2741" s="92"/>
    </row>
    <row r="2742" spans="1:1" x14ac:dyDescent="0.2">
      <c r="A2742" s="92"/>
    </row>
    <row r="2743" spans="1:1" x14ac:dyDescent="0.2">
      <c r="A2743" s="92"/>
    </row>
    <row r="2744" spans="1:1" x14ac:dyDescent="0.2">
      <c r="A2744" s="92"/>
    </row>
    <row r="2745" spans="1:1" x14ac:dyDescent="0.2">
      <c r="A2745" s="92"/>
    </row>
    <row r="2746" spans="1:1" x14ac:dyDescent="0.2">
      <c r="A2746" s="92"/>
    </row>
    <row r="2747" spans="1:1" x14ac:dyDescent="0.2">
      <c r="A2747" s="92"/>
    </row>
    <row r="2748" spans="1:1" x14ac:dyDescent="0.2">
      <c r="A2748" s="92"/>
    </row>
    <row r="2749" spans="1:1" x14ac:dyDescent="0.2">
      <c r="A2749" s="92"/>
    </row>
    <row r="2750" spans="1:1" x14ac:dyDescent="0.2">
      <c r="A2750" s="92"/>
    </row>
    <row r="2751" spans="1:1" x14ac:dyDescent="0.2">
      <c r="A2751" s="92"/>
    </row>
    <row r="2752" spans="1:1" x14ac:dyDescent="0.2">
      <c r="A2752" s="9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C1" workbookViewId="0">
      <selection activeCell="K27" sqref="K27"/>
    </sheetView>
  </sheetViews>
  <sheetFormatPr baseColWidth="10" defaultRowHeight="16" x14ac:dyDescent="0.2"/>
  <cols>
    <col min="1" max="1" width="19.83203125" style="53" bestFit="1" customWidth="1"/>
    <col min="2" max="2" width="17.33203125" style="53" bestFit="1" customWidth="1"/>
    <col min="3" max="3" width="18.1640625" style="53" bestFit="1" customWidth="1"/>
    <col min="4" max="4" width="20.5" style="53" bestFit="1" customWidth="1"/>
    <col min="5" max="5" width="18.1640625" style="53" bestFit="1" customWidth="1"/>
    <col min="6" max="6" width="14.33203125" style="53" bestFit="1" customWidth="1"/>
    <col min="7" max="7" width="16.5" style="53" bestFit="1" customWidth="1"/>
    <col min="8" max="8" width="17" style="53" bestFit="1" customWidth="1"/>
    <col min="9" max="9" width="10.83203125" style="53"/>
    <col min="10" max="10" width="16.6640625" style="53" bestFit="1" customWidth="1"/>
    <col min="11" max="11" width="25.6640625" style="53" bestFit="1" customWidth="1"/>
    <col min="12" max="12" width="3" style="53" customWidth="1"/>
    <col min="13" max="13" width="25.83203125" style="53" bestFit="1" customWidth="1"/>
    <col min="14" max="14" width="20.6640625" style="53" customWidth="1"/>
    <col min="15" max="15" width="18" style="53" customWidth="1"/>
    <col min="16" max="17" width="10.83203125" style="53"/>
    <col min="18" max="18" width="27.5" style="53" bestFit="1" customWidth="1"/>
    <col min="19" max="19" width="3.5" style="53" customWidth="1"/>
    <col min="20" max="22" width="10.83203125" style="53"/>
    <col min="23" max="23" width="18.83203125" style="53" bestFit="1" customWidth="1"/>
    <col min="24" max="24" width="10.83203125" style="53"/>
    <col min="25" max="25" width="3.33203125" customWidth="1"/>
    <col min="27" max="27" width="15.83203125" bestFit="1" customWidth="1"/>
    <col min="29" max="29" width="2.6640625" customWidth="1"/>
    <col min="33" max="33" width="3.6640625" customWidth="1"/>
  </cols>
  <sheetData>
    <row r="1" spans="1:35" s="58" customFormat="1" ht="57" x14ac:dyDescent="0.2">
      <c r="A1" s="55" t="s">
        <v>133</v>
      </c>
      <c r="B1" s="56" t="s">
        <v>141</v>
      </c>
      <c r="C1" s="56" t="s">
        <v>142</v>
      </c>
      <c r="D1" s="56" t="s">
        <v>143</v>
      </c>
      <c r="E1" s="56" t="s">
        <v>144</v>
      </c>
      <c r="F1" s="56" t="s">
        <v>145</v>
      </c>
      <c r="G1" s="56" t="s">
        <v>146</v>
      </c>
      <c r="H1" s="56" t="s">
        <v>147</v>
      </c>
      <c r="I1" s="56" t="s">
        <v>150</v>
      </c>
      <c r="J1" s="56" t="s">
        <v>148</v>
      </c>
      <c r="K1" s="56" t="s">
        <v>149</v>
      </c>
      <c r="L1" s="57"/>
      <c r="M1" s="56" t="s">
        <v>151</v>
      </c>
      <c r="N1" s="56" t="s">
        <v>152</v>
      </c>
      <c r="O1" s="56" t="s">
        <v>153</v>
      </c>
      <c r="P1" s="56" t="s">
        <v>154</v>
      </c>
      <c r="Q1" s="56" t="s">
        <v>157</v>
      </c>
      <c r="R1" s="55" t="s">
        <v>158</v>
      </c>
      <c r="S1" s="62"/>
      <c r="T1" s="59" t="s">
        <v>161</v>
      </c>
      <c r="U1" s="59" t="s">
        <v>162</v>
      </c>
      <c r="V1" s="59" t="s">
        <v>163</v>
      </c>
      <c r="W1" s="61" t="s">
        <v>164</v>
      </c>
      <c r="X1" s="59" t="s">
        <v>165</v>
      </c>
      <c r="Y1" s="62"/>
      <c r="Z1" s="59" t="s">
        <v>166</v>
      </c>
      <c r="AA1" s="58" t="s">
        <v>167</v>
      </c>
      <c r="AB1" s="59" t="s">
        <v>168</v>
      </c>
      <c r="AC1" s="62"/>
      <c r="AD1" s="59" t="s">
        <v>169</v>
      </c>
      <c r="AE1" s="59" t="s">
        <v>170</v>
      </c>
      <c r="AF1" s="59" t="s">
        <v>171</v>
      </c>
      <c r="AG1" s="62"/>
      <c r="AH1" s="59" t="s">
        <v>172</v>
      </c>
      <c r="AI1" s="59" t="s">
        <v>173</v>
      </c>
    </row>
    <row r="2" spans="1:35" x14ac:dyDescent="0.2">
      <c r="A2" s="53" t="s">
        <v>115</v>
      </c>
      <c r="B2" s="53">
        <f>C2+D2+E2</f>
        <v>7</v>
      </c>
      <c r="C2" s="53">
        <f t="shared" ref="C2:C19" si="0">COUNTIFS(EQUIPO_LOCAL,$A2, GANADOR,"Local")+COUNTIFS(EQUIPO_VISITANTE,$A2,GANADOR,"Visitante")</f>
        <v>2</v>
      </c>
      <c r="D2" s="53">
        <f t="shared" ref="D2:D19" si="1">COUNTIFS(EQUIPO_LOCAL,$A2, GANADOR,"Empate")+COUNTIFS(EQUIPO_VISITANTE,$A2,GANADOR,"Empate")</f>
        <v>2</v>
      </c>
      <c r="E2" s="53">
        <f t="shared" ref="E2:E19" si="2">COUNTIFS(EQUIPO_LOCAL,$A2, GANADOR,"Visitante")+COUNTIFS(EQUIPO_VISITANTE,$A2,GANADOR,"Local")</f>
        <v>3</v>
      </c>
      <c r="F2" s="53">
        <f t="shared" ref="F2:F19" si="3">SUMIFS(GOLES_LOCAL,EQUIPO_LOCAL,$A2)+SUMIFS(GOLES_VISITANTE,EQUIPO_VISITANTE,$A2)</f>
        <v>6</v>
      </c>
      <c r="G2" s="53">
        <f t="shared" ref="G2:G19" si="4">SUMIFS(GOLES_VISITANTE,EQUIPO_LOCAL,$A2)+SUMIFS(GOLES_LOCAL,EQUIPO_VISITANTE,$A2)</f>
        <v>7</v>
      </c>
      <c r="H2" s="53">
        <f>F2-G2</f>
        <v>-1</v>
      </c>
      <c r="I2" s="53">
        <f>3*C2+1*D2</f>
        <v>8</v>
      </c>
      <c r="J2" s="53">
        <f>COUNTIF(I$2:I$19,"&gt;"&amp;I2)+1</f>
        <v>9</v>
      </c>
      <c r="K2" s="53" t="str">
        <f>IF(COUNTIF(J$2:J$19,J2)=1,"-","Pos."&amp;J2&amp;"("&amp;COUNTIF(J$2:J$19,J2)&amp;")")</f>
        <v>Pos.9(3)</v>
      </c>
      <c r="L2" s="64"/>
      <c r="M2" s="53">
        <f>IF($K2="-","-",COUNTIFS(EQUIPO_LOCAL,$A2, GANADOR,"Local",Grupo_de_Empate__A_priori__Equipo_Visitante,$K2)+COUNTIFS(EQUIPO_VISITANTE,$A2,GANADOR,"Visitante",Grupo_de_Empate__A_priori__Equipo_Local,$K2))</f>
        <v>0</v>
      </c>
      <c r="N2" s="53">
        <f t="shared" ref="N2:N19" si="5">IF($K2="-","-",COUNTIFS(EQUIPO_LOCAL,$A2, GANADOR,"Empate",Grupo_de_Empate__A_priori__Equipo_Visitante,$K2)+COUNTIFS(EQUIPO_VISITANTE,$A2,GANADOR,"Empate",Grupo_de_Empate__A_priori__Equipo_Local,$K2))</f>
        <v>0</v>
      </c>
      <c r="O2" s="53">
        <f t="shared" ref="O2:O19" si="6">IF($K2="-","-",COUNTIFS(EQUIPO_LOCAL,$A2, GANADOR,"Visitante",Grupo_de_Empate__A_priori__Equipo_Visitante,$K2)+COUNTIFS(EQUIPO_VISITANTE,$A2,GANADOR,"Local",Grupo_de_Empate__A_priori__Equipo_Local,$K2))</f>
        <v>0</v>
      </c>
      <c r="P2" s="53">
        <f>IF(K2="-","-",3*M2+1*N2)</f>
        <v>0</v>
      </c>
      <c r="Q2" s="53">
        <f>$J2+COUNTIFS(K$2:K$19,K2,$P$2:$P$19,"&gt;"&amp;P2)</f>
        <v>10</v>
      </c>
      <c r="R2" s="53" t="str">
        <f>IF(COUNTIF(Q$2:Q$19,Q2)=1,"-","Pos."&amp;Q2&amp;"("&amp;COUNTIF(Q$2:Q$19,Q2)&amp;")")</f>
        <v>Pos.10(2)</v>
      </c>
      <c r="S2" s="65"/>
      <c r="T2" s="53">
        <f>IF(R2="-","-",SUMIFS(GOLES_LOCAL,EQUIPO_LOCAL,$A2,Grupo_de_Empate_Criterio_1__Equipo_Visitante,$R2)+SUMIFS(GOLES_VISITANTE,EQUIPO_VISITANTE,$A2,Grupo_de_Empate__Criterio_1__Equipo_Local,$R2))</f>
        <v>0</v>
      </c>
      <c r="U2" s="53">
        <f t="shared" ref="U2:U19" si="7">IF(R2="-","-",SUMIFS(GOLES_VISITANTE,EQUIPO_LOCAL,$A2,Grupo_de_Empate_Criterio_1__Equipo_Visitante,$R2)+SUMIFS(GOLES_LOCAL,EQUIPO_VISITANTE,$A2,Grupo_de_Empate__Criterio_1__Equipo_Local,$R2))</f>
        <v>0</v>
      </c>
      <c r="V2" s="53">
        <f>IF($R2="-","-",T2-U2)</f>
        <v>0</v>
      </c>
      <c r="W2" s="53">
        <f>Q2+COUNTIFS(R$2:R$19,R2,V$2:V$19,"&gt;"&amp;V2)</f>
        <v>10</v>
      </c>
      <c r="X2" s="53" t="str">
        <f>IF(COUNTIF(W$2:W$19,W2)=1,"-","Pos."&amp;W2&amp;"("&amp;COUNTIF(W$2:W$19,W2)&amp;")")</f>
        <v>Pos.10(2)</v>
      </c>
      <c r="Y2" s="63"/>
      <c r="Z2" s="53">
        <f>IF(X2="-","-",H2)</f>
        <v>-1</v>
      </c>
      <c r="AA2" s="53">
        <f>W2+COUNTIFS(X$2:X$19,X2,Z$2:Z$19,"&gt;"&amp;Z2)</f>
        <v>11</v>
      </c>
      <c r="AB2" s="53" t="str">
        <f>IF(COUNTIF(AA$2:AA$19,AA2)=1,"-","Pos."&amp;AA2&amp;"("&amp;COUNTIF(AA$2:AA$19,AA2)&amp;")")</f>
        <v>-</v>
      </c>
      <c r="AC2" s="65"/>
      <c r="AD2" s="53" t="str">
        <f>IF(AB2="-","-",F2)</f>
        <v>-</v>
      </c>
      <c r="AE2" s="53">
        <f>AA2+COUNTIFS(AB$2:AB$19,AB2,AD$2:AD$19,"&gt;"&amp;AD2)</f>
        <v>11</v>
      </c>
      <c r="AF2" s="53" t="str">
        <f>IF(COUNTIF(AE$2:AE$19,AE2)=1,"-","Pos."&amp;AE2&amp;"("&amp;COUNTIF(AE$2:AE$19,AE2)&amp;")")</f>
        <v>-</v>
      </c>
      <c r="AG2" s="65"/>
      <c r="AH2" s="53" t="str">
        <f>IF(AF2="-","-",COUNTIF(A$2:A$19,"&lt;"&amp;A2))</f>
        <v>-</v>
      </c>
      <c r="AI2" s="53">
        <f>AE2+COUNTIFS(AF$2:AF$19,AF2,AH$2:AH$19,"&lt;"&amp;AH2)</f>
        <v>11</v>
      </c>
    </row>
    <row r="3" spans="1:35" x14ac:dyDescent="0.2">
      <c r="A3" s="53" t="s">
        <v>127</v>
      </c>
      <c r="B3" s="53">
        <f t="shared" ref="B3:B19" si="8">C3+D3+E3</f>
        <v>7</v>
      </c>
      <c r="C3" s="53">
        <f t="shared" si="0"/>
        <v>2</v>
      </c>
      <c r="D3" s="53">
        <f t="shared" si="1"/>
        <v>2</v>
      </c>
      <c r="E3" s="53">
        <f t="shared" si="2"/>
        <v>3</v>
      </c>
      <c r="F3" s="53">
        <f t="shared" si="3"/>
        <v>8</v>
      </c>
      <c r="G3" s="53">
        <f t="shared" si="4"/>
        <v>8</v>
      </c>
      <c r="H3" s="53">
        <f t="shared" ref="H3:H19" si="9">F3-G3</f>
        <v>0</v>
      </c>
      <c r="I3" s="53">
        <f t="shared" ref="I3:I19" si="10">3*C3+1*D3</f>
        <v>8</v>
      </c>
      <c r="J3" s="53">
        <f t="shared" ref="J3:J19" si="11">COUNTIF(I$2:I$19,"&gt;"&amp;I3)+1</f>
        <v>9</v>
      </c>
      <c r="K3" s="53" t="str">
        <f t="shared" ref="K3:K19" si="12">IF(COUNTIF(J$2:J$19,J3)=1,"-","Pos."&amp;J3&amp;"("&amp;COUNTIF(J$2:J$19,J3)&amp;")")</f>
        <v>Pos.9(3)</v>
      </c>
      <c r="L3" s="64"/>
      <c r="M3" s="53">
        <f t="shared" ref="M3:M19" si="13">IF($K3="-","-",COUNTIFS(EQUIPO_LOCAL,$A3, GANADOR,"Local",Grupo_de_Empate__A_priori__Equipo_Visitante,$K3)+COUNTIFS(EQUIPO_VISITANTE,$A3,GANADOR,"Visitante",Grupo_de_Empate__A_priori__Equipo_Local,$K3))</f>
        <v>0</v>
      </c>
      <c r="N3" s="53">
        <f t="shared" si="5"/>
        <v>0</v>
      </c>
      <c r="O3" s="53">
        <f t="shared" si="6"/>
        <v>1</v>
      </c>
      <c r="P3" s="53">
        <f t="shared" ref="P3:P19" si="14">IF(K3="-","-",3*M3+1*N3)</f>
        <v>0</v>
      </c>
      <c r="Q3" s="53">
        <f t="shared" ref="Q3:Q19" si="15">$J3+COUNTIFS(K$2:K$19,K3,$P$2:$P$19,"&gt;"&amp;P3)</f>
        <v>10</v>
      </c>
      <c r="R3" s="53" t="str">
        <f t="shared" ref="R3:R19" si="16">IF(COUNTIF(Q$2:Q$19,Q3)=1,"-","Pos."&amp;Q3&amp;"("&amp;COUNTIF(Q$2:Q$19,Q3)&amp;")")</f>
        <v>Pos.10(2)</v>
      </c>
      <c r="S3" s="65"/>
      <c r="T3" s="53">
        <f t="shared" ref="T3:T19" si="17">IF(R3="-","-",SUMIFS(GOLES_LOCAL,EQUIPO_LOCAL,$A3,Grupo_de_Empate_Criterio_1__Equipo_Visitante,$R3)+SUMIFS(GOLES_VISITANTE,EQUIPO_VISITANTE,$A3,Grupo_de_Empate__Criterio_1__Equipo_Local,$R3))</f>
        <v>0</v>
      </c>
      <c r="U3" s="53">
        <f t="shared" si="7"/>
        <v>0</v>
      </c>
      <c r="V3" s="53">
        <f t="shared" ref="V3:V19" si="18">IF($R3="-","-",T3-U3)</f>
        <v>0</v>
      </c>
      <c r="W3" s="53">
        <f t="shared" ref="W3:W19" si="19">Q3+COUNTIFS(R$2:R$19,R3,V$2:V$19,"&gt;"&amp;V3)</f>
        <v>10</v>
      </c>
      <c r="X3" s="53" t="str">
        <f t="shared" ref="X3:X19" si="20">IF(COUNTIF(W$2:W$19,W3)=1,"-","Pos."&amp;W3&amp;"("&amp;COUNTIF(W$2:W$19,W3)&amp;")")</f>
        <v>Pos.10(2)</v>
      </c>
      <c r="Y3" s="63"/>
      <c r="Z3" s="53">
        <f t="shared" ref="Z3:Z19" si="21">IF(X3="-","-",H3)</f>
        <v>0</v>
      </c>
      <c r="AA3" s="53">
        <f t="shared" ref="AA3:AA19" si="22">W3+COUNTIFS(X$2:X$19,X3,Z$2:Z$19,"&gt;"&amp;Z3)</f>
        <v>10</v>
      </c>
      <c r="AB3" s="53" t="str">
        <f t="shared" ref="AB3:AB19" si="23">IF(COUNTIF(AA$2:AA$19,AA3)=1,"-","Pos."&amp;AA3&amp;"("&amp;COUNTIF(AA$2:AA$19,AA3)&amp;")")</f>
        <v>-</v>
      </c>
      <c r="AC3" s="65"/>
      <c r="AD3" s="53" t="str">
        <f t="shared" ref="AD3:AD19" si="24">IF(AB3="-","-",F3)</f>
        <v>-</v>
      </c>
      <c r="AE3" s="53">
        <f t="shared" ref="AE3:AE19" si="25">AA3+COUNTIFS(AB$2:AB$19,AB3,AD$2:AD$19,"&gt;"&amp;AD3)</f>
        <v>10</v>
      </c>
      <c r="AF3" s="53" t="str">
        <f t="shared" ref="AF3:AF19" si="26">IF(COUNTIF(AE$2:AE$19,AE3)=1,"-","Pos."&amp;AE3&amp;"("&amp;COUNTIF(AE$2:AE$19,AE3)&amp;")")</f>
        <v>-</v>
      </c>
      <c r="AG3" s="65"/>
      <c r="AH3" s="53" t="str">
        <f t="shared" ref="AH3:AH19" si="27">IF(AF3="-","-",COUNTIF(A$2:A$19,"&lt;"&amp;A3))</f>
        <v>-</v>
      </c>
      <c r="AI3" s="53">
        <f t="shared" ref="AI3:AI19" si="28">AE3+COUNTIFS(AF$2:AF$19,AF3,AH$2:AH$19,"&lt;"&amp;AH3)</f>
        <v>10</v>
      </c>
    </row>
    <row r="4" spans="1:35" x14ac:dyDescent="0.2">
      <c r="A4" s="53" t="s">
        <v>121</v>
      </c>
      <c r="B4" s="53">
        <f t="shared" si="8"/>
        <v>7</v>
      </c>
      <c r="C4" s="53">
        <f t="shared" si="0"/>
        <v>5</v>
      </c>
      <c r="D4" s="53">
        <f t="shared" si="1"/>
        <v>1</v>
      </c>
      <c r="E4" s="53">
        <f t="shared" si="2"/>
        <v>1</v>
      </c>
      <c r="F4" s="53">
        <f t="shared" si="3"/>
        <v>11</v>
      </c>
      <c r="G4" s="53">
        <f t="shared" si="4"/>
        <v>4</v>
      </c>
      <c r="H4" s="53">
        <f t="shared" si="9"/>
        <v>7</v>
      </c>
      <c r="I4" s="53">
        <f t="shared" si="10"/>
        <v>16</v>
      </c>
      <c r="J4" s="53">
        <f t="shared" si="11"/>
        <v>3</v>
      </c>
      <c r="K4" s="53" t="str">
        <f t="shared" si="12"/>
        <v>-</v>
      </c>
      <c r="L4" s="64"/>
      <c r="M4" s="53" t="str">
        <f t="shared" si="13"/>
        <v>-</v>
      </c>
      <c r="N4" s="53" t="str">
        <f t="shared" si="5"/>
        <v>-</v>
      </c>
      <c r="O4" s="53" t="str">
        <f t="shared" si="6"/>
        <v>-</v>
      </c>
      <c r="P4" s="53" t="str">
        <f t="shared" si="14"/>
        <v>-</v>
      </c>
      <c r="Q4" s="53">
        <f t="shared" si="15"/>
        <v>3</v>
      </c>
      <c r="R4" s="53" t="str">
        <f t="shared" si="16"/>
        <v>-</v>
      </c>
      <c r="S4" s="65"/>
      <c r="T4" s="53" t="str">
        <f t="shared" si="17"/>
        <v>-</v>
      </c>
      <c r="U4" s="53" t="str">
        <f t="shared" si="7"/>
        <v>-</v>
      </c>
      <c r="V4" s="53" t="str">
        <f t="shared" si="18"/>
        <v>-</v>
      </c>
      <c r="W4" s="53">
        <f t="shared" si="19"/>
        <v>3</v>
      </c>
      <c r="X4" s="53" t="str">
        <f t="shared" si="20"/>
        <v>-</v>
      </c>
      <c r="Y4" s="63"/>
      <c r="Z4" s="53" t="str">
        <f t="shared" si="21"/>
        <v>-</v>
      </c>
      <c r="AA4" s="53">
        <f t="shared" si="22"/>
        <v>3</v>
      </c>
      <c r="AB4" s="53" t="str">
        <f t="shared" si="23"/>
        <v>-</v>
      </c>
      <c r="AC4" s="65"/>
      <c r="AD4" s="53" t="str">
        <f t="shared" si="24"/>
        <v>-</v>
      </c>
      <c r="AE4" s="53">
        <f t="shared" si="25"/>
        <v>3</v>
      </c>
      <c r="AF4" s="53" t="str">
        <f t="shared" si="26"/>
        <v>-</v>
      </c>
      <c r="AG4" s="65"/>
      <c r="AH4" s="53" t="str">
        <f t="shared" si="27"/>
        <v>-</v>
      </c>
      <c r="AI4" s="53">
        <f t="shared" si="28"/>
        <v>3</v>
      </c>
    </row>
    <row r="5" spans="1:35" x14ac:dyDescent="0.2">
      <c r="A5" s="53" t="s">
        <v>131</v>
      </c>
      <c r="B5" s="53">
        <f t="shared" si="8"/>
        <v>7</v>
      </c>
      <c r="C5" s="53">
        <f t="shared" si="0"/>
        <v>2</v>
      </c>
      <c r="D5" s="53">
        <f t="shared" si="1"/>
        <v>0</v>
      </c>
      <c r="E5" s="53">
        <f t="shared" si="2"/>
        <v>5</v>
      </c>
      <c r="F5" s="53">
        <f t="shared" si="3"/>
        <v>4</v>
      </c>
      <c r="G5" s="53">
        <f t="shared" si="4"/>
        <v>12</v>
      </c>
      <c r="H5" s="53">
        <f t="shared" si="9"/>
        <v>-8</v>
      </c>
      <c r="I5" s="53">
        <f t="shared" si="10"/>
        <v>6</v>
      </c>
      <c r="J5" s="53">
        <f t="shared" si="11"/>
        <v>14</v>
      </c>
      <c r="K5" s="53" t="str">
        <f t="shared" si="12"/>
        <v>-</v>
      </c>
      <c r="L5" s="64"/>
      <c r="M5" s="53" t="str">
        <f t="shared" si="13"/>
        <v>-</v>
      </c>
      <c r="N5" s="53" t="str">
        <f t="shared" si="5"/>
        <v>-</v>
      </c>
      <c r="O5" s="53" t="str">
        <f t="shared" si="6"/>
        <v>-</v>
      </c>
      <c r="P5" s="53" t="str">
        <f t="shared" si="14"/>
        <v>-</v>
      </c>
      <c r="Q5" s="53">
        <f t="shared" si="15"/>
        <v>14</v>
      </c>
      <c r="R5" s="53" t="str">
        <f>IF(COUNTIF(Q$2:Q$19,Q5)=1,"-","Pos."&amp;Q5&amp;"("&amp;COUNTIF(Q$2:Q$19,Q5)&amp;")")</f>
        <v>-</v>
      </c>
      <c r="S5" s="65"/>
      <c r="T5" s="53" t="str">
        <f t="shared" si="17"/>
        <v>-</v>
      </c>
      <c r="U5" s="53" t="str">
        <f t="shared" si="7"/>
        <v>-</v>
      </c>
      <c r="V5" s="53" t="str">
        <f t="shared" si="18"/>
        <v>-</v>
      </c>
      <c r="W5" s="53">
        <f t="shared" si="19"/>
        <v>14</v>
      </c>
      <c r="X5" s="53" t="str">
        <f t="shared" si="20"/>
        <v>-</v>
      </c>
      <c r="Y5" s="63"/>
      <c r="Z5" s="53" t="str">
        <f t="shared" si="21"/>
        <v>-</v>
      </c>
      <c r="AA5" s="53">
        <f t="shared" si="22"/>
        <v>14</v>
      </c>
      <c r="AB5" s="53" t="str">
        <f t="shared" si="23"/>
        <v>-</v>
      </c>
      <c r="AC5" s="65"/>
      <c r="AD5" s="53" t="str">
        <f t="shared" si="24"/>
        <v>-</v>
      </c>
      <c r="AE5" s="53">
        <f t="shared" si="25"/>
        <v>14</v>
      </c>
      <c r="AF5" s="53" t="str">
        <f t="shared" si="26"/>
        <v>-</v>
      </c>
      <c r="AG5" s="65"/>
      <c r="AH5" s="53" t="str">
        <f t="shared" si="27"/>
        <v>-</v>
      </c>
      <c r="AI5" s="53">
        <f>AE5+COUNTIFS(AF$2:AF$19,AF5,AH$2:AH$19,"&lt;"&amp;AH5)</f>
        <v>14</v>
      </c>
    </row>
    <row r="6" spans="1:35" x14ac:dyDescent="0.2">
      <c r="A6" s="53" t="s">
        <v>117</v>
      </c>
      <c r="B6" s="53">
        <f t="shared" si="8"/>
        <v>7</v>
      </c>
      <c r="C6" s="53">
        <f t="shared" si="0"/>
        <v>4</v>
      </c>
      <c r="D6" s="53">
        <f t="shared" si="1"/>
        <v>3</v>
      </c>
      <c r="E6" s="53">
        <f t="shared" si="2"/>
        <v>0</v>
      </c>
      <c r="F6" s="53">
        <f t="shared" si="3"/>
        <v>8</v>
      </c>
      <c r="G6" s="53">
        <f t="shared" si="4"/>
        <v>2</v>
      </c>
      <c r="H6" s="53">
        <f t="shared" si="9"/>
        <v>6</v>
      </c>
      <c r="I6" s="53">
        <f t="shared" si="10"/>
        <v>15</v>
      </c>
      <c r="J6" s="53">
        <f t="shared" si="11"/>
        <v>4</v>
      </c>
      <c r="K6" s="53" t="str">
        <f t="shared" si="12"/>
        <v>-</v>
      </c>
      <c r="L6" s="64"/>
      <c r="M6" s="53" t="str">
        <f t="shared" si="13"/>
        <v>-</v>
      </c>
      <c r="N6" s="53" t="str">
        <f t="shared" si="5"/>
        <v>-</v>
      </c>
      <c r="O6" s="53" t="str">
        <f t="shared" si="6"/>
        <v>-</v>
      </c>
      <c r="P6" s="53" t="str">
        <f t="shared" si="14"/>
        <v>-</v>
      </c>
      <c r="Q6" s="53">
        <f t="shared" si="15"/>
        <v>4</v>
      </c>
      <c r="R6" s="53" t="str">
        <f t="shared" si="16"/>
        <v>-</v>
      </c>
      <c r="S6" s="65"/>
      <c r="T6" s="53" t="str">
        <f t="shared" si="17"/>
        <v>-</v>
      </c>
      <c r="U6" s="53" t="str">
        <f t="shared" si="7"/>
        <v>-</v>
      </c>
      <c r="V6" s="53" t="str">
        <f t="shared" si="18"/>
        <v>-</v>
      </c>
      <c r="W6" s="53">
        <f>Q6+COUNTIFS(R$2:R$19,R6,V$2:V$19,"&gt;"&amp;V6)</f>
        <v>4</v>
      </c>
      <c r="X6" s="53" t="str">
        <f t="shared" si="20"/>
        <v>-</v>
      </c>
      <c r="Y6" s="63"/>
      <c r="Z6" s="53" t="str">
        <f t="shared" si="21"/>
        <v>-</v>
      </c>
      <c r="AA6" s="53">
        <f t="shared" si="22"/>
        <v>4</v>
      </c>
      <c r="AB6" s="53" t="str">
        <f t="shared" si="23"/>
        <v>-</v>
      </c>
      <c r="AC6" s="65"/>
      <c r="AD6" s="53" t="str">
        <f t="shared" si="24"/>
        <v>-</v>
      </c>
      <c r="AE6" s="53">
        <f t="shared" si="25"/>
        <v>4</v>
      </c>
      <c r="AF6" s="53" t="str">
        <f t="shared" si="26"/>
        <v>-</v>
      </c>
      <c r="AG6" s="65"/>
      <c r="AH6" s="53" t="str">
        <f t="shared" si="27"/>
        <v>-</v>
      </c>
      <c r="AI6" s="53">
        <f t="shared" si="28"/>
        <v>4</v>
      </c>
    </row>
    <row r="7" spans="1:35" x14ac:dyDescent="0.2">
      <c r="A7" s="53" t="s">
        <v>114</v>
      </c>
      <c r="B7" s="53">
        <f t="shared" si="8"/>
        <v>7</v>
      </c>
      <c r="C7" s="53">
        <f t="shared" si="0"/>
        <v>0</v>
      </c>
      <c r="D7" s="53">
        <f t="shared" si="1"/>
        <v>0</v>
      </c>
      <c r="E7" s="53">
        <f t="shared" si="2"/>
        <v>7</v>
      </c>
      <c r="F7" s="53">
        <f t="shared" si="3"/>
        <v>4</v>
      </c>
      <c r="G7" s="53">
        <f t="shared" si="4"/>
        <v>20</v>
      </c>
      <c r="H7" s="53">
        <f t="shared" si="9"/>
        <v>-16</v>
      </c>
      <c r="I7" s="53">
        <f t="shared" si="10"/>
        <v>0</v>
      </c>
      <c r="J7" s="53">
        <f t="shared" si="11"/>
        <v>18</v>
      </c>
      <c r="K7" s="53" t="str">
        <f t="shared" si="12"/>
        <v>-</v>
      </c>
      <c r="L7" s="64"/>
      <c r="M7" s="53" t="str">
        <f t="shared" si="13"/>
        <v>-</v>
      </c>
      <c r="N7" s="53" t="str">
        <f t="shared" si="5"/>
        <v>-</v>
      </c>
      <c r="O7" s="53" t="str">
        <f t="shared" si="6"/>
        <v>-</v>
      </c>
      <c r="P7" s="53" t="str">
        <f t="shared" si="14"/>
        <v>-</v>
      </c>
      <c r="Q7" s="53">
        <f t="shared" si="15"/>
        <v>18</v>
      </c>
      <c r="R7" s="53" t="str">
        <f t="shared" si="16"/>
        <v>-</v>
      </c>
      <c r="S7" s="65"/>
      <c r="T7" s="53" t="str">
        <f t="shared" si="17"/>
        <v>-</v>
      </c>
      <c r="U7" s="53" t="str">
        <f t="shared" si="7"/>
        <v>-</v>
      </c>
      <c r="V7" s="53" t="str">
        <f t="shared" si="18"/>
        <v>-</v>
      </c>
      <c r="W7" s="53">
        <f t="shared" si="19"/>
        <v>18</v>
      </c>
      <c r="X7" s="53" t="str">
        <f>IF(COUNTIF(W$2:W$19,W7)=1,"-","Pos."&amp;W7&amp;"("&amp;COUNTIF(W$2:W$19,W7)&amp;")")</f>
        <v>-</v>
      </c>
      <c r="Y7" s="63"/>
      <c r="Z7" s="53" t="str">
        <f t="shared" si="21"/>
        <v>-</v>
      </c>
      <c r="AA7" s="53">
        <f>W7+COUNTIFS(X$2:X$19,X7,Z$2:Z$19,"&gt;"&amp;Z7)</f>
        <v>18</v>
      </c>
      <c r="AB7" s="53" t="str">
        <f t="shared" si="23"/>
        <v>-</v>
      </c>
      <c r="AC7" s="65"/>
      <c r="AD7" s="53" t="str">
        <f t="shared" si="24"/>
        <v>-</v>
      </c>
      <c r="AE7" s="53">
        <f t="shared" si="25"/>
        <v>18</v>
      </c>
      <c r="AF7" s="53" t="str">
        <f t="shared" si="26"/>
        <v>-</v>
      </c>
      <c r="AG7" s="65"/>
      <c r="AH7" s="53" t="str">
        <f t="shared" si="27"/>
        <v>-</v>
      </c>
      <c r="AI7" s="53">
        <f t="shared" si="28"/>
        <v>18</v>
      </c>
    </row>
    <row r="8" spans="1:35" x14ac:dyDescent="0.2">
      <c r="A8" s="53" t="s">
        <v>116</v>
      </c>
      <c r="B8" s="53">
        <f t="shared" si="8"/>
        <v>7</v>
      </c>
      <c r="C8" s="53">
        <f t="shared" si="0"/>
        <v>2</v>
      </c>
      <c r="D8" s="53">
        <f t="shared" si="1"/>
        <v>1</v>
      </c>
      <c r="E8" s="53">
        <f t="shared" si="2"/>
        <v>4</v>
      </c>
      <c r="F8" s="53">
        <f t="shared" si="3"/>
        <v>4</v>
      </c>
      <c r="G8" s="53">
        <f t="shared" si="4"/>
        <v>12</v>
      </c>
      <c r="H8" s="53">
        <f t="shared" si="9"/>
        <v>-8</v>
      </c>
      <c r="I8" s="53">
        <f t="shared" si="10"/>
        <v>7</v>
      </c>
      <c r="J8" s="53">
        <f t="shared" si="11"/>
        <v>12</v>
      </c>
      <c r="K8" s="53" t="str">
        <f t="shared" si="12"/>
        <v>Pos.12(2)</v>
      </c>
      <c r="L8" s="64"/>
      <c r="M8" s="53">
        <f t="shared" si="13"/>
        <v>0</v>
      </c>
      <c r="N8" s="53">
        <f t="shared" si="5"/>
        <v>0</v>
      </c>
      <c r="O8" s="53">
        <f t="shared" si="6"/>
        <v>0</v>
      </c>
      <c r="P8" s="53">
        <f t="shared" si="14"/>
        <v>0</v>
      </c>
      <c r="Q8" s="53">
        <f t="shared" si="15"/>
        <v>12</v>
      </c>
      <c r="R8" s="53" t="str">
        <f t="shared" si="16"/>
        <v>Pos.12(2)</v>
      </c>
      <c r="S8" s="65"/>
      <c r="T8" s="53">
        <f t="shared" si="17"/>
        <v>0</v>
      </c>
      <c r="U8" s="53">
        <f t="shared" si="7"/>
        <v>0</v>
      </c>
      <c r="V8" s="53">
        <f t="shared" si="18"/>
        <v>0</v>
      </c>
      <c r="W8" s="53">
        <f t="shared" si="19"/>
        <v>12</v>
      </c>
      <c r="X8" s="53" t="str">
        <f t="shared" si="20"/>
        <v>Pos.12(2)</v>
      </c>
      <c r="Y8" s="63"/>
      <c r="Z8" s="53">
        <f t="shared" si="21"/>
        <v>-8</v>
      </c>
      <c r="AA8" s="53">
        <f t="shared" si="22"/>
        <v>13</v>
      </c>
      <c r="AB8" s="53" t="str">
        <f t="shared" si="23"/>
        <v>-</v>
      </c>
      <c r="AC8" s="65"/>
      <c r="AD8" s="53" t="str">
        <f t="shared" si="24"/>
        <v>-</v>
      </c>
      <c r="AE8" s="53">
        <f t="shared" si="25"/>
        <v>13</v>
      </c>
      <c r="AF8" s="53" t="str">
        <f t="shared" si="26"/>
        <v>-</v>
      </c>
      <c r="AG8" s="65"/>
      <c r="AH8" s="53" t="str">
        <f t="shared" si="27"/>
        <v>-</v>
      </c>
      <c r="AI8" s="53">
        <f t="shared" si="28"/>
        <v>13</v>
      </c>
    </row>
    <row r="9" spans="1:35" x14ac:dyDescent="0.2">
      <c r="A9" s="53" t="s">
        <v>125</v>
      </c>
      <c r="B9" s="53">
        <f t="shared" si="8"/>
        <v>7</v>
      </c>
      <c r="C9" s="53">
        <f t="shared" si="0"/>
        <v>0</v>
      </c>
      <c r="D9" s="53">
        <f t="shared" si="1"/>
        <v>5</v>
      </c>
      <c r="E9" s="53">
        <f t="shared" si="2"/>
        <v>2</v>
      </c>
      <c r="F9" s="53">
        <f t="shared" si="3"/>
        <v>1</v>
      </c>
      <c r="G9" s="53">
        <f t="shared" si="4"/>
        <v>5</v>
      </c>
      <c r="H9" s="53">
        <f t="shared" si="9"/>
        <v>-4</v>
      </c>
      <c r="I9" s="53">
        <f t="shared" si="10"/>
        <v>5</v>
      </c>
      <c r="J9" s="53">
        <f t="shared" si="11"/>
        <v>15</v>
      </c>
      <c r="K9" s="53" t="str">
        <f t="shared" si="12"/>
        <v>Pos.15(2)</v>
      </c>
      <c r="L9" s="64"/>
      <c r="M9" s="53">
        <f t="shared" si="13"/>
        <v>0</v>
      </c>
      <c r="N9" s="53">
        <f t="shared" si="5"/>
        <v>0</v>
      </c>
      <c r="O9" s="53">
        <f t="shared" si="6"/>
        <v>0</v>
      </c>
      <c r="P9" s="53">
        <f t="shared" si="14"/>
        <v>0</v>
      </c>
      <c r="Q9" s="53">
        <f>$J9+COUNTIFS(K$2:K$19,K9,$P$2:$P$19,"&gt;"&amp;P9)</f>
        <v>15</v>
      </c>
      <c r="R9" s="53" t="str">
        <f t="shared" si="16"/>
        <v>Pos.15(2)</v>
      </c>
      <c r="S9" s="65"/>
      <c r="T9" s="53">
        <f t="shared" si="17"/>
        <v>0</v>
      </c>
      <c r="U9" s="53">
        <f t="shared" si="7"/>
        <v>0</v>
      </c>
      <c r="V9" s="53">
        <f t="shared" si="18"/>
        <v>0</v>
      </c>
      <c r="W9" s="53">
        <f t="shared" si="19"/>
        <v>15</v>
      </c>
      <c r="X9" s="53" t="str">
        <f t="shared" si="20"/>
        <v>Pos.15(2)</v>
      </c>
      <c r="Y9" s="63"/>
      <c r="Z9" s="53">
        <f t="shared" si="21"/>
        <v>-4</v>
      </c>
      <c r="AA9" s="53">
        <f t="shared" si="22"/>
        <v>15</v>
      </c>
      <c r="AB9" s="53" t="str">
        <f t="shared" si="23"/>
        <v>-</v>
      </c>
      <c r="AC9" s="65"/>
      <c r="AD9" s="53" t="str">
        <f t="shared" si="24"/>
        <v>-</v>
      </c>
      <c r="AE9" s="53">
        <f t="shared" si="25"/>
        <v>15</v>
      </c>
      <c r="AF9" s="53" t="str">
        <f t="shared" si="26"/>
        <v>-</v>
      </c>
      <c r="AG9" s="65"/>
      <c r="AH9" s="53" t="str">
        <f t="shared" si="27"/>
        <v>-</v>
      </c>
      <c r="AI9" s="53">
        <f t="shared" si="28"/>
        <v>15</v>
      </c>
    </row>
    <row r="10" spans="1:35" x14ac:dyDescent="0.2">
      <c r="A10" s="53" t="s">
        <v>122</v>
      </c>
      <c r="B10" s="53">
        <f t="shared" si="8"/>
        <v>7</v>
      </c>
      <c r="C10" s="53">
        <f t="shared" si="0"/>
        <v>6</v>
      </c>
      <c r="D10" s="53">
        <f t="shared" si="1"/>
        <v>0</v>
      </c>
      <c r="E10" s="53">
        <f t="shared" si="2"/>
        <v>1</v>
      </c>
      <c r="F10" s="53">
        <f t="shared" si="3"/>
        <v>13</v>
      </c>
      <c r="G10" s="53">
        <f t="shared" si="4"/>
        <v>3</v>
      </c>
      <c r="H10" s="53">
        <f t="shared" si="9"/>
        <v>10</v>
      </c>
      <c r="I10" s="53">
        <f t="shared" si="10"/>
        <v>18</v>
      </c>
      <c r="J10" s="53">
        <f t="shared" si="11"/>
        <v>1</v>
      </c>
      <c r="K10" s="53" t="str">
        <f t="shared" si="12"/>
        <v>Pos.1(2)</v>
      </c>
      <c r="L10" s="64"/>
      <c r="M10" s="53">
        <f t="shared" si="13"/>
        <v>0</v>
      </c>
      <c r="N10" s="53">
        <f t="shared" si="5"/>
        <v>0</v>
      </c>
      <c r="O10" s="53">
        <f t="shared" si="6"/>
        <v>0</v>
      </c>
      <c r="P10" s="53">
        <f t="shared" si="14"/>
        <v>0</v>
      </c>
      <c r="Q10" s="53">
        <f t="shared" si="15"/>
        <v>1</v>
      </c>
      <c r="R10" s="53" t="str">
        <f t="shared" si="16"/>
        <v>Pos.1(2)</v>
      </c>
      <c r="S10" s="65"/>
      <c r="T10" s="53">
        <f t="shared" si="17"/>
        <v>0</v>
      </c>
      <c r="U10" s="53">
        <f t="shared" si="7"/>
        <v>0</v>
      </c>
      <c r="V10" s="53">
        <f t="shared" si="18"/>
        <v>0</v>
      </c>
      <c r="W10" s="53">
        <f t="shared" si="19"/>
        <v>1</v>
      </c>
      <c r="X10" s="53" t="str">
        <f t="shared" si="20"/>
        <v>Pos.1(2)</v>
      </c>
      <c r="Y10" s="63"/>
      <c r="Z10" s="53">
        <f t="shared" si="21"/>
        <v>10</v>
      </c>
      <c r="AA10" s="53">
        <f t="shared" si="22"/>
        <v>2</v>
      </c>
      <c r="AB10" s="53" t="str">
        <f t="shared" si="23"/>
        <v>-</v>
      </c>
      <c r="AC10" s="65"/>
      <c r="AD10" s="53" t="str">
        <f t="shared" si="24"/>
        <v>-</v>
      </c>
      <c r="AE10" s="53">
        <f t="shared" si="25"/>
        <v>2</v>
      </c>
      <c r="AF10" s="53" t="str">
        <f t="shared" si="26"/>
        <v>-</v>
      </c>
      <c r="AG10" s="65"/>
      <c r="AH10" s="53" t="str">
        <f t="shared" si="27"/>
        <v>-</v>
      </c>
      <c r="AI10" s="53">
        <f>AE10+COUNTIFS(AF$2:AF$19,AF10,AH$2:AH$19,"&lt;"&amp;AH10)</f>
        <v>2</v>
      </c>
    </row>
    <row r="11" spans="1:35" x14ac:dyDescent="0.2">
      <c r="A11" s="53" t="s">
        <v>126</v>
      </c>
      <c r="B11" s="53">
        <f t="shared" si="8"/>
        <v>7</v>
      </c>
      <c r="C11" s="53">
        <f t="shared" si="0"/>
        <v>2</v>
      </c>
      <c r="D11" s="53">
        <f t="shared" si="1"/>
        <v>2</v>
      </c>
      <c r="E11" s="53">
        <f t="shared" si="2"/>
        <v>3</v>
      </c>
      <c r="F11" s="53">
        <f t="shared" si="3"/>
        <v>7</v>
      </c>
      <c r="G11" s="53">
        <f t="shared" si="4"/>
        <v>7</v>
      </c>
      <c r="H11" s="53">
        <f t="shared" si="9"/>
        <v>0</v>
      </c>
      <c r="I11" s="53">
        <f t="shared" si="10"/>
        <v>8</v>
      </c>
      <c r="J11" s="53">
        <f t="shared" si="11"/>
        <v>9</v>
      </c>
      <c r="K11" s="53" t="str">
        <f t="shared" si="12"/>
        <v>Pos.9(3)</v>
      </c>
      <c r="L11" s="64"/>
      <c r="M11" s="53">
        <f t="shared" si="13"/>
        <v>1</v>
      </c>
      <c r="N11" s="53">
        <f t="shared" si="5"/>
        <v>0</v>
      </c>
      <c r="O11" s="53">
        <f t="shared" si="6"/>
        <v>0</v>
      </c>
      <c r="P11" s="53">
        <f t="shared" si="14"/>
        <v>3</v>
      </c>
      <c r="Q11" s="53">
        <f t="shared" si="15"/>
        <v>9</v>
      </c>
      <c r="R11" s="53" t="str">
        <f t="shared" si="16"/>
        <v>-</v>
      </c>
      <c r="S11" s="65"/>
      <c r="T11" s="53" t="str">
        <f t="shared" si="17"/>
        <v>-</v>
      </c>
      <c r="U11" s="53" t="str">
        <f t="shared" si="7"/>
        <v>-</v>
      </c>
      <c r="V11" s="53" t="str">
        <f t="shared" si="18"/>
        <v>-</v>
      </c>
      <c r="W11" s="53">
        <f t="shared" si="19"/>
        <v>9</v>
      </c>
      <c r="X11" s="53" t="str">
        <f t="shared" si="20"/>
        <v>-</v>
      </c>
      <c r="Y11" s="63"/>
      <c r="Z11" s="53" t="str">
        <f t="shared" si="21"/>
        <v>-</v>
      </c>
      <c r="AA11" s="53">
        <f t="shared" si="22"/>
        <v>9</v>
      </c>
      <c r="AB11" s="53" t="str">
        <f t="shared" si="23"/>
        <v>-</v>
      </c>
      <c r="AC11" s="65"/>
      <c r="AD11" s="53" t="str">
        <f t="shared" si="24"/>
        <v>-</v>
      </c>
      <c r="AE11" s="53">
        <f t="shared" si="25"/>
        <v>9</v>
      </c>
      <c r="AF11" s="53" t="str">
        <f t="shared" si="26"/>
        <v>-</v>
      </c>
      <c r="AG11" s="65"/>
      <c r="AH11" s="53" t="str">
        <f t="shared" si="27"/>
        <v>-</v>
      </c>
      <c r="AI11" s="53">
        <f t="shared" si="28"/>
        <v>9</v>
      </c>
    </row>
    <row r="12" spans="1:35" x14ac:dyDescent="0.2">
      <c r="A12" s="53" t="s">
        <v>124</v>
      </c>
      <c r="B12" s="53">
        <f t="shared" si="8"/>
        <v>7</v>
      </c>
      <c r="C12" s="53">
        <f t="shared" si="0"/>
        <v>1</v>
      </c>
      <c r="D12" s="53">
        <f t="shared" si="1"/>
        <v>2</v>
      </c>
      <c r="E12" s="53">
        <f t="shared" si="2"/>
        <v>4</v>
      </c>
      <c r="F12" s="53">
        <f t="shared" si="3"/>
        <v>4</v>
      </c>
      <c r="G12" s="53">
        <f t="shared" si="4"/>
        <v>10</v>
      </c>
      <c r="H12" s="53">
        <f t="shared" si="9"/>
        <v>-6</v>
      </c>
      <c r="I12" s="53">
        <f t="shared" si="10"/>
        <v>5</v>
      </c>
      <c r="J12" s="53">
        <f t="shared" si="11"/>
        <v>15</v>
      </c>
      <c r="K12" s="53" t="str">
        <f t="shared" si="12"/>
        <v>Pos.15(2)</v>
      </c>
      <c r="L12" s="64"/>
      <c r="M12" s="53">
        <f t="shared" si="13"/>
        <v>0</v>
      </c>
      <c r="N12" s="53">
        <f t="shared" si="5"/>
        <v>0</v>
      </c>
      <c r="O12" s="53">
        <f t="shared" si="6"/>
        <v>0</v>
      </c>
      <c r="P12" s="53">
        <f t="shared" si="14"/>
        <v>0</v>
      </c>
      <c r="Q12" s="53">
        <f t="shared" si="15"/>
        <v>15</v>
      </c>
      <c r="R12" s="53" t="str">
        <f t="shared" si="16"/>
        <v>Pos.15(2)</v>
      </c>
      <c r="S12" s="65"/>
      <c r="T12" s="53">
        <f t="shared" si="17"/>
        <v>0</v>
      </c>
      <c r="U12" s="53">
        <f t="shared" si="7"/>
        <v>0</v>
      </c>
      <c r="V12" s="53">
        <f t="shared" si="18"/>
        <v>0</v>
      </c>
      <c r="W12" s="53">
        <f t="shared" si="19"/>
        <v>15</v>
      </c>
      <c r="X12" s="53" t="str">
        <f t="shared" si="20"/>
        <v>Pos.15(2)</v>
      </c>
      <c r="Y12" s="63"/>
      <c r="Z12" s="53">
        <f t="shared" si="21"/>
        <v>-6</v>
      </c>
      <c r="AA12" s="53">
        <f t="shared" si="22"/>
        <v>16</v>
      </c>
      <c r="AB12" s="53" t="str">
        <f t="shared" si="23"/>
        <v>-</v>
      </c>
      <c r="AC12" s="65"/>
      <c r="AD12" s="53" t="str">
        <f t="shared" si="24"/>
        <v>-</v>
      </c>
      <c r="AE12" s="53">
        <f t="shared" si="25"/>
        <v>16</v>
      </c>
      <c r="AF12" s="53" t="str">
        <f t="shared" si="26"/>
        <v>-</v>
      </c>
      <c r="AG12" s="65"/>
      <c r="AH12" s="53" t="str">
        <f t="shared" si="27"/>
        <v>-</v>
      </c>
      <c r="AI12" s="53">
        <f t="shared" si="28"/>
        <v>16</v>
      </c>
    </row>
    <row r="13" spans="1:35" x14ac:dyDescent="0.2">
      <c r="A13" s="53" t="s">
        <v>119</v>
      </c>
      <c r="B13" s="53">
        <f t="shared" si="8"/>
        <v>7</v>
      </c>
      <c r="C13" s="53">
        <f t="shared" si="0"/>
        <v>4</v>
      </c>
      <c r="D13" s="53">
        <f t="shared" si="1"/>
        <v>2</v>
      </c>
      <c r="E13" s="53">
        <f t="shared" si="2"/>
        <v>1</v>
      </c>
      <c r="F13" s="53">
        <f t="shared" si="3"/>
        <v>10</v>
      </c>
      <c r="G13" s="53">
        <f t="shared" si="4"/>
        <v>5</v>
      </c>
      <c r="H13" s="53">
        <f t="shared" si="9"/>
        <v>5</v>
      </c>
      <c r="I13" s="53">
        <f t="shared" si="10"/>
        <v>14</v>
      </c>
      <c r="J13" s="53">
        <f t="shared" si="11"/>
        <v>5</v>
      </c>
      <c r="K13" s="53" t="str">
        <f t="shared" si="12"/>
        <v>Pos.5(2)</v>
      </c>
      <c r="L13" s="64"/>
      <c r="M13" s="53">
        <f t="shared" si="13"/>
        <v>0</v>
      </c>
      <c r="N13" s="53">
        <f t="shared" si="5"/>
        <v>0</v>
      </c>
      <c r="O13" s="53">
        <f t="shared" si="6"/>
        <v>0</v>
      </c>
      <c r="P13" s="53">
        <f t="shared" si="14"/>
        <v>0</v>
      </c>
      <c r="Q13" s="53">
        <f t="shared" si="15"/>
        <v>5</v>
      </c>
      <c r="R13" s="53" t="str">
        <f t="shared" si="16"/>
        <v>Pos.5(2)</v>
      </c>
      <c r="S13" s="65"/>
      <c r="T13" s="53">
        <f t="shared" si="17"/>
        <v>0</v>
      </c>
      <c r="U13" s="53">
        <f t="shared" si="7"/>
        <v>0</v>
      </c>
      <c r="V13" s="53">
        <f t="shared" si="18"/>
        <v>0</v>
      </c>
      <c r="W13" s="53">
        <f t="shared" si="19"/>
        <v>5</v>
      </c>
      <c r="X13" s="53" t="str">
        <f t="shared" si="20"/>
        <v>Pos.5(2)</v>
      </c>
      <c r="Y13" s="63"/>
      <c r="Z13" s="53">
        <f t="shared" si="21"/>
        <v>5</v>
      </c>
      <c r="AA13" s="53">
        <f t="shared" si="22"/>
        <v>6</v>
      </c>
      <c r="AB13" s="53" t="str">
        <f t="shared" si="23"/>
        <v>-</v>
      </c>
      <c r="AC13" s="65"/>
      <c r="AD13" s="53" t="str">
        <f t="shared" si="24"/>
        <v>-</v>
      </c>
      <c r="AE13" s="53">
        <f t="shared" si="25"/>
        <v>6</v>
      </c>
      <c r="AF13" s="53" t="str">
        <f t="shared" si="26"/>
        <v>-</v>
      </c>
      <c r="AG13" s="65"/>
      <c r="AH13" s="53" t="str">
        <f t="shared" si="27"/>
        <v>-</v>
      </c>
      <c r="AI13" s="53">
        <f t="shared" si="28"/>
        <v>6</v>
      </c>
    </row>
    <row r="14" spans="1:35" x14ac:dyDescent="0.2">
      <c r="A14" s="53" t="s">
        <v>129</v>
      </c>
      <c r="B14" s="53">
        <f t="shared" si="8"/>
        <v>7</v>
      </c>
      <c r="C14" s="53">
        <f t="shared" si="0"/>
        <v>2</v>
      </c>
      <c r="D14" s="53">
        <f t="shared" si="1"/>
        <v>3</v>
      </c>
      <c r="E14" s="53">
        <f t="shared" si="2"/>
        <v>2</v>
      </c>
      <c r="F14" s="53">
        <f t="shared" si="3"/>
        <v>6</v>
      </c>
      <c r="G14" s="53">
        <f t="shared" si="4"/>
        <v>7</v>
      </c>
      <c r="H14" s="53">
        <f t="shared" si="9"/>
        <v>-1</v>
      </c>
      <c r="I14" s="53">
        <f t="shared" si="10"/>
        <v>9</v>
      </c>
      <c r="J14" s="53">
        <f t="shared" si="11"/>
        <v>8</v>
      </c>
      <c r="K14" s="53" t="str">
        <f t="shared" si="12"/>
        <v>-</v>
      </c>
      <c r="L14" s="64"/>
      <c r="M14" s="53" t="str">
        <f t="shared" si="13"/>
        <v>-</v>
      </c>
      <c r="N14" s="53" t="str">
        <f t="shared" si="5"/>
        <v>-</v>
      </c>
      <c r="O14" s="53" t="str">
        <f t="shared" si="6"/>
        <v>-</v>
      </c>
      <c r="P14" s="53" t="str">
        <f t="shared" si="14"/>
        <v>-</v>
      </c>
      <c r="Q14" s="53">
        <f t="shared" si="15"/>
        <v>8</v>
      </c>
      <c r="R14" s="53" t="str">
        <f t="shared" si="16"/>
        <v>-</v>
      </c>
      <c r="S14" s="65"/>
      <c r="T14" s="53" t="str">
        <f t="shared" si="17"/>
        <v>-</v>
      </c>
      <c r="U14" s="53" t="str">
        <f t="shared" si="7"/>
        <v>-</v>
      </c>
      <c r="V14" s="53" t="str">
        <f t="shared" si="18"/>
        <v>-</v>
      </c>
      <c r="W14" s="53">
        <f t="shared" si="19"/>
        <v>8</v>
      </c>
      <c r="X14" s="53" t="str">
        <f t="shared" si="20"/>
        <v>-</v>
      </c>
      <c r="Y14" s="63"/>
      <c r="Z14" s="53" t="str">
        <f t="shared" si="21"/>
        <v>-</v>
      </c>
      <c r="AA14" s="53">
        <f t="shared" si="22"/>
        <v>8</v>
      </c>
      <c r="AB14" s="53" t="str">
        <f t="shared" si="23"/>
        <v>-</v>
      </c>
      <c r="AC14" s="65"/>
      <c r="AD14" s="53" t="str">
        <f t="shared" si="24"/>
        <v>-</v>
      </c>
      <c r="AE14" s="53">
        <f t="shared" si="25"/>
        <v>8</v>
      </c>
      <c r="AF14" s="53" t="str">
        <f t="shared" si="26"/>
        <v>-</v>
      </c>
      <c r="AG14" s="65"/>
      <c r="AH14" s="53" t="str">
        <f t="shared" si="27"/>
        <v>-</v>
      </c>
      <c r="AI14" s="53">
        <f t="shared" si="28"/>
        <v>8</v>
      </c>
    </row>
    <row r="15" spans="1:35" x14ac:dyDescent="0.2">
      <c r="A15" s="53" t="s">
        <v>130</v>
      </c>
      <c r="B15" s="53">
        <f t="shared" si="8"/>
        <v>7</v>
      </c>
      <c r="C15" s="53">
        <f t="shared" si="0"/>
        <v>0</v>
      </c>
      <c r="D15" s="53">
        <f t="shared" si="1"/>
        <v>3</v>
      </c>
      <c r="E15" s="53">
        <f t="shared" si="2"/>
        <v>4</v>
      </c>
      <c r="F15" s="53">
        <f t="shared" si="3"/>
        <v>4</v>
      </c>
      <c r="G15" s="53">
        <f t="shared" si="4"/>
        <v>14</v>
      </c>
      <c r="H15" s="53">
        <f t="shared" si="9"/>
        <v>-10</v>
      </c>
      <c r="I15" s="53">
        <f t="shared" si="10"/>
        <v>3</v>
      </c>
      <c r="J15" s="53">
        <f t="shared" si="11"/>
        <v>17</v>
      </c>
      <c r="K15" s="53" t="str">
        <f t="shared" si="12"/>
        <v>-</v>
      </c>
      <c r="L15" s="64"/>
      <c r="M15" s="53" t="str">
        <f t="shared" si="13"/>
        <v>-</v>
      </c>
      <c r="N15" s="53" t="str">
        <f t="shared" si="5"/>
        <v>-</v>
      </c>
      <c r="O15" s="53" t="str">
        <f t="shared" si="6"/>
        <v>-</v>
      </c>
      <c r="P15" s="53" t="str">
        <f t="shared" si="14"/>
        <v>-</v>
      </c>
      <c r="Q15" s="53">
        <f t="shared" si="15"/>
        <v>17</v>
      </c>
      <c r="R15" s="53" t="str">
        <f t="shared" si="16"/>
        <v>-</v>
      </c>
      <c r="S15" s="65"/>
      <c r="T15" s="53" t="str">
        <f t="shared" si="17"/>
        <v>-</v>
      </c>
      <c r="U15" s="53" t="str">
        <f t="shared" si="7"/>
        <v>-</v>
      </c>
      <c r="V15" s="53" t="str">
        <f t="shared" si="18"/>
        <v>-</v>
      </c>
      <c r="W15" s="53">
        <f t="shared" si="19"/>
        <v>17</v>
      </c>
      <c r="X15" s="53" t="str">
        <f t="shared" si="20"/>
        <v>-</v>
      </c>
      <c r="Y15" s="63"/>
      <c r="Z15" s="53" t="str">
        <f t="shared" si="21"/>
        <v>-</v>
      </c>
      <c r="AA15" s="53">
        <f t="shared" si="22"/>
        <v>17</v>
      </c>
      <c r="AB15" s="53" t="str">
        <f t="shared" si="23"/>
        <v>-</v>
      </c>
      <c r="AC15" s="65"/>
      <c r="AD15" s="53" t="str">
        <f t="shared" si="24"/>
        <v>-</v>
      </c>
      <c r="AE15" s="53">
        <f t="shared" si="25"/>
        <v>17</v>
      </c>
      <c r="AF15" s="53" t="str">
        <f t="shared" si="26"/>
        <v>-</v>
      </c>
      <c r="AG15" s="65"/>
      <c r="AH15" s="53" t="str">
        <f t="shared" si="27"/>
        <v>-</v>
      </c>
      <c r="AI15" s="53">
        <f t="shared" si="28"/>
        <v>17</v>
      </c>
    </row>
    <row r="16" spans="1:35" x14ac:dyDescent="0.2">
      <c r="A16" s="53" t="s">
        <v>123</v>
      </c>
      <c r="B16" s="53">
        <f t="shared" si="8"/>
        <v>7</v>
      </c>
      <c r="C16" s="53">
        <f t="shared" si="0"/>
        <v>6</v>
      </c>
      <c r="D16" s="53">
        <f t="shared" si="1"/>
        <v>0</v>
      </c>
      <c r="E16" s="53">
        <f t="shared" si="2"/>
        <v>1</v>
      </c>
      <c r="F16" s="53">
        <f t="shared" si="3"/>
        <v>15</v>
      </c>
      <c r="G16" s="53">
        <f t="shared" si="4"/>
        <v>1</v>
      </c>
      <c r="H16" s="53">
        <f t="shared" si="9"/>
        <v>14</v>
      </c>
      <c r="I16" s="53">
        <f t="shared" si="10"/>
        <v>18</v>
      </c>
      <c r="J16" s="53">
        <f t="shared" si="11"/>
        <v>1</v>
      </c>
      <c r="K16" s="53" t="str">
        <f t="shared" si="12"/>
        <v>Pos.1(2)</v>
      </c>
      <c r="L16" s="64"/>
      <c r="M16" s="53">
        <f t="shared" si="13"/>
        <v>0</v>
      </c>
      <c r="N16" s="53">
        <f t="shared" si="5"/>
        <v>0</v>
      </c>
      <c r="O16" s="53">
        <f t="shared" si="6"/>
        <v>0</v>
      </c>
      <c r="P16" s="53">
        <f t="shared" si="14"/>
        <v>0</v>
      </c>
      <c r="Q16" s="53">
        <f t="shared" si="15"/>
        <v>1</v>
      </c>
      <c r="R16" s="53" t="str">
        <f t="shared" si="16"/>
        <v>Pos.1(2)</v>
      </c>
      <c r="S16" s="65"/>
      <c r="T16" s="53">
        <f t="shared" si="17"/>
        <v>0</v>
      </c>
      <c r="U16" s="53">
        <f t="shared" si="7"/>
        <v>0</v>
      </c>
      <c r="V16" s="53">
        <f t="shared" si="18"/>
        <v>0</v>
      </c>
      <c r="W16" s="53">
        <f t="shared" si="19"/>
        <v>1</v>
      </c>
      <c r="X16" s="53" t="str">
        <f t="shared" si="20"/>
        <v>Pos.1(2)</v>
      </c>
      <c r="Y16" s="63"/>
      <c r="Z16" s="53">
        <f t="shared" si="21"/>
        <v>14</v>
      </c>
      <c r="AA16" s="53">
        <f t="shared" si="22"/>
        <v>1</v>
      </c>
      <c r="AB16" s="53" t="str">
        <f t="shared" si="23"/>
        <v>-</v>
      </c>
      <c r="AC16" s="65"/>
      <c r="AD16" s="53" t="str">
        <f t="shared" si="24"/>
        <v>-</v>
      </c>
      <c r="AE16" s="53">
        <f t="shared" si="25"/>
        <v>1</v>
      </c>
      <c r="AF16" s="53" t="str">
        <f t="shared" si="26"/>
        <v>-</v>
      </c>
      <c r="AG16" s="65"/>
      <c r="AH16" s="53" t="str">
        <f t="shared" si="27"/>
        <v>-</v>
      </c>
      <c r="AI16" s="53">
        <f t="shared" si="28"/>
        <v>1</v>
      </c>
    </row>
    <row r="17" spans="1:35" x14ac:dyDescent="0.2">
      <c r="A17" s="53" t="s">
        <v>118</v>
      </c>
      <c r="B17" s="53">
        <f t="shared" si="8"/>
        <v>7</v>
      </c>
      <c r="C17" s="53">
        <f t="shared" si="0"/>
        <v>4</v>
      </c>
      <c r="D17" s="53">
        <f t="shared" si="1"/>
        <v>2</v>
      </c>
      <c r="E17" s="53">
        <f t="shared" si="2"/>
        <v>1</v>
      </c>
      <c r="F17" s="53">
        <f t="shared" si="3"/>
        <v>15</v>
      </c>
      <c r="G17" s="53">
        <f t="shared" si="4"/>
        <v>2</v>
      </c>
      <c r="H17" s="53">
        <f t="shared" si="9"/>
        <v>13</v>
      </c>
      <c r="I17" s="53">
        <f t="shared" si="10"/>
        <v>14</v>
      </c>
      <c r="J17" s="53">
        <f t="shared" si="11"/>
        <v>5</v>
      </c>
      <c r="K17" s="53" t="str">
        <f t="shared" si="12"/>
        <v>Pos.5(2)</v>
      </c>
      <c r="L17" s="64"/>
      <c r="M17" s="53">
        <f t="shared" si="13"/>
        <v>0</v>
      </c>
      <c r="N17" s="53">
        <f t="shared" si="5"/>
        <v>0</v>
      </c>
      <c r="O17" s="53">
        <f t="shared" si="6"/>
        <v>0</v>
      </c>
      <c r="P17" s="53">
        <f t="shared" si="14"/>
        <v>0</v>
      </c>
      <c r="Q17" s="53">
        <f t="shared" si="15"/>
        <v>5</v>
      </c>
      <c r="R17" s="53" t="str">
        <f t="shared" si="16"/>
        <v>Pos.5(2)</v>
      </c>
      <c r="S17" s="65"/>
      <c r="T17" s="53">
        <f t="shared" si="17"/>
        <v>0</v>
      </c>
      <c r="U17" s="53">
        <f t="shared" si="7"/>
        <v>0</v>
      </c>
      <c r="V17" s="53">
        <f t="shared" si="18"/>
        <v>0</v>
      </c>
      <c r="W17" s="53">
        <f t="shared" si="19"/>
        <v>5</v>
      </c>
      <c r="X17" s="53" t="str">
        <f t="shared" si="20"/>
        <v>Pos.5(2)</v>
      </c>
      <c r="Y17" s="63"/>
      <c r="Z17" s="53">
        <f t="shared" si="21"/>
        <v>13</v>
      </c>
      <c r="AA17" s="53">
        <f t="shared" si="22"/>
        <v>5</v>
      </c>
      <c r="AB17" s="53" t="str">
        <f t="shared" si="23"/>
        <v>-</v>
      </c>
      <c r="AC17" s="65"/>
      <c r="AD17" s="53" t="str">
        <f t="shared" si="24"/>
        <v>-</v>
      </c>
      <c r="AE17" s="53">
        <f t="shared" si="25"/>
        <v>5</v>
      </c>
      <c r="AF17" s="53" t="str">
        <f t="shared" si="26"/>
        <v>-</v>
      </c>
      <c r="AG17" s="65"/>
      <c r="AH17" s="53" t="str">
        <f t="shared" si="27"/>
        <v>-</v>
      </c>
      <c r="AI17" s="53">
        <f t="shared" si="28"/>
        <v>5</v>
      </c>
    </row>
    <row r="18" spans="1:35" x14ac:dyDescent="0.2">
      <c r="A18" s="53" t="s">
        <v>120</v>
      </c>
      <c r="B18" s="53">
        <f t="shared" si="8"/>
        <v>7</v>
      </c>
      <c r="C18" s="53">
        <f t="shared" si="0"/>
        <v>2</v>
      </c>
      <c r="D18" s="53">
        <f t="shared" si="1"/>
        <v>1</v>
      </c>
      <c r="E18" s="53">
        <f t="shared" si="2"/>
        <v>4</v>
      </c>
      <c r="F18" s="53">
        <f t="shared" si="3"/>
        <v>9</v>
      </c>
      <c r="G18" s="53">
        <f t="shared" si="4"/>
        <v>13</v>
      </c>
      <c r="H18" s="53">
        <f t="shared" si="9"/>
        <v>-4</v>
      </c>
      <c r="I18" s="53">
        <f t="shared" si="10"/>
        <v>7</v>
      </c>
      <c r="J18" s="53">
        <f t="shared" si="11"/>
        <v>12</v>
      </c>
      <c r="K18" s="53" t="str">
        <f t="shared" si="12"/>
        <v>Pos.12(2)</v>
      </c>
      <c r="L18" s="64"/>
      <c r="M18" s="53">
        <f t="shared" si="13"/>
        <v>0</v>
      </c>
      <c r="N18" s="53">
        <f t="shared" si="5"/>
        <v>0</v>
      </c>
      <c r="O18" s="53">
        <f t="shared" si="6"/>
        <v>0</v>
      </c>
      <c r="P18" s="53">
        <f t="shared" si="14"/>
        <v>0</v>
      </c>
      <c r="Q18" s="53">
        <f t="shared" si="15"/>
        <v>12</v>
      </c>
      <c r="R18" s="53" t="str">
        <f t="shared" si="16"/>
        <v>Pos.12(2)</v>
      </c>
      <c r="S18" s="65"/>
      <c r="T18" s="53">
        <f t="shared" si="17"/>
        <v>0</v>
      </c>
      <c r="U18" s="53">
        <f t="shared" si="7"/>
        <v>0</v>
      </c>
      <c r="V18" s="53">
        <f t="shared" si="18"/>
        <v>0</v>
      </c>
      <c r="W18" s="53">
        <f t="shared" si="19"/>
        <v>12</v>
      </c>
      <c r="X18" s="53" t="str">
        <f t="shared" si="20"/>
        <v>Pos.12(2)</v>
      </c>
      <c r="Y18" s="63"/>
      <c r="Z18" s="53">
        <f t="shared" si="21"/>
        <v>-4</v>
      </c>
      <c r="AA18" s="53">
        <f t="shared" si="22"/>
        <v>12</v>
      </c>
      <c r="AB18" s="53" t="str">
        <f t="shared" si="23"/>
        <v>-</v>
      </c>
      <c r="AC18" s="65"/>
      <c r="AD18" s="53" t="str">
        <f t="shared" si="24"/>
        <v>-</v>
      </c>
      <c r="AE18" s="53">
        <f t="shared" si="25"/>
        <v>12</v>
      </c>
      <c r="AF18" s="53" t="str">
        <f t="shared" si="26"/>
        <v>-</v>
      </c>
      <c r="AG18" s="65"/>
      <c r="AH18" s="53" t="str">
        <f t="shared" si="27"/>
        <v>-</v>
      </c>
      <c r="AI18" s="53">
        <f t="shared" si="28"/>
        <v>12</v>
      </c>
    </row>
    <row r="19" spans="1:35" x14ac:dyDescent="0.2">
      <c r="A19" s="53" t="s">
        <v>128</v>
      </c>
      <c r="B19" s="53">
        <f t="shared" si="8"/>
        <v>7</v>
      </c>
      <c r="C19" s="53">
        <f t="shared" si="0"/>
        <v>4</v>
      </c>
      <c r="D19" s="53">
        <f t="shared" si="1"/>
        <v>1</v>
      </c>
      <c r="E19" s="53">
        <f t="shared" si="2"/>
        <v>2</v>
      </c>
      <c r="F19" s="53">
        <f t="shared" si="3"/>
        <v>7</v>
      </c>
      <c r="G19" s="53">
        <f t="shared" si="4"/>
        <v>4</v>
      </c>
      <c r="H19" s="53">
        <f t="shared" si="9"/>
        <v>3</v>
      </c>
      <c r="I19" s="53">
        <f t="shared" si="10"/>
        <v>13</v>
      </c>
      <c r="J19" s="53">
        <f t="shared" si="11"/>
        <v>7</v>
      </c>
      <c r="K19" s="53" t="str">
        <f t="shared" si="12"/>
        <v>-</v>
      </c>
      <c r="L19" s="64"/>
      <c r="M19" s="53" t="str">
        <f t="shared" si="13"/>
        <v>-</v>
      </c>
      <c r="N19" s="53" t="str">
        <f t="shared" si="5"/>
        <v>-</v>
      </c>
      <c r="O19" s="53" t="str">
        <f t="shared" si="6"/>
        <v>-</v>
      </c>
      <c r="P19" s="53" t="str">
        <f t="shared" si="14"/>
        <v>-</v>
      </c>
      <c r="Q19" s="53">
        <f t="shared" si="15"/>
        <v>7</v>
      </c>
      <c r="R19" s="53" t="str">
        <f t="shared" si="16"/>
        <v>-</v>
      </c>
      <c r="S19" s="65"/>
      <c r="T19" s="53" t="str">
        <f t="shared" si="17"/>
        <v>-</v>
      </c>
      <c r="U19" s="53" t="str">
        <f t="shared" si="7"/>
        <v>-</v>
      </c>
      <c r="V19" s="53" t="str">
        <f t="shared" si="18"/>
        <v>-</v>
      </c>
      <c r="W19" s="53">
        <f t="shared" si="19"/>
        <v>7</v>
      </c>
      <c r="X19" s="53" t="str">
        <f t="shared" si="20"/>
        <v>-</v>
      </c>
      <c r="Y19" s="63"/>
      <c r="Z19" s="53" t="str">
        <f t="shared" si="21"/>
        <v>-</v>
      </c>
      <c r="AA19" s="53">
        <f t="shared" si="22"/>
        <v>7</v>
      </c>
      <c r="AB19" s="53" t="str">
        <f t="shared" si="23"/>
        <v>-</v>
      </c>
      <c r="AC19" s="65"/>
      <c r="AD19" s="53" t="str">
        <f t="shared" si="24"/>
        <v>-</v>
      </c>
      <c r="AE19" s="53">
        <f t="shared" si="25"/>
        <v>7</v>
      </c>
      <c r="AF19" s="53" t="str">
        <f t="shared" si="26"/>
        <v>-</v>
      </c>
      <c r="AG19" s="65"/>
      <c r="AH19" s="53" t="str">
        <f t="shared" si="27"/>
        <v>-</v>
      </c>
      <c r="AI19" s="53">
        <f t="shared" si="28"/>
        <v>7</v>
      </c>
    </row>
  </sheetData>
  <sortState ref="A2:A19">
    <sortCondition ref="A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B8" sqref="B8"/>
    </sheetView>
  </sheetViews>
  <sheetFormatPr baseColWidth="10" defaultRowHeight="16" x14ac:dyDescent="0.2"/>
  <cols>
    <col min="2" max="2" width="33.6640625" customWidth="1"/>
    <col min="3" max="3" width="7.83203125" bestFit="1" customWidth="1"/>
  </cols>
  <sheetData>
    <row r="1" spans="1:10" ht="58" thickBot="1" x14ac:dyDescent="0.25">
      <c r="A1" s="70" t="s">
        <v>175</v>
      </c>
      <c r="B1" s="71" t="s">
        <v>133</v>
      </c>
      <c r="C1" s="73" t="s">
        <v>140</v>
      </c>
      <c r="D1" s="72" t="s">
        <v>134</v>
      </c>
      <c r="E1" s="72" t="s">
        <v>135</v>
      </c>
      <c r="F1" s="72" t="s">
        <v>136</v>
      </c>
      <c r="G1" s="72" t="s">
        <v>137</v>
      </c>
      <c r="H1" s="72" t="s">
        <v>174</v>
      </c>
      <c r="I1" s="72" t="s">
        <v>138</v>
      </c>
      <c r="J1" s="72" t="s">
        <v>139</v>
      </c>
    </row>
    <row r="2" spans="1:10" x14ac:dyDescent="0.2">
      <c r="A2" s="66">
        <v>1</v>
      </c>
      <c r="B2" s="74" t="str">
        <f>INDEX('Equipos (cálculos)'!A$2:A$19,MATCH($A2,'Equipos (cálculos)'!$AI$2:$AI$19,0))</f>
        <v>Real Ávila</v>
      </c>
      <c r="C2" s="75">
        <f>INDEX('Equipos (cálculos)'!I$2:I$19,MATCH($A2,'Equipos (cálculos)'!$AI$2:$AI$19,0))</f>
        <v>18</v>
      </c>
      <c r="D2" s="75">
        <f>INDEX('Equipos (cálculos)'!B$2:B$19,MATCH($A2,'Equipos (cálculos)'!$AI$2:$AI$19,0))</f>
        <v>7</v>
      </c>
      <c r="E2" s="75">
        <f>INDEX('Equipos (cálculos)'!C$2:C$19,MATCH($A2,'Equipos (cálculos)'!$AI$2:$AI$19,0))</f>
        <v>6</v>
      </c>
      <c r="F2" s="75">
        <f>INDEX('Equipos (cálculos)'!D$2:D$19,MATCH($A2,'Equipos (cálculos)'!$AI$2:$AI$19,0))</f>
        <v>0</v>
      </c>
      <c r="G2" s="75">
        <f>INDEX('Equipos (cálculos)'!E$2:E$19,MATCH($A2,'Equipos (cálculos)'!$AI$2:$AI$19,0))</f>
        <v>1</v>
      </c>
      <c r="H2" s="75">
        <f>INDEX('Equipos (cálculos)'!F$2:F$19,MATCH($A2,'Equipos (cálculos)'!$AI$2:$AI$19,0))</f>
        <v>15</v>
      </c>
      <c r="I2" s="75">
        <f>INDEX('Equipos (cálculos)'!G$2:G$19,MATCH($A2,'Equipos (cálculos)'!$AI$2:$AI$19,0))</f>
        <v>1</v>
      </c>
      <c r="J2" s="75">
        <f>INDEX('Equipos (cálculos)'!H$2:H$19,MATCH($A2,'Equipos (cálculos)'!$AI$2:$AI$19,0))</f>
        <v>14</v>
      </c>
    </row>
    <row r="3" spans="1:10" x14ac:dyDescent="0.2">
      <c r="A3" s="67">
        <v>2</v>
      </c>
      <c r="B3" s="74" t="str">
        <f>INDEX('Equipos (cálculos)'!A$2:A$19,MATCH($A3,'Equipos (cálculos)'!$AI$2:$AI$19,0))</f>
        <v>Júpiter Leonés</v>
      </c>
      <c r="C3" s="75">
        <f>INDEX('Equipos (cálculos)'!I$2:I$19,MATCH($A3,'Equipos (cálculos)'!$AI$2:$AI$19,0))</f>
        <v>18</v>
      </c>
      <c r="D3" s="75">
        <f>INDEX('Equipos (cálculos)'!B$2:B$19,MATCH($A3,'Equipos (cálculos)'!$AI$2:$AI$19,0))</f>
        <v>7</v>
      </c>
      <c r="E3" s="75">
        <f>INDEX('Equipos (cálculos)'!C$2:C$19,MATCH($A3,'Equipos (cálculos)'!$AI$2:$AI$19,0))</f>
        <v>6</v>
      </c>
      <c r="F3" s="75">
        <f>INDEX('Equipos (cálculos)'!D$2:D$19,MATCH($A3,'Equipos (cálculos)'!$AI$2:$AI$19,0))</f>
        <v>0</v>
      </c>
      <c r="G3" s="75">
        <f>INDEX('Equipos (cálculos)'!E$2:E$19,MATCH($A3,'Equipos (cálculos)'!$AI$2:$AI$19,0))</f>
        <v>1</v>
      </c>
      <c r="H3" s="75">
        <f>INDEX('Equipos (cálculos)'!F$2:F$19,MATCH($A3,'Equipos (cálculos)'!$AI$2:$AI$19,0))</f>
        <v>13</v>
      </c>
      <c r="I3" s="75">
        <f>INDEX('Equipos (cálculos)'!G$2:G$19,MATCH($A3,'Equipos (cálculos)'!$AI$2:$AI$19,0))</f>
        <v>3</v>
      </c>
      <c r="J3" s="75">
        <f>INDEX('Equipos (cálculos)'!H$2:H$19,MATCH($A3,'Equipos (cálculos)'!$AI$2:$AI$19,0))</f>
        <v>10</v>
      </c>
    </row>
    <row r="4" spans="1:10" x14ac:dyDescent="0.2">
      <c r="A4" s="67">
        <v>3</v>
      </c>
      <c r="B4" s="74" t="str">
        <f>INDEX('Equipos (cálculos)'!A$2:A$19,MATCH($A4,'Equipos (cálculos)'!$AI$2:$AI$19,0))</f>
        <v>Atlético Tordesillas</v>
      </c>
      <c r="C4" s="75">
        <f>INDEX('Equipos (cálculos)'!I$2:I$19,MATCH($A4,'Equipos (cálculos)'!$AI$2:$AI$19,0))</f>
        <v>16</v>
      </c>
      <c r="D4" s="75">
        <f>INDEX('Equipos (cálculos)'!B$2:B$19,MATCH($A4,'Equipos (cálculos)'!$AI$2:$AI$19,0))</f>
        <v>7</v>
      </c>
      <c r="E4" s="75">
        <f>INDEX('Equipos (cálculos)'!C$2:C$19,MATCH($A4,'Equipos (cálculos)'!$AI$2:$AI$19,0))</f>
        <v>5</v>
      </c>
      <c r="F4" s="75">
        <f>INDEX('Equipos (cálculos)'!D$2:D$19,MATCH($A4,'Equipos (cálculos)'!$AI$2:$AI$19,0))</f>
        <v>1</v>
      </c>
      <c r="G4" s="75">
        <f>INDEX('Equipos (cálculos)'!E$2:E$19,MATCH($A4,'Equipos (cálculos)'!$AI$2:$AI$19,0))</f>
        <v>1</v>
      </c>
      <c r="H4" s="75">
        <f>INDEX('Equipos (cálculos)'!F$2:F$19,MATCH($A4,'Equipos (cálculos)'!$AI$2:$AI$19,0))</f>
        <v>11</v>
      </c>
      <c r="I4" s="75">
        <f>INDEX('Equipos (cálculos)'!G$2:G$19,MATCH($A4,'Equipos (cálculos)'!$AI$2:$AI$19,0))</f>
        <v>4</v>
      </c>
      <c r="J4" s="75">
        <f>INDEX('Equipos (cálculos)'!H$2:H$19,MATCH($A4,'Equipos (cálculos)'!$AI$2:$AI$19,0))</f>
        <v>7</v>
      </c>
    </row>
    <row r="5" spans="1:10" x14ac:dyDescent="0.2">
      <c r="A5" s="67">
        <v>4</v>
      </c>
      <c r="B5" s="74" t="str">
        <f>INDEX('Equipos (cálculos)'!A$2:A$19,MATCH($A5,'Equipos (cálculos)'!$AI$2:$AI$19,0))</f>
        <v>Burgos CF B</v>
      </c>
      <c r="C5" s="75">
        <f>INDEX('Equipos (cálculos)'!I$2:I$19,MATCH($A5,'Equipos (cálculos)'!$AI$2:$AI$19,0))</f>
        <v>15</v>
      </c>
      <c r="D5" s="75">
        <f>INDEX('Equipos (cálculos)'!B$2:B$19,MATCH($A5,'Equipos (cálculos)'!$AI$2:$AI$19,0))</f>
        <v>7</v>
      </c>
      <c r="E5" s="75">
        <f>INDEX('Equipos (cálculos)'!C$2:C$19,MATCH($A5,'Equipos (cálculos)'!$AI$2:$AI$19,0))</f>
        <v>4</v>
      </c>
      <c r="F5" s="75">
        <f>INDEX('Equipos (cálculos)'!D$2:D$19,MATCH($A5,'Equipos (cálculos)'!$AI$2:$AI$19,0))</f>
        <v>3</v>
      </c>
      <c r="G5" s="75">
        <f>INDEX('Equipos (cálculos)'!E$2:E$19,MATCH($A5,'Equipos (cálculos)'!$AI$2:$AI$19,0))</f>
        <v>0</v>
      </c>
      <c r="H5" s="75">
        <f>INDEX('Equipos (cálculos)'!F$2:F$19,MATCH($A5,'Equipos (cálculos)'!$AI$2:$AI$19,0))</f>
        <v>8</v>
      </c>
      <c r="I5" s="75">
        <f>INDEX('Equipos (cálculos)'!G$2:G$19,MATCH($A5,'Equipos (cálculos)'!$AI$2:$AI$19,0))</f>
        <v>2</v>
      </c>
      <c r="J5" s="75">
        <f>INDEX('Equipos (cálculos)'!H$2:H$19,MATCH($A5,'Equipos (cálculos)'!$AI$2:$AI$19,0))</f>
        <v>6</v>
      </c>
    </row>
    <row r="6" spans="1:10" x14ac:dyDescent="0.2">
      <c r="A6" s="67">
        <v>5</v>
      </c>
      <c r="B6" s="74" t="str">
        <f>INDEX('Equipos (cálculos)'!A$2:A$19,MATCH($A6,'Equipos (cálculos)'!$AI$2:$AI$19,0))</f>
        <v>Salamanca UDS</v>
      </c>
      <c r="C6" s="75">
        <f>INDEX('Equipos (cálculos)'!I$2:I$19,MATCH($A6,'Equipos (cálculos)'!$AI$2:$AI$19,0))</f>
        <v>14</v>
      </c>
      <c r="D6" s="75">
        <f>INDEX('Equipos (cálculos)'!B$2:B$19,MATCH($A6,'Equipos (cálculos)'!$AI$2:$AI$19,0))</f>
        <v>7</v>
      </c>
      <c r="E6" s="75">
        <f>INDEX('Equipos (cálculos)'!C$2:C$19,MATCH($A6,'Equipos (cálculos)'!$AI$2:$AI$19,0))</f>
        <v>4</v>
      </c>
      <c r="F6" s="75">
        <f>INDEX('Equipos (cálculos)'!D$2:D$19,MATCH($A6,'Equipos (cálculos)'!$AI$2:$AI$19,0))</f>
        <v>2</v>
      </c>
      <c r="G6" s="75">
        <f>INDEX('Equipos (cálculos)'!E$2:E$19,MATCH($A6,'Equipos (cálculos)'!$AI$2:$AI$19,0))</f>
        <v>1</v>
      </c>
      <c r="H6" s="75">
        <f>INDEX('Equipos (cálculos)'!F$2:F$19,MATCH($A6,'Equipos (cálculos)'!$AI$2:$AI$19,0))</f>
        <v>15</v>
      </c>
      <c r="I6" s="75">
        <f>INDEX('Equipos (cálculos)'!G$2:G$19,MATCH($A6,'Equipos (cálculos)'!$AI$2:$AI$19,0))</f>
        <v>2</v>
      </c>
      <c r="J6" s="75">
        <f>INDEX('Equipos (cálculos)'!H$2:H$19,MATCH($A6,'Equipos (cálculos)'!$AI$2:$AI$19,0))</f>
        <v>13</v>
      </c>
    </row>
    <row r="7" spans="1:10" x14ac:dyDescent="0.2">
      <c r="A7" s="68">
        <v>6</v>
      </c>
      <c r="B7" s="74" t="str">
        <f>INDEX('Equipos (cálculos)'!A$2:A$19,MATCH($A7,'Equipos (cálculos)'!$AI$2:$AI$19,0))</f>
        <v>Palencia CF</v>
      </c>
      <c r="C7" s="75">
        <f>INDEX('Equipos (cálculos)'!I$2:I$19,MATCH($A7,'Equipos (cálculos)'!$AI$2:$AI$19,0))</f>
        <v>14</v>
      </c>
      <c r="D7" s="75">
        <f>INDEX('Equipos (cálculos)'!B$2:B$19,MATCH($A7,'Equipos (cálculos)'!$AI$2:$AI$19,0))</f>
        <v>7</v>
      </c>
      <c r="E7" s="75">
        <f>INDEX('Equipos (cálculos)'!C$2:C$19,MATCH($A7,'Equipos (cálculos)'!$AI$2:$AI$19,0))</f>
        <v>4</v>
      </c>
      <c r="F7" s="75">
        <f>INDEX('Equipos (cálculos)'!D$2:D$19,MATCH($A7,'Equipos (cálculos)'!$AI$2:$AI$19,0))</f>
        <v>2</v>
      </c>
      <c r="G7" s="75">
        <f>INDEX('Equipos (cálculos)'!E$2:E$19,MATCH($A7,'Equipos (cálculos)'!$AI$2:$AI$19,0))</f>
        <v>1</v>
      </c>
      <c r="H7" s="75">
        <f>INDEX('Equipos (cálculos)'!F$2:F$19,MATCH($A7,'Equipos (cálculos)'!$AI$2:$AI$19,0))</f>
        <v>10</v>
      </c>
      <c r="I7" s="75">
        <f>INDEX('Equipos (cálculos)'!G$2:G$19,MATCH($A7,'Equipos (cálculos)'!$AI$2:$AI$19,0))</f>
        <v>5</v>
      </c>
      <c r="J7" s="75">
        <f>INDEX('Equipos (cálculos)'!H$2:H$19,MATCH($A7,'Equipos (cálculos)'!$AI$2:$AI$19,0))</f>
        <v>5</v>
      </c>
    </row>
    <row r="8" spans="1:10" x14ac:dyDescent="0.2">
      <c r="A8" s="68">
        <v>7</v>
      </c>
      <c r="B8" s="74" t="str">
        <f>INDEX('Equipos (cálculos)'!A$2:A$19,MATCH($A8,'Equipos (cálculos)'!$AI$2:$AI$19,0))</f>
        <v>UD. Santa Marta</v>
      </c>
      <c r="C8" s="75">
        <f>INDEX('Equipos (cálculos)'!I$2:I$19,MATCH($A8,'Equipos (cálculos)'!$AI$2:$AI$19,0))</f>
        <v>13</v>
      </c>
      <c r="D8" s="75">
        <f>INDEX('Equipos (cálculos)'!B$2:B$19,MATCH($A8,'Equipos (cálculos)'!$AI$2:$AI$19,0))</f>
        <v>7</v>
      </c>
      <c r="E8" s="75">
        <f>INDEX('Equipos (cálculos)'!C$2:C$19,MATCH($A8,'Equipos (cálculos)'!$AI$2:$AI$19,0))</f>
        <v>4</v>
      </c>
      <c r="F8" s="75">
        <f>INDEX('Equipos (cálculos)'!D$2:D$19,MATCH($A8,'Equipos (cálculos)'!$AI$2:$AI$19,0))</f>
        <v>1</v>
      </c>
      <c r="G8" s="75">
        <f>INDEX('Equipos (cálculos)'!E$2:E$19,MATCH($A8,'Equipos (cálculos)'!$AI$2:$AI$19,0))</f>
        <v>2</v>
      </c>
      <c r="H8" s="75">
        <f>INDEX('Equipos (cálculos)'!F$2:F$19,MATCH($A8,'Equipos (cálculos)'!$AI$2:$AI$19,0))</f>
        <v>7</v>
      </c>
      <c r="I8" s="75">
        <f>INDEX('Equipos (cálculos)'!G$2:G$19,MATCH($A8,'Equipos (cálculos)'!$AI$2:$AI$19,0))</f>
        <v>4</v>
      </c>
      <c r="J8" s="75">
        <f>INDEX('Equipos (cálculos)'!H$2:H$19,MATCH($A8,'Equipos (cálculos)'!$AI$2:$AI$19,0))</f>
        <v>3</v>
      </c>
    </row>
    <row r="9" spans="1:10" x14ac:dyDescent="0.2">
      <c r="A9" s="68">
        <v>8</v>
      </c>
      <c r="B9" s="74" t="str">
        <f>INDEX('Equipos (cálculos)'!A$2:A$19,MATCH($A9,'Equipos (cálculos)'!$AI$2:$AI$19,0))</f>
        <v>Palencia Cristo Atlético</v>
      </c>
      <c r="C9" s="75">
        <f>INDEX('Equipos (cálculos)'!I$2:I$19,MATCH($A9,'Equipos (cálculos)'!$AI$2:$AI$19,0))</f>
        <v>9</v>
      </c>
      <c r="D9" s="75">
        <f>INDEX('Equipos (cálculos)'!B$2:B$19,MATCH($A9,'Equipos (cálculos)'!$AI$2:$AI$19,0))</f>
        <v>7</v>
      </c>
      <c r="E9" s="75">
        <f>INDEX('Equipos (cálculos)'!C$2:C$19,MATCH($A9,'Equipos (cálculos)'!$AI$2:$AI$19,0))</f>
        <v>2</v>
      </c>
      <c r="F9" s="75">
        <f>INDEX('Equipos (cálculos)'!D$2:D$19,MATCH($A9,'Equipos (cálculos)'!$AI$2:$AI$19,0))</f>
        <v>3</v>
      </c>
      <c r="G9" s="75">
        <f>INDEX('Equipos (cálculos)'!E$2:E$19,MATCH($A9,'Equipos (cálculos)'!$AI$2:$AI$19,0))</f>
        <v>2</v>
      </c>
      <c r="H9" s="75">
        <f>INDEX('Equipos (cálculos)'!F$2:F$19,MATCH($A9,'Equipos (cálculos)'!$AI$2:$AI$19,0))</f>
        <v>6</v>
      </c>
      <c r="I9" s="75">
        <f>INDEX('Equipos (cálculos)'!G$2:G$19,MATCH($A9,'Equipos (cálculos)'!$AI$2:$AI$19,0))</f>
        <v>7</v>
      </c>
      <c r="J9" s="75">
        <f>INDEX('Equipos (cálculos)'!H$2:H$19,MATCH($A9,'Equipos (cálculos)'!$AI$2:$AI$19,0))</f>
        <v>-1</v>
      </c>
    </row>
    <row r="10" spans="1:10" x14ac:dyDescent="0.2">
      <c r="A10" s="68">
        <v>9</v>
      </c>
      <c r="B10" s="74" t="str">
        <f>INDEX('Equipos (cálculos)'!A$2:A$19,MATCH($A10,'Equipos (cálculos)'!$AI$2:$AI$19,0))</f>
        <v>La Virgen del Camino</v>
      </c>
      <c r="C10" s="75">
        <f>INDEX('Equipos (cálculos)'!I$2:I$19,MATCH($A10,'Equipos (cálculos)'!$AI$2:$AI$19,0))</f>
        <v>8</v>
      </c>
      <c r="D10" s="75">
        <f>INDEX('Equipos (cálculos)'!B$2:B$19,MATCH($A10,'Equipos (cálculos)'!$AI$2:$AI$19,0))</f>
        <v>7</v>
      </c>
      <c r="E10" s="75">
        <f>INDEX('Equipos (cálculos)'!C$2:C$19,MATCH($A10,'Equipos (cálculos)'!$AI$2:$AI$19,0))</f>
        <v>2</v>
      </c>
      <c r="F10" s="75">
        <f>INDEX('Equipos (cálculos)'!D$2:D$19,MATCH($A10,'Equipos (cálculos)'!$AI$2:$AI$19,0))</f>
        <v>2</v>
      </c>
      <c r="G10" s="75">
        <f>INDEX('Equipos (cálculos)'!E$2:E$19,MATCH($A10,'Equipos (cálculos)'!$AI$2:$AI$19,0))</f>
        <v>3</v>
      </c>
      <c r="H10" s="75">
        <f>INDEX('Equipos (cálculos)'!F$2:F$19,MATCH($A10,'Equipos (cálculos)'!$AI$2:$AI$19,0))</f>
        <v>7</v>
      </c>
      <c r="I10" s="75">
        <f>INDEX('Equipos (cálculos)'!G$2:G$19,MATCH($A10,'Equipos (cálculos)'!$AI$2:$AI$19,0))</f>
        <v>7</v>
      </c>
      <c r="J10" s="75">
        <f>INDEX('Equipos (cálculos)'!H$2:H$19,MATCH($A10,'Equipos (cálculos)'!$AI$2:$AI$19,0))</f>
        <v>0</v>
      </c>
    </row>
    <row r="11" spans="1:10" x14ac:dyDescent="0.2">
      <c r="A11" s="68">
        <v>10</v>
      </c>
      <c r="B11" s="74" t="str">
        <f>INDEX('Equipos (cálculos)'!A$2:A$19,MATCH($A11,'Equipos (cálculos)'!$AI$2:$AI$19,0))</f>
        <v>Atl. Astorga</v>
      </c>
      <c r="C11" s="75">
        <f>INDEX('Equipos (cálculos)'!I$2:I$19,MATCH($A11,'Equipos (cálculos)'!$AI$2:$AI$19,0))</f>
        <v>8</v>
      </c>
      <c r="D11" s="75">
        <f>INDEX('Equipos (cálculos)'!B$2:B$19,MATCH($A11,'Equipos (cálculos)'!$AI$2:$AI$19,0))</f>
        <v>7</v>
      </c>
      <c r="E11" s="75">
        <f>INDEX('Equipos (cálculos)'!C$2:C$19,MATCH($A11,'Equipos (cálculos)'!$AI$2:$AI$19,0))</f>
        <v>2</v>
      </c>
      <c r="F11" s="75">
        <f>INDEX('Equipos (cálculos)'!D$2:D$19,MATCH($A11,'Equipos (cálculos)'!$AI$2:$AI$19,0))</f>
        <v>2</v>
      </c>
      <c r="G11" s="75">
        <f>INDEX('Equipos (cálculos)'!E$2:E$19,MATCH($A11,'Equipos (cálculos)'!$AI$2:$AI$19,0))</f>
        <v>3</v>
      </c>
      <c r="H11" s="75">
        <f>INDEX('Equipos (cálculos)'!F$2:F$19,MATCH($A11,'Equipos (cálculos)'!$AI$2:$AI$19,0))</f>
        <v>8</v>
      </c>
      <c r="I11" s="75">
        <f>INDEX('Equipos (cálculos)'!G$2:G$19,MATCH($A11,'Equipos (cálculos)'!$AI$2:$AI$19,0))</f>
        <v>8</v>
      </c>
      <c r="J11" s="75">
        <f>INDEX('Equipos (cálculos)'!H$2:H$19,MATCH($A11,'Equipos (cálculos)'!$AI$2:$AI$19,0))</f>
        <v>0</v>
      </c>
    </row>
    <row r="12" spans="1:10" x14ac:dyDescent="0.2">
      <c r="A12" s="68">
        <v>11</v>
      </c>
      <c r="B12" s="74" t="str">
        <f>INDEX('Equipos (cálculos)'!A$2:A$19,MATCH($A12,'Equipos (cálculos)'!$AI$2:$AI$19,0))</f>
        <v>Atco. Bembibre</v>
      </c>
      <c r="C12" s="75">
        <f>INDEX('Equipos (cálculos)'!I$2:I$19,MATCH($A12,'Equipos (cálculos)'!$AI$2:$AI$19,0))</f>
        <v>8</v>
      </c>
      <c r="D12" s="75">
        <f>INDEX('Equipos (cálculos)'!B$2:B$19,MATCH($A12,'Equipos (cálculos)'!$AI$2:$AI$19,0))</f>
        <v>7</v>
      </c>
      <c r="E12" s="75">
        <f>INDEX('Equipos (cálculos)'!C$2:C$19,MATCH($A12,'Equipos (cálculos)'!$AI$2:$AI$19,0))</f>
        <v>2</v>
      </c>
      <c r="F12" s="75">
        <f>INDEX('Equipos (cálculos)'!D$2:D$19,MATCH($A12,'Equipos (cálculos)'!$AI$2:$AI$19,0))</f>
        <v>2</v>
      </c>
      <c r="G12" s="75">
        <f>INDEX('Equipos (cálculos)'!E$2:E$19,MATCH($A12,'Equipos (cálculos)'!$AI$2:$AI$19,0))</f>
        <v>3</v>
      </c>
      <c r="H12" s="75">
        <f>INDEX('Equipos (cálculos)'!F$2:F$19,MATCH($A12,'Equipos (cálculos)'!$AI$2:$AI$19,0))</f>
        <v>6</v>
      </c>
      <c r="I12" s="75">
        <f>INDEX('Equipos (cálculos)'!G$2:G$19,MATCH($A12,'Equipos (cálculos)'!$AI$2:$AI$19,0))</f>
        <v>7</v>
      </c>
      <c r="J12" s="75">
        <f>INDEX('Equipos (cálculos)'!H$2:H$19,MATCH($A12,'Equipos (cálculos)'!$AI$2:$AI$19,0))</f>
        <v>-1</v>
      </c>
    </row>
    <row r="13" spans="1:10" x14ac:dyDescent="0.2">
      <c r="A13" s="68">
        <v>12</v>
      </c>
      <c r="B13" s="74" t="str">
        <f>INDEX('Equipos (cálculos)'!A$2:A$19,MATCH($A13,'Equipos (cálculos)'!$AI$2:$AI$19,0))</f>
        <v>SD Almazán</v>
      </c>
      <c r="C13" s="75">
        <f>INDEX('Equipos (cálculos)'!I$2:I$19,MATCH($A13,'Equipos (cálculos)'!$AI$2:$AI$19,0))</f>
        <v>7</v>
      </c>
      <c r="D13" s="75">
        <f>INDEX('Equipos (cálculos)'!B$2:B$19,MATCH($A13,'Equipos (cálculos)'!$AI$2:$AI$19,0))</f>
        <v>7</v>
      </c>
      <c r="E13" s="75">
        <f>INDEX('Equipos (cálculos)'!C$2:C$19,MATCH($A13,'Equipos (cálculos)'!$AI$2:$AI$19,0))</f>
        <v>2</v>
      </c>
      <c r="F13" s="75">
        <f>INDEX('Equipos (cálculos)'!D$2:D$19,MATCH($A13,'Equipos (cálculos)'!$AI$2:$AI$19,0))</f>
        <v>1</v>
      </c>
      <c r="G13" s="75">
        <f>INDEX('Equipos (cálculos)'!E$2:E$19,MATCH($A13,'Equipos (cálculos)'!$AI$2:$AI$19,0))</f>
        <v>4</v>
      </c>
      <c r="H13" s="75">
        <f>INDEX('Equipos (cálculos)'!F$2:F$19,MATCH($A13,'Equipos (cálculos)'!$AI$2:$AI$19,0))</f>
        <v>9</v>
      </c>
      <c r="I13" s="75">
        <f>INDEX('Equipos (cálculos)'!G$2:G$19,MATCH($A13,'Equipos (cálculos)'!$AI$2:$AI$19,0))</f>
        <v>13</v>
      </c>
      <c r="J13" s="75">
        <f>INDEX('Equipos (cálculos)'!H$2:H$19,MATCH($A13,'Equipos (cálculos)'!$AI$2:$AI$19,0))</f>
        <v>-4</v>
      </c>
    </row>
    <row r="14" spans="1:10" x14ac:dyDescent="0.2">
      <c r="A14" s="68">
        <v>13</v>
      </c>
      <c r="B14" s="74" t="str">
        <f>INDEX('Equipos (cálculos)'!A$2:A$19,MATCH($A14,'Equipos (cálculos)'!$AI$2:$AI$19,0))</f>
        <v>CD. Villaralbo</v>
      </c>
      <c r="C14" s="75">
        <f>INDEX('Equipos (cálculos)'!I$2:I$19,MATCH($A14,'Equipos (cálculos)'!$AI$2:$AI$19,0))</f>
        <v>7</v>
      </c>
      <c r="D14" s="75">
        <f>INDEX('Equipos (cálculos)'!B$2:B$19,MATCH($A14,'Equipos (cálculos)'!$AI$2:$AI$19,0))</f>
        <v>7</v>
      </c>
      <c r="E14" s="75">
        <f>INDEX('Equipos (cálculos)'!C$2:C$19,MATCH($A14,'Equipos (cálculos)'!$AI$2:$AI$19,0))</f>
        <v>2</v>
      </c>
      <c r="F14" s="75">
        <f>INDEX('Equipos (cálculos)'!D$2:D$19,MATCH($A14,'Equipos (cálculos)'!$AI$2:$AI$19,0))</f>
        <v>1</v>
      </c>
      <c r="G14" s="75">
        <f>INDEX('Equipos (cálculos)'!E$2:E$19,MATCH($A14,'Equipos (cálculos)'!$AI$2:$AI$19,0))</f>
        <v>4</v>
      </c>
      <c r="H14" s="75">
        <f>INDEX('Equipos (cálculos)'!F$2:F$19,MATCH($A14,'Equipos (cálculos)'!$AI$2:$AI$19,0))</f>
        <v>4</v>
      </c>
      <c r="I14" s="75">
        <f>INDEX('Equipos (cálculos)'!G$2:G$19,MATCH($A14,'Equipos (cálculos)'!$AI$2:$AI$19,0))</f>
        <v>12</v>
      </c>
      <c r="J14" s="75">
        <f>INDEX('Equipos (cálculos)'!H$2:H$19,MATCH($A14,'Equipos (cálculos)'!$AI$2:$AI$19,0))</f>
        <v>-8</v>
      </c>
    </row>
    <row r="15" spans="1:10" x14ac:dyDescent="0.2">
      <c r="A15" s="68">
        <v>14</v>
      </c>
      <c r="B15" s="74" t="str">
        <f>INDEX('Equipos (cálculos)'!A$2:A$19,MATCH($A15,'Equipos (cálculos)'!$AI$2:$AI$19,0))</f>
        <v>Becerril</v>
      </c>
      <c r="C15" s="75">
        <f>INDEX('Equipos (cálculos)'!I$2:I$19,MATCH($A15,'Equipos (cálculos)'!$AI$2:$AI$19,0))</f>
        <v>6</v>
      </c>
      <c r="D15" s="75">
        <f>INDEX('Equipos (cálculos)'!B$2:B$19,MATCH($A15,'Equipos (cálculos)'!$AI$2:$AI$19,0))</f>
        <v>7</v>
      </c>
      <c r="E15" s="75">
        <f>INDEX('Equipos (cálculos)'!C$2:C$19,MATCH($A15,'Equipos (cálculos)'!$AI$2:$AI$19,0))</f>
        <v>2</v>
      </c>
      <c r="F15" s="75">
        <f>INDEX('Equipos (cálculos)'!D$2:D$19,MATCH($A15,'Equipos (cálculos)'!$AI$2:$AI$19,0))</f>
        <v>0</v>
      </c>
      <c r="G15" s="75">
        <f>INDEX('Equipos (cálculos)'!E$2:E$19,MATCH($A15,'Equipos (cálculos)'!$AI$2:$AI$19,0))</f>
        <v>5</v>
      </c>
      <c r="H15" s="75">
        <f>INDEX('Equipos (cálculos)'!F$2:F$19,MATCH($A15,'Equipos (cálculos)'!$AI$2:$AI$19,0))</f>
        <v>4</v>
      </c>
      <c r="I15" s="75">
        <f>INDEX('Equipos (cálculos)'!G$2:G$19,MATCH($A15,'Equipos (cálculos)'!$AI$2:$AI$19,0))</f>
        <v>12</v>
      </c>
      <c r="J15" s="75">
        <f>INDEX('Equipos (cálculos)'!H$2:H$19,MATCH($A15,'Equipos (cálculos)'!$AI$2:$AI$19,0))</f>
        <v>-8</v>
      </c>
    </row>
    <row r="16" spans="1:10" x14ac:dyDescent="0.2">
      <c r="A16" s="68">
        <v>15</v>
      </c>
      <c r="B16" s="74" t="str">
        <f>INDEX('Equipos (cálculos)'!A$2:A$19,MATCH($A16,'Equipos (cálculos)'!$AI$2:$AI$19,0))</f>
        <v>DiocesanosAvila</v>
      </c>
      <c r="C16" s="75">
        <f>INDEX('Equipos (cálculos)'!I$2:I$19,MATCH($A16,'Equipos (cálculos)'!$AI$2:$AI$19,0))</f>
        <v>5</v>
      </c>
      <c r="D16" s="75">
        <f>INDEX('Equipos (cálculos)'!B$2:B$19,MATCH($A16,'Equipos (cálculos)'!$AI$2:$AI$19,0))</f>
        <v>7</v>
      </c>
      <c r="E16" s="75">
        <f>INDEX('Equipos (cálculos)'!C$2:C$19,MATCH($A16,'Equipos (cálculos)'!$AI$2:$AI$19,0))</f>
        <v>0</v>
      </c>
      <c r="F16" s="75">
        <f>INDEX('Equipos (cálculos)'!D$2:D$19,MATCH($A16,'Equipos (cálculos)'!$AI$2:$AI$19,0))</f>
        <v>5</v>
      </c>
      <c r="G16" s="75">
        <f>INDEX('Equipos (cálculos)'!E$2:E$19,MATCH($A16,'Equipos (cálculos)'!$AI$2:$AI$19,0))</f>
        <v>2</v>
      </c>
      <c r="H16" s="75">
        <f>INDEX('Equipos (cálculos)'!F$2:F$19,MATCH($A16,'Equipos (cálculos)'!$AI$2:$AI$19,0))</f>
        <v>1</v>
      </c>
      <c r="I16" s="75">
        <f>INDEX('Equipos (cálculos)'!G$2:G$19,MATCH($A16,'Equipos (cálculos)'!$AI$2:$AI$19,0))</f>
        <v>5</v>
      </c>
      <c r="J16" s="75">
        <f>INDEX('Equipos (cálculos)'!H$2:H$19,MATCH($A16,'Equipos (cálculos)'!$AI$2:$AI$19,0))</f>
        <v>-4</v>
      </c>
    </row>
    <row r="17" spans="1:10" x14ac:dyDescent="0.2">
      <c r="A17" s="69">
        <v>16</v>
      </c>
      <c r="B17" s="74" t="str">
        <f>INDEX('Equipos (cálculos)'!A$2:A$19,MATCH($A17,'Equipos (cálculos)'!$AI$2:$AI$19,0))</f>
        <v>Mirandés B</v>
      </c>
      <c r="C17" s="75">
        <f>INDEX('Equipos (cálculos)'!I$2:I$19,MATCH($A17,'Equipos (cálculos)'!$AI$2:$AI$19,0))</f>
        <v>5</v>
      </c>
      <c r="D17" s="75">
        <f>INDEX('Equipos (cálculos)'!B$2:B$19,MATCH($A17,'Equipos (cálculos)'!$AI$2:$AI$19,0))</f>
        <v>7</v>
      </c>
      <c r="E17" s="75">
        <f>INDEX('Equipos (cálculos)'!C$2:C$19,MATCH($A17,'Equipos (cálculos)'!$AI$2:$AI$19,0))</f>
        <v>1</v>
      </c>
      <c r="F17" s="75">
        <f>INDEX('Equipos (cálculos)'!D$2:D$19,MATCH($A17,'Equipos (cálculos)'!$AI$2:$AI$19,0))</f>
        <v>2</v>
      </c>
      <c r="G17" s="75">
        <f>INDEX('Equipos (cálculos)'!E$2:E$19,MATCH($A17,'Equipos (cálculos)'!$AI$2:$AI$19,0))</f>
        <v>4</v>
      </c>
      <c r="H17" s="75">
        <f>INDEX('Equipos (cálculos)'!F$2:F$19,MATCH($A17,'Equipos (cálculos)'!$AI$2:$AI$19,0))</f>
        <v>4</v>
      </c>
      <c r="I17" s="75">
        <f>INDEX('Equipos (cálculos)'!G$2:G$19,MATCH($A17,'Equipos (cálculos)'!$AI$2:$AI$19,0))</f>
        <v>10</v>
      </c>
      <c r="J17" s="75">
        <f>INDEX('Equipos (cálculos)'!H$2:H$19,MATCH($A17,'Equipos (cálculos)'!$AI$2:$AI$19,0))</f>
        <v>-6</v>
      </c>
    </row>
    <row r="18" spans="1:10" x14ac:dyDescent="0.2">
      <c r="A18" s="69">
        <v>17</v>
      </c>
      <c r="B18" s="74" t="str">
        <f>INDEX('Equipos (cálculos)'!A$2:A$19,MATCH($A18,'Equipos (cálculos)'!$AI$2:$AI$19,0))</f>
        <v>Ponferradina B</v>
      </c>
      <c r="C18" s="75">
        <f>INDEX('Equipos (cálculos)'!I$2:I$19,MATCH($A18,'Equipos (cálculos)'!$AI$2:$AI$19,0))</f>
        <v>3</v>
      </c>
      <c r="D18" s="75">
        <f>INDEX('Equipos (cálculos)'!B$2:B$19,MATCH($A18,'Equipos (cálculos)'!$AI$2:$AI$19,0))</f>
        <v>7</v>
      </c>
      <c r="E18" s="75">
        <f>INDEX('Equipos (cálculos)'!C$2:C$19,MATCH($A18,'Equipos (cálculos)'!$AI$2:$AI$19,0))</f>
        <v>0</v>
      </c>
      <c r="F18" s="75">
        <f>INDEX('Equipos (cálculos)'!D$2:D$19,MATCH($A18,'Equipos (cálculos)'!$AI$2:$AI$19,0))</f>
        <v>3</v>
      </c>
      <c r="G18" s="75">
        <f>INDEX('Equipos (cálculos)'!E$2:E$19,MATCH($A18,'Equipos (cálculos)'!$AI$2:$AI$19,0))</f>
        <v>4</v>
      </c>
      <c r="H18" s="75">
        <f>INDEX('Equipos (cálculos)'!F$2:F$19,MATCH($A18,'Equipos (cálculos)'!$AI$2:$AI$19,0))</f>
        <v>4</v>
      </c>
      <c r="I18" s="75">
        <f>INDEX('Equipos (cálculos)'!G$2:G$19,MATCH($A18,'Equipos (cálculos)'!$AI$2:$AI$19,0))</f>
        <v>14</v>
      </c>
      <c r="J18" s="75">
        <f>INDEX('Equipos (cálculos)'!H$2:H$19,MATCH($A18,'Equipos (cálculos)'!$AI$2:$AI$19,0))</f>
        <v>-10</v>
      </c>
    </row>
    <row r="19" spans="1:10" x14ac:dyDescent="0.2">
      <c r="A19" s="69">
        <v>18</v>
      </c>
      <c r="B19" s="74" t="str">
        <f>INDEX('Equipos (cálculos)'!A$2:A$19,MATCH($A19,'Equipos (cálculos)'!$AI$2:$AI$19,0))</f>
        <v>CD. Laguna</v>
      </c>
      <c r="C19" s="75">
        <f>INDEX('Equipos (cálculos)'!I$2:I$19,MATCH($A19,'Equipos (cálculos)'!$AI$2:$AI$19,0))</f>
        <v>0</v>
      </c>
      <c r="D19" s="75">
        <f>INDEX('Equipos (cálculos)'!B$2:B$19,MATCH($A19,'Equipos (cálculos)'!$AI$2:$AI$19,0))</f>
        <v>7</v>
      </c>
      <c r="E19" s="75">
        <f>INDEX('Equipos (cálculos)'!C$2:C$19,MATCH($A19,'Equipos (cálculos)'!$AI$2:$AI$19,0))</f>
        <v>0</v>
      </c>
      <c r="F19" s="75">
        <f>INDEX('Equipos (cálculos)'!D$2:D$19,MATCH($A19,'Equipos (cálculos)'!$AI$2:$AI$19,0))</f>
        <v>0</v>
      </c>
      <c r="G19" s="75">
        <f>INDEX('Equipos (cálculos)'!E$2:E$19,MATCH($A19,'Equipos (cálculos)'!$AI$2:$AI$19,0))</f>
        <v>7</v>
      </c>
      <c r="H19" s="75">
        <f>INDEX('Equipos (cálculos)'!F$2:F$19,MATCH($A19,'Equipos (cálculos)'!$AI$2:$AI$19,0))</f>
        <v>4</v>
      </c>
      <c r="I19" s="75">
        <f>INDEX('Equipos (cálculos)'!G$2:G$19,MATCH($A19,'Equipos (cálculos)'!$AI$2:$AI$19,0))</f>
        <v>20</v>
      </c>
      <c r="J19" s="75">
        <f>INDEX('Equipos (cálculos)'!H$2:H$19,MATCH($A19,'Equipos (cálculos)'!$AI$2:$AI$19,0))</f>
        <v>-16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43"/>
  <sheetViews>
    <sheetView topLeftCell="A49" workbookViewId="0">
      <selection activeCell="C3" sqref="C3:D40"/>
    </sheetView>
  </sheetViews>
  <sheetFormatPr baseColWidth="10" defaultRowHeight="16" x14ac:dyDescent="0.2"/>
  <cols>
    <col min="3" max="3" width="21.83203125" bestFit="1" customWidth="1"/>
    <col min="4" max="4" width="9.33203125" bestFit="1" customWidth="1"/>
    <col min="6" max="6" width="21.83203125" bestFit="1" customWidth="1"/>
    <col min="7" max="7" width="10.6640625" bestFit="1" customWidth="1"/>
    <col min="9" max="9" width="21.83203125" bestFit="1" customWidth="1"/>
    <col min="10" max="10" width="7.33203125" bestFit="1" customWidth="1"/>
    <col min="12" max="12" width="21.83203125" bestFit="1" customWidth="1"/>
    <col min="13" max="13" width="13.5" bestFit="1" customWidth="1"/>
  </cols>
  <sheetData>
    <row r="1" spans="3:13" ht="17" thickBot="1" x14ac:dyDescent="0.25"/>
    <row r="2" spans="3:13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20" t="s">
        <v>8</v>
      </c>
      <c r="L2" s="15" t="s">
        <v>2</v>
      </c>
      <c r="M2" s="18" t="s">
        <v>9</v>
      </c>
    </row>
    <row r="3" spans="3:13" ht="19" x14ac:dyDescent="0.25">
      <c r="C3" s="6" t="str">
        <f>PRETEMPORADA!T5</f>
        <v>Jon Villanueva</v>
      </c>
      <c r="D3" s="8">
        <f>PRETEMPORADA!C5+PRETEMPORADA!I5+PRETEMPORADA!O5+PRETEMPORADA!U5</f>
        <v>3</v>
      </c>
      <c r="F3" s="6" t="str">
        <f>PRETEMPORADA!T5</f>
        <v>Jon Villanueva</v>
      </c>
      <c r="G3" s="8">
        <f>PRETEMPORADA!D5+PRETEMPORADA!J5+PRETEMPORADA!P5+PRETEMPORADA!V5</f>
        <v>151</v>
      </c>
      <c r="I3" s="6" t="str">
        <f>PRETEMPORADA!T5</f>
        <v>Jon Villanueva</v>
      </c>
      <c r="J3" s="8">
        <f>PRETEMPORADA!E5+PRETEMPORADA!K5+PRETEMPORADA!Q5+PRETEMPORADA!W5</f>
        <v>0</v>
      </c>
      <c r="L3" s="6" t="str">
        <f>PRETEMPORADA!T5</f>
        <v>Jon Villanueva</v>
      </c>
      <c r="M3" s="8">
        <f>PRETEMPORADA!F5+PRETEMPORADA!L5+PRETEMPORADA!R5+PRETEMPORADA!X5</f>
        <v>0</v>
      </c>
    </row>
    <row r="4" spans="3:13" ht="19" x14ac:dyDescent="0.25">
      <c r="C4" s="6" t="str">
        <f>PRETEMPORADA!T6</f>
        <v>Moha</v>
      </c>
      <c r="D4" s="8">
        <f>PRETEMPORADA!C6+PRETEMPORADA!I6+PRETEMPORADA!O6+PRETEMPORADA!U6</f>
        <v>1</v>
      </c>
      <c r="F4" s="6" t="str">
        <f>PRETEMPORADA!T6</f>
        <v>Moha</v>
      </c>
      <c r="G4" s="8">
        <f>PRETEMPORADA!D6+PRETEMPORADA!J6+PRETEMPORADA!P6+PRETEMPORADA!V6</f>
        <v>178</v>
      </c>
      <c r="I4" s="6" t="str">
        <f>PRETEMPORADA!T6</f>
        <v>Moha</v>
      </c>
      <c r="J4" s="8">
        <f>PRETEMPORADA!E6+PRETEMPORADA!K6+PRETEMPORADA!Q6+PRETEMPORADA!W6</f>
        <v>0</v>
      </c>
      <c r="L4" s="6" t="str">
        <f>PRETEMPORADA!T6</f>
        <v>Moha</v>
      </c>
      <c r="M4" s="8">
        <f>PRETEMPORADA!F6+PRETEMPORADA!L6+PRETEMPORADA!R6+PRETEMPORADA!X6</f>
        <v>0</v>
      </c>
    </row>
    <row r="5" spans="3:13" ht="19" x14ac:dyDescent="0.25">
      <c r="C5" s="6" t="str">
        <f>PRETEMPORADA!T7</f>
        <v>Miguelito</v>
      </c>
      <c r="D5" s="8">
        <f>PRETEMPORADA!C7+PRETEMPORADA!I7+PRETEMPORADA!O7+PRETEMPORADA!U7</f>
        <v>3</v>
      </c>
      <c r="F5" s="6" t="str">
        <f>PRETEMPORADA!T7</f>
        <v>Miguelito</v>
      </c>
      <c r="G5" s="8">
        <f>PRETEMPORADA!D7+PRETEMPORADA!J7+PRETEMPORADA!P7+PRETEMPORADA!V7</f>
        <v>151</v>
      </c>
      <c r="I5" s="6" t="str">
        <f>PRETEMPORADA!T7</f>
        <v>Miguelito</v>
      </c>
      <c r="J5" s="8">
        <f>PRETEMPORADA!E7+PRETEMPORADA!K7+PRETEMPORADA!Q7+PRETEMPORADA!W7</f>
        <v>0</v>
      </c>
      <c r="L5" s="6" t="str">
        <f>PRETEMPORADA!T7</f>
        <v>Miguelito</v>
      </c>
      <c r="M5" s="8">
        <f>PRETEMPORADA!F7+PRETEMPORADA!L7+PRETEMPORADA!R7+PRETEMPORADA!X7</f>
        <v>0</v>
      </c>
    </row>
    <row r="6" spans="3:13" ht="19" x14ac:dyDescent="0.25">
      <c r="C6" s="6" t="str">
        <f>PRETEMPORADA!T8</f>
        <v>Felix</v>
      </c>
      <c r="D6" s="8">
        <f>PRETEMPORADA!C8+PRETEMPORADA!I8+PRETEMPORADA!O8+PRETEMPORADA!U8</f>
        <v>1</v>
      </c>
      <c r="F6" s="6" t="str">
        <f>PRETEMPORADA!T8</f>
        <v>Felix</v>
      </c>
      <c r="G6" s="8">
        <f>PRETEMPORADA!D8+PRETEMPORADA!J8+PRETEMPORADA!P8+PRETEMPORADA!V8</f>
        <v>198</v>
      </c>
      <c r="I6" s="6" t="str">
        <f>PRETEMPORADA!T8</f>
        <v>Felix</v>
      </c>
      <c r="J6" s="8">
        <f>PRETEMPORADA!E8+PRETEMPORADA!K8+PRETEMPORADA!Q8+PRETEMPORADA!W8</f>
        <v>0</v>
      </c>
      <c r="L6" s="6" t="str">
        <f>PRETEMPORADA!T8</f>
        <v>Felix</v>
      </c>
      <c r="M6" s="8">
        <f>PRETEMPORADA!F8+PRETEMPORADA!L8+PRETEMPORADA!R8+PRETEMPORADA!X8</f>
        <v>0</v>
      </c>
    </row>
    <row r="7" spans="3:13" ht="19" x14ac:dyDescent="0.25">
      <c r="C7" s="6" t="str">
        <f>PRETEMPORADA!T9</f>
        <v>Gustavo</v>
      </c>
      <c r="D7" s="8">
        <f>PRETEMPORADA!C9+PRETEMPORADA!I9+PRETEMPORADA!O9+PRETEMPORADA!U9</f>
        <v>3</v>
      </c>
      <c r="F7" s="6" t="str">
        <f>PRETEMPORADA!T9</f>
        <v>Gustavo</v>
      </c>
      <c r="G7" s="8">
        <f>PRETEMPORADA!D9+PRETEMPORADA!J9+PRETEMPORADA!P9+PRETEMPORADA!V9</f>
        <v>182</v>
      </c>
      <c r="I7" s="6" t="str">
        <f>PRETEMPORADA!T9</f>
        <v>Gustavo</v>
      </c>
      <c r="J7" s="8">
        <f>PRETEMPORADA!E9+PRETEMPORADA!K9+PRETEMPORADA!Q9+PRETEMPORADA!W9</f>
        <v>0</v>
      </c>
      <c r="L7" s="6" t="str">
        <f>PRETEMPORADA!T9</f>
        <v>Gustavo</v>
      </c>
      <c r="M7" s="8">
        <f>PRETEMPORADA!F9+PRETEMPORADA!L9+PRETEMPORADA!R9+PRETEMPORADA!X9</f>
        <v>1</v>
      </c>
    </row>
    <row r="8" spans="3:13" ht="19" x14ac:dyDescent="0.25">
      <c r="C8" s="6" t="str">
        <f>PRETEMPORADA!T10</f>
        <v>Victor Poveda</v>
      </c>
      <c r="D8" s="8">
        <f>PRETEMPORADA!C10+PRETEMPORADA!I10+PRETEMPORADA!O10+PRETEMPORADA!U10</f>
        <v>2</v>
      </c>
      <c r="F8" s="6" t="str">
        <f>PRETEMPORADA!T10</f>
        <v>Victor Poveda</v>
      </c>
      <c r="G8" s="8">
        <f>PRETEMPORADA!D10+PRETEMPORADA!J10+PRETEMPORADA!P10+PRETEMPORADA!V10</f>
        <v>135</v>
      </c>
      <c r="I8" s="6" t="str">
        <f>PRETEMPORADA!T10</f>
        <v>Victor Poveda</v>
      </c>
      <c r="J8" s="8">
        <f>PRETEMPORADA!E10+PRETEMPORADA!K10+PRETEMPORADA!Q10+PRETEMPORADA!W10</f>
        <v>0</v>
      </c>
      <c r="L8" s="6" t="str">
        <f>PRETEMPORADA!T10</f>
        <v>Victor Poveda</v>
      </c>
      <c r="M8" s="8">
        <f>PRETEMPORADA!F10+PRETEMPORADA!L10+PRETEMPORADA!R10+PRETEMPORADA!X10</f>
        <v>0</v>
      </c>
    </row>
    <row r="9" spans="3:13" ht="19" x14ac:dyDescent="0.25">
      <c r="C9" s="6" t="str">
        <f>PRETEMPORADA!T11</f>
        <v>Alberto Durán</v>
      </c>
      <c r="D9" s="8">
        <f>PRETEMPORADA!C11+PRETEMPORADA!I11+PRETEMPORADA!O11+PRETEMPORADA!U11</f>
        <v>2</v>
      </c>
      <c r="F9" s="6" t="str">
        <f>PRETEMPORADA!T11</f>
        <v>Alberto Durán</v>
      </c>
      <c r="G9" s="8">
        <f>PRETEMPORADA!D11+PRETEMPORADA!J11+PRETEMPORADA!P11+PRETEMPORADA!V11</f>
        <v>160</v>
      </c>
      <c r="I9" s="6" t="str">
        <f>PRETEMPORADA!T11</f>
        <v>Alberto Durán</v>
      </c>
      <c r="J9" s="8">
        <f>PRETEMPORADA!E11+PRETEMPORADA!K11+PRETEMPORADA!Q11+PRETEMPORADA!W11</f>
        <v>0</v>
      </c>
      <c r="L9" s="6" t="str">
        <f>PRETEMPORADA!T11</f>
        <v>Alberto Durán</v>
      </c>
      <c r="M9" s="8">
        <f>PRETEMPORADA!F11+PRETEMPORADA!L11+PRETEMPORADA!R11+PRETEMPORADA!X11</f>
        <v>0</v>
      </c>
    </row>
    <row r="10" spans="3:13" ht="19" x14ac:dyDescent="0.25">
      <c r="C10" s="6" t="str">
        <f>PRETEMPORADA!T12</f>
        <v>Mansour</v>
      </c>
      <c r="D10" s="8">
        <f>PRETEMPORADA!C12+PRETEMPORADA!I12+PRETEMPORADA!O12+PRETEMPORADA!U12</f>
        <v>3</v>
      </c>
      <c r="F10" s="6" t="str">
        <f>PRETEMPORADA!T12</f>
        <v>Mansour</v>
      </c>
      <c r="G10" s="8">
        <f>PRETEMPORADA!D12+PRETEMPORADA!J12+PRETEMPORADA!P12+PRETEMPORADA!V12</f>
        <v>145</v>
      </c>
      <c r="I10" s="6" t="str">
        <f>PRETEMPORADA!T12</f>
        <v>Mansour</v>
      </c>
      <c r="J10" s="8">
        <f>PRETEMPORADA!E12+PRETEMPORADA!K12+PRETEMPORADA!Q12+PRETEMPORADA!W12</f>
        <v>0</v>
      </c>
      <c r="L10" s="6" t="str">
        <f>PRETEMPORADA!T12</f>
        <v>Mansour</v>
      </c>
      <c r="M10" s="8">
        <f>PRETEMPORADA!F12+PRETEMPORADA!L12+PRETEMPORADA!R12+PRETEMPORADA!X12</f>
        <v>0</v>
      </c>
    </row>
    <row r="11" spans="3:13" ht="19" x14ac:dyDescent="0.25">
      <c r="C11" s="6" t="str">
        <f>PRETEMPORADA!T13</f>
        <v>Souley</v>
      </c>
      <c r="D11" s="8">
        <f>PRETEMPORADA!C13+PRETEMPORADA!I13+PRETEMPORADA!O13+PRETEMPORADA!U13</f>
        <v>1</v>
      </c>
      <c r="F11" s="6" t="str">
        <f>PRETEMPORADA!T13</f>
        <v>Souley</v>
      </c>
      <c r="G11" s="8">
        <f>PRETEMPORADA!D13+PRETEMPORADA!J13+PRETEMPORADA!P13+PRETEMPORADA!V13</f>
        <v>60</v>
      </c>
      <c r="I11" s="6" t="str">
        <f>PRETEMPORADA!T13</f>
        <v>Souley</v>
      </c>
      <c r="J11" s="8">
        <f>PRETEMPORADA!E13+PRETEMPORADA!K13+PRETEMPORADA!Q13+PRETEMPORADA!W13</f>
        <v>0</v>
      </c>
      <c r="L11" s="6" t="str">
        <f>PRETEMPORADA!T13</f>
        <v>Souley</v>
      </c>
      <c r="M11" s="8">
        <f>PRETEMPORADA!F13+PRETEMPORADA!L13+PRETEMPORADA!R13+PRETEMPORADA!X13</f>
        <v>0</v>
      </c>
    </row>
    <row r="12" spans="3:13" ht="19" x14ac:dyDescent="0.25">
      <c r="C12" s="6" t="str">
        <f>PRETEMPORADA!T14</f>
        <v>-</v>
      </c>
      <c r="D12" s="8">
        <f>PRETEMPORADA!C14+PRETEMPORADA!I14+PRETEMPORADA!O14+PRETEMPORADA!U14</f>
        <v>0</v>
      </c>
      <c r="F12" s="6" t="str">
        <f>PRETEMPORADA!T14</f>
        <v>-</v>
      </c>
      <c r="G12" s="8">
        <f>PRETEMPORADA!D14+PRETEMPORADA!J14+PRETEMPORADA!P14+PRETEMPORADA!V14</f>
        <v>0</v>
      </c>
      <c r="I12" s="6" t="str">
        <f>PRETEMPORADA!T14</f>
        <v>-</v>
      </c>
      <c r="J12" s="8">
        <f>PRETEMPORADA!E14+PRETEMPORADA!K14+PRETEMPORADA!Q14+PRETEMPORADA!W14</f>
        <v>0</v>
      </c>
      <c r="L12" s="6" t="str">
        <f>PRETEMPORADA!T14</f>
        <v>-</v>
      </c>
      <c r="M12" s="8">
        <f>PRETEMPORADA!F14+PRETEMPORADA!L14+PRETEMPORADA!R14+PRETEMPORADA!X14</f>
        <v>0</v>
      </c>
    </row>
    <row r="13" spans="3:13" ht="19" x14ac:dyDescent="0.25">
      <c r="C13" s="6" t="str">
        <f>PRETEMPORADA!T15</f>
        <v>Mati</v>
      </c>
      <c r="D13" s="8">
        <f>PRETEMPORADA!C15+PRETEMPORADA!I15+PRETEMPORADA!O15+PRETEMPORADA!U15</f>
        <v>3</v>
      </c>
      <c r="F13" s="6" t="str">
        <f>PRETEMPORADA!T15</f>
        <v>Mati</v>
      </c>
      <c r="G13" s="8">
        <f>PRETEMPORADA!D15+PRETEMPORADA!J15+PRETEMPORADA!P15+PRETEMPORADA!V15</f>
        <v>195</v>
      </c>
      <c r="I13" s="6" t="str">
        <f>PRETEMPORADA!T15</f>
        <v>Mati</v>
      </c>
      <c r="J13" s="8">
        <f>PRETEMPORADA!E15+PRETEMPORADA!K15+PRETEMPORADA!Q15+PRETEMPORADA!W15</f>
        <v>1</v>
      </c>
      <c r="L13" s="6" t="str">
        <f>PRETEMPORADA!T15</f>
        <v>Mati</v>
      </c>
      <c r="M13" s="8">
        <f>PRETEMPORADA!F15+PRETEMPORADA!L15+PRETEMPORADA!R15+PRETEMPORADA!X15</f>
        <v>0</v>
      </c>
    </row>
    <row r="14" spans="3:13" ht="19" x14ac:dyDescent="0.25">
      <c r="C14" s="6" t="str">
        <f>PRETEMPORADA!T16</f>
        <v>Diego Benito</v>
      </c>
      <c r="D14" s="8">
        <f>PRETEMPORADA!C16+PRETEMPORADA!I16+PRETEMPORADA!O16+PRETEMPORADA!U16</f>
        <v>2</v>
      </c>
      <c r="F14" s="6" t="str">
        <f>PRETEMPORADA!T16</f>
        <v>Diego Benito</v>
      </c>
      <c r="G14" s="8">
        <f>PRETEMPORADA!D16+PRETEMPORADA!J16+PRETEMPORADA!P16+PRETEMPORADA!V16</f>
        <v>180</v>
      </c>
      <c r="I14" s="6" t="str">
        <f>PRETEMPORADA!T16</f>
        <v>Diego Benito</v>
      </c>
      <c r="J14" s="8">
        <f>PRETEMPORADA!E16+PRETEMPORADA!K16+PRETEMPORADA!Q16+PRETEMPORADA!W16</f>
        <v>1</v>
      </c>
      <c r="L14" s="6" t="str">
        <f>PRETEMPORADA!T16</f>
        <v>Diego Benito</v>
      </c>
      <c r="M14" s="8">
        <f>PRETEMPORADA!F16+PRETEMPORADA!L16+PRETEMPORADA!R16+PRETEMPORADA!X16</f>
        <v>1</v>
      </c>
    </row>
    <row r="15" spans="3:13" ht="19" x14ac:dyDescent="0.25">
      <c r="C15" s="6" t="str">
        <f>PRETEMPORADA!T17</f>
        <v>Amaro</v>
      </c>
      <c r="D15" s="8">
        <f>PRETEMPORADA!C17+PRETEMPORADA!I17+PRETEMPORADA!O17+PRETEMPORADA!U17</f>
        <v>2</v>
      </c>
      <c r="F15" s="6" t="str">
        <f>PRETEMPORADA!T17</f>
        <v>Amaro</v>
      </c>
      <c r="G15" s="8">
        <f>PRETEMPORADA!D17+PRETEMPORADA!J17+PRETEMPORADA!P17+PRETEMPORADA!V17</f>
        <v>160</v>
      </c>
      <c r="I15" s="6" t="str">
        <f>PRETEMPORADA!T17</f>
        <v>Amaro</v>
      </c>
      <c r="J15" s="8">
        <f>PRETEMPORADA!E17+PRETEMPORADA!K17+PRETEMPORADA!Q17+PRETEMPORADA!W17</f>
        <v>1</v>
      </c>
      <c r="L15" s="6" t="str">
        <f>PRETEMPORADA!T17</f>
        <v>Amaro</v>
      </c>
      <c r="M15" s="8">
        <f>PRETEMPORADA!F17+PRETEMPORADA!L17+PRETEMPORADA!R17+PRETEMPORADA!X17</f>
        <v>0</v>
      </c>
    </row>
    <row r="16" spans="3:13" ht="19" x14ac:dyDescent="0.25">
      <c r="C16" s="6" t="str">
        <f>PRETEMPORADA!T18</f>
        <v>Trejo</v>
      </c>
      <c r="D16" s="8">
        <f>PRETEMPORADA!C18+PRETEMPORADA!I18+PRETEMPORADA!O18+PRETEMPORADA!U18</f>
        <v>2</v>
      </c>
      <c r="F16" s="6" t="str">
        <f>PRETEMPORADA!T18</f>
        <v>Trejo</v>
      </c>
      <c r="G16" s="8">
        <f>PRETEMPORADA!D18+PRETEMPORADA!J18+PRETEMPORADA!P18+PRETEMPORADA!V18</f>
        <v>198</v>
      </c>
      <c r="I16" s="6" t="str">
        <f>PRETEMPORADA!T18</f>
        <v>Trejo</v>
      </c>
      <c r="J16" s="8">
        <f>PRETEMPORADA!E18+PRETEMPORADA!K18+PRETEMPORADA!Q18+PRETEMPORADA!W18</f>
        <v>0</v>
      </c>
      <c r="L16" s="6" t="str">
        <f>PRETEMPORADA!T18</f>
        <v>Trejo</v>
      </c>
      <c r="M16" s="8">
        <f>PRETEMPORADA!F18+PRETEMPORADA!L18+PRETEMPORADA!R18+PRETEMPORADA!X18</f>
        <v>2</v>
      </c>
    </row>
    <row r="17" spans="3:13" ht="19" x14ac:dyDescent="0.25">
      <c r="C17" s="6" t="str">
        <f>PRETEMPORADA!T19</f>
        <v>Carlos Cristeto</v>
      </c>
      <c r="D17" s="8">
        <f>PRETEMPORADA!C19+PRETEMPORADA!I19+PRETEMPORADA!O19+PRETEMPORADA!U19</f>
        <v>3</v>
      </c>
      <c r="F17" s="6" t="str">
        <f>PRETEMPORADA!T19</f>
        <v>Carlos Cristeto</v>
      </c>
      <c r="G17" s="8">
        <f>PRETEMPORADA!D19+PRETEMPORADA!J19+PRETEMPORADA!P19+PRETEMPORADA!V19</f>
        <v>161</v>
      </c>
      <c r="I17" s="6" t="str">
        <f>PRETEMPORADA!T19</f>
        <v>Carlos Cristeto</v>
      </c>
      <c r="J17" s="8">
        <f>PRETEMPORADA!E19+PRETEMPORADA!K19+PRETEMPORADA!Q19+PRETEMPORADA!W19</f>
        <v>0</v>
      </c>
      <c r="L17" s="6" t="str">
        <f>PRETEMPORADA!T19</f>
        <v>Carlos Cristeto</v>
      </c>
      <c r="M17" s="8">
        <f>PRETEMPORADA!F19+PRETEMPORADA!L19+PRETEMPORADA!R19+PRETEMPORADA!X19</f>
        <v>0</v>
      </c>
    </row>
    <row r="18" spans="3:13" ht="19" x14ac:dyDescent="0.25">
      <c r="C18" s="6" t="str">
        <f>PRETEMPORADA!T20</f>
        <v>Alvarito</v>
      </c>
      <c r="D18" s="8">
        <f>PRETEMPORADA!C20+PRETEMPORADA!I20+PRETEMPORADA!O20+PRETEMPORADA!U20</f>
        <v>3</v>
      </c>
      <c r="F18" s="6" t="str">
        <f>PRETEMPORADA!T20</f>
        <v>Alvarito</v>
      </c>
      <c r="G18" s="8">
        <f>PRETEMPORADA!D20+PRETEMPORADA!J20+PRETEMPORADA!P20+PRETEMPORADA!V20</f>
        <v>135</v>
      </c>
      <c r="I18" s="6" t="str">
        <f>PRETEMPORADA!T20</f>
        <v>Alvarito</v>
      </c>
      <c r="J18" s="8">
        <f>PRETEMPORADA!E20+PRETEMPORADA!K20+PRETEMPORADA!Q20+PRETEMPORADA!W20</f>
        <v>0</v>
      </c>
      <c r="L18" s="6" t="str">
        <f>PRETEMPORADA!T20</f>
        <v>Alvarito</v>
      </c>
      <c r="M18" s="8">
        <f>PRETEMPORADA!F20+PRETEMPORADA!L20+PRETEMPORADA!R20+PRETEMPORADA!X20</f>
        <v>0</v>
      </c>
    </row>
    <row r="19" spans="3:13" ht="19" x14ac:dyDescent="0.25">
      <c r="C19" s="6" t="str">
        <f>PRETEMPORADA!T21</f>
        <v>Caramelo</v>
      </c>
      <c r="D19" s="8">
        <f>PRETEMPORADA!C21+PRETEMPORADA!I21+PRETEMPORADA!O21+PRETEMPORADA!U21</f>
        <v>1</v>
      </c>
      <c r="F19" s="6" t="str">
        <f>PRETEMPORADA!T21</f>
        <v>Caramelo</v>
      </c>
      <c r="G19" s="8">
        <f>PRETEMPORADA!D21+PRETEMPORADA!J21+PRETEMPORADA!P21+PRETEMPORADA!V21</f>
        <v>133</v>
      </c>
      <c r="I19" s="6" t="str">
        <f>PRETEMPORADA!T21</f>
        <v>Caramelo</v>
      </c>
      <c r="J19" s="8">
        <f>PRETEMPORADA!E21+PRETEMPORADA!K21+PRETEMPORADA!Q21+PRETEMPORADA!W21</f>
        <v>0</v>
      </c>
      <c r="L19" s="6" t="str">
        <f>PRETEMPORADA!T21</f>
        <v>Caramelo</v>
      </c>
      <c r="M19" s="8">
        <f>PRETEMPORADA!F21+PRETEMPORADA!L21+PRETEMPORADA!R21+PRETEMPORADA!X21</f>
        <v>0</v>
      </c>
    </row>
    <row r="20" spans="3:13" ht="19" x14ac:dyDescent="0.25">
      <c r="C20" s="6" t="str">
        <f>PRETEMPORADA!T22</f>
        <v>Fassani</v>
      </c>
      <c r="D20" s="8">
        <f>PRETEMPORADA!C22+PRETEMPORADA!I22+PRETEMPORADA!O22+PRETEMPORADA!U22</f>
        <v>1</v>
      </c>
      <c r="F20" s="6" t="str">
        <f>PRETEMPORADA!T22</f>
        <v>Fassani</v>
      </c>
      <c r="G20" s="8">
        <f>PRETEMPORADA!D22+PRETEMPORADA!J22+PRETEMPORADA!P22+PRETEMPORADA!V22</f>
        <v>45</v>
      </c>
      <c r="I20" s="6" t="str">
        <f>PRETEMPORADA!T22</f>
        <v>Fassani</v>
      </c>
      <c r="J20" s="8">
        <f>PRETEMPORADA!E22+PRETEMPORADA!K22+PRETEMPORADA!Q22+PRETEMPORADA!W22</f>
        <v>0</v>
      </c>
      <c r="L20" s="6" t="str">
        <f>PRETEMPORADA!T22</f>
        <v>Fassani</v>
      </c>
      <c r="M20" s="8">
        <f>PRETEMPORADA!F22+PRETEMPORADA!L22+PRETEMPORADA!R22+PRETEMPORADA!X22</f>
        <v>0</v>
      </c>
    </row>
    <row r="21" spans="3:13" ht="19" x14ac:dyDescent="0.25">
      <c r="C21" s="6" t="str">
        <f>PRETEMPORADA!T23</f>
        <v>Javi Navas</v>
      </c>
      <c r="D21" s="8">
        <f>PRETEMPORADA!C23+PRETEMPORADA!I23+PRETEMPORADA!O23+PRETEMPORADA!U23</f>
        <v>1</v>
      </c>
      <c r="F21" s="6" t="str">
        <f>PRETEMPORADA!T23</f>
        <v>Javi Navas</v>
      </c>
      <c r="G21" s="8">
        <f>PRETEMPORADA!D23+PRETEMPORADA!J23+PRETEMPORADA!P23+PRETEMPORADA!V23</f>
        <v>117</v>
      </c>
      <c r="I21" s="6" t="str">
        <f>PRETEMPORADA!T23</f>
        <v>Javi Navas</v>
      </c>
      <c r="J21" s="8">
        <f>PRETEMPORADA!E23+PRETEMPORADA!K23+PRETEMPORADA!Q23+PRETEMPORADA!W23</f>
        <v>1</v>
      </c>
      <c r="L21" s="6" t="str">
        <f>PRETEMPORADA!T23</f>
        <v>Javi Navas</v>
      </c>
      <c r="M21" s="8">
        <f>PRETEMPORADA!F23+PRETEMPORADA!L23+PRETEMPORADA!R23+PRETEMPORADA!X23</f>
        <v>0</v>
      </c>
    </row>
    <row r="22" spans="3:13" ht="19" x14ac:dyDescent="0.25">
      <c r="C22" s="6" t="str">
        <f>PRETEMPORADA!T24</f>
        <v>Martin Galvan</v>
      </c>
      <c r="D22" s="8">
        <f>PRETEMPORADA!C24+PRETEMPORADA!I24+PRETEMPORADA!O24+PRETEMPORADA!U24</f>
        <v>1</v>
      </c>
      <c r="F22" s="6" t="str">
        <f>PRETEMPORADA!T24</f>
        <v>Martin Galvan</v>
      </c>
      <c r="G22" s="8">
        <f>PRETEMPORADA!D24+PRETEMPORADA!J24+PRETEMPORADA!P24+PRETEMPORADA!V24</f>
        <v>60</v>
      </c>
      <c r="I22" s="6" t="str">
        <f>PRETEMPORADA!T24</f>
        <v>Martin Galvan</v>
      </c>
      <c r="J22" s="8">
        <f>PRETEMPORADA!E24+PRETEMPORADA!K24+PRETEMPORADA!Q24+PRETEMPORADA!W24</f>
        <v>0</v>
      </c>
      <c r="L22" s="6" t="str">
        <f>PRETEMPORADA!T24</f>
        <v>Martin Galvan</v>
      </c>
      <c r="M22" s="8">
        <f>PRETEMPORADA!F24+PRETEMPORADA!L24+PRETEMPORADA!R24+PRETEMPORADA!X24</f>
        <v>1</v>
      </c>
    </row>
    <row r="23" spans="3:13" ht="19" x14ac:dyDescent="0.25">
      <c r="C23" s="6" t="str">
        <f>PRETEMPORADA!T25</f>
        <v>Jorge de Vicente</v>
      </c>
      <c r="D23" s="8">
        <f>PRETEMPORADA!C25+PRETEMPORADA!I25+PRETEMPORADA!O25+PRETEMPORADA!U25</f>
        <v>2</v>
      </c>
      <c r="F23" s="6" t="str">
        <f>PRETEMPORADA!T25</f>
        <v>Jorge de Vicente</v>
      </c>
      <c r="G23" s="8">
        <f>PRETEMPORADA!D25+PRETEMPORADA!J25+PRETEMPORADA!P25+PRETEMPORADA!V25</f>
        <v>223</v>
      </c>
      <c r="I23" s="6" t="str">
        <f>PRETEMPORADA!T25</f>
        <v>Jorge de Vicente</v>
      </c>
      <c r="J23" s="8">
        <f>PRETEMPORADA!E25+PRETEMPORADA!K25+PRETEMPORADA!Q25+PRETEMPORADA!W25</f>
        <v>1</v>
      </c>
      <c r="L23" s="6" t="str">
        <f>PRETEMPORADA!T25</f>
        <v>Jorge de Vicente</v>
      </c>
      <c r="M23" s="8">
        <f>PRETEMPORADA!F25+PRETEMPORADA!L25+PRETEMPORADA!R25+PRETEMPORADA!X25</f>
        <v>0</v>
      </c>
    </row>
    <row r="24" spans="3:13" ht="19" x14ac:dyDescent="0.25">
      <c r="C24" s="6" t="str">
        <f>PRETEMPORADA!T26</f>
        <v>Mario Ibañez (FILIAL)</v>
      </c>
      <c r="D24" s="8">
        <f>PRETEMPORADA!C26+PRETEMPORADA!I26+PRETEMPORADA!O26+PRETEMPORADA!U26</f>
        <v>1</v>
      </c>
      <c r="F24" s="6" t="str">
        <f>PRETEMPORADA!T26</f>
        <v>Mario Ibañez (FILIAL)</v>
      </c>
      <c r="G24" s="8">
        <f>PRETEMPORADA!D26+PRETEMPORADA!J26+PRETEMPORADA!P26+PRETEMPORADA!V26</f>
        <v>100</v>
      </c>
      <c r="I24" s="6" t="str">
        <f>PRETEMPORADA!T26</f>
        <v>Mario Ibañez (FILIAL)</v>
      </c>
      <c r="J24" s="8">
        <f>PRETEMPORADA!E26+PRETEMPORADA!K26+PRETEMPORADA!Q26+PRETEMPORADA!W26</f>
        <v>0</v>
      </c>
      <c r="L24" s="6" t="str">
        <f>PRETEMPORADA!T26</f>
        <v>Mario Ibañez (FILIAL)</v>
      </c>
      <c r="M24" s="8">
        <f>PRETEMPORADA!F26+PRETEMPORADA!L26+PRETEMPORADA!R26+PRETEMPORADA!X26</f>
        <v>0</v>
      </c>
    </row>
    <row r="25" spans="3:13" ht="19" x14ac:dyDescent="0.25">
      <c r="C25" s="6" t="str">
        <f>PRETEMPORADA!T27</f>
        <v>Alvaro Bueno (FILIAL)</v>
      </c>
      <c r="D25" s="8">
        <f>PRETEMPORADA!C27+PRETEMPORADA!I27+PRETEMPORADA!O27+PRETEMPORADA!U27</f>
        <v>2</v>
      </c>
      <c r="F25" s="6" t="str">
        <f>PRETEMPORADA!T27</f>
        <v>Alvaro Bueno (FILIAL)</v>
      </c>
      <c r="G25" s="8">
        <f>PRETEMPORADA!D27+PRETEMPORADA!J27+PRETEMPORADA!P27+PRETEMPORADA!V27</f>
        <v>205</v>
      </c>
      <c r="I25" s="6" t="str">
        <f>PRETEMPORADA!T27</f>
        <v>Alvaro Bueno (FILIAL)</v>
      </c>
      <c r="J25" s="8">
        <f>PRETEMPORADA!E27+PRETEMPORADA!K27+PRETEMPORADA!Q27+PRETEMPORADA!W27</f>
        <v>0</v>
      </c>
      <c r="L25" s="6" t="str">
        <f>PRETEMPORADA!T27</f>
        <v>Alvaro Bueno (FILIAL)</v>
      </c>
      <c r="M25" s="8">
        <f>PRETEMPORADA!F27+PRETEMPORADA!L27+PRETEMPORADA!R27+PRETEMPORADA!X27</f>
        <v>0</v>
      </c>
    </row>
    <row r="26" spans="3:13" ht="19" x14ac:dyDescent="0.25">
      <c r="C26" s="6" t="str">
        <f>PRETEMPORADA!T28</f>
        <v>Yussef (FILIAL)</v>
      </c>
      <c r="D26" s="8">
        <f>PRETEMPORADA!C28+PRETEMPORADA!I28+PRETEMPORADA!O28+PRETEMPORADA!U28</f>
        <v>0</v>
      </c>
      <c r="F26" s="6" t="str">
        <f>PRETEMPORADA!T28</f>
        <v>Yussef (FILIAL)</v>
      </c>
      <c r="G26" s="8">
        <f>PRETEMPORADA!D28+PRETEMPORADA!J28+PRETEMPORADA!P28+PRETEMPORADA!V28</f>
        <v>165</v>
      </c>
      <c r="I26" s="6" t="str">
        <f>PRETEMPORADA!T28</f>
        <v>Yussef (FILIAL)</v>
      </c>
      <c r="J26" s="8">
        <f>PRETEMPORADA!E28+PRETEMPORADA!K28+PRETEMPORADA!Q28+PRETEMPORADA!W28</f>
        <v>0</v>
      </c>
      <c r="L26" s="6" t="str">
        <f>PRETEMPORADA!T28</f>
        <v>Yussef (FILIAL)</v>
      </c>
      <c r="M26" s="8">
        <f>PRETEMPORADA!F28+PRETEMPORADA!L28+PRETEMPORADA!R28+PRETEMPORADA!X28</f>
        <v>0</v>
      </c>
    </row>
    <row r="27" spans="3:13" ht="19" x14ac:dyDescent="0.25">
      <c r="C27" s="6" t="str">
        <f>PRETEMPORADA!T29</f>
        <v>Villoria (FILIAL)</v>
      </c>
      <c r="D27" s="8">
        <f>PRETEMPORADA!C29+PRETEMPORADA!I29+PRETEMPORADA!O29+PRETEMPORADA!U29</f>
        <v>0</v>
      </c>
      <c r="F27" s="6" t="str">
        <f>PRETEMPORADA!T29</f>
        <v>Villoria (FILIAL)</v>
      </c>
      <c r="G27" s="8">
        <f>PRETEMPORADA!D29+PRETEMPORADA!J29+PRETEMPORADA!P29+PRETEMPORADA!V29</f>
        <v>89</v>
      </c>
      <c r="I27" s="6" t="str">
        <f>PRETEMPORADA!T29</f>
        <v>Villoria (FILIAL)</v>
      </c>
      <c r="J27" s="8">
        <f>PRETEMPORADA!E29+PRETEMPORADA!K29+PRETEMPORADA!Q29+PRETEMPORADA!W29</f>
        <v>0</v>
      </c>
      <c r="L27" s="6" t="str">
        <f>PRETEMPORADA!T29</f>
        <v>Villoria (FILIAL)</v>
      </c>
      <c r="M27" s="8">
        <f>PRETEMPORADA!F29+PRETEMPORADA!L29+PRETEMPORADA!R29+PRETEMPORADA!X29</f>
        <v>0</v>
      </c>
    </row>
    <row r="28" spans="3:13" ht="19" x14ac:dyDescent="0.25">
      <c r="C28" s="6" t="str">
        <f>PRETEMPORADA!T30</f>
        <v>Imanol (FILIAL)</v>
      </c>
      <c r="D28" s="8">
        <f>PRETEMPORADA!C30+PRETEMPORADA!I30+PRETEMPORADA!O30+PRETEMPORADA!U30</f>
        <v>0</v>
      </c>
      <c r="F28" s="6" t="str">
        <f>PRETEMPORADA!T30</f>
        <v>Imanol (FILIAL)</v>
      </c>
      <c r="G28" s="8">
        <f>PRETEMPORADA!D30+PRETEMPORADA!J30+PRETEMPORADA!P30+PRETEMPORADA!V30</f>
        <v>14</v>
      </c>
      <c r="I28" s="6" t="str">
        <f>PRETEMPORADA!T30</f>
        <v>Imanol (FILIAL)</v>
      </c>
      <c r="J28" s="8">
        <f>PRETEMPORADA!E30+PRETEMPORADA!K30+PRETEMPORADA!Q30+PRETEMPORADA!W30</f>
        <v>0</v>
      </c>
      <c r="L28" s="6" t="str">
        <f>PRETEMPORADA!T30</f>
        <v>Imanol (FILIAL)</v>
      </c>
      <c r="M28" s="8">
        <f>PRETEMPORADA!F30+PRETEMPORADA!L30+PRETEMPORADA!R30+PRETEMPORADA!X30</f>
        <v>0</v>
      </c>
    </row>
    <row r="29" spans="3:13" ht="19" x14ac:dyDescent="0.25">
      <c r="C29" s="6" t="str">
        <f>PRETEMPORADA!T31</f>
        <v>Sergio Sousa (FILIAL)</v>
      </c>
      <c r="D29" s="8">
        <f>PRETEMPORADA!C31+PRETEMPORADA!I31+PRETEMPORADA!O31+PRETEMPORADA!U31</f>
        <v>0</v>
      </c>
      <c r="F29" s="6" t="str">
        <f>PRETEMPORADA!T31</f>
        <v>Sergio Sousa (FILIAL)</v>
      </c>
      <c r="G29" s="8">
        <f>PRETEMPORADA!D31+PRETEMPORADA!J31+PRETEMPORADA!P31+PRETEMPORADA!V31</f>
        <v>11</v>
      </c>
      <c r="I29" s="6" t="str">
        <f>PRETEMPORADA!T31</f>
        <v>Sergio Sousa (FILIAL)</v>
      </c>
      <c r="J29" s="8">
        <f>PRETEMPORADA!E31+PRETEMPORADA!K31+PRETEMPORADA!Q31+PRETEMPORADA!W31</f>
        <v>0</v>
      </c>
      <c r="L29" s="6" t="str">
        <f>PRETEMPORADA!T31</f>
        <v>Sergio Sousa (FILIAL)</v>
      </c>
      <c r="M29" s="8">
        <f>PRETEMPORADA!F31+PRETEMPORADA!L31+PRETEMPORADA!R31+PRETEMPORADA!X31</f>
        <v>0</v>
      </c>
    </row>
    <row r="30" spans="3:13" ht="19" x14ac:dyDescent="0.25">
      <c r="C30" s="6" t="str">
        <f>PRETEMPORADA!T32</f>
        <v>Asier(FILIAL)</v>
      </c>
      <c r="D30" s="8">
        <f>PRETEMPORADA!C32+PRETEMPORADA!I32+PRETEMPORADA!O32+PRETEMPORADA!U32</f>
        <v>0</v>
      </c>
      <c r="F30" s="6" t="str">
        <f>PRETEMPORADA!T32</f>
        <v>Asier(FILIAL)</v>
      </c>
      <c r="G30" s="8">
        <f>PRETEMPORADA!D32+PRETEMPORADA!J32+PRETEMPORADA!P32+PRETEMPORADA!V32</f>
        <v>135</v>
      </c>
      <c r="I30" s="6" t="str">
        <f>PRETEMPORADA!T32</f>
        <v>Asier(FILIAL)</v>
      </c>
      <c r="J30" s="8">
        <f>PRETEMPORADA!E32+PRETEMPORADA!K32+PRETEMPORADA!Q32+PRETEMPORADA!W32</f>
        <v>2</v>
      </c>
      <c r="L30" s="6" t="str">
        <f>PRETEMPORADA!T32</f>
        <v>Asier(FILIAL)</v>
      </c>
      <c r="M30" s="8">
        <f>PRETEMPORADA!F32+PRETEMPORADA!L32+PRETEMPORADA!R32+PRETEMPORADA!X32</f>
        <v>0</v>
      </c>
    </row>
    <row r="31" spans="3:13" ht="19" x14ac:dyDescent="0.25">
      <c r="C31" s="6" t="str">
        <f>PRETEMPORADA!T33</f>
        <v>Quiroga(FILIAL)</v>
      </c>
      <c r="D31" s="8">
        <f>PRETEMPORADA!C33+PRETEMPORADA!I33+PRETEMPORADA!O33+PRETEMPORADA!U33</f>
        <v>0</v>
      </c>
      <c r="F31" s="6" t="str">
        <f>PRETEMPORADA!T33</f>
        <v>Quiroga(FILIAL)</v>
      </c>
      <c r="G31" s="8">
        <f>PRETEMPORADA!D33+PRETEMPORADA!J33+PRETEMPORADA!P33+PRETEMPORADA!V33</f>
        <v>17</v>
      </c>
      <c r="I31" s="6" t="str">
        <f>PRETEMPORADA!T33</f>
        <v>Quiroga(FILIAL)</v>
      </c>
      <c r="J31" s="8">
        <f>PRETEMPORADA!E33+PRETEMPORADA!K33+PRETEMPORADA!Q33+PRETEMPORADA!W33</f>
        <v>0</v>
      </c>
      <c r="L31" s="6" t="str">
        <f>PRETEMPORADA!T33</f>
        <v>Quiroga(FILIAL)</v>
      </c>
      <c r="M31" s="8">
        <f>PRETEMPORADA!F33+PRETEMPORADA!L33+PRETEMPORADA!R33+PRETEMPORADA!X33</f>
        <v>0</v>
      </c>
    </row>
    <row r="32" spans="3:13" ht="19" x14ac:dyDescent="0.25">
      <c r="C32" s="6" t="str">
        <f>PRETEMPORADA!T34</f>
        <v>Javi Santos (FILIAL)</v>
      </c>
      <c r="D32" s="8">
        <f>PRETEMPORADA!C34+PRETEMPORADA!I34+PRETEMPORADA!O34+PRETEMPORADA!U34</f>
        <v>1</v>
      </c>
      <c r="F32" s="6" t="str">
        <f>PRETEMPORADA!T34</f>
        <v>Javi Santos (FILIAL)</v>
      </c>
      <c r="G32" s="8">
        <f>PRETEMPORADA!D34+PRETEMPORADA!J34+PRETEMPORADA!P34+PRETEMPORADA!V34</f>
        <v>45</v>
      </c>
      <c r="I32" s="6" t="str">
        <f>PRETEMPORADA!T34</f>
        <v>Javi Santos (FILIAL)</v>
      </c>
      <c r="J32" s="8">
        <v>0</v>
      </c>
      <c r="L32" s="6" t="str">
        <f>PRETEMPORADA!T34</f>
        <v>Javi Santos (FILIAL)</v>
      </c>
      <c r="M32" s="8">
        <f>PRETEMPORADA!F34+PRETEMPORADA!L34+PRETEMPORADA!R34+PRETEMPORADA!X34</f>
        <v>0</v>
      </c>
    </row>
    <row r="33" spans="3:13" ht="19" x14ac:dyDescent="0.25">
      <c r="C33" s="6" t="str">
        <f>PRETEMPORADA!T35</f>
        <v>Carrasco (FILIAL)</v>
      </c>
      <c r="D33" s="8">
        <f>PRETEMPORADA!C35+PRETEMPORADA!I35+PRETEMPORADA!O35+PRETEMPORADA!U35</f>
        <v>0</v>
      </c>
      <c r="F33" s="6" t="str">
        <f>PRETEMPORADA!T35</f>
        <v>Carrasco (FILIAL)</v>
      </c>
      <c r="G33" s="8">
        <f>PRETEMPORADA!D35+PRETEMPORADA!J35+PRETEMPORADA!P35+PRETEMPORADA!V35</f>
        <v>45</v>
      </c>
      <c r="I33" s="6" t="str">
        <f>PRETEMPORADA!T35</f>
        <v>Carrasco (FILIAL)</v>
      </c>
      <c r="J33" s="8">
        <f>PRETEMPORADA!E35+PRETEMPORADA!K35+PRETEMPORADA!Q35+PRETEMPORADA!W35</f>
        <v>0</v>
      </c>
      <c r="L33" s="6" t="str">
        <f>PRETEMPORADA!T35</f>
        <v>Carrasco (FILIAL)</v>
      </c>
      <c r="M33" s="8">
        <f>PRETEMPORADA!F35+PRETEMPORADA!L35+PRETEMPORADA!R35+PRETEMPORADA!X35</f>
        <v>0</v>
      </c>
    </row>
    <row r="34" spans="3:13" ht="19" x14ac:dyDescent="0.25">
      <c r="C34" s="6" t="str">
        <f>PRETEMPORADA!T36</f>
        <v>Joshua (FILIAL)</v>
      </c>
      <c r="D34" s="8">
        <f>PRETEMPORADA!C36+PRETEMPORADA!I36+PRETEMPORADA!O36+PRETEMPORADA!U36</f>
        <v>0</v>
      </c>
      <c r="F34" s="6" t="str">
        <f>PRETEMPORADA!T36</f>
        <v>Joshua (FILIAL)</v>
      </c>
      <c r="G34" s="8">
        <f>PRETEMPORADA!D36+PRETEMPORADA!J36+PRETEMPORADA!P36+PRETEMPORADA!V36</f>
        <v>45</v>
      </c>
      <c r="I34" s="6" t="str">
        <f>PRETEMPORADA!T36</f>
        <v>Joshua (FILIAL)</v>
      </c>
      <c r="J34" s="8">
        <f>PRETEMPORADA!E36+PRETEMPORADA!K36+PRETEMPORADA!Q36+PRETEMPORADA!W36</f>
        <v>0</v>
      </c>
      <c r="L34" s="6" t="str">
        <f>PRETEMPORADA!T36</f>
        <v>Joshua (FILIAL)</v>
      </c>
      <c r="M34" s="8">
        <f>PRETEMPORADA!F36+PRETEMPORADA!L36+PRETEMPORADA!R36+PRETEMPORADA!X36</f>
        <v>0</v>
      </c>
    </row>
    <row r="35" spans="3:13" ht="19" x14ac:dyDescent="0.25">
      <c r="C35" s="6" t="str">
        <f>PRETEMPORADA!T37</f>
        <v>David (FILIAL)</v>
      </c>
      <c r="D35" s="8">
        <f>PRETEMPORADA!C37+PRETEMPORADA!I37+PRETEMPORADA!O37+PRETEMPORADA!U37</f>
        <v>0</v>
      </c>
      <c r="F35" s="6" t="str">
        <f>PRETEMPORADA!T37</f>
        <v>David (FILIAL)</v>
      </c>
      <c r="G35" s="8">
        <f>PRETEMPORADA!D37+PRETEMPORADA!J37+PRETEMPORADA!P37+PRETEMPORADA!V37</f>
        <v>30</v>
      </c>
      <c r="I35" s="6" t="str">
        <f>PRETEMPORADA!T37</f>
        <v>David (FILIAL)</v>
      </c>
      <c r="J35" s="8">
        <f>PRETEMPORADA!E37+PRETEMPORADA!K37+PRETEMPORADA!Q37+PRETEMPORADA!W37</f>
        <v>0</v>
      </c>
      <c r="L35" s="6" t="str">
        <f>PRETEMPORADA!T37</f>
        <v>David (FILIAL)</v>
      </c>
      <c r="M35" s="8">
        <f>PRETEMPORADA!F37+PRETEMPORADA!L37+PRETEMPORADA!R37+PRETEMPORADA!X37</f>
        <v>0</v>
      </c>
    </row>
    <row r="36" spans="3:13" ht="19" x14ac:dyDescent="0.25">
      <c r="C36" s="6" t="str">
        <f>PRETEMPORADA!T38</f>
        <v>Cascon (FILIAL)</v>
      </c>
      <c r="D36" s="8">
        <f>PRETEMPORADA!C38+PRETEMPORADA!I38+PRETEMPORADA!O38+PRETEMPORADA!U38</f>
        <v>0</v>
      </c>
      <c r="F36" s="6" t="str">
        <f>PRETEMPORADA!T38</f>
        <v>Cascon (FILIAL)</v>
      </c>
      <c r="G36" s="8">
        <f>PRETEMPORADA!D38+PRETEMPORADA!J38+PRETEMPORADA!P38+PRETEMPORADA!V38</f>
        <v>30</v>
      </c>
      <c r="I36" s="6" t="str">
        <f>PRETEMPORADA!T38</f>
        <v>Cascon (FILIAL)</v>
      </c>
      <c r="J36" s="8">
        <f>PRETEMPORADA!E38+PRETEMPORADA!K38+PRETEMPORADA!Q38+PRETEMPORADA!W38</f>
        <v>0</v>
      </c>
      <c r="L36" s="6" t="str">
        <f>PRETEMPORADA!T38</f>
        <v>Cascon (FILIAL)</v>
      </c>
      <c r="M36" s="8">
        <f>PRETEMPORADA!F38+PRETEMPORADA!L38+PRETEMPORADA!R38+PRETEMPORADA!X38</f>
        <v>0</v>
      </c>
    </row>
    <row r="37" spans="3:13" ht="19" x14ac:dyDescent="0.25">
      <c r="C37" s="6" t="str">
        <f>PRETEMPORADA!T39</f>
        <v>Maca (FILIAL)</v>
      </c>
      <c r="D37" s="8">
        <f>PRETEMPORADA!C39+PRETEMPORADA!I39+PRETEMPORADA!O39+PRETEMPORADA!U39</f>
        <v>0</v>
      </c>
      <c r="F37" s="6" t="str">
        <f>PRETEMPORADA!T39</f>
        <v>Maca (FILIAL)</v>
      </c>
      <c r="G37" s="8">
        <f>PRETEMPORADA!D39+PRETEMPORADA!J39+PRETEMPORADA!P39+PRETEMPORADA!V39</f>
        <v>20</v>
      </c>
      <c r="I37" s="6" t="str">
        <f>PRETEMPORADA!T39</f>
        <v>Maca (FILIAL)</v>
      </c>
      <c r="J37" s="8">
        <f>PRETEMPORADA!E39+PRETEMPORADA!K39+PRETEMPORADA!Q39+PRETEMPORADA!W39</f>
        <v>0</v>
      </c>
      <c r="L37" s="6" t="str">
        <f>PRETEMPORADA!T39</f>
        <v>Maca (FILIAL)</v>
      </c>
      <c r="M37" s="8">
        <f>PRETEMPORADA!F39+PRETEMPORADA!L39+PRETEMPORADA!R39+PRETEMPORADA!X39</f>
        <v>0</v>
      </c>
    </row>
    <row r="38" spans="3:13" ht="19" x14ac:dyDescent="0.25">
      <c r="C38" s="6" t="str">
        <f>PRETEMPORADA!T40</f>
        <v>Mario (FILIAL)</v>
      </c>
      <c r="D38" s="8">
        <f>PRETEMPORADA!C40+PRETEMPORADA!I40+PRETEMPORADA!O40+PRETEMPORADA!U40</f>
        <v>0</v>
      </c>
      <c r="F38" s="6" t="str">
        <f>PRETEMPORADA!T40</f>
        <v>Mario (FILIAL)</v>
      </c>
      <c r="G38" s="8">
        <f>PRETEMPORADA!D40+PRETEMPORADA!J40+PRETEMPORADA!P40+PRETEMPORADA!V40</f>
        <v>20</v>
      </c>
      <c r="I38" s="6" t="str">
        <f>PRETEMPORADA!T40</f>
        <v>Mario (FILIAL)</v>
      </c>
      <c r="J38" s="8">
        <f>PRETEMPORADA!E40+PRETEMPORADA!K40+PRETEMPORADA!Q40+PRETEMPORADA!W40</f>
        <v>0</v>
      </c>
      <c r="L38" s="6" t="str">
        <f>PRETEMPORADA!T40</f>
        <v>Mario (FILIAL)</v>
      </c>
      <c r="M38" s="8">
        <f>PRETEMPORADA!F40+PRETEMPORADA!L40+PRETEMPORADA!R40+PRETEMPORADA!X40</f>
        <v>0</v>
      </c>
    </row>
    <row r="39" spans="3:13" ht="19" x14ac:dyDescent="0.25">
      <c r="C39" s="6" t="str">
        <f>PRETEMPORADA!T41</f>
        <v>Kike (FILIAL)</v>
      </c>
      <c r="D39" s="8">
        <f>PRETEMPORADA!C41+PRETEMPORADA!I41+PRETEMPORADA!O41+PRETEMPORADA!U41</f>
        <v>0</v>
      </c>
      <c r="F39" s="6" t="str">
        <f>PRETEMPORADA!T41</f>
        <v>Kike (FILIAL)</v>
      </c>
      <c r="G39" s="8">
        <f>PRETEMPORADA!D41+PRETEMPORADA!J41+PRETEMPORADA!P41+PRETEMPORADA!V41</f>
        <v>11</v>
      </c>
      <c r="I39" s="6" t="str">
        <f>PRETEMPORADA!T41</f>
        <v>Kike (FILIAL)</v>
      </c>
      <c r="J39" s="8">
        <f>PRETEMPORADA!E41+PRETEMPORADA!K41+PRETEMPORADA!Q41+PRETEMPORADA!W41</f>
        <v>0</v>
      </c>
      <c r="L39" s="6" t="str">
        <f>PRETEMPORADA!T41</f>
        <v>Kike (FILIAL)</v>
      </c>
      <c r="M39" s="8">
        <f>PRETEMPORADA!F41+PRETEMPORADA!L41+PRETEMPORADA!R41+PRETEMPORADA!X41</f>
        <v>0</v>
      </c>
    </row>
    <row r="40" spans="3:13" ht="19" x14ac:dyDescent="0.25">
      <c r="C40" s="6" t="str">
        <f>PRETEMPORADA!T42</f>
        <v>Giancarlo (FILIAL)</v>
      </c>
      <c r="D40" s="8">
        <f>PRETEMPORADA!C42+PRETEMPORADA!I42+PRETEMPORADA!O42+PRETEMPORADA!U42</f>
        <v>0</v>
      </c>
      <c r="F40" s="6" t="str">
        <f>PRETEMPORADA!T42</f>
        <v>Giancarlo (FILIAL)</v>
      </c>
      <c r="G40" s="8">
        <f>PRETEMPORADA!D42+PRETEMPORADA!J42+PRETEMPORADA!P42+PRETEMPORADA!V42</f>
        <v>11</v>
      </c>
      <c r="I40" s="6" t="str">
        <f>PRETEMPORADA!T42</f>
        <v>Giancarlo (FILIAL)</v>
      </c>
      <c r="J40" s="8">
        <f>PRETEMPORADA!E42+PRETEMPORADA!K42+PRETEMPORADA!Q42+PRETEMPORADA!W42</f>
        <v>0</v>
      </c>
      <c r="L40" s="6" t="str">
        <f>PRETEMPORADA!T42</f>
        <v>Giancarlo (FILIAL)</v>
      </c>
      <c r="M40" s="8">
        <f>PRETEMPORADA!F42+PRETEMPORADA!L42+PRETEMPORADA!R42+PRETEMPORADA!X42</f>
        <v>0</v>
      </c>
    </row>
    <row r="41" spans="3:13" ht="20" thickBot="1" x14ac:dyDescent="0.3">
      <c r="D41">
        <f>SUM(D3:D40)</f>
        <v>44</v>
      </c>
      <c r="G41">
        <f>SUM(G3:G40)</f>
        <v>3960</v>
      </c>
      <c r="I41" s="31" t="s">
        <v>63</v>
      </c>
      <c r="J41" s="8">
        <v>1</v>
      </c>
      <c r="M41">
        <f>SUM(M3:M40)</f>
        <v>5</v>
      </c>
    </row>
    <row r="43" spans="3:13" x14ac:dyDescent="0.2">
      <c r="J43">
        <f>SUM(J3:J41)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27"/>
  <sheetViews>
    <sheetView workbookViewId="0">
      <selection activeCell="B2" sqref="B2:H2"/>
    </sheetView>
  </sheetViews>
  <sheetFormatPr baseColWidth="10" defaultRowHeight="16" x14ac:dyDescent="0.2"/>
  <cols>
    <col min="2" max="2" width="19" style="1" bestFit="1" customWidth="1"/>
    <col min="3" max="3" width="9.33203125" bestFit="1" customWidth="1"/>
    <col min="4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9" bestFit="1" customWidth="1"/>
    <col min="11" max="11" width="9.33203125" bestFit="1" customWidth="1"/>
    <col min="12" max="12" width="10.6640625" bestFit="1" customWidth="1"/>
    <col min="13" max="13" width="12.33203125" bestFit="1" customWidth="1"/>
    <col min="14" max="15" width="7.33203125" bestFit="1" customWidth="1"/>
    <col min="16" max="16" width="13.5" bestFit="1" customWidth="1"/>
    <col min="18" max="18" width="19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9" bestFit="1" customWidth="1"/>
    <col min="27" max="27" width="9.33203125" bestFit="1" customWidth="1"/>
    <col min="28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</cols>
  <sheetData>
    <row r="1" spans="2:80" ht="17" thickBot="1" x14ac:dyDescent="0.25"/>
    <row r="2" spans="2:80" ht="20" thickBot="1" x14ac:dyDescent="0.3">
      <c r="B2" s="24" t="s">
        <v>75</v>
      </c>
      <c r="C2" s="132" t="s">
        <v>76</v>
      </c>
      <c r="D2" s="132"/>
      <c r="E2" s="132"/>
      <c r="F2" s="132"/>
      <c r="G2" s="132"/>
      <c r="H2" s="36" t="s">
        <v>80</v>
      </c>
      <c r="J2" s="24" t="s">
        <v>78</v>
      </c>
      <c r="K2" s="132" t="s">
        <v>81</v>
      </c>
      <c r="L2" s="132"/>
      <c r="M2" s="132"/>
      <c r="N2" s="132"/>
      <c r="O2" s="132"/>
      <c r="P2" s="34" t="s">
        <v>53</v>
      </c>
      <c r="R2" s="24" t="s">
        <v>79</v>
      </c>
      <c r="S2" s="132" t="s">
        <v>77</v>
      </c>
      <c r="T2" s="132"/>
      <c r="U2" s="132"/>
      <c r="V2" s="132"/>
      <c r="W2" s="132"/>
      <c r="X2" s="34" t="s">
        <v>96</v>
      </c>
      <c r="Z2" s="24" t="s">
        <v>98</v>
      </c>
      <c r="AA2" s="132" t="s">
        <v>97</v>
      </c>
      <c r="AB2" s="132"/>
      <c r="AC2" s="132"/>
      <c r="AD2" s="132"/>
      <c r="AE2" s="132"/>
      <c r="AF2" s="34" t="s">
        <v>71</v>
      </c>
      <c r="AH2" s="141" t="s">
        <v>33</v>
      </c>
      <c r="AI2" s="142"/>
      <c r="AJ2" s="142"/>
      <c r="AK2" s="142"/>
      <c r="AL2" s="142"/>
      <c r="AM2" s="142"/>
      <c r="AN2" s="143"/>
      <c r="AP2" s="141" t="s">
        <v>34</v>
      </c>
      <c r="AQ2" s="142"/>
      <c r="AR2" s="142"/>
      <c r="AS2" s="142"/>
      <c r="AT2" s="142"/>
      <c r="AU2" s="142"/>
      <c r="AV2" s="143"/>
      <c r="AX2" s="141" t="s">
        <v>35</v>
      </c>
      <c r="AY2" s="142"/>
      <c r="AZ2" s="142"/>
      <c r="BA2" s="142"/>
      <c r="BB2" s="142"/>
      <c r="BC2" s="142"/>
      <c r="BD2" s="143"/>
      <c r="BF2" s="141" t="s">
        <v>36</v>
      </c>
      <c r="BG2" s="142"/>
      <c r="BH2" s="142"/>
      <c r="BI2" s="142"/>
      <c r="BJ2" s="142"/>
      <c r="BK2" s="142"/>
      <c r="BL2" s="143"/>
      <c r="BN2" s="141" t="s">
        <v>37</v>
      </c>
      <c r="BO2" s="142"/>
      <c r="BP2" s="142"/>
      <c r="BQ2" s="142"/>
      <c r="BR2" s="142"/>
      <c r="BS2" s="142"/>
      <c r="BT2" s="143"/>
      <c r="BV2" s="141" t="s">
        <v>38</v>
      </c>
      <c r="BW2" s="142"/>
      <c r="BX2" s="142"/>
      <c r="BY2" s="142"/>
      <c r="BZ2" s="142"/>
      <c r="CA2" s="142"/>
      <c r="CB2" s="143"/>
    </row>
    <row r="3" spans="2:80" ht="19" x14ac:dyDescent="0.25">
      <c r="B3" s="137" t="s">
        <v>0</v>
      </c>
      <c r="C3" s="138"/>
      <c r="D3" s="138"/>
      <c r="E3" s="149" t="s">
        <v>4</v>
      </c>
      <c r="F3" s="149"/>
      <c r="G3" s="139" t="s">
        <v>7</v>
      </c>
      <c r="H3" s="140"/>
      <c r="J3" s="147" t="s">
        <v>0</v>
      </c>
      <c r="K3" s="148"/>
      <c r="L3" s="148"/>
      <c r="M3" s="144" t="s">
        <v>4</v>
      </c>
      <c r="N3" s="144"/>
      <c r="O3" s="145" t="s">
        <v>7</v>
      </c>
      <c r="P3" s="146"/>
      <c r="R3" s="147" t="s">
        <v>0</v>
      </c>
      <c r="S3" s="148"/>
      <c r="T3" s="148"/>
      <c r="U3" s="144" t="s">
        <v>4</v>
      </c>
      <c r="V3" s="144"/>
      <c r="W3" s="145" t="s">
        <v>7</v>
      </c>
      <c r="X3" s="146"/>
      <c r="Z3" s="147" t="s">
        <v>0</v>
      </c>
      <c r="AA3" s="148"/>
      <c r="AB3" s="148"/>
      <c r="AC3" s="144" t="s">
        <v>4</v>
      </c>
      <c r="AD3" s="144"/>
      <c r="AE3" s="145" t="s">
        <v>7</v>
      </c>
      <c r="AF3" s="146"/>
      <c r="AH3" s="147" t="s">
        <v>0</v>
      </c>
      <c r="AI3" s="148"/>
      <c r="AJ3" s="148"/>
      <c r="AK3" s="144" t="s">
        <v>4</v>
      </c>
      <c r="AL3" s="144"/>
      <c r="AM3" s="145" t="s">
        <v>7</v>
      </c>
      <c r="AN3" s="146"/>
      <c r="AP3" s="147" t="s">
        <v>0</v>
      </c>
      <c r="AQ3" s="148"/>
      <c r="AR3" s="148"/>
      <c r="AS3" s="144" t="s">
        <v>4</v>
      </c>
      <c r="AT3" s="144"/>
      <c r="AU3" s="145" t="s">
        <v>7</v>
      </c>
      <c r="AV3" s="146"/>
      <c r="AX3" s="147" t="s">
        <v>0</v>
      </c>
      <c r="AY3" s="148"/>
      <c r="AZ3" s="148"/>
      <c r="BA3" s="144" t="s">
        <v>4</v>
      </c>
      <c r="BB3" s="144"/>
      <c r="BC3" s="145" t="s">
        <v>7</v>
      </c>
      <c r="BD3" s="146"/>
      <c r="BF3" s="147" t="s">
        <v>0</v>
      </c>
      <c r="BG3" s="148"/>
      <c r="BH3" s="148"/>
      <c r="BI3" s="144" t="s">
        <v>4</v>
      </c>
      <c r="BJ3" s="144"/>
      <c r="BK3" s="145" t="s">
        <v>7</v>
      </c>
      <c r="BL3" s="146"/>
      <c r="BN3" s="147" t="s">
        <v>0</v>
      </c>
      <c r="BO3" s="148"/>
      <c r="BP3" s="148"/>
      <c r="BQ3" s="144" t="s">
        <v>4</v>
      </c>
      <c r="BR3" s="144"/>
      <c r="BS3" s="145" t="s">
        <v>7</v>
      </c>
      <c r="BT3" s="146"/>
      <c r="BV3" s="147" t="s">
        <v>0</v>
      </c>
      <c r="BW3" s="148"/>
      <c r="BX3" s="148"/>
      <c r="BY3" s="144" t="s">
        <v>4</v>
      </c>
      <c r="BZ3" s="144"/>
      <c r="CA3" s="145" t="s">
        <v>7</v>
      </c>
      <c r="CB3" s="146"/>
    </row>
    <row r="4" spans="2:80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37" t="s">
        <v>2</v>
      </c>
      <c r="K4" s="38" t="s">
        <v>49</v>
      </c>
      <c r="L4" s="39" t="s">
        <v>3</v>
      </c>
      <c r="M4" s="40" t="s">
        <v>5</v>
      </c>
      <c r="N4" s="41" t="s">
        <v>6</v>
      </c>
      <c r="O4" s="42" t="s">
        <v>8</v>
      </c>
      <c r="P4" s="4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</row>
    <row r="5" spans="2:80" ht="19" x14ac:dyDescent="0.25">
      <c r="B5" s="6" t="s">
        <v>10</v>
      </c>
      <c r="C5" s="7">
        <v>1</v>
      </c>
      <c r="D5" s="7">
        <v>90</v>
      </c>
      <c r="E5" s="7"/>
      <c r="F5" s="7"/>
      <c r="G5" s="7"/>
      <c r="H5" s="8"/>
      <c r="J5" s="6" t="s">
        <v>10</v>
      </c>
      <c r="K5" s="7">
        <v>1</v>
      </c>
      <c r="L5" s="7">
        <v>90</v>
      </c>
      <c r="M5" s="7"/>
      <c r="N5" s="7"/>
      <c r="O5" s="7"/>
      <c r="P5" s="8"/>
      <c r="R5" s="6" t="s">
        <v>10</v>
      </c>
      <c r="S5" s="7">
        <v>1</v>
      </c>
      <c r="T5" s="7">
        <v>90</v>
      </c>
      <c r="U5" s="7"/>
      <c r="V5" s="7"/>
      <c r="W5" s="7"/>
      <c r="X5" s="8"/>
      <c r="Z5" s="6" t="s">
        <v>10</v>
      </c>
      <c r="AA5" s="7">
        <v>1</v>
      </c>
      <c r="AB5" s="7">
        <v>120</v>
      </c>
      <c r="AC5" s="7">
        <v>1</v>
      </c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</row>
    <row r="6" spans="2:80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>
        <v>1</v>
      </c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</row>
    <row r="7" spans="2:80" ht="19" x14ac:dyDescent="0.25">
      <c r="B7" s="6" t="s">
        <v>12</v>
      </c>
      <c r="C7" s="7">
        <v>1</v>
      </c>
      <c r="D7" s="7">
        <v>90</v>
      </c>
      <c r="E7" s="7"/>
      <c r="F7" s="7"/>
      <c r="G7" s="7"/>
      <c r="H7" s="8"/>
      <c r="J7" s="6" t="s">
        <v>12</v>
      </c>
      <c r="K7" s="7">
        <v>1</v>
      </c>
      <c r="L7" s="7">
        <v>77</v>
      </c>
      <c r="M7" s="7"/>
      <c r="N7" s="7"/>
      <c r="O7" s="7"/>
      <c r="P7" s="8"/>
      <c r="R7" s="6" t="s">
        <v>12</v>
      </c>
      <c r="S7" s="7">
        <v>1</v>
      </c>
      <c r="T7" s="7">
        <v>69</v>
      </c>
      <c r="U7" s="7"/>
      <c r="V7" s="7"/>
      <c r="W7" s="7"/>
      <c r="X7" s="8"/>
      <c r="Z7" s="6" t="s">
        <v>12</v>
      </c>
      <c r="AA7" s="7">
        <v>1</v>
      </c>
      <c r="AB7" s="7">
        <v>80</v>
      </c>
      <c r="AC7" s="7">
        <v>1</v>
      </c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</row>
    <row r="8" spans="2:80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</row>
    <row r="9" spans="2:80" ht="19" x14ac:dyDescent="0.25">
      <c r="B9" s="6" t="s">
        <v>14</v>
      </c>
      <c r="C9" s="7">
        <v>1</v>
      </c>
      <c r="D9" s="7">
        <v>59</v>
      </c>
      <c r="E9" s="7"/>
      <c r="F9" s="7"/>
      <c r="G9" s="7"/>
      <c r="H9" s="8"/>
      <c r="J9" s="6" t="s">
        <v>14</v>
      </c>
      <c r="K9" s="7"/>
      <c r="L9" s="7">
        <v>63</v>
      </c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>
        <v>40</v>
      </c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</row>
    <row r="10" spans="2:80" ht="19" x14ac:dyDescent="0.25">
      <c r="B10" s="6" t="s">
        <v>15</v>
      </c>
      <c r="C10" s="7">
        <v>1</v>
      </c>
      <c r="D10" s="7">
        <v>90</v>
      </c>
      <c r="E10" s="7"/>
      <c r="F10" s="7"/>
      <c r="G10" s="7"/>
      <c r="H10" s="8"/>
      <c r="J10" s="6" t="s">
        <v>15</v>
      </c>
      <c r="K10" s="7">
        <v>1</v>
      </c>
      <c r="L10" s="7">
        <v>27</v>
      </c>
      <c r="M10" s="7"/>
      <c r="N10" s="7"/>
      <c r="O10" s="7"/>
      <c r="P10" s="8"/>
      <c r="R10" s="6" t="s">
        <v>15</v>
      </c>
      <c r="S10" s="7">
        <v>1</v>
      </c>
      <c r="T10" s="7">
        <v>90</v>
      </c>
      <c r="U10" s="7"/>
      <c r="V10" s="7"/>
      <c r="W10" s="7"/>
      <c r="X10" s="8"/>
      <c r="Z10" s="6" t="s">
        <v>15</v>
      </c>
      <c r="AA10" s="7">
        <v>1</v>
      </c>
      <c r="AB10" s="7">
        <v>120</v>
      </c>
      <c r="AC10" s="7">
        <v>1</v>
      </c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</row>
    <row r="11" spans="2:80" ht="19" x14ac:dyDescent="0.25">
      <c r="B11" s="6" t="s">
        <v>16</v>
      </c>
      <c r="C11" s="7">
        <v>1</v>
      </c>
      <c r="D11" s="7">
        <v>90</v>
      </c>
      <c r="E11" s="7"/>
      <c r="F11" s="7"/>
      <c r="G11" s="7"/>
      <c r="H11" s="8"/>
      <c r="J11" s="6" t="s">
        <v>16</v>
      </c>
      <c r="K11" s="7">
        <v>1</v>
      </c>
      <c r="L11" s="7">
        <v>90</v>
      </c>
      <c r="M11" s="7">
        <v>1</v>
      </c>
      <c r="N11" s="7"/>
      <c r="O11" s="7"/>
      <c r="P11" s="8"/>
      <c r="R11" s="6" t="s">
        <v>16</v>
      </c>
      <c r="S11" s="7">
        <v>1</v>
      </c>
      <c r="T11" s="7">
        <v>90</v>
      </c>
      <c r="U11" s="7"/>
      <c r="V11" s="7"/>
      <c r="W11" s="7"/>
      <c r="X11" s="8"/>
      <c r="Z11" s="6" t="s">
        <v>16</v>
      </c>
      <c r="AA11" s="7">
        <v>1</v>
      </c>
      <c r="AB11" s="7">
        <v>120</v>
      </c>
      <c r="AC11" s="7">
        <v>1</v>
      </c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</row>
    <row r="12" spans="2:80" ht="19" x14ac:dyDescent="0.25">
      <c r="B12" s="6" t="s">
        <v>17</v>
      </c>
      <c r="C12" s="7">
        <v>1</v>
      </c>
      <c r="D12" s="7">
        <v>90</v>
      </c>
      <c r="E12" s="7"/>
      <c r="F12" s="7"/>
      <c r="G12" s="7"/>
      <c r="H12" s="8"/>
      <c r="J12" s="6" t="s">
        <v>17</v>
      </c>
      <c r="K12" s="7">
        <v>1</v>
      </c>
      <c r="L12" s="7">
        <v>90</v>
      </c>
      <c r="M12" s="7"/>
      <c r="N12" s="7"/>
      <c r="O12" s="7"/>
      <c r="P12" s="8"/>
      <c r="R12" s="6" t="s">
        <v>17</v>
      </c>
      <c r="S12" s="7">
        <v>1</v>
      </c>
      <c r="T12" s="7">
        <v>90</v>
      </c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</row>
    <row r="13" spans="2:80" ht="19" x14ac:dyDescent="0.25">
      <c r="B13" s="6" t="s">
        <v>18</v>
      </c>
      <c r="C13" s="7"/>
      <c r="D13" s="7"/>
      <c r="E13" s="7"/>
      <c r="F13" s="7"/>
      <c r="G13" s="7"/>
      <c r="H13" s="8"/>
      <c r="J13" s="6" t="s">
        <v>18</v>
      </c>
      <c r="K13" s="7"/>
      <c r="L13" s="7">
        <v>13</v>
      </c>
      <c r="M13" s="7">
        <v>1</v>
      </c>
      <c r="N13" s="7"/>
      <c r="O13" s="7"/>
      <c r="P13" s="8"/>
      <c r="R13" s="6" t="s">
        <v>18</v>
      </c>
      <c r="S13" s="7"/>
      <c r="T13" s="7">
        <v>21</v>
      </c>
      <c r="U13" s="7">
        <v>1</v>
      </c>
      <c r="V13" s="7"/>
      <c r="W13" s="7"/>
      <c r="X13" s="8"/>
      <c r="Z13" s="6" t="s">
        <v>18</v>
      </c>
      <c r="AA13" s="7">
        <v>1</v>
      </c>
      <c r="AB13" s="7">
        <v>120</v>
      </c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</row>
    <row r="14" spans="2:80" ht="19" x14ac:dyDescent="0.25">
      <c r="B14" s="6" t="s">
        <v>19</v>
      </c>
      <c r="C14" s="7"/>
      <c r="D14" s="7"/>
      <c r="E14" s="7"/>
      <c r="F14" s="7"/>
      <c r="G14" s="7"/>
      <c r="H14" s="8"/>
      <c r="J14" s="6" t="s">
        <v>19</v>
      </c>
      <c r="K14" s="7"/>
      <c r="L14" s="7"/>
      <c r="M14" s="7"/>
      <c r="N14" s="7"/>
      <c r="O14" s="7"/>
      <c r="P14" s="8"/>
      <c r="R14" s="6" t="s">
        <v>19</v>
      </c>
      <c r="S14" s="7"/>
      <c r="T14" s="7"/>
      <c r="U14" s="7"/>
      <c r="V14" s="7"/>
      <c r="W14" s="7"/>
      <c r="X14" s="8"/>
      <c r="Z14" s="6" t="s">
        <v>19</v>
      </c>
      <c r="AA14" s="7"/>
      <c r="AB14" s="7"/>
      <c r="AC14" s="7"/>
      <c r="AD14" s="7"/>
      <c r="AE14" s="7"/>
      <c r="AF14" s="8"/>
      <c r="AH14" s="6" t="s">
        <v>19</v>
      </c>
      <c r="AI14" s="7"/>
      <c r="AJ14" s="7"/>
      <c r="AK14" s="7"/>
      <c r="AL14" s="7"/>
      <c r="AM14" s="7"/>
      <c r="AN14" s="8"/>
      <c r="AP14" s="6" t="s">
        <v>19</v>
      </c>
      <c r="AQ14" s="7"/>
      <c r="AR14" s="7"/>
      <c r="AS14" s="7"/>
      <c r="AT14" s="7"/>
      <c r="AU14" s="7"/>
      <c r="AV14" s="8"/>
      <c r="AX14" s="6" t="s">
        <v>19</v>
      </c>
      <c r="AY14" s="7"/>
      <c r="AZ14" s="7"/>
      <c r="BA14" s="7"/>
      <c r="BB14" s="7"/>
      <c r="BC14" s="7"/>
      <c r="BD14" s="8"/>
      <c r="BF14" s="6" t="s">
        <v>19</v>
      </c>
      <c r="BG14" s="7"/>
      <c r="BH14" s="7"/>
      <c r="BI14" s="7"/>
      <c r="BJ14" s="7"/>
      <c r="BK14" s="7"/>
      <c r="BL14" s="8"/>
      <c r="BN14" s="6" t="s">
        <v>19</v>
      </c>
      <c r="BO14" s="7"/>
      <c r="BP14" s="7"/>
      <c r="BQ14" s="7"/>
      <c r="BR14" s="7"/>
      <c r="BS14" s="7"/>
      <c r="BT14" s="8"/>
      <c r="BV14" s="6" t="s">
        <v>19</v>
      </c>
      <c r="BW14" s="7"/>
      <c r="BX14" s="7"/>
      <c r="BY14" s="7"/>
      <c r="BZ14" s="7"/>
      <c r="CA14" s="7"/>
      <c r="CB14" s="8"/>
    </row>
    <row r="15" spans="2:80" ht="19" x14ac:dyDescent="0.25">
      <c r="B15" s="6" t="s">
        <v>20</v>
      </c>
      <c r="C15" s="7">
        <v>1</v>
      </c>
      <c r="D15" s="7">
        <v>70</v>
      </c>
      <c r="E15" s="7"/>
      <c r="F15" s="7"/>
      <c r="G15" s="7"/>
      <c r="H15" s="8"/>
      <c r="J15" s="6" t="s">
        <v>20</v>
      </c>
      <c r="K15" s="7">
        <v>1</v>
      </c>
      <c r="L15" s="7">
        <v>55</v>
      </c>
      <c r="M15" s="7"/>
      <c r="N15" s="7"/>
      <c r="O15" s="7"/>
      <c r="P15" s="8"/>
      <c r="R15" s="6" t="s">
        <v>20</v>
      </c>
      <c r="S15" s="7"/>
      <c r="T15" s="7"/>
      <c r="U15" s="7"/>
      <c r="V15" s="7"/>
      <c r="W15" s="7"/>
      <c r="X15" s="8"/>
      <c r="Z15" s="6" t="s">
        <v>20</v>
      </c>
      <c r="AA15" s="7"/>
      <c r="AB15" s="7">
        <v>20</v>
      </c>
      <c r="AC15" s="7"/>
      <c r="AD15" s="7"/>
      <c r="AE15" s="7"/>
      <c r="AF15" s="8"/>
      <c r="AH15" s="6" t="s">
        <v>20</v>
      </c>
      <c r="AI15" s="7"/>
      <c r="AJ15" s="7"/>
      <c r="AK15" s="7"/>
      <c r="AL15" s="7"/>
      <c r="AM15" s="7"/>
      <c r="AN15" s="8"/>
      <c r="AP15" s="6" t="s">
        <v>20</v>
      </c>
      <c r="AQ15" s="7"/>
      <c r="AR15" s="7"/>
      <c r="AS15" s="7"/>
      <c r="AT15" s="7"/>
      <c r="AU15" s="7"/>
      <c r="AV15" s="8"/>
      <c r="AX15" s="6" t="s">
        <v>20</v>
      </c>
      <c r="AY15" s="7"/>
      <c r="AZ15" s="7"/>
      <c r="BA15" s="7"/>
      <c r="BB15" s="7"/>
      <c r="BC15" s="7"/>
      <c r="BD15" s="8"/>
      <c r="BF15" s="6" t="s">
        <v>20</v>
      </c>
      <c r="BG15" s="7"/>
      <c r="BH15" s="7"/>
      <c r="BI15" s="7"/>
      <c r="BJ15" s="7"/>
      <c r="BK15" s="7"/>
      <c r="BL15" s="8"/>
      <c r="BN15" s="6" t="s">
        <v>20</v>
      </c>
      <c r="BO15" s="7"/>
      <c r="BP15" s="7"/>
      <c r="BQ15" s="7"/>
      <c r="BR15" s="7"/>
      <c r="BS15" s="7"/>
      <c r="BT15" s="8"/>
      <c r="BV15" s="6" t="s">
        <v>20</v>
      </c>
      <c r="BW15" s="7"/>
      <c r="BX15" s="7"/>
      <c r="BY15" s="7"/>
      <c r="BZ15" s="7"/>
      <c r="CA15" s="7"/>
      <c r="CB15" s="8"/>
    </row>
    <row r="16" spans="2:80" ht="19" x14ac:dyDescent="0.25">
      <c r="B16" s="6" t="s">
        <v>21</v>
      </c>
      <c r="C16" s="7">
        <v>1</v>
      </c>
      <c r="D16" s="7">
        <v>59</v>
      </c>
      <c r="E16" s="7"/>
      <c r="F16" s="7"/>
      <c r="G16" s="7"/>
      <c r="H16" s="8">
        <v>1</v>
      </c>
      <c r="J16" s="6" t="s">
        <v>21</v>
      </c>
      <c r="K16" s="7">
        <v>1</v>
      </c>
      <c r="L16" s="7">
        <v>55</v>
      </c>
      <c r="M16" s="7"/>
      <c r="N16" s="7"/>
      <c r="O16" s="7"/>
      <c r="P16" s="8"/>
      <c r="R16" s="6" t="s">
        <v>21</v>
      </c>
      <c r="S16" s="7"/>
      <c r="T16" s="7">
        <v>13</v>
      </c>
      <c r="U16" s="7">
        <v>1</v>
      </c>
      <c r="V16" s="7"/>
      <c r="W16" s="7"/>
      <c r="X16" s="8"/>
      <c r="Z16" s="6" t="s">
        <v>21</v>
      </c>
      <c r="AA16" s="7">
        <v>1</v>
      </c>
      <c r="AB16" s="7">
        <v>69</v>
      </c>
      <c r="AC16" s="7"/>
      <c r="AD16" s="7"/>
      <c r="AE16" s="7">
        <v>1</v>
      </c>
      <c r="AF16" s="8"/>
      <c r="AH16" s="6" t="s">
        <v>21</v>
      </c>
      <c r="AI16" s="7"/>
      <c r="AJ16" s="7"/>
      <c r="AK16" s="7"/>
      <c r="AL16" s="7"/>
      <c r="AM16" s="7"/>
      <c r="AN16" s="8"/>
      <c r="AP16" s="6" t="s">
        <v>21</v>
      </c>
      <c r="AQ16" s="7"/>
      <c r="AR16" s="7"/>
      <c r="AS16" s="7"/>
      <c r="AT16" s="7"/>
      <c r="AU16" s="7"/>
      <c r="AV16" s="8"/>
      <c r="AX16" s="6" t="s">
        <v>21</v>
      </c>
      <c r="AY16" s="7"/>
      <c r="AZ16" s="7"/>
      <c r="BA16" s="7"/>
      <c r="BB16" s="7"/>
      <c r="BC16" s="7"/>
      <c r="BD16" s="8"/>
      <c r="BF16" s="6" t="s">
        <v>21</v>
      </c>
      <c r="BG16" s="7"/>
      <c r="BH16" s="7"/>
      <c r="BI16" s="7"/>
      <c r="BJ16" s="7"/>
      <c r="BK16" s="7"/>
      <c r="BL16" s="8"/>
      <c r="BN16" s="6" t="s">
        <v>21</v>
      </c>
      <c r="BO16" s="7"/>
      <c r="BP16" s="7"/>
      <c r="BQ16" s="7"/>
      <c r="BR16" s="7"/>
      <c r="BS16" s="7"/>
      <c r="BT16" s="8"/>
      <c r="BV16" s="6" t="s">
        <v>21</v>
      </c>
      <c r="BW16" s="7"/>
      <c r="BX16" s="7"/>
      <c r="BY16" s="7"/>
      <c r="BZ16" s="7"/>
      <c r="CA16" s="7"/>
      <c r="CB16" s="8"/>
    </row>
    <row r="17" spans="2:80" ht="19" x14ac:dyDescent="0.25">
      <c r="B17" s="6" t="s">
        <v>22</v>
      </c>
      <c r="C17" s="7"/>
      <c r="D17" s="7">
        <v>20</v>
      </c>
      <c r="E17" s="7"/>
      <c r="F17" s="7"/>
      <c r="G17" s="7"/>
      <c r="H17" s="8"/>
      <c r="J17" s="6" t="s">
        <v>22</v>
      </c>
      <c r="K17" s="7"/>
      <c r="L17" s="7">
        <v>35</v>
      </c>
      <c r="M17" s="7"/>
      <c r="N17" s="7"/>
      <c r="O17" s="7"/>
      <c r="P17" s="8"/>
      <c r="R17" s="6" t="s">
        <v>22</v>
      </c>
      <c r="S17" s="7">
        <v>1</v>
      </c>
      <c r="T17" s="7">
        <v>90</v>
      </c>
      <c r="U17" s="7"/>
      <c r="V17" s="7"/>
      <c r="W17" s="7"/>
      <c r="X17" s="8"/>
      <c r="Z17" s="6" t="s">
        <v>22</v>
      </c>
      <c r="AA17" s="7">
        <v>1</v>
      </c>
      <c r="AB17" s="7">
        <v>80</v>
      </c>
      <c r="AC17" s="7"/>
      <c r="AD17" s="7"/>
      <c r="AE17" s="7"/>
      <c r="AF17" s="8"/>
      <c r="AH17" s="6" t="s">
        <v>22</v>
      </c>
      <c r="AI17" s="7"/>
      <c r="AJ17" s="7"/>
      <c r="AK17" s="7"/>
      <c r="AL17" s="7"/>
      <c r="AM17" s="7"/>
      <c r="AN17" s="8"/>
      <c r="AP17" s="6" t="s">
        <v>22</v>
      </c>
      <c r="AQ17" s="7"/>
      <c r="AR17" s="7"/>
      <c r="AS17" s="7"/>
      <c r="AT17" s="7"/>
      <c r="AU17" s="7"/>
      <c r="AV17" s="8"/>
      <c r="AX17" s="6" t="s">
        <v>22</v>
      </c>
      <c r="AY17" s="7"/>
      <c r="AZ17" s="7"/>
      <c r="BA17" s="7"/>
      <c r="BB17" s="7"/>
      <c r="BC17" s="7"/>
      <c r="BD17" s="8"/>
      <c r="BF17" s="6" t="s">
        <v>22</v>
      </c>
      <c r="BG17" s="7"/>
      <c r="BH17" s="7"/>
      <c r="BI17" s="7"/>
      <c r="BJ17" s="7"/>
      <c r="BK17" s="7"/>
      <c r="BL17" s="8"/>
      <c r="BN17" s="6" t="s">
        <v>22</v>
      </c>
      <c r="BO17" s="7"/>
      <c r="BP17" s="7"/>
      <c r="BQ17" s="7"/>
      <c r="BR17" s="7"/>
      <c r="BS17" s="7"/>
      <c r="BT17" s="8"/>
      <c r="BV17" s="6" t="s">
        <v>22</v>
      </c>
      <c r="BW17" s="7"/>
      <c r="BX17" s="7"/>
      <c r="BY17" s="7"/>
      <c r="BZ17" s="7"/>
      <c r="CA17" s="7"/>
      <c r="CB17" s="8"/>
    </row>
    <row r="18" spans="2:80" ht="19" x14ac:dyDescent="0.25">
      <c r="B18" s="6" t="s">
        <v>23</v>
      </c>
      <c r="C18" s="7"/>
      <c r="D18" s="7"/>
      <c r="E18" s="7"/>
      <c r="F18" s="7"/>
      <c r="G18" s="7"/>
      <c r="H18" s="8"/>
      <c r="J18" s="6" t="s">
        <v>23</v>
      </c>
      <c r="K18" s="7"/>
      <c r="L18" s="7"/>
      <c r="M18" s="7"/>
      <c r="N18" s="7"/>
      <c r="O18" s="7"/>
      <c r="P18" s="8"/>
      <c r="R18" s="6" t="s">
        <v>23</v>
      </c>
      <c r="S18" s="7"/>
      <c r="T18" s="7"/>
      <c r="U18" s="7"/>
      <c r="V18" s="7"/>
      <c r="W18" s="7"/>
      <c r="X18" s="8"/>
      <c r="Z18" s="6" t="s">
        <v>23</v>
      </c>
      <c r="AA18" s="7"/>
      <c r="AB18" s="7"/>
      <c r="AC18" s="7"/>
      <c r="AD18" s="7"/>
      <c r="AE18" s="7"/>
      <c r="AF18" s="8"/>
      <c r="AH18" s="6" t="s">
        <v>23</v>
      </c>
      <c r="AI18" s="7"/>
      <c r="AJ18" s="7"/>
      <c r="AK18" s="7"/>
      <c r="AL18" s="7"/>
      <c r="AM18" s="7"/>
      <c r="AN18" s="8"/>
      <c r="AP18" s="6" t="s">
        <v>23</v>
      </c>
      <c r="AQ18" s="7"/>
      <c r="AR18" s="7"/>
      <c r="AS18" s="7"/>
      <c r="AT18" s="7"/>
      <c r="AU18" s="7"/>
      <c r="AV18" s="8"/>
      <c r="AX18" s="6" t="s">
        <v>23</v>
      </c>
      <c r="AY18" s="7"/>
      <c r="AZ18" s="7"/>
      <c r="BA18" s="7"/>
      <c r="BB18" s="7"/>
      <c r="BC18" s="7"/>
      <c r="BD18" s="8"/>
      <c r="BF18" s="6" t="s">
        <v>23</v>
      </c>
      <c r="BG18" s="7"/>
      <c r="BH18" s="7"/>
      <c r="BI18" s="7"/>
      <c r="BJ18" s="7"/>
      <c r="BK18" s="7"/>
      <c r="BL18" s="8"/>
      <c r="BN18" s="6" t="s">
        <v>23</v>
      </c>
      <c r="BO18" s="7"/>
      <c r="BP18" s="7"/>
      <c r="BQ18" s="7"/>
      <c r="BR18" s="7"/>
      <c r="BS18" s="7"/>
      <c r="BT18" s="8"/>
      <c r="BV18" s="6" t="s">
        <v>23</v>
      </c>
      <c r="BW18" s="7"/>
      <c r="BX18" s="7"/>
      <c r="BY18" s="7"/>
      <c r="BZ18" s="7"/>
      <c r="CA18" s="7"/>
      <c r="CB18" s="8"/>
    </row>
    <row r="19" spans="2:80" ht="19" x14ac:dyDescent="0.25">
      <c r="B19" s="6" t="s">
        <v>24</v>
      </c>
      <c r="C19" s="7">
        <v>1</v>
      </c>
      <c r="D19" s="7">
        <v>90</v>
      </c>
      <c r="E19" s="7"/>
      <c r="F19" s="7"/>
      <c r="G19" s="7"/>
      <c r="H19" s="8"/>
      <c r="J19" s="6" t="s">
        <v>24</v>
      </c>
      <c r="K19" s="7">
        <v>1</v>
      </c>
      <c r="L19" s="7">
        <v>90</v>
      </c>
      <c r="M19" s="7"/>
      <c r="N19" s="7"/>
      <c r="O19" s="7"/>
      <c r="P19" s="8"/>
      <c r="R19" s="6" t="s">
        <v>24</v>
      </c>
      <c r="S19" s="7">
        <v>1</v>
      </c>
      <c r="T19" s="7">
        <v>77</v>
      </c>
      <c r="U19" s="7"/>
      <c r="V19" s="7"/>
      <c r="W19" s="7"/>
      <c r="X19" s="8"/>
      <c r="Z19" s="6" t="s">
        <v>24</v>
      </c>
      <c r="AA19" s="7">
        <v>1</v>
      </c>
      <c r="AB19" s="7">
        <v>120</v>
      </c>
      <c r="AC19" s="7"/>
      <c r="AD19" s="7"/>
      <c r="AE19" s="7"/>
      <c r="AF19" s="8"/>
      <c r="AH19" s="6" t="s">
        <v>24</v>
      </c>
      <c r="AI19" s="7"/>
      <c r="AJ19" s="7"/>
      <c r="AK19" s="7"/>
      <c r="AL19" s="7"/>
      <c r="AM19" s="7"/>
      <c r="AN19" s="8"/>
      <c r="AP19" s="6" t="s">
        <v>24</v>
      </c>
      <c r="AQ19" s="7"/>
      <c r="AR19" s="7"/>
      <c r="AS19" s="7"/>
      <c r="AT19" s="7"/>
      <c r="AU19" s="7"/>
      <c r="AV19" s="8"/>
      <c r="AX19" s="6" t="s">
        <v>24</v>
      </c>
      <c r="AY19" s="7"/>
      <c r="AZ19" s="7"/>
      <c r="BA19" s="7"/>
      <c r="BB19" s="7"/>
      <c r="BC19" s="7"/>
      <c r="BD19" s="8"/>
      <c r="BF19" s="6" t="s">
        <v>24</v>
      </c>
      <c r="BG19" s="7"/>
      <c r="BH19" s="7"/>
      <c r="BI19" s="7"/>
      <c r="BJ19" s="7"/>
      <c r="BK19" s="7"/>
      <c r="BL19" s="8"/>
      <c r="BN19" s="6" t="s">
        <v>24</v>
      </c>
      <c r="BO19" s="7"/>
      <c r="BP19" s="7"/>
      <c r="BQ19" s="7"/>
      <c r="BR19" s="7"/>
      <c r="BS19" s="7"/>
      <c r="BT19" s="8"/>
      <c r="BV19" s="6" t="s">
        <v>24</v>
      </c>
      <c r="BW19" s="7"/>
      <c r="BX19" s="7"/>
      <c r="BY19" s="7"/>
      <c r="BZ19" s="7"/>
      <c r="CA19" s="7"/>
      <c r="CB19" s="8"/>
    </row>
    <row r="20" spans="2:80" ht="19" x14ac:dyDescent="0.25">
      <c r="B20" s="6" t="s">
        <v>25</v>
      </c>
      <c r="C20" s="7">
        <v>1</v>
      </c>
      <c r="D20" s="7">
        <v>90</v>
      </c>
      <c r="E20" s="7"/>
      <c r="F20" s="7"/>
      <c r="G20" s="7"/>
      <c r="H20" s="8"/>
      <c r="J20" s="6" t="s">
        <v>25</v>
      </c>
      <c r="K20" s="7">
        <v>1</v>
      </c>
      <c r="L20" s="7">
        <v>77</v>
      </c>
      <c r="M20" s="7"/>
      <c r="N20" s="7"/>
      <c r="O20" s="7"/>
      <c r="P20" s="8"/>
      <c r="R20" s="6" t="s">
        <v>25</v>
      </c>
      <c r="S20" s="7">
        <v>1</v>
      </c>
      <c r="T20" s="7">
        <v>62</v>
      </c>
      <c r="U20" s="7">
        <v>1</v>
      </c>
      <c r="V20" s="7"/>
      <c r="W20" s="7"/>
      <c r="X20" s="8"/>
      <c r="Z20" s="6" t="s">
        <v>25</v>
      </c>
      <c r="AA20" s="7"/>
      <c r="AB20" s="7">
        <v>51</v>
      </c>
      <c r="AC20" s="7">
        <v>1</v>
      </c>
      <c r="AD20" s="7"/>
      <c r="AE20" s="7"/>
      <c r="AF20" s="8">
        <v>1</v>
      </c>
      <c r="AH20" s="6" t="s">
        <v>25</v>
      </c>
      <c r="AI20" s="7"/>
      <c r="AJ20" s="7"/>
      <c r="AK20" s="7"/>
      <c r="AL20" s="7"/>
      <c r="AM20" s="7"/>
      <c r="AN20" s="8"/>
      <c r="AP20" s="6" t="s">
        <v>25</v>
      </c>
      <c r="AQ20" s="7"/>
      <c r="AR20" s="7"/>
      <c r="AS20" s="7"/>
      <c r="AT20" s="7"/>
      <c r="AU20" s="7"/>
      <c r="AV20" s="8"/>
      <c r="AX20" s="6" t="s">
        <v>25</v>
      </c>
      <c r="AY20" s="7"/>
      <c r="AZ20" s="7"/>
      <c r="BA20" s="7"/>
      <c r="BB20" s="7"/>
      <c r="BC20" s="7"/>
      <c r="BD20" s="8"/>
      <c r="BF20" s="6" t="s">
        <v>25</v>
      </c>
      <c r="BG20" s="7"/>
      <c r="BH20" s="7"/>
      <c r="BI20" s="7"/>
      <c r="BJ20" s="7"/>
      <c r="BK20" s="7"/>
      <c r="BL20" s="8"/>
      <c r="BN20" s="6" t="s">
        <v>25</v>
      </c>
      <c r="BO20" s="7"/>
      <c r="BP20" s="7"/>
      <c r="BQ20" s="7"/>
      <c r="BR20" s="7"/>
      <c r="BS20" s="7"/>
      <c r="BT20" s="8"/>
      <c r="BV20" s="6" t="s">
        <v>25</v>
      </c>
      <c r="BW20" s="7"/>
      <c r="BX20" s="7"/>
      <c r="BY20" s="7"/>
      <c r="BZ20" s="7"/>
      <c r="CA20" s="7"/>
      <c r="CB20" s="8"/>
    </row>
    <row r="21" spans="2:80" ht="19" x14ac:dyDescent="0.25">
      <c r="B21" s="6" t="s">
        <v>26</v>
      </c>
      <c r="C21" s="7"/>
      <c r="D21" s="7">
        <v>31</v>
      </c>
      <c r="E21" s="7"/>
      <c r="F21" s="7"/>
      <c r="G21" s="7"/>
      <c r="H21" s="8"/>
      <c r="J21" s="6" t="s">
        <v>26</v>
      </c>
      <c r="K21" s="7">
        <v>1</v>
      </c>
      <c r="L21" s="7">
        <v>90</v>
      </c>
      <c r="M21" s="7"/>
      <c r="N21" s="7"/>
      <c r="O21" s="7">
        <v>1</v>
      </c>
      <c r="P21" s="8"/>
      <c r="R21" s="6" t="s">
        <v>26</v>
      </c>
      <c r="S21" s="7">
        <v>1</v>
      </c>
      <c r="T21" s="7">
        <v>90</v>
      </c>
      <c r="U21" s="7"/>
      <c r="V21" s="7"/>
      <c r="W21" s="7"/>
      <c r="X21" s="8"/>
      <c r="Z21" s="6" t="s">
        <v>26</v>
      </c>
      <c r="AA21" s="7">
        <v>1</v>
      </c>
      <c r="AB21" s="7">
        <v>120</v>
      </c>
      <c r="AC21" s="7">
        <v>1</v>
      </c>
      <c r="AD21" s="7"/>
      <c r="AE21" s="7"/>
      <c r="AF21" s="8">
        <v>1</v>
      </c>
      <c r="AH21" s="6" t="s">
        <v>26</v>
      </c>
      <c r="AI21" s="7"/>
      <c r="AJ21" s="7"/>
      <c r="AK21" s="7"/>
      <c r="AL21" s="7"/>
      <c r="AM21" s="7"/>
      <c r="AN21" s="8"/>
      <c r="AP21" s="6" t="s">
        <v>26</v>
      </c>
      <c r="AQ21" s="7"/>
      <c r="AR21" s="7"/>
      <c r="AS21" s="7"/>
      <c r="AT21" s="7"/>
      <c r="AU21" s="7"/>
      <c r="AV21" s="8"/>
      <c r="AX21" s="6" t="s">
        <v>26</v>
      </c>
      <c r="AY21" s="7"/>
      <c r="AZ21" s="7"/>
      <c r="BA21" s="7"/>
      <c r="BB21" s="7"/>
      <c r="BC21" s="7"/>
      <c r="BD21" s="8"/>
      <c r="BF21" s="6" t="s">
        <v>26</v>
      </c>
      <c r="BG21" s="7"/>
      <c r="BH21" s="7"/>
      <c r="BI21" s="7"/>
      <c r="BJ21" s="7"/>
      <c r="BK21" s="7"/>
      <c r="BL21" s="8"/>
      <c r="BN21" s="6" t="s">
        <v>26</v>
      </c>
      <c r="BO21" s="7"/>
      <c r="BP21" s="7"/>
      <c r="BQ21" s="7"/>
      <c r="BR21" s="7"/>
      <c r="BS21" s="7"/>
      <c r="BT21" s="8"/>
      <c r="BV21" s="6" t="s">
        <v>26</v>
      </c>
      <c r="BW21" s="7"/>
      <c r="BX21" s="7"/>
      <c r="BY21" s="7"/>
      <c r="BZ21" s="7"/>
      <c r="CA21" s="7"/>
      <c r="CB21" s="8"/>
    </row>
    <row r="22" spans="2:80" ht="19" x14ac:dyDescent="0.25">
      <c r="B22" s="6" t="s">
        <v>27</v>
      </c>
      <c r="C22" s="7"/>
      <c r="D22" s="7"/>
      <c r="E22" s="7"/>
      <c r="F22" s="7"/>
      <c r="G22" s="7"/>
      <c r="H22" s="8"/>
      <c r="J22" s="6" t="s">
        <v>27</v>
      </c>
      <c r="K22" s="7"/>
      <c r="L22" s="7"/>
      <c r="M22" s="7"/>
      <c r="N22" s="7"/>
      <c r="O22" s="7"/>
      <c r="P22" s="8"/>
      <c r="R22" s="6" t="s">
        <v>27</v>
      </c>
      <c r="S22" s="7"/>
      <c r="T22" s="7"/>
      <c r="U22" s="7"/>
      <c r="V22" s="7"/>
      <c r="W22" s="7"/>
      <c r="X22" s="8"/>
      <c r="Z22" s="6" t="s">
        <v>27</v>
      </c>
      <c r="AA22" s="7"/>
      <c r="AB22" s="7">
        <v>40</v>
      </c>
      <c r="AC22" s="7"/>
      <c r="AD22" s="7"/>
      <c r="AE22" s="7">
        <v>1</v>
      </c>
      <c r="AF22" s="8"/>
      <c r="AH22" s="6" t="s">
        <v>27</v>
      </c>
      <c r="AI22" s="7"/>
      <c r="AJ22" s="7"/>
      <c r="AK22" s="7"/>
      <c r="AL22" s="7"/>
      <c r="AM22" s="7"/>
      <c r="AN22" s="8"/>
      <c r="AP22" s="6" t="s">
        <v>27</v>
      </c>
      <c r="AQ22" s="7"/>
      <c r="AR22" s="7"/>
      <c r="AS22" s="7"/>
      <c r="AT22" s="7"/>
      <c r="AU22" s="7"/>
      <c r="AV22" s="8"/>
      <c r="AX22" s="6" t="s">
        <v>27</v>
      </c>
      <c r="AY22" s="7"/>
      <c r="AZ22" s="7"/>
      <c r="BA22" s="7"/>
      <c r="BB22" s="7"/>
      <c r="BC22" s="7"/>
      <c r="BD22" s="8"/>
      <c r="BF22" s="6" t="s">
        <v>27</v>
      </c>
      <c r="BG22" s="7"/>
      <c r="BH22" s="7"/>
      <c r="BI22" s="7"/>
      <c r="BJ22" s="7"/>
      <c r="BK22" s="7"/>
      <c r="BL22" s="8"/>
      <c r="BN22" s="6" t="s">
        <v>27</v>
      </c>
      <c r="BO22" s="7"/>
      <c r="BP22" s="7"/>
      <c r="BQ22" s="7"/>
      <c r="BR22" s="7"/>
      <c r="BS22" s="7"/>
      <c r="BT22" s="8"/>
      <c r="BV22" s="6" t="s">
        <v>27</v>
      </c>
      <c r="BW22" s="7"/>
      <c r="BX22" s="7"/>
      <c r="BY22" s="7"/>
      <c r="BZ22" s="7"/>
      <c r="CA22" s="7"/>
      <c r="CB22" s="8"/>
    </row>
    <row r="23" spans="2:80" ht="19" x14ac:dyDescent="0.25">
      <c r="B23" s="6" t="s">
        <v>28</v>
      </c>
      <c r="C23" s="7">
        <v>1</v>
      </c>
      <c r="D23" s="7">
        <v>82</v>
      </c>
      <c r="E23" s="7"/>
      <c r="F23" s="7"/>
      <c r="G23" s="7">
        <v>1</v>
      </c>
      <c r="H23" s="8"/>
      <c r="J23" s="6" t="s">
        <v>28</v>
      </c>
      <c r="K23" s="7">
        <v>1</v>
      </c>
      <c r="L23" s="7">
        <v>90</v>
      </c>
      <c r="M23" s="7"/>
      <c r="N23" s="7"/>
      <c r="O23" s="7"/>
      <c r="P23" s="8"/>
      <c r="R23" s="6" t="s">
        <v>28</v>
      </c>
      <c r="S23" s="7">
        <v>1</v>
      </c>
      <c r="T23" s="7">
        <v>90</v>
      </c>
      <c r="U23" s="7"/>
      <c r="V23" s="7"/>
      <c r="W23" s="7">
        <v>1</v>
      </c>
      <c r="X23" s="8"/>
      <c r="Z23" s="6" t="s">
        <v>28</v>
      </c>
      <c r="AA23" s="7">
        <v>1</v>
      </c>
      <c r="AB23" s="7">
        <v>38</v>
      </c>
      <c r="AC23" s="7"/>
      <c r="AD23" s="7"/>
      <c r="AE23" s="7"/>
      <c r="AF23" s="8"/>
      <c r="AH23" s="6" t="s">
        <v>28</v>
      </c>
      <c r="AI23" s="7"/>
      <c r="AJ23" s="7"/>
      <c r="AK23" s="7"/>
      <c r="AL23" s="7"/>
      <c r="AM23" s="7"/>
      <c r="AN23" s="8"/>
      <c r="AP23" s="6" t="s">
        <v>28</v>
      </c>
      <c r="AQ23" s="7"/>
      <c r="AR23" s="7"/>
      <c r="AS23" s="7"/>
      <c r="AT23" s="7"/>
      <c r="AU23" s="7"/>
      <c r="AV23" s="8"/>
      <c r="AX23" s="6" t="s">
        <v>28</v>
      </c>
      <c r="AY23" s="7"/>
      <c r="AZ23" s="7"/>
      <c r="BA23" s="7"/>
      <c r="BB23" s="7"/>
      <c r="BC23" s="7"/>
      <c r="BD23" s="8"/>
      <c r="BF23" s="6" t="s">
        <v>28</v>
      </c>
      <c r="BG23" s="7"/>
      <c r="BH23" s="7"/>
      <c r="BI23" s="7"/>
      <c r="BJ23" s="7"/>
      <c r="BK23" s="7"/>
      <c r="BL23" s="8"/>
      <c r="BN23" s="6" t="s">
        <v>28</v>
      </c>
      <c r="BO23" s="7"/>
      <c r="BP23" s="7"/>
      <c r="BQ23" s="7"/>
      <c r="BR23" s="7"/>
      <c r="BS23" s="7"/>
      <c r="BT23" s="8"/>
      <c r="BV23" s="6" t="s">
        <v>28</v>
      </c>
      <c r="BW23" s="7"/>
      <c r="BX23" s="7"/>
      <c r="BY23" s="7"/>
      <c r="BZ23" s="7"/>
      <c r="CA23" s="7"/>
      <c r="CB23" s="8"/>
    </row>
    <row r="24" spans="2:80" ht="19" x14ac:dyDescent="0.25">
      <c r="B24" s="6" t="s">
        <v>29</v>
      </c>
      <c r="C24" s="7"/>
      <c r="D24" s="7">
        <v>31</v>
      </c>
      <c r="E24" s="7"/>
      <c r="F24" s="7"/>
      <c r="G24" s="7"/>
      <c r="H24" s="8"/>
      <c r="J24" s="6" t="s">
        <v>29</v>
      </c>
      <c r="K24" s="7"/>
      <c r="L24" s="7">
        <v>35</v>
      </c>
      <c r="M24" s="7"/>
      <c r="N24" s="7"/>
      <c r="O24" s="7"/>
      <c r="P24" s="8">
        <v>1</v>
      </c>
      <c r="R24" s="6" t="s">
        <v>29</v>
      </c>
      <c r="S24" s="7">
        <v>1</v>
      </c>
      <c r="T24" s="7">
        <v>90</v>
      </c>
      <c r="U24" s="7"/>
      <c r="V24" s="7"/>
      <c r="W24" s="7"/>
      <c r="X24" s="8"/>
      <c r="Z24" s="6" t="s">
        <v>29</v>
      </c>
      <c r="AA24" s="7">
        <v>1</v>
      </c>
      <c r="AB24" s="7">
        <v>100</v>
      </c>
      <c r="AC24" s="7"/>
      <c r="AD24" s="7"/>
      <c r="AE24" s="7">
        <v>1</v>
      </c>
      <c r="AF24" s="8"/>
      <c r="AH24" s="6" t="s">
        <v>29</v>
      </c>
      <c r="AI24" s="7"/>
      <c r="AJ24" s="7"/>
      <c r="AK24" s="7"/>
      <c r="AL24" s="7"/>
      <c r="AM24" s="7"/>
      <c r="AN24" s="8"/>
      <c r="AP24" s="6" t="s">
        <v>29</v>
      </c>
      <c r="AQ24" s="7"/>
      <c r="AR24" s="7"/>
      <c r="AS24" s="7"/>
      <c r="AT24" s="7"/>
      <c r="AU24" s="7"/>
      <c r="AV24" s="8"/>
      <c r="AX24" s="6" t="s">
        <v>29</v>
      </c>
      <c r="AY24" s="7"/>
      <c r="AZ24" s="7"/>
      <c r="BA24" s="7"/>
      <c r="BB24" s="7"/>
      <c r="BC24" s="7"/>
      <c r="BD24" s="8"/>
      <c r="BF24" s="6" t="s">
        <v>29</v>
      </c>
      <c r="BG24" s="7"/>
      <c r="BH24" s="7"/>
      <c r="BI24" s="7"/>
      <c r="BJ24" s="7"/>
      <c r="BK24" s="7"/>
      <c r="BL24" s="8"/>
      <c r="BN24" s="6" t="s">
        <v>29</v>
      </c>
      <c r="BO24" s="7"/>
      <c r="BP24" s="7"/>
      <c r="BQ24" s="7"/>
      <c r="BR24" s="7"/>
      <c r="BS24" s="7"/>
      <c r="BT24" s="8"/>
      <c r="BV24" s="6" t="s">
        <v>29</v>
      </c>
      <c r="BW24" s="7"/>
      <c r="BX24" s="7"/>
      <c r="BY24" s="7"/>
      <c r="BZ24" s="7"/>
      <c r="CA24" s="7"/>
      <c r="CB24" s="8"/>
    </row>
    <row r="25" spans="2:80" ht="19" x14ac:dyDescent="0.25">
      <c r="B25" s="6" t="s">
        <v>50</v>
      </c>
      <c r="C25" s="7"/>
      <c r="D25" s="7">
        <v>8</v>
      </c>
      <c r="E25" s="7"/>
      <c r="F25" s="7"/>
      <c r="G25" s="7"/>
      <c r="H25" s="8"/>
      <c r="J25" s="6" t="s">
        <v>50</v>
      </c>
      <c r="K25" s="7"/>
      <c r="L25" s="7">
        <v>13</v>
      </c>
      <c r="M25" s="7"/>
      <c r="N25" s="7"/>
      <c r="O25" s="7"/>
      <c r="P25" s="8"/>
      <c r="R25" s="6" t="s">
        <v>50</v>
      </c>
      <c r="S25" s="7"/>
      <c r="T25" s="7">
        <v>28</v>
      </c>
      <c r="U25" s="7">
        <v>1</v>
      </c>
      <c r="V25" s="7"/>
      <c r="W25" s="7"/>
      <c r="X25" s="8">
        <v>1</v>
      </c>
      <c r="Z25" s="6" t="s">
        <v>50</v>
      </c>
      <c r="AA25" s="7"/>
      <c r="AB25" s="7">
        <v>73</v>
      </c>
      <c r="AC25" s="7">
        <v>2</v>
      </c>
      <c r="AD25" s="7">
        <v>1</v>
      </c>
      <c r="AE25" s="7"/>
      <c r="AF25" s="8"/>
      <c r="AH25" s="6" t="s">
        <v>50</v>
      </c>
      <c r="AI25" s="7"/>
      <c r="AJ25" s="7"/>
      <c r="AK25" s="7"/>
      <c r="AL25" s="7"/>
      <c r="AM25" s="7"/>
      <c r="AN25" s="8"/>
      <c r="AP25" s="6" t="s">
        <v>50</v>
      </c>
      <c r="AQ25" s="7"/>
      <c r="AR25" s="7"/>
      <c r="AS25" s="7"/>
      <c r="AT25" s="7"/>
      <c r="AU25" s="7"/>
      <c r="AV25" s="8"/>
      <c r="AX25" s="6" t="s">
        <v>50</v>
      </c>
      <c r="AY25" s="7"/>
      <c r="AZ25" s="7"/>
      <c r="BA25" s="7"/>
      <c r="BB25" s="7"/>
      <c r="BC25" s="7"/>
      <c r="BD25" s="8"/>
      <c r="BF25" s="6" t="s">
        <v>50</v>
      </c>
      <c r="BG25" s="7"/>
      <c r="BH25" s="7"/>
      <c r="BI25" s="7"/>
      <c r="BJ25" s="7"/>
      <c r="BK25" s="7"/>
      <c r="BL25" s="8"/>
      <c r="BN25" s="6" t="s">
        <v>50</v>
      </c>
      <c r="BO25" s="7"/>
      <c r="BP25" s="7"/>
      <c r="BQ25" s="7"/>
      <c r="BR25" s="7"/>
      <c r="BS25" s="7"/>
      <c r="BT25" s="8"/>
      <c r="BV25" s="6" t="s">
        <v>50</v>
      </c>
      <c r="BW25" s="7"/>
      <c r="BX25" s="7"/>
      <c r="BY25" s="7"/>
      <c r="BZ25" s="7"/>
      <c r="CA25" s="7"/>
      <c r="CB25" s="8"/>
    </row>
    <row r="26" spans="2:80" ht="20" thickBot="1" x14ac:dyDescent="0.3">
      <c r="B26" s="9" t="s">
        <v>19</v>
      </c>
      <c r="C26" s="10"/>
      <c r="D26" s="10"/>
      <c r="E26" s="10"/>
      <c r="F26" s="10"/>
      <c r="G26" s="10"/>
      <c r="H26" s="11"/>
      <c r="J26" s="9" t="s">
        <v>19</v>
      </c>
      <c r="K26" s="10"/>
      <c r="L26" s="10"/>
      <c r="M26" s="10"/>
      <c r="N26" s="10"/>
      <c r="O26" s="10"/>
      <c r="P26" s="11"/>
      <c r="R26" s="9" t="s">
        <v>19</v>
      </c>
      <c r="S26" s="10"/>
      <c r="T26" s="10"/>
      <c r="U26" s="10"/>
      <c r="V26" s="10"/>
      <c r="W26" s="10"/>
      <c r="X26" s="11"/>
      <c r="Z26" s="9" t="s">
        <v>19</v>
      </c>
      <c r="AA26" s="10"/>
      <c r="AB26" s="10"/>
      <c r="AC26" s="10"/>
      <c r="AD26" s="10"/>
      <c r="AE26" s="10"/>
      <c r="AF26" s="11"/>
      <c r="AH26" s="9" t="s">
        <v>19</v>
      </c>
      <c r="AI26" s="10"/>
      <c r="AJ26" s="10"/>
      <c r="AK26" s="10"/>
      <c r="AL26" s="10"/>
      <c r="AM26" s="10"/>
      <c r="AN26" s="11"/>
      <c r="AP26" s="9" t="s">
        <v>19</v>
      </c>
      <c r="AQ26" s="10"/>
      <c r="AR26" s="10"/>
      <c r="AS26" s="10"/>
      <c r="AT26" s="10"/>
      <c r="AU26" s="10"/>
      <c r="AV26" s="11"/>
      <c r="AX26" s="9" t="s">
        <v>19</v>
      </c>
      <c r="AY26" s="10"/>
      <c r="AZ26" s="10"/>
      <c r="BA26" s="10"/>
      <c r="BB26" s="10"/>
      <c r="BC26" s="10"/>
      <c r="BD26" s="11"/>
      <c r="BF26" s="9" t="s">
        <v>19</v>
      </c>
      <c r="BG26" s="10"/>
      <c r="BH26" s="10"/>
      <c r="BI26" s="10"/>
      <c r="BJ26" s="10"/>
      <c r="BK26" s="10"/>
      <c r="BL26" s="11"/>
      <c r="BN26" s="9" t="s">
        <v>19</v>
      </c>
      <c r="BO26" s="10"/>
      <c r="BP26" s="10"/>
      <c r="BQ26" s="10"/>
      <c r="BR26" s="10"/>
      <c r="BS26" s="10"/>
      <c r="BT26" s="11"/>
      <c r="BV26" s="9" t="s">
        <v>19</v>
      </c>
      <c r="BW26" s="10"/>
      <c r="BX26" s="10"/>
      <c r="BY26" s="10"/>
      <c r="BZ26" s="10"/>
      <c r="CA26" s="10"/>
      <c r="CB26" s="11"/>
    </row>
    <row r="27" spans="2:80" ht="19" x14ac:dyDescent="0.25">
      <c r="J27" s="44" t="s">
        <v>82</v>
      </c>
      <c r="K27">
        <f>SUM(K5:K26)</f>
        <v>11</v>
      </c>
      <c r="L27">
        <f>SUM(L5:L26)</f>
        <v>990</v>
      </c>
      <c r="N27">
        <v>1</v>
      </c>
    </row>
  </sheetData>
  <mergeCells count="40">
    <mergeCell ref="BF3:BH3"/>
    <mergeCell ref="CA3:CB3"/>
    <mergeCell ref="BK3:BL3"/>
    <mergeCell ref="BN3:BP3"/>
    <mergeCell ref="BQ3:BR3"/>
    <mergeCell ref="BS3:BT3"/>
    <mergeCell ref="BV3:BX3"/>
    <mergeCell ref="BY3:BZ3"/>
    <mergeCell ref="O3:P3"/>
    <mergeCell ref="R3:T3"/>
    <mergeCell ref="U3:V3"/>
    <mergeCell ref="W3:X3"/>
    <mergeCell ref="Z3:AB3"/>
    <mergeCell ref="B3:D3"/>
    <mergeCell ref="E3:F3"/>
    <mergeCell ref="G3:H3"/>
    <mergeCell ref="J3:L3"/>
    <mergeCell ref="M3:N3"/>
    <mergeCell ref="BN2:BT2"/>
    <mergeCell ref="BV2:CB2"/>
    <mergeCell ref="AH2:AN2"/>
    <mergeCell ref="AP2:AV2"/>
    <mergeCell ref="AC3:AD3"/>
    <mergeCell ref="BI3:BJ3"/>
    <mergeCell ref="AE3:AF3"/>
    <mergeCell ref="AH3:AJ3"/>
    <mergeCell ref="AK3:AL3"/>
    <mergeCell ref="AM3:AN3"/>
    <mergeCell ref="AP3:AR3"/>
    <mergeCell ref="AS3:AT3"/>
    <mergeCell ref="AU3:AV3"/>
    <mergeCell ref="AX3:AZ3"/>
    <mergeCell ref="BA3:BB3"/>
    <mergeCell ref="BC3:BD3"/>
    <mergeCell ref="C2:G2"/>
    <mergeCell ref="K2:O2"/>
    <mergeCell ref="S2:W2"/>
    <mergeCell ref="AX2:BD2"/>
    <mergeCell ref="BF2:BL2"/>
    <mergeCell ref="AA2:A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63"/>
  <sheetViews>
    <sheetView workbookViewId="0">
      <selection activeCell="C2" sqref="C2:D24"/>
    </sheetView>
  </sheetViews>
  <sheetFormatPr baseColWidth="10" defaultRowHeight="16" x14ac:dyDescent="0.2"/>
  <cols>
    <col min="3" max="3" width="17" bestFit="1" customWidth="1"/>
    <col min="4" max="4" width="9.33203125" bestFit="1" customWidth="1"/>
    <col min="6" max="6" width="17" bestFit="1" customWidth="1"/>
    <col min="7" max="7" width="10.6640625" bestFit="1" customWidth="1"/>
    <col min="9" max="9" width="17" bestFit="1" customWidth="1"/>
    <col min="10" max="10" width="12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7.33203125" bestFit="1" customWidth="1"/>
    <col min="18" max="18" width="17" bestFit="1" customWidth="1"/>
    <col min="19" max="19" width="13.5" bestFit="1" customWidth="1"/>
  </cols>
  <sheetData>
    <row r="1" spans="3:23" ht="17" thickBot="1" x14ac:dyDescent="0.25"/>
    <row r="2" spans="3:23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16" t="s">
        <v>5</v>
      </c>
      <c r="L2" s="15" t="s">
        <v>2</v>
      </c>
      <c r="M2" s="17" t="s">
        <v>6</v>
      </c>
      <c r="O2" s="15" t="s">
        <v>2</v>
      </c>
      <c r="P2" s="20" t="s">
        <v>8</v>
      </c>
      <c r="R2" s="15" t="s">
        <v>2</v>
      </c>
      <c r="S2" s="18" t="s">
        <v>9</v>
      </c>
      <c r="V2" s="51" t="s">
        <v>3</v>
      </c>
      <c r="W2" s="52" t="s">
        <v>8</v>
      </c>
    </row>
    <row r="3" spans="3:23" ht="19" x14ac:dyDescent="0.25">
      <c r="C3" s="6" t="s">
        <v>10</v>
      </c>
      <c r="D3" s="8">
        <f>G42</f>
        <v>4</v>
      </c>
      <c r="F3" s="6" t="s">
        <v>10</v>
      </c>
      <c r="G3" s="8">
        <f t="shared" ref="G3:G24" si="0">H42</f>
        <v>390</v>
      </c>
      <c r="I3" s="6" t="s">
        <v>10</v>
      </c>
      <c r="J3" s="8">
        <f t="shared" ref="J3:J24" si="1">I42</f>
        <v>1</v>
      </c>
      <c r="L3" s="6" t="s">
        <v>10</v>
      </c>
      <c r="M3" s="8">
        <f t="shared" ref="M3:M24" si="2">J42</f>
        <v>0</v>
      </c>
      <c r="O3" s="6" t="s">
        <v>10</v>
      </c>
      <c r="P3" s="8">
        <f t="shared" ref="P3:P24" si="3">K42</f>
        <v>0</v>
      </c>
      <c r="R3" s="6" t="s">
        <v>10</v>
      </c>
      <c r="S3" s="8">
        <f t="shared" ref="S3:S24" si="4">L42</f>
        <v>0</v>
      </c>
      <c r="V3" s="50" t="s">
        <v>99</v>
      </c>
      <c r="W3" s="22"/>
    </row>
    <row r="4" spans="3:23" ht="19" x14ac:dyDescent="0.25">
      <c r="C4" s="6" t="s">
        <v>11</v>
      </c>
      <c r="D4" s="8">
        <f t="shared" ref="D4:D24" si="5">G43</f>
        <v>0</v>
      </c>
      <c r="F4" s="6" t="s">
        <v>11</v>
      </c>
      <c r="G4" s="8">
        <f t="shared" si="0"/>
        <v>0</v>
      </c>
      <c r="I4" s="6" t="s">
        <v>11</v>
      </c>
      <c r="J4" s="8">
        <f t="shared" si="1"/>
        <v>0</v>
      </c>
      <c r="L4" s="6" t="s">
        <v>11</v>
      </c>
      <c r="M4" s="8">
        <f t="shared" si="2"/>
        <v>1</v>
      </c>
      <c r="O4" s="6" t="s">
        <v>11</v>
      </c>
      <c r="P4" s="8">
        <f t="shared" si="3"/>
        <v>0</v>
      </c>
      <c r="R4" s="6" t="s">
        <v>11</v>
      </c>
      <c r="S4" s="8">
        <f t="shared" si="4"/>
        <v>0</v>
      </c>
      <c r="V4" s="50" t="s">
        <v>100</v>
      </c>
      <c r="W4" s="22"/>
    </row>
    <row r="5" spans="3:23" ht="19" x14ac:dyDescent="0.25">
      <c r="C5" s="6" t="s">
        <v>12</v>
      </c>
      <c r="D5" s="8">
        <f t="shared" si="5"/>
        <v>4</v>
      </c>
      <c r="F5" s="6" t="s">
        <v>12</v>
      </c>
      <c r="G5" s="8">
        <f t="shared" si="0"/>
        <v>316</v>
      </c>
      <c r="I5" s="6" t="s">
        <v>12</v>
      </c>
      <c r="J5" s="8">
        <f t="shared" si="1"/>
        <v>1</v>
      </c>
      <c r="L5" s="6" t="s">
        <v>12</v>
      </c>
      <c r="M5" s="8">
        <f t="shared" si="2"/>
        <v>0</v>
      </c>
      <c r="O5" s="6" t="s">
        <v>12</v>
      </c>
      <c r="P5" s="8">
        <f t="shared" si="3"/>
        <v>0</v>
      </c>
      <c r="R5" s="6" t="s">
        <v>12</v>
      </c>
      <c r="S5" s="8">
        <f t="shared" si="4"/>
        <v>0</v>
      </c>
      <c r="V5" s="50" t="s">
        <v>101</v>
      </c>
      <c r="W5" s="22"/>
    </row>
    <row r="6" spans="3:23" ht="19" x14ac:dyDescent="0.25">
      <c r="C6" s="6" t="s">
        <v>13</v>
      </c>
      <c r="D6" s="8">
        <f t="shared" si="5"/>
        <v>0</v>
      </c>
      <c r="F6" s="6" t="s">
        <v>13</v>
      </c>
      <c r="G6" s="8">
        <f t="shared" si="0"/>
        <v>0</v>
      </c>
      <c r="I6" s="6" t="s">
        <v>13</v>
      </c>
      <c r="J6" s="8">
        <f t="shared" si="1"/>
        <v>0</v>
      </c>
      <c r="L6" s="6" t="s">
        <v>13</v>
      </c>
      <c r="M6" s="8">
        <f t="shared" si="2"/>
        <v>0</v>
      </c>
      <c r="O6" s="6" t="s">
        <v>13</v>
      </c>
      <c r="P6" s="8">
        <f t="shared" si="3"/>
        <v>0</v>
      </c>
      <c r="R6" s="6" t="s">
        <v>13</v>
      </c>
      <c r="S6" s="8">
        <f t="shared" si="4"/>
        <v>0</v>
      </c>
      <c r="V6" s="50" t="s">
        <v>102</v>
      </c>
      <c r="W6" s="22">
        <v>1</v>
      </c>
    </row>
    <row r="7" spans="3:23" ht="19" x14ac:dyDescent="0.25">
      <c r="C7" s="6" t="s">
        <v>14</v>
      </c>
      <c r="D7" s="8">
        <f t="shared" si="5"/>
        <v>1</v>
      </c>
      <c r="F7" s="6" t="s">
        <v>14</v>
      </c>
      <c r="G7" s="8">
        <f t="shared" si="0"/>
        <v>162</v>
      </c>
      <c r="I7" s="6" t="s">
        <v>14</v>
      </c>
      <c r="J7" s="8">
        <f t="shared" si="1"/>
        <v>0</v>
      </c>
      <c r="L7" s="6" t="s">
        <v>14</v>
      </c>
      <c r="M7" s="8">
        <f t="shared" si="2"/>
        <v>0</v>
      </c>
      <c r="O7" s="6" t="s">
        <v>14</v>
      </c>
      <c r="P7" s="8">
        <f t="shared" si="3"/>
        <v>0</v>
      </c>
      <c r="R7" s="6" t="s">
        <v>14</v>
      </c>
      <c r="S7" s="8">
        <f t="shared" si="4"/>
        <v>0</v>
      </c>
      <c r="V7" s="50" t="s">
        <v>103</v>
      </c>
      <c r="W7" s="22"/>
    </row>
    <row r="8" spans="3:23" ht="19" x14ac:dyDescent="0.25">
      <c r="C8" s="6" t="s">
        <v>15</v>
      </c>
      <c r="D8" s="8">
        <f t="shared" si="5"/>
        <v>4</v>
      </c>
      <c r="F8" s="6" t="s">
        <v>15</v>
      </c>
      <c r="G8" s="8">
        <f t="shared" si="0"/>
        <v>327</v>
      </c>
      <c r="I8" s="6" t="s">
        <v>15</v>
      </c>
      <c r="J8" s="8">
        <f t="shared" si="1"/>
        <v>1</v>
      </c>
      <c r="L8" s="6" t="s">
        <v>15</v>
      </c>
      <c r="M8" s="8">
        <f t="shared" si="2"/>
        <v>0</v>
      </c>
      <c r="O8" s="6" t="s">
        <v>15</v>
      </c>
      <c r="P8" s="8">
        <f t="shared" si="3"/>
        <v>0</v>
      </c>
      <c r="R8" s="6" t="s">
        <v>15</v>
      </c>
      <c r="S8" s="8">
        <f t="shared" si="4"/>
        <v>0</v>
      </c>
      <c r="V8" s="50" t="s">
        <v>104</v>
      </c>
      <c r="W8" s="22">
        <v>1</v>
      </c>
    </row>
    <row r="9" spans="3:23" ht="19" x14ac:dyDescent="0.25">
      <c r="C9" s="6" t="s">
        <v>16</v>
      </c>
      <c r="D9" s="8">
        <f t="shared" si="5"/>
        <v>4</v>
      </c>
      <c r="F9" s="6" t="s">
        <v>16</v>
      </c>
      <c r="G9" s="8">
        <f t="shared" si="0"/>
        <v>390</v>
      </c>
      <c r="I9" s="6" t="s">
        <v>16</v>
      </c>
      <c r="J9" s="8">
        <f t="shared" si="1"/>
        <v>2</v>
      </c>
      <c r="L9" s="6" t="s">
        <v>16</v>
      </c>
      <c r="M9" s="8">
        <f t="shared" si="2"/>
        <v>0</v>
      </c>
      <c r="O9" s="6" t="s">
        <v>16</v>
      </c>
      <c r="P9" s="8">
        <f t="shared" si="3"/>
        <v>0</v>
      </c>
      <c r="R9" s="6" t="s">
        <v>16</v>
      </c>
      <c r="S9" s="8">
        <f t="shared" si="4"/>
        <v>0</v>
      </c>
      <c r="V9" s="50" t="s">
        <v>105</v>
      </c>
      <c r="W9" s="22"/>
    </row>
    <row r="10" spans="3:23" ht="19" x14ac:dyDescent="0.25">
      <c r="C10" s="6" t="s">
        <v>17</v>
      </c>
      <c r="D10" s="8">
        <f t="shared" si="5"/>
        <v>3</v>
      </c>
      <c r="F10" s="6" t="s">
        <v>17</v>
      </c>
      <c r="G10" s="8">
        <f t="shared" si="0"/>
        <v>270</v>
      </c>
      <c r="I10" s="6" t="s">
        <v>17</v>
      </c>
      <c r="J10" s="8">
        <f t="shared" si="1"/>
        <v>0</v>
      </c>
      <c r="L10" s="6" t="s">
        <v>17</v>
      </c>
      <c r="M10" s="8">
        <f t="shared" si="2"/>
        <v>0</v>
      </c>
      <c r="O10" s="6" t="s">
        <v>17</v>
      </c>
      <c r="P10" s="8">
        <f t="shared" si="3"/>
        <v>0</v>
      </c>
      <c r="R10" s="6" t="s">
        <v>17</v>
      </c>
      <c r="S10" s="8">
        <f t="shared" si="4"/>
        <v>0</v>
      </c>
      <c r="V10" s="50" t="s">
        <v>106</v>
      </c>
      <c r="W10" s="22"/>
    </row>
    <row r="11" spans="3:23" ht="19" x14ac:dyDescent="0.25">
      <c r="C11" s="6" t="s">
        <v>18</v>
      </c>
      <c r="D11" s="8">
        <f t="shared" si="5"/>
        <v>1</v>
      </c>
      <c r="F11" s="6" t="s">
        <v>18</v>
      </c>
      <c r="G11" s="8">
        <f t="shared" si="0"/>
        <v>154</v>
      </c>
      <c r="I11" s="6" t="s">
        <v>18</v>
      </c>
      <c r="J11" s="8">
        <f t="shared" si="1"/>
        <v>2</v>
      </c>
      <c r="L11" s="6" t="s">
        <v>18</v>
      </c>
      <c r="M11" s="8">
        <f t="shared" si="2"/>
        <v>0</v>
      </c>
      <c r="O11" s="6" t="s">
        <v>18</v>
      </c>
      <c r="P11" s="8">
        <f t="shared" si="3"/>
        <v>0</v>
      </c>
      <c r="R11" s="6" t="s">
        <v>18</v>
      </c>
      <c r="S11" s="8">
        <f t="shared" si="4"/>
        <v>0</v>
      </c>
      <c r="V11" s="50" t="s">
        <v>107</v>
      </c>
      <c r="W11" s="22">
        <v>3</v>
      </c>
    </row>
    <row r="12" spans="3:23" ht="19" x14ac:dyDescent="0.25">
      <c r="C12" s="6" t="s">
        <v>19</v>
      </c>
      <c r="D12" s="8">
        <f t="shared" si="5"/>
        <v>0</v>
      </c>
      <c r="F12" s="6" t="s">
        <v>19</v>
      </c>
      <c r="G12" s="8">
        <f t="shared" si="0"/>
        <v>0</v>
      </c>
      <c r="I12" s="6" t="s">
        <v>19</v>
      </c>
      <c r="J12" s="8">
        <f t="shared" si="1"/>
        <v>0</v>
      </c>
      <c r="L12" s="6" t="s">
        <v>19</v>
      </c>
      <c r="M12" s="8">
        <f t="shared" si="2"/>
        <v>0</v>
      </c>
      <c r="O12" s="6" t="s">
        <v>19</v>
      </c>
      <c r="P12" s="8">
        <f t="shared" si="3"/>
        <v>0</v>
      </c>
      <c r="R12" s="6" t="s">
        <v>19</v>
      </c>
      <c r="S12" s="8">
        <f t="shared" si="4"/>
        <v>0</v>
      </c>
      <c r="V12" s="50" t="s">
        <v>176</v>
      </c>
      <c r="W12" s="22">
        <v>1</v>
      </c>
    </row>
    <row r="13" spans="3:23" ht="19" x14ac:dyDescent="0.25">
      <c r="C13" s="6" t="s">
        <v>20</v>
      </c>
      <c r="D13" s="8">
        <f t="shared" si="5"/>
        <v>2</v>
      </c>
      <c r="F13" s="6" t="s">
        <v>20</v>
      </c>
      <c r="G13" s="8">
        <f t="shared" si="0"/>
        <v>145</v>
      </c>
      <c r="I13" s="6" t="s">
        <v>20</v>
      </c>
      <c r="J13" s="8">
        <f t="shared" si="1"/>
        <v>0</v>
      </c>
      <c r="L13" s="6" t="s">
        <v>20</v>
      </c>
      <c r="M13" s="8">
        <f t="shared" si="2"/>
        <v>0</v>
      </c>
      <c r="O13" s="6" t="s">
        <v>20</v>
      </c>
      <c r="P13" s="8">
        <f t="shared" si="3"/>
        <v>0</v>
      </c>
      <c r="R13" s="6" t="s">
        <v>20</v>
      </c>
      <c r="S13" s="8">
        <f t="shared" si="4"/>
        <v>0</v>
      </c>
      <c r="V13" s="49"/>
    </row>
    <row r="14" spans="3:23" ht="19" x14ac:dyDescent="0.25">
      <c r="C14" s="6" t="s">
        <v>21</v>
      </c>
      <c r="D14" s="8">
        <f t="shared" si="5"/>
        <v>3</v>
      </c>
      <c r="F14" s="6" t="s">
        <v>21</v>
      </c>
      <c r="G14" s="8">
        <f t="shared" si="0"/>
        <v>196</v>
      </c>
      <c r="I14" s="6" t="s">
        <v>21</v>
      </c>
      <c r="J14" s="8">
        <f t="shared" si="1"/>
        <v>1</v>
      </c>
      <c r="L14" s="6" t="s">
        <v>21</v>
      </c>
      <c r="M14" s="8">
        <f t="shared" si="2"/>
        <v>0</v>
      </c>
      <c r="O14" s="6" t="s">
        <v>21</v>
      </c>
      <c r="P14" s="8">
        <f t="shared" si="3"/>
        <v>1</v>
      </c>
      <c r="R14" s="6" t="s">
        <v>21</v>
      </c>
      <c r="S14" s="8">
        <f t="shared" si="4"/>
        <v>1</v>
      </c>
      <c r="V14" s="51" t="s">
        <v>3</v>
      </c>
      <c r="W14" s="52" t="s">
        <v>5</v>
      </c>
    </row>
    <row r="15" spans="3:23" ht="19" x14ac:dyDescent="0.25">
      <c r="C15" s="6" t="s">
        <v>22</v>
      </c>
      <c r="D15" s="8">
        <f t="shared" si="5"/>
        <v>2</v>
      </c>
      <c r="F15" s="6" t="s">
        <v>22</v>
      </c>
      <c r="G15" s="8">
        <f t="shared" si="0"/>
        <v>225</v>
      </c>
      <c r="I15" s="6" t="s">
        <v>22</v>
      </c>
      <c r="J15" s="8">
        <f t="shared" si="1"/>
        <v>0</v>
      </c>
      <c r="L15" s="6" t="s">
        <v>22</v>
      </c>
      <c r="M15" s="8">
        <f t="shared" si="2"/>
        <v>0</v>
      </c>
      <c r="O15" s="6" t="s">
        <v>22</v>
      </c>
      <c r="P15" s="8">
        <f t="shared" si="3"/>
        <v>0</v>
      </c>
      <c r="R15" s="6" t="s">
        <v>22</v>
      </c>
      <c r="S15" s="8">
        <f t="shared" si="4"/>
        <v>0</v>
      </c>
      <c r="V15" s="50" t="s">
        <v>99</v>
      </c>
      <c r="W15" s="22"/>
    </row>
    <row r="16" spans="3:23" ht="19" x14ac:dyDescent="0.25">
      <c r="C16" s="6" t="s">
        <v>23</v>
      </c>
      <c r="D16" s="8">
        <f t="shared" si="5"/>
        <v>0</v>
      </c>
      <c r="F16" s="6" t="s">
        <v>23</v>
      </c>
      <c r="G16" s="8">
        <f t="shared" si="0"/>
        <v>0</v>
      </c>
      <c r="I16" s="6" t="s">
        <v>23</v>
      </c>
      <c r="J16" s="8">
        <f t="shared" si="1"/>
        <v>0</v>
      </c>
      <c r="L16" s="6" t="s">
        <v>23</v>
      </c>
      <c r="M16" s="8">
        <f t="shared" si="2"/>
        <v>0</v>
      </c>
      <c r="O16" s="6" t="s">
        <v>23</v>
      </c>
      <c r="P16" s="8">
        <f t="shared" si="3"/>
        <v>0</v>
      </c>
      <c r="R16" s="6" t="s">
        <v>23</v>
      </c>
      <c r="S16" s="8">
        <f t="shared" si="4"/>
        <v>0</v>
      </c>
      <c r="V16" s="50" t="s">
        <v>100</v>
      </c>
      <c r="W16" s="22"/>
    </row>
    <row r="17" spans="3:23" ht="19" x14ac:dyDescent="0.25">
      <c r="C17" s="6" t="s">
        <v>24</v>
      </c>
      <c r="D17" s="8">
        <f t="shared" si="5"/>
        <v>4</v>
      </c>
      <c r="F17" s="6" t="s">
        <v>24</v>
      </c>
      <c r="G17" s="8">
        <f t="shared" si="0"/>
        <v>377</v>
      </c>
      <c r="I17" s="6" t="s">
        <v>24</v>
      </c>
      <c r="J17" s="8">
        <f t="shared" si="1"/>
        <v>0</v>
      </c>
      <c r="L17" s="6" t="s">
        <v>24</v>
      </c>
      <c r="M17" s="8">
        <f t="shared" si="2"/>
        <v>0</v>
      </c>
      <c r="O17" s="6" t="s">
        <v>24</v>
      </c>
      <c r="P17" s="8">
        <f t="shared" si="3"/>
        <v>0</v>
      </c>
      <c r="R17" s="6" t="s">
        <v>24</v>
      </c>
      <c r="S17" s="8">
        <f t="shared" si="4"/>
        <v>0</v>
      </c>
      <c r="V17" s="50" t="s">
        <v>101</v>
      </c>
      <c r="W17" s="22">
        <v>1</v>
      </c>
    </row>
    <row r="18" spans="3:23" ht="19" x14ac:dyDescent="0.25">
      <c r="C18" s="6" t="s">
        <v>25</v>
      </c>
      <c r="D18" s="8">
        <f t="shared" si="5"/>
        <v>3</v>
      </c>
      <c r="F18" s="6" t="s">
        <v>25</v>
      </c>
      <c r="G18" s="8">
        <f t="shared" si="0"/>
        <v>280</v>
      </c>
      <c r="I18" s="6" t="s">
        <v>25</v>
      </c>
      <c r="J18" s="8">
        <f t="shared" si="1"/>
        <v>2</v>
      </c>
      <c r="L18" s="6" t="s">
        <v>25</v>
      </c>
      <c r="M18" s="8">
        <f t="shared" si="2"/>
        <v>0</v>
      </c>
      <c r="O18" s="6" t="s">
        <v>25</v>
      </c>
      <c r="P18" s="8">
        <f t="shared" si="3"/>
        <v>0</v>
      </c>
      <c r="R18" s="6" t="s">
        <v>25</v>
      </c>
      <c r="S18" s="8">
        <f t="shared" si="4"/>
        <v>1</v>
      </c>
      <c r="V18" s="50" t="s">
        <v>102</v>
      </c>
      <c r="W18" s="22"/>
    </row>
    <row r="19" spans="3:23" ht="19" x14ac:dyDescent="0.25">
      <c r="C19" s="6" t="s">
        <v>26</v>
      </c>
      <c r="D19" s="8">
        <f t="shared" si="5"/>
        <v>3</v>
      </c>
      <c r="F19" s="6" t="s">
        <v>26</v>
      </c>
      <c r="G19" s="8">
        <f t="shared" si="0"/>
        <v>331</v>
      </c>
      <c r="I19" s="6" t="s">
        <v>26</v>
      </c>
      <c r="J19" s="8">
        <f t="shared" si="1"/>
        <v>1</v>
      </c>
      <c r="L19" s="6" t="s">
        <v>26</v>
      </c>
      <c r="M19" s="8">
        <f t="shared" si="2"/>
        <v>0</v>
      </c>
      <c r="O19" s="6" t="s">
        <v>26</v>
      </c>
      <c r="P19" s="8">
        <f t="shared" si="3"/>
        <v>1</v>
      </c>
      <c r="R19" s="6" t="s">
        <v>26</v>
      </c>
      <c r="S19" s="8">
        <f t="shared" si="4"/>
        <v>1</v>
      </c>
      <c r="V19" s="50" t="s">
        <v>103</v>
      </c>
      <c r="W19" s="22">
        <v>2</v>
      </c>
    </row>
    <row r="20" spans="3:23" ht="19" x14ac:dyDescent="0.25">
      <c r="C20" s="6" t="s">
        <v>27</v>
      </c>
      <c r="D20" s="8">
        <f t="shared" si="5"/>
        <v>0</v>
      </c>
      <c r="F20" s="6" t="s">
        <v>27</v>
      </c>
      <c r="G20" s="8">
        <f t="shared" si="0"/>
        <v>40</v>
      </c>
      <c r="I20" s="6" t="s">
        <v>27</v>
      </c>
      <c r="J20" s="8">
        <f t="shared" si="1"/>
        <v>0</v>
      </c>
      <c r="L20" s="6" t="s">
        <v>27</v>
      </c>
      <c r="M20" s="8">
        <f t="shared" si="2"/>
        <v>0</v>
      </c>
      <c r="O20" s="6" t="s">
        <v>27</v>
      </c>
      <c r="P20" s="8">
        <f t="shared" si="3"/>
        <v>1</v>
      </c>
      <c r="R20" s="6" t="s">
        <v>27</v>
      </c>
      <c r="S20" s="8">
        <f t="shared" si="4"/>
        <v>0</v>
      </c>
      <c r="V20" s="50" t="s">
        <v>104</v>
      </c>
      <c r="W20" s="22">
        <v>1</v>
      </c>
    </row>
    <row r="21" spans="3:23" ht="19" x14ac:dyDescent="0.25">
      <c r="C21" s="6" t="s">
        <v>28</v>
      </c>
      <c r="D21" s="8">
        <f t="shared" si="5"/>
        <v>4</v>
      </c>
      <c r="F21" s="6" t="s">
        <v>28</v>
      </c>
      <c r="G21" s="8">
        <f t="shared" si="0"/>
        <v>300</v>
      </c>
      <c r="I21" s="6" t="s">
        <v>28</v>
      </c>
      <c r="J21" s="8">
        <f t="shared" si="1"/>
        <v>0</v>
      </c>
      <c r="L21" s="6" t="s">
        <v>28</v>
      </c>
      <c r="M21" s="8">
        <f t="shared" si="2"/>
        <v>0</v>
      </c>
      <c r="O21" s="6" t="s">
        <v>28</v>
      </c>
      <c r="P21" s="8">
        <f t="shared" si="3"/>
        <v>2</v>
      </c>
      <c r="R21" s="6" t="s">
        <v>28</v>
      </c>
      <c r="S21" s="8">
        <f t="shared" si="4"/>
        <v>0</v>
      </c>
      <c r="V21" s="50" t="s">
        <v>105</v>
      </c>
      <c r="W21" s="22">
        <v>1</v>
      </c>
    </row>
    <row r="22" spans="3:23" ht="19" x14ac:dyDescent="0.25">
      <c r="C22" s="6" t="s">
        <v>29</v>
      </c>
      <c r="D22" s="8">
        <f t="shared" si="5"/>
        <v>2</v>
      </c>
      <c r="F22" s="6" t="s">
        <v>29</v>
      </c>
      <c r="G22" s="8">
        <f t="shared" si="0"/>
        <v>256</v>
      </c>
      <c r="I22" s="6" t="s">
        <v>29</v>
      </c>
      <c r="J22" s="8">
        <f t="shared" si="1"/>
        <v>0</v>
      </c>
      <c r="L22" s="6" t="s">
        <v>29</v>
      </c>
      <c r="M22" s="8">
        <f t="shared" si="2"/>
        <v>0</v>
      </c>
      <c r="O22" s="6" t="s">
        <v>29</v>
      </c>
      <c r="P22" s="8">
        <f t="shared" si="3"/>
        <v>1</v>
      </c>
      <c r="R22" s="6" t="s">
        <v>29</v>
      </c>
      <c r="S22" s="8">
        <f t="shared" si="4"/>
        <v>1</v>
      </c>
      <c r="V22" s="50" t="s">
        <v>106</v>
      </c>
      <c r="W22" s="22">
        <v>4</v>
      </c>
    </row>
    <row r="23" spans="3:23" ht="19" x14ac:dyDescent="0.25">
      <c r="C23" s="6" t="s">
        <v>50</v>
      </c>
      <c r="D23" s="8">
        <f t="shared" si="5"/>
        <v>0</v>
      </c>
      <c r="F23" s="6" t="s">
        <v>50</v>
      </c>
      <c r="G23" s="8">
        <f t="shared" si="0"/>
        <v>122</v>
      </c>
      <c r="I23" s="6" t="s">
        <v>50</v>
      </c>
      <c r="J23" s="8">
        <f t="shared" si="1"/>
        <v>3</v>
      </c>
      <c r="L23" s="6" t="s">
        <v>50</v>
      </c>
      <c r="M23" s="8">
        <f t="shared" si="2"/>
        <v>1</v>
      </c>
      <c r="O23" s="6" t="s">
        <v>50</v>
      </c>
      <c r="P23" s="8">
        <f t="shared" si="3"/>
        <v>0</v>
      </c>
      <c r="R23" s="6" t="s">
        <v>50</v>
      </c>
      <c r="S23" s="8">
        <f t="shared" si="4"/>
        <v>1</v>
      </c>
      <c r="V23" s="50" t="s">
        <v>107</v>
      </c>
      <c r="W23" s="22">
        <v>1</v>
      </c>
    </row>
    <row r="24" spans="3:23" ht="20" thickBot="1" x14ac:dyDescent="0.3">
      <c r="C24" s="9" t="s">
        <v>19</v>
      </c>
      <c r="D24" s="11">
        <f t="shared" si="5"/>
        <v>0</v>
      </c>
      <c r="F24" s="9" t="s">
        <v>19</v>
      </c>
      <c r="G24" s="11">
        <f t="shared" si="0"/>
        <v>0</v>
      </c>
      <c r="I24" s="9" t="s">
        <v>19</v>
      </c>
      <c r="J24" s="11">
        <f t="shared" si="1"/>
        <v>0</v>
      </c>
      <c r="L24" s="9" t="s">
        <v>19</v>
      </c>
      <c r="M24" s="11">
        <f t="shared" si="2"/>
        <v>0</v>
      </c>
      <c r="O24" s="9" t="s">
        <v>19</v>
      </c>
      <c r="P24" s="11">
        <f t="shared" si="3"/>
        <v>0</v>
      </c>
      <c r="R24" s="9" t="s">
        <v>19</v>
      </c>
      <c r="S24" s="11">
        <f t="shared" si="4"/>
        <v>0</v>
      </c>
      <c r="V24" s="76" t="s">
        <v>176</v>
      </c>
      <c r="W24" s="77">
        <v>4</v>
      </c>
    </row>
    <row r="26" spans="3:23" x14ac:dyDescent="0.2">
      <c r="V26" s="51" t="s">
        <v>3</v>
      </c>
      <c r="W26" s="52" t="s">
        <v>108</v>
      </c>
    </row>
    <row r="27" spans="3:23" x14ac:dyDescent="0.2">
      <c r="V27" s="50" t="s">
        <v>99</v>
      </c>
      <c r="W27" s="22"/>
    </row>
    <row r="28" spans="3:23" x14ac:dyDescent="0.2">
      <c r="V28" s="50" t="s">
        <v>100</v>
      </c>
      <c r="W28" s="22"/>
    </row>
    <row r="29" spans="3:23" x14ac:dyDescent="0.2">
      <c r="V29" s="50" t="s">
        <v>101</v>
      </c>
      <c r="W29" s="22">
        <v>1</v>
      </c>
    </row>
    <row r="30" spans="3:23" x14ac:dyDescent="0.2">
      <c r="V30" s="50" t="s">
        <v>102</v>
      </c>
      <c r="W30" s="22">
        <v>1</v>
      </c>
    </row>
    <row r="31" spans="3:23" x14ac:dyDescent="0.2">
      <c r="V31" s="50" t="s">
        <v>103</v>
      </c>
      <c r="W31" s="22"/>
    </row>
    <row r="32" spans="3:23" x14ac:dyDescent="0.2">
      <c r="V32" s="50" t="s">
        <v>104</v>
      </c>
      <c r="W32" s="22">
        <v>4</v>
      </c>
    </row>
    <row r="33" spans="6:23" x14ac:dyDescent="0.2">
      <c r="V33" s="50" t="s">
        <v>105</v>
      </c>
      <c r="W33" s="22">
        <v>3</v>
      </c>
    </row>
    <row r="34" spans="6:23" x14ac:dyDescent="0.2">
      <c r="V34" s="50" t="s">
        <v>106</v>
      </c>
      <c r="W34" s="22">
        <v>6</v>
      </c>
    </row>
    <row r="35" spans="6:23" x14ac:dyDescent="0.2">
      <c r="V35" s="50" t="s">
        <v>107</v>
      </c>
      <c r="W35" s="22">
        <v>1</v>
      </c>
    </row>
    <row r="36" spans="6:23" x14ac:dyDescent="0.2">
      <c r="V36" s="76" t="s">
        <v>177</v>
      </c>
      <c r="W36" s="77">
        <v>1</v>
      </c>
    </row>
    <row r="38" spans="6:23" ht="17" thickBot="1" x14ac:dyDescent="0.25"/>
    <row r="39" spans="6:23" ht="19" x14ac:dyDescent="0.25">
      <c r="F39" s="150" t="s">
        <v>46</v>
      </c>
      <c r="G39" s="151"/>
      <c r="H39" s="151"/>
      <c r="I39" s="151"/>
      <c r="J39" s="151"/>
      <c r="K39" s="151"/>
      <c r="L39" s="152"/>
    </row>
    <row r="40" spans="6:23" ht="19" x14ac:dyDescent="0.25">
      <c r="F40" s="147" t="s">
        <v>0</v>
      </c>
      <c r="G40" s="148"/>
      <c r="H40" s="148"/>
      <c r="I40" s="144" t="s">
        <v>4</v>
      </c>
      <c r="J40" s="144"/>
      <c r="K40" s="145" t="s">
        <v>7</v>
      </c>
      <c r="L40" s="146"/>
    </row>
    <row r="41" spans="6:23" ht="19" x14ac:dyDescent="0.25">
      <c r="F41" s="14" t="s">
        <v>2</v>
      </c>
      <c r="G41" s="2" t="s">
        <v>49</v>
      </c>
      <c r="H41" s="3" t="s">
        <v>3</v>
      </c>
      <c r="I41" s="4" t="s">
        <v>5</v>
      </c>
      <c r="J41" s="5" t="s">
        <v>6</v>
      </c>
      <c r="K41" s="12" t="s">
        <v>8</v>
      </c>
      <c r="L41" s="13" t="s">
        <v>9</v>
      </c>
    </row>
    <row r="42" spans="6:23" ht="19" x14ac:dyDescent="0.25">
      <c r="F42" s="6" t="s">
        <v>10</v>
      </c>
      <c r="G42" s="7">
        <f>'Copa RFEF'!C5+'Copa RFEF'!K5+'Copa RFEF'!S5+'Copa RFEF'!AA5+'Copa RFEF'!AI5+'Copa RFEF'!AQ5+'Copa RFEF'!AY5+'Copa RFEF'!BG5+'Copa RFEF'!BO5+'Copa RFEF'!BW5</f>
        <v>4</v>
      </c>
      <c r="H42" s="7">
        <f>'Copa RFEF'!D5+'Copa RFEF'!L5+'Copa RFEF'!T5+'Copa RFEF'!AB5+'Copa RFEF'!AJ5+'Copa RFEF'!AR5+'Copa RFEF'!AZ5+'Copa RFEF'!BH5+'Copa RFEF'!BP5+'Copa RFEF'!BX5</f>
        <v>390</v>
      </c>
      <c r="I42" s="7">
        <f>'Copa RFEF'!E5+'Copa RFEF'!M5+'Copa RFEF'!U5+'Copa RFEF'!AC5+'Copa RFEF'!AK5+'Copa RFEF'!AS5+'Copa RFEF'!BA5+'Copa RFEF'!BI5+'Copa RFEF'!BQ5+'Copa RFEF'!BY5</f>
        <v>1</v>
      </c>
      <c r="J42" s="7">
        <f>'Copa RFEF'!F5+'Copa RFEF'!N5+'Copa RFEF'!V5+'Copa RFEF'!AD5+'Copa RFEF'!AL5+'Copa RFEF'!AT5+'Copa RFEF'!BB5+'Copa RFEF'!BJ5+'Copa RFEF'!BR5+'Copa RFEF'!BZ5</f>
        <v>0</v>
      </c>
      <c r="K42" s="7">
        <f>'Copa RFEF'!G5+'Copa RFEF'!O5+'Copa RFEF'!W5+'Copa RFEF'!AE5+'Copa RFEF'!AM5+'Copa RFEF'!AU5+'Copa RFEF'!BC5+'Copa RFEF'!BK5+'Copa RFEF'!BS5+'Copa RFEF'!CA5</f>
        <v>0</v>
      </c>
      <c r="L42" s="7">
        <f>'Copa RFEF'!H5+'Copa RFEF'!P5+'Copa RFEF'!X5+'Copa RFEF'!AF5+'Copa RFEF'!AN5+'Copa RFEF'!AV5+'Copa RFEF'!BD5+'Copa RFEF'!BL5+'Copa RFEF'!BT5+'Copa RFEF'!CB5</f>
        <v>0</v>
      </c>
    </row>
    <row r="43" spans="6:23" ht="19" x14ac:dyDescent="0.25">
      <c r="F43" s="6" t="s">
        <v>11</v>
      </c>
      <c r="G43" s="7">
        <f>'Copa RFEF'!C6+'Copa RFEF'!K6+'Copa RFEF'!S6+'Copa RFEF'!AA6+'Copa RFEF'!AI6+'Copa RFEF'!AQ6+'Copa RFEF'!AY6+'Copa RFEF'!BG6+'Copa RFEF'!BO6+'Copa RFEF'!BW6</f>
        <v>0</v>
      </c>
      <c r="H43" s="7">
        <f>'Copa RFEF'!D6+'Copa RFEF'!L6+'Copa RFEF'!T6+'Copa RFEF'!AB6+'Copa RFEF'!AJ6+'Copa RFEF'!AR6+'Copa RFEF'!AZ6+'Copa RFEF'!BH6+'Copa RFEF'!BP6+'Copa RFEF'!BX6</f>
        <v>0</v>
      </c>
      <c r="I43" s="7">
        <f>'Copa RFEF'!E6+'Copa RFEF'!M6+'Copa RFEF'!U6+'Copa RFEF'!AC6+'Copa RFEF'!AK6+'Copa RFEF'!AS6+'Copa RFEF'!BA6+'Copa RFEF'!BI6+'Copa RFEF'!BQ6+'Copa RFEF'!BY6</f>
        <v>0</v>
      </c>
      <c r="J43" s="7">
        <f>'Copa RFEF'!F6+'Copa RFEF'!N6+'Copa RFEF'!V6+'Copa RFEF'!AD6+'Copa RFEF'!AL6+'Copa RFEF'!AT6+'Copa RFEF'!BB6+'Copa RFEF'!BJ6+'Copa RFEF'!BR6+'Copa RFEF'!BZ6</f>
        <v>1</v>
      </c>
      <c r="K43" s="7">
        <f>'Copa RFEF'!G6+'Copa RFEF'!O6+'Copa RFEF'!W6+'Copa RFEF'!AE6+'Copa RFEF'!AM6+'Copa RFEF'!AU6+'Copa RFEF'!BC6+'Copa RFEF'!BK6+'Copa RFEF'!BS6+'Copa RFEF'!CA6</f>
        <v>0</v>
      </c>
      <c r="L43" s="7">
        <f>'Copa RFEF'!H6+'Copa RFEF'!P6+'Copa RFEF'!X6+'Copa RFEF'!AF6+'Copa RFEF'!AN6+'Copa RFEF'!AV6+'Copa RFEF'!BD6+'Copa RFEF'!BL6+'Copa RFEF'!BT6+'Copa RFEF'!CB6</f>
        <v>0</v>
      </c>
    </row>
    <row r="44" spans="6:23" ht="19" x14ac:dyDescent="0.25">
      <c r="F44" s="6" t="s">
        <v>12</v>
      </c>
      <c r="G44" s="7">
        <f>'Copa RFEF'!C7+'Copa RFEF'!K7+'Copa RFEF'!S7+'Copa RFEF'!AA7+'Copa RFEF'!AI7+'Copa RFEF'!AQ7+'Copa RFEF'!AY7+'Copa RFEF'!BG7+'Copa RFEF'!BO7+'Copa RFEF'!BW7</f>
        <v>4</v>
      </c>
      <c r="H44" s="7">
        <f>'Copa RFEF'!D7+'Copa RFEF'!L7+'Copa RFEF'!T7+'Copa RFEF'!AB7+'Copa RFEF'!AJ7+'Copa RFEF'!AR7+'Copa RFEF'!AZ7+'Copa RFEF'!BH7+'Copa RFEF'!BP7+'Copa RFEF'!BX7</f>
        <v>316</v>
      </c>
      <c r="I44" s="7">
        <f>'Copa RFEF'!E7+'Copa RFEF'!M7+'Copa RFEF'!U7+'Copa RFEF'!AC7+'Copa RFEF'!AK7+'Copa RFEF'!AS7+'Copa RFEF'!BA7+'Copa RFEF'!BI7+'Copa RFEF'!BQ7+'Copa RFEF'!BY7</f>
        <v>1</v>
      </c>
      <c r="J44" s="7">
        <f>'Copa RFEF'!F7+'Copa RFEF'!N7+'Copa RFEF'!V7+'Copa RFEF'!AD7+'Copa RFEF'!AL7+'Copa RFEF'!AT7+'Copa RFEF'!BB7+'Copa RFEF'!BJ7+'Copa RFEF'!BR7+'Copa RFEF'!BZ7</f>
        <v>0</v>
      </c>
      <c r="K44" s="7">
        <f>'Copa RFEF'!G7+'Copa RFEF'!O7+'Copa RFEF'!W7+'Copa RFEF'!AE7+'Copa RFEF'!AM7+'Copa RFEF'!AU7+'Copa RFEF'!BC7+'Copa RFEF'!BK7+'Copa RFEF'!BS7+'Copa RFEF'!CA7</f>
        <v>0</v>
      </c>
      <c r="L44" s="7">
        <f>'Copa RFEF'!H7+'Copa RFEF'!P7+'Copa RFEF'!X7+'Copa RFEF'!AF7+'Copa RFEF'!AN7+'Copa RFEF'!AV7+'Copa RFEF'!BD7+'Copa RFEF'!BL7+'Copa RFEF'!BT7+'Copa RFEF'!CB7</f>
        <v>0</v>
      </c>
    </row>
    <row r="45" spans="6:23" ht="19" x14ac:dyDescent="0.25">
      <c r="F45" s="6" t="s">
        <v>13</v>
      </c>
      <c r="G45" s="7">
        <f>'Copa RFEF'!C8+'Copa RFEF'!K8+'Copa RFEF'!S8+'Copa RFEF'!AA8+'Copa RFEF'!AI8+'Copa RFEF'!AQ8+'Copa RFEF'!AY8+'Copa RFEF'!BG8+'Copa RFEF'!BO8+'Copa RFEF'!BW8</f>
        <v>0</v>
      </c>
      <c r="H45" s="7">
        <f>'Copa RFEF'!D8+'Copa RFEF'!L8+'Copa RFEF'!T8+'Copa RFEF'!AB8+'Copa RFEF'!AJ8+'Copa RFEF'!AR8+'Copa RFEF'!AZ8+'Copa RFEF'!BH8+'Copa RFEF'!BP8+'Copa RFEF'!BX8</f>
        <v>0</v>
      </c>
      <c r="I45" s="7">
        <f>'Copa RFEF'!E8+'Copa RFEF'!M8+'Copa RFEF'!U8+'Copa RFEF'!AC8+'Copa RFEF'!AK8+'Copa RFEF'!AS8+'Copa RFEF'!BA8+'Copa RFEF'!BI8+'Copa RFEF'!BQ8+'Copa RFEF'!BY8</f>
        <v>0</v>
      </c>
      <c r="J45" s="7">
        <f>'Copa RFEF'!F8+'Copa RFEF'!N8+'Copa RFEF'!V8+'Copa RFEF'!AD8+'Copa RFEF'!AL8+'Copa RFEF'!AT8+'Copa RFEF'!BB8+'Copa RFEF'!BJ8+'Copa RFEF'!BR8+'Copa RFEF'!BZ8</f>
        <v>0</v>
      </c>
      <c r="K45" s="7">
        <f>'Copa RFEF'!G8+'Copa RFEF'!O8+'Copa RFEF'!W8+'Copa RFEF'!AE8+'Copa RFEF'!AM8+'Copa RFEF'!AU8+'Copa RFEF'!BC8+'Copa RFEF'!BK8+'Copa RFEF'!BS8+'Copa RFEF'!CA8</f>
        <v>0</v>
      </c>
      <c r="L45" s="7">
        <f>'Copa RFEF'!H8+'Copa RFEF'!P8+'Copa RFEF'!X8+'Copa RFEF'!AF8+'Copa RFEF'!AN8+'Copa RFEF'!AV8+'Copa RFEF'!BD8+'Copa RFEF'!BL8+'Copa RFEF'!BT8+'Copa RFEF'!CB8</f>
        <v>0</v>
      </c>
    </row>
    <row r="46" spans="6:23" ht="19" x14ac:dyDescent="0.25">
      <c r="F46" s="6" t="s">
        <v>14</v>
      </c>
      <c r="G46" s="7">
        <f>'Copa RFEF'!C9+'Copa RFEF'!K9+'Copa RFEF'!S9+'Copa RFEF'!AA9+'Copa RFEF'!AI9+'Copa RFEF'!AQ9+'Copa RFEF'!AY9+'Copa RFEF'!BG9+'Copa RFEF'!BO9+'Copa RFEF'!BW9</f>
        <v>1</v>
      </c>
      <c r="H46" s="7">
        <f>'Copa RFEF'!D9+'Copa RFEF'!L9+'Copa RFEF'!T9+'Copa RFEF'!AB9+'Copa RFEF'!AJ9+'Copa RFEF'!AR9+'Copa RFEF'!AZ9+'Copa RFEF'!BH9+'Copa RFEF'!BP9+'Copa RFEF'!BX9</f>
        <v>162</v>
      </c>
      <c r="I46" s="7">
        <f>'Copa RFEF'!E9+'Copa RFEF'!M9+'Copa RFEF'!U9+'Copa RFEF'!AC9+'Copa RFEF'!AK9+'Copa RFEF'!AS9+'Copa RFEF'!BA9+'Copa RFEF'!BI9+'Copa RFEF'!BQ9+'Copa RFEF'!BY9</f>
        <v>0</v>
      </c>
      <c r="J46" s="7">
        <f>'Copa RFEF'!F9+'Copa RFEF'!N9+'Copa RFEF'!V9+'Copa RFEF'!AD9+'Copa RFEF'!AL9+'Copa RFEF'!AT9+'Copa RFEF'!BB9+'Copa RFEF'!BJ9+'Copa RFEF'!BR9+'Copa RFEF'!BZ9</f>
        <v>0</v>
      </c>
      <c r="K46" s="7">
        <f>'Copa RFEF'!G9+'Copa RFEF'!O9+'Copa RFEF'!W9+'Copa RFEF'!AE9+'Copa RFEF'!AM9+'Copa RFEF'!AU9+'Copa RFEF'!BC9+'Copa RFEF'!BK9+'Copa RFEF'!BS9+'Copa RFEF'!CA9</f>
        <v>0</v>
      </c>
      <c r="L46" s="7">
        <f>'Copa RFEF'!H9+'Copa RFEF'!P9+'Copa RFEF'!X9+'Copa RFEF'!AF9+'Copa RFEF'!AN9+'Copa RFEF'!AV9+'Copa RFEF'!BD9+'Copa RFEF'!BL9+'Copa RFEF'!BT9+'Copa RFEF'!CB9</f>
        <v>0</v>
      </c>
    </row>
    <row r="47" spans="6:23" ht="19" x14ac:dyDescent="0.25">
      <c r="F47" s="6" t="s">
        <v>15</v>
      </c>
      <c r="G47" s="7">
        <f>'Copa RFEF'!C10+'Copa RFEF'!K10+'Copa RFEF'!S10+'Copa RFEF'!AA10+'Copa RFEF'!AI10+'Copa RFEF'!AQ10+'Copa RFEF'!AY10+'Copa RFEF'!BG10+'Copa RFEF'!BO10+'Copa RFEF'!BW10</f>
        <v>4</v>
      </c>
      <c r="H47" s="7">
        <f>'Copa RFEF'!D10+'Copa RFEF'!L10+'Copa RFEF'!T10+'Copa RFEF'!AB10+'Copa RFEF'!AJ10+'Copa RFEF'!AR10+'Copa RFEF'!AZ10+'Copa RFEF'!BH10+'Copa RFEF'!BP10+'Copa RFEF'!BX10</f>
        <v>327</v>
      </c>
      <c r="I47" s="7">
        <f>'Copa RFEF'!E10+'Copa RFEF'!M10+'Copa RFEF'!U10+'Copa RFEF'!AC10+'Copa RFEF'!AK10+'Copa RFEF'!AS10+'Copa RFEF'!BA10+'Copa RFEF'!BI10+'Copa RFEF'!BQ10+'Copa RFEF'!BY10</f>
        <v>1</v>
      </c>
      <c r="J47" s="7">
        <f>'Copa RFEF'!F10+'Copa RFEF'!N10+'Copa RFEF'!V10+'Copa RFEF'!AD10+'Copa RFEF'!AL10+'Copa RFEF'!AT10+'Copa RFEF'!BB10+'Copa RFEF'!BJ10+'Copa RFEF'!BR10+'Copa RFEF'!BZ10</f>
        <v>0</v>
      </c>
      <c r="K47" s="7">
        <f>'Copa RFEF'!G10+'Copa RFEF'!O10+'Copa RFEF'!W10+'Copa RFEF'!AE10+'Copa RFEF'!AM10+'Copa RFEF'!AU10+'Copa RFEF'!BC10+'Copa RFEF'!BK10+'Copa RFEF'!BS10+'Copa RFEF'!CA10</f>
        <v>0</v>
      </c>
      <c r="L47" s="7">
        <f>'Copa RFEF'!H10+'Copa RFEF'!P10+'Copa RFEF'!X10+'Copa RFEF'!AF10+'Copa RFEF'!AN10+'Copa RFEF'!AV10+'Copa RFEF'!BD10+'Copa RFEF'!BL10+'Copa RFEF'!BT10+'Copa RFEF'!CB10</f>
        <v>0</v>
      </c>
    </row>
    <row r="48" spans="6:23" ht="19" x14ac:dyDescent="0.25">
      <c r="F48" s="6" t="s">
        <v>16</v>
      </c>
      <c r="G48" s="7">
        <f>'Copa RFEF'!C11+'Copa RFEF'!K11+'Copa RFEF'!S11+'Copa RFEF'!AA11+'Copa RFEF'!AI11+'Copa RFEF'!AQ11+'Copa RFEF'!AY11+'Copa RFEF'!BG11+'Copa RFEF'!BO11+'Copa RFEF'!BW11</f>
        <v>4</v>
      </c>
      <c r="H48" s="7">
        <f>'Copa RFEF'!D11+'Copa RFEF'!L11+'Copa RFEF'!T11+'Copa RFEF'!AB11+'Copa RFEF'!AJ11+'Copa RFEF'!AR11+'Copa RFEF'!AZ11+'Copa RFEF'!BH11+'Copa RFEF'!BP11+'Copa RFEF'!BX11</f>
        <v>390</v>
      </c>
      <c r="I48" s="7">
        <f>'Copa RFEF'!E11+'Copa RFEF'!M11+'Copa RFEF'!U11+'Copa RFEF'!AC11+'Copa RFEF'!AK11+'Copa RFEF'!AS11+'Copa RFEF'!BA11+'Copa RFEF'!BI11+'Copa RFEF'!BQ11+'Copa RFEF'!BY11</f>
        <v>2</v>
      </c>
      <c r="J48" s="7">
        <f>'Copa RFEF'!F11+'Copa RFEF'!N11+'Copa RFEF'!V11+'Copa RFEF'!AD11+'Copa RFEF'!AL11+'Copa RFEF'!AT11+'Copa RFEF'!BB11+'Copa RFEF'!BJ11+'Copa RFEF'!BR11+'Copa RFEF'!BZ11</f>
        <v>0</v>
      </c>
      <c r="K48" s="7">
        <f>'Copa RFEF'!G11+'Copa RFEF'!O11+'Copa RFEF'!W11+'Copa RFEF'!AE11+'Copa RFEF'!AM11+'Copa RFEF'!AU11+'Copa RFEF'!BC11+'Copa RFEF'!BK11+'Copa RFEF'!BS11+'Copa RFEF'!CA11</f>
        <v>0</v>
      </c>
      <c r="L48" s="7">
        <f>'Copa RFEF'!H11+'Copa RFEF'!P11+'Copa RFEF'!X11+'Copa RFEF'!AF11+'Copa RFEF'!AN11+'Copa RFEF'!AV11+'Copa RFEF'!BD11+'Copa RFEF'!BL11+'Copa RFEF'!BT11+'Copa RFEF'!CB11</f>
        <v>0</v>
      </c>
    </row>
    <row r="49" spans="6:12" ht="19" x14ac:dyDescent="0.25">
      <c r="F49" s="6" t="s">
        <v>17</v>
      </c>
      <c r="G49" s="7">
        <f>'Copa RFEF'!C12+'Copa RFEF'!K12+'Copa RFEF'!S12+'Copa RFEF'!AA12+'Copa RFEF'!AI12+'Copa RFEF'!AQ12+'Copa RFEF'!AY12+'Copa RFEF'!BG12+'Copa RFEF'!BO12+'Copa RFEF'!BW12</f>
        <v>3</v>
      </c>
      <c r="H49" s="7">
        <f>'Copa RFEF'!D12+'Copa RFEF'!L12+'Copa RFEF'!T12+'Copa RFEF'!AB12+'Copa RFEF'!AJ12+'Copa RFEF'!AR12+'Copa RFEF'!AZ12+'Copa RFEF'!BH12+'Copa RFEF'!BP12+'Copa RFEF'!BX12</f>
        <v>270</v>
      </c>
      <c r="I49" s="7">
        <f>'Copa RFEF'!E12+'Copa RFEF'!M12+'Copa RFEF'!U12+'Copa RFEF'!AC12+'Copa RFEF'!AK12+'Copa RFEF'!AS12+'Copa RFEF'!BA12+'Copa RFEF'!BI12+'Copa RFEF'!BQ12+'Copa RFEF'!BY12</f>
        <v>0</v>
      </c>
      <c r="J49" s="7">
        <f>'Copa RFEF'!F12+'Copa RFEF'!N12+'Copa RFEF'!V12+'Copa RFEF'!AD12+'Copa RFEF'!AL12+'Copa RFEF'!AT12+'Copa RFEF'!BB12+'Copa RFEF'!BJ12+'Copa RFEF'!BR12+'Copa RFEF'!BZ12</f>
        <v>0</v>
      </c>
      <c r="K49" s="7">
        <f>'Copa RFEF'!G12+'Copa RFEF'!O12+'Copa RFEF'!W12+'Copa RFEF'!AE12+'Copa RFEF'!AM12+'Copa RFEF'!AU12+'Copa RFEF'!BC12+'Copa RFEF'!BK12+'Copa RFEF'!BS12+'Copa RFEF'!CA12</f>
        <v>0</v>
      </c>
      <c r="L49" s="7">
        <f>'Copa RFEF'!H12+'Copa RFEF'!P12+'Copa RFEF'!X12+'Copa RFEF'!AF12+'Copa RFEF'!AN12+'Copa RFEF'!AV12+'Copa RFEF'!BD12+'Copa RFEF'!BL12+'Copa RFEF'!BT12+'Copa RFEF'!CB12</f>
        <v>0</v>
      </c>
    </row>
    <row r="50" spans="6:12" ht="19" x14ac:dyDescent="0.25">
      <c r="F50" s="6" t="s">
        <v>18</v>
      </c>
      <c r="G50" s="7">
        <f>'Copa RFEF'!C13+'Copa RFEF'!K13+'Copa RFEF'!S13+'Copa RFEF'!AA13+'Copa RFEF'!AI13+'Copa RFEF'!AQ13+'Copa RFEF'!AY13+'Copa RFEF'!BG13+'Copa RFEF'!BO13+'Copa RFEF'!BW13</f>
        <v>1</v>
      </c>
      <c r="H50" s="7">
        <f>'Copa RFEF'!D13+'Copa RFEF'!L13+'Copa RFEF'!T13+'Copa RFEF'!AB13+'Copa RFEF'!AJ13+'Copa RFEF'!AR13+'Copa RFEF'!AZ13+'Copa RFEF'!BH13+'Copa RFEF'!BP13+'Copa RFEF'!BX13</f>
        <v>154</v>
      </c>
      <c r="I50" s="7">
        <f>'Copa RFEF'!E13+'Copa RFEF'!M13+'Copa RFEF'!U13+'Copa RFEF'!AC13+'Copa RFEF'!AK13+'Copa RFEF'!AS13+'Copa RFEF'!BA13+'Copa RFEF'!BI13+'Copa RFEF'!BQ13+'Copa RFEF'!BY13</f>
        <v>2</v>
      </c>
      <c r="J50" s="7">
        <f>'Copa RFEF'!F13+'Copa RFEF'!N13+'Copa RFEF'!V13+'Copa RFEF'!AD13+'Copa RFEF'!AL13+'Copa RFEF'!AT13+'Copa RFEF'!BB13+'Copa RFEF'!BJ13+'Copa RFEF'!BR13+'Copa RFEF'!BZ13</f>
        <v>0</v>
      </c>
      <c r="K50" s="7">
        <f>'Copa RFEF'!G13+'Copa RFEF'!O13+'Copa RFEF'!W13+'Copa RFEF'!AE13+'Copa RFEF'!AM13+'Copa RFEF'!AU13+'Copa RFEF'!BC13+'Copa RFEF'!BK13+'Copa RFEF'!BS13+'Copa RFEF'!CA13</f>
        <v>0</v>
      </c>
      <c r="L50" s="7">
        <f>'Copa RFEF'!H13+'Copa RFEF'!P13+'Copa RFEF'!X13+'Copa RFEF'!AF13+'Copa RFEF'!AN13+'Copa RFEF'!AV13+'Copa RFEF'!BD13+'Copa RFEF'!BL13+'Copa RFEF'!BT13+'Copa RFEF'!CB13</f>
        <v>0</v>
      </c>
    </row>
    <row r="51" spans="6:12" ht="19" x14ac:dyDescent="0.25">
      <c r="F51" s="6" t="s">
        <v>19</v>
      </c>
      <c r="G51" s="7">
        <f>'Copa RFEF'!C14+'Copa RFEF'!K14+'Copa RFEF'!S14+'Copa RFEF'!AA14+'Copa RFEF'!AI14+'Copa RFEF'!AQ14+'Copa RFEF'!AY14+'Copa RFEF'!BG14+'Copa RFEF'!BO14+'Copa RFEF'!BW14</f>
        <v>0</v>
      </c>
      <c r="H51" s="7">
        <f>'Copa RFEF'!D14+'Copa RFEF'!L14+'Copa RFEF'!T14+'Copa RFEF'!AB14+'Copa RFEF'!AJ14+'Copa RFEF'!AR14+'Copa RFEF'!AZ14+'Copa RFEF'!BH14+'Copa RFEF'!BP14+'Copa RFEF'!BX14</f>
        <v>0</v>
      </c>
      <c r="I51" s="7">
        <f>'Copa RFEF'!E14+'Copa RFEF'!M14+'Copa RFEF'!U14+'Copa RFEF'!AC14+'Copa RFEF'!AK14+'Copa RFEF'!AS14+'Copa RFEF'!BA14+'Copa RFEF'!BI14+'Copa RFEF'!BQ14+'Copa RFEF'!BY14</f>
        <v>0</v>
      </c>
      <c r="J51" s="7">
        <f>'Copa RFEF'!F14+'Copa RFEF'!N14+'Copa RFEF'!V14+'Copa RFEF'!AD14+'Copa RFEF'!AL14+'Copa RFEF'!AT14+'Copa RFEF'!BB14+'Copa RFEF'!BJ14+'Copa RFEF'!BR14+'Copa RFEF'!BZ14</f>
        <v>0</v>
      </c>
      <c r="K51" s="7">
        <f>'Copa RFEF'!G14+'Copa RFEF'!O14+'Copa RFEF'!W14+'Copa RFEF'!AE14+'Copa RFEF'!AM14+'Copa RFEF'!AU14+'Copa RFEF'!BC14+'Copa RFEF'!BK14+'Copa RFEF'!BS14+'Copa RFEF'!CA14</f>
        <v>0</v>
      </c>
      <c r="L51" s="7">
        <f>'Copa RFEF'!H14+'Copa RFEF'!P14+'Copa RFEF'!X14+'Copa RFEF'!AF14+'Copa RFEF'!AN14+'Copa RFEF'!AV14+'Copa RFEF'!BD14+'Copa RFEF'!BL14+'Copa RFEF'!BT14+'Copa RFEF'!CB14</f>
        <v>0</v>
      </c>
    </row>
    <row r="52" spans="6:12" ht="19" x14ac:dyDescent="0.25">
      <c r="F52" s="6" t="s">
        <v>20</v>
      </c>
      <c r="G52" s="7">
        <f>'Copa RFEF'!C15+'Copa RFEF'!K15+'Copa RFEF'!S15+'Copa RFEF'!AA15+'Copa RFEF'!AI15+'Copa RFEF'!AQ15+'Copa RFEF'!AY15+'Copa RFEF'!BG15+'Copa RFEF'!BO15+'Copa RFEF'!BW15</f>
        <v>2</v>
      </c>
      <c r="H52" s="7">
        <f>'Copa RFEF'!D15+'Copa RFEF'!L15+'Copa RFEF'!T15+'Copa RFEF'!AB15+'Copa RFEF'!AJ15+'Copa RFEF'!AR15+'Copa RFEF'!AZ15+'Copa RFEF'!BH15+'Copa RFEF'!BP15+'Copa RFEF'!BX15</f>
        <v>145</v>
      </c>
      <c r="I52" s="7">
        <f>'Copa RFEF'!E15+'Copa RFEF'!M15+'Copa RFEF'!U15+'Copa RFEF'!AC15+'Copa RFEF'!AK15+'Copa RFEF'!AS15+'Copa RFEF'!BA15+'Copa RFEF'!BI15+'Copa RFEF'!BQ15+'Copa RFEF'!BY15</f>
        <v>0</v>
      </c>
      <c r="J52" s="7">
        <f>'Copa RFEF'!F15+'Copa RFEF'!N15+'Copa RFEF'!V15+'Copa RFEF'!AD15+'Copa RFEF'!AL15+'Copa RFEF'!AT15+'Copa RFEF'!BB15+'Copa RFEF'!BJ15+'Copa RFEF'!BR15+'Copa RFEF'!BZ15</f>
        <v>0</v>
      </c>
      <c r="K52" s="7">
        <f>'Copa RFEF'!G15+'Copa RFEF'!O15+'Copa RFEF'!W15+'Copa RFEF'!AE15+'Copa RFEF'!AM15+'Copa RFEF'!AU15+'Copa RFEF'!BC15+'Copa RFEF'!BK15+'Copa RFEF'!BS15+'Copa RFEF'!CA15</f>
        <v>0</v>
      </c>
      <c r="L52" s="7">
        <f>'Copa RFEF'!H15+'Copa RFEF'!P15+'Copa RFEF'!X15+'Copa RFEF'!AF15+'Copa RFEF'!AN15+'Copa RFEF'!AV15+'Copa RFEF'!BD15+'Copa RFEF'!BL15+'Copa RFEF'!BT15+'Copa RFEF'!CB15</f>
        <v>0</v>
      </c>
    </row>
    <row r="53" spans="6:12" ht="19" x14ac:dyDescent="0.25">
      <c r="F53" s="6" t="s">
        <v>21</v>
      </c>
      <c r="G53" s="7">
        <f>'Copa RFEF'!C16+'Copa RFEF'!K16+'Copa RFEF'!S16+'Copa RFEF'!AA16+'Copa RFEF'!AI16+'Copa RFEF'!AQ16+'Copa RFEF'!AY16+'Copa RFEF'!BG16+'Copa RFEF'!BO16+'Copa RFEF'!BW16</f>
        <v>3</v>
      </c>
      <c r="H53" s="7">
        <f>'Copa RFEF'!D16+'Copa RFEF'!L16+'Copa RFEF'!T16+'Copa RFEF'!AB16+'Copa RFEF'!AJ16+'Copa RFEF'!AR16+'Copa RFEF'!AZ16+'Copa RFEF'!BH16+'Copa RFEF'!BP16+'Copa RFEF'!BX16</f>
        <v>196</v>
      </c>
      <c r="I53" s="7">
        <f>'Copa RFEF'!E16+'Copa RFEF'!M16+'Copa RFEF'!U16+'Copa RFEF'!AC16+'Copa RFEF'!AK16+'Copa RFEF'!AS16+'Copa RFEF'!BA16+'Copa RFEF'!BI16+'Copa RFEF'!BQ16+'Copa RFEF'!BY16</f>
        <v>1</v>
      </c>
      <c r="J53" s="7">
        <f>'Copa RFEF'!F16+'Copa RFEF'!N16+'Copa RFEF'!V16+'Copa RFEF'!AD16+'Copa RFEF'!AL16+'Copa RFEF'!AT16+'Copa RFEF'!BB16+'Copa RFEF'!BJ16+'Copa RFEF'!BR16+'Copa RFEF'!BZ16</f>
        <v>0</v>
      </c>
      <c r="K53" s="7">
        <f>'Copa RFEF'!G16+'Copa RFEF'!O16+'Copa RFEF'!W16+'Copa RFEF'!AE16+'Copa RFEF'!AM16+'Copa RFEF'!AU16+'Copa RFEF'!BC16+'Copa RFEF'!BK16+'Copa RFEF'!BS16+'Copa RFEF'!CA16</f>
        <v>1</v>
      </c>
      <c r="L53" s="7">
        <f>'Copa RFEF'!H16+'Copa RFEF'!P16+'Copa RFEF'!X16+'Copa RFEF'!AF16+'Copa RFEF'!AN16+'Copa RFEF'!AV16+'Copa RFEF'!BD16+'Copa RFEF'!BL16+'Copa RFEF'!BT16+'Copa RFEF'!CB16</f>
        <v>1</v>
      </c>
    </row>
    <row r="54" spans="6:12" ht="19" x14ac:dyDescent="0.25">
      <c r="F54" s="6" t="s">
        <v>22</v>
      </c>
      <c r="G54" s="7">
        <f>'Copa RFEF'!C17+'Copa RFEF'!K17+'Copa RFEF'!S17+'Copa RFEF'!AA17+'Copa RFEF'!AI17+'Copa RFEF'!AQ17+'Copa RFEF'!AY17+'Copa RFEF'!BG17+'Copa RFEF'!BO17+'Copa RFEF'!BW17</f>
        <v>2</v>
      </c>
      <c r="H54" s="7">
        <f>'Copa RFEF'!D17+'Copa RFEF'!L17+'Copa RFEF'!T17+'Copa RFEF'!AB17+'Copa RFEF'!AJ17+'Copa RFEF'!AR17+'Copa RFEF'!AZ17+'Copa RFEF'!BH17+'Copa RFEF'!BP17+'Copa RFEF'!BX17</f>
        <v>225</v>
      </c>
      <c r="I54" s="7">
        <f>'Copa RFEF'!E17+'Copa RFEF'!M17+'Copa RFEF'!U17+'Copa RFEF'!AC17+'Copa RFEF'!AK17+'Copa RFEF'!AS17+'Copa RFEF'!BA17+'Copa RFEF'!BI17+'Copa RFEF'!BQ17+'Copa RFEF'!BY17</f>
        <v>0</v>
      </c>
      <c r="J54" s="7">
        <f>'Copa RFEF'!F17+'Copa RFEF'!N17+'Copa RFEF'!V17+'Copa RFEF'!AD17+'Copa RFEF'!AL17+'Copa RFEF'!AT17+'Copa RFEF'!BB17+'Copa RFEF'!BJ17+'Copa RFEF'!BR17+'Copa RFEF'!BZ17</f>
        <v>0</v>
      </c>
      <c r="K54" s="7">
        <f>'Copa RFEF'!G17+'Copa RFEF'!O17+'Copa RFEF'!W17+'Copa RFEF'!AE17+'Copa RFEF'!AM17+'Copa RFEF'!AU17+'Copa RFEF'!BC17+'Copa RFEF'!BK17+'Copa RFEF'!BS17+'Copa RFEF'!CA17</f>
        <v>0</v>
      </c>
      <c r="L54" s="7">
        <f>'Copa RFEF'!H17+'Copa RFEF'!P17+'Copa RFEF'!X17+'Copa RFEF'!AF17+'Copa RFEF'!AN17+'Copa RFEF'!AV17+'Copa RFEF'!BD17+'Copa RFEF'!BL17+'Copa RFEF'!BT17+'Copa RFEF'!CB17</f>
        <v>0</v>
      </c>
    </row>
    <row r="55" spans="6:12" ht="19" x14ac:dyDescent="0.25">
      <c r="F55" s="6" t="s">
        <v>23</v>
      </c>
      <c r="G55" s="7">
        <f>'Copa RFEF'!C18+'Copa RFEF'!K18+'Copa RFEF'!S18+'Copa RFEF'!AA18+'Copa RFEF'!AI18+'Copa RFEF'!AQ18+'Copa RFEF'!AY18+'Copa RFEF'!BG18+'Copa RFEF'!BO18+'Copa RFEF'!BW18</f>
        <v>0</v>
      </c>
      <c r="H55" s="7">
        <f>'Copa RFEF'!D18+'Copa RFEF'!L18+'Copa RFEF'!T18+'Copa RFEF'!AB18+'Copa RFEF'!AJ18+'Copa RFEF'!AR18+'Copa RFEF'!AZ18+'Copa RFEF'!BH18+'Copa RFEF'!BP18+'Copa RFEF'!BX18</f>
        <v>0</v>
      </c>
      <c r="I55" s="7">
        <f>'Copa RFEF'!E18+'Copa RFEF'!M18+'Copa RFEF'!U18+'Copa RFEF'!AC18+'Copa RFEF'!AK18+'Copa RFEF'!AS18+'Copa RFEF'!BA18+'Copa RFEF'!BI18+'Copa RFEF'!BQ18+'Copa RFEF'!BY18</f>
        <v>0</v>
      </c>
      <c r="J55" s="7">
        <f>'Copa RFEF'!F18+'Copa RFEF'!N18+'Copa RFEF'!V18+'Copa RFEF'!AD18+'Copa RFEF'!AL18+'Copa RFEF'!AT18+'Copa RFEF'!BB18+'Copa RFEF'!BJ18+'Copa RFEF'!BR18+'Copa RFEF'!BZ18</f>
        <v>0</v>
      </c>
      <c r="K55" s="7">
        <f>'Copa RFEF'!G18+'Copa RFEF'!O18+'Copa RFEF'!W18+'Copa RFEF'!AE18+'Copa RFEF'!AM18+'Copa RFEF'!AU18+'Copa RFEF'!BC18+'Copa RFEF'!BK18+'Copa RFEF'!BS18+'Copa RFEF'!CA18</f>
        <v>0</v>
      </c>
      <c r="L55" s="7">
        <f>'Copa RFEF'!H18+'Copa RFEF'!P18+'Copa RFEF'!X18+'Copa RFEF'!AF18+'Copa RFEF'!AN18+'Copa RFEF'!AV18+'Copa RFEF'!BD18+'Copa RFEF'!BL18+'Copa RFEF'!BT18+'Copa RFEF'!CB18</f>
        <v>0</v>
      </c>
    </row>
    <row r="56" spans="6:12" ht="19" x14ac:dyDescent="0.25">
      <c r="F56" s="6" t="s">
        <v>24</v>
      </c>
      <c r="G56" s="7">
        <f>'Copa RFEF'!C19+'Copa RFEF'!K19+'Copa RFEF'!S19+'Copa RFEF'!AA19+'Copa RFEF'!AI19+'Copa RFEF'!AQ19+'Copa RFEF'!AY19+'Copa RFEF'!BG19+'Copa RFEF'!BO19+'Copa RFEF'!BW19</f>
        <v>4</v>
      </c>
      <c r="H56" s="7">
        <f>'Copa RFEF'!D19+'Copa RFEF'!L19+'Copa RFEF'!T19+'Copa RFEF'!AB19+'Copa RFEF'!AJ19+'Copa RFEF'!AR19+'Copa RFEF'!AZ19+'Copa RFEF'!BH19+'Copa RFEF'!BP19+'Copa RFEF'!BX19</f>
        <v>377</v>
      </c>
      <c r="I56" s="7">
        <f>'Copa RFEF'!E19+'Copa RFEF'!M19+'Copa RFEF'!U19+'Copa RFEF'!AC19+'Copa RFEF'!AK19+'Copa RFEF'!AS19+'Copa RFEF'!BA19+'Copa RFEF'!BI19+'Copa RFEF'!BQ19+'Copa RFEF'!BY19</f>
        <v>0</v>
      </c>
      <c r="J56" s="7">
        <f>'Copa RFEF'!F19+'Copa RFEF'!N19+'Copa RFEF'!V19+'Copa RFEF'!AD19+'Copa RFEF'!AL19+'Copa RFEF'!AT19+'Copa RFEF'!BB19+'Copa RFEF'!BJ19+'Copa RFEF'!BR19+'Copa RFEF'!BZ19</f>
        <v>0</v>
      </c>
      <c r="K56" s="7">
        <f>'Copa RFEF'!G19+'Copa RFEF'!O19+'Copa RFEF'!W19+'Copa RFEF'!AE19+'Copa RFEF'!AM19+'Copa RFEF'!AU19+'Copa RFEF'!BC19+'Copa RFEF'!BK19+'Copa RFEF'!BS19+'Copa RFEF'!CA19</f>
        <v>0</v>
      </c>
      <c r="L56" s="7">
        <f>'Copa RFEF'!H19+'Copa RFEF'!P19+'Copa RFEF'!X19+'Copa RFEF'!AF19+'Copa RFEF'!AN19+'Copa RFEF'!AV19+'Copa RFEF'!BD19+'Copa RFEF'!BL19+'Copa RFEF'!BT19+'Copa RFEF'!CB19</f>
        <v>0</v>
      </c>
    </row>
    <row r="57" spans="6:12" ht="19" x14ac:dyDescent="0.25">
      <c r="F57" s="6" t="s">
        <v>25</v>
      </c>
      <c r="G57" s="7">
        <f>'Copa RFEF'!C20+'Copa RFEF'!K20+'Copa RFEF'!S20+'Copa RFEF'!AA20+'Copa RFEF'!AI20+'Copa RFEF'!AQ20+'Copa RFEF'!AY20+'Copa RFEF'!BG20+'Copa RFEF'!BO20+'Copa RFEF'!BW20</f>
        <v>3</v>
      </c>
      <c r="H57" s="7">
        <f>'Copa RFEF'!D20+'Copa RFEF'!L20+'Copa RFEF'!T20+'Copa RFEF'!AB20+'Copa RFEF'!AJ20+'Copa RFEF'!AR20+'Copa RFEF'!AZ20+'Copa RFEF'!BH20+'Copa RFEF'!BP20+'Copa RFEF'!BX20</f>
        <v>280</v>
      </c>
      <c r="I57" s="7">
        <f>'Copa RFEF'!E20+'Copa RFEF'!M20+'Copa RFEF'!U20+'Copa RFEF'!AC20+'Copa RFEF'!AK20+'Copa RFEF'!AS20+'Copa RFEF'!BA20+'Copa RFEF'!BI20+'Copa RFEF'!BQ20+'Copa RFEF'!BY20</f>
        <v>2</v>
      </c>
      <c r="J57" s="7">
        <f>'Copa RFEF'!F20+'Copa RFEF'!N20+'Copa RFEF'!V20+'Copa RFEF'!AD20+'Copa RFEF'!AL20+'Copa RFEF'!AT20+'Copa RFEF'!BB20+'Copa RFEF'!BJ20+'Copa RFEF'!BR20+'Copa RFEF'!BZ20</f>
        <v>0</v>
      </c>
      <c r="K57" s="7">
        <f>'Copa RFEF'!G20+'Copa RFEF'!O20+'Copa RFEF'!W20+'Copa RFEF'!AE20+'Copa RFEF'!AM20+'Copa RFEF'!AU20+'Copa RFEF'!BC20+'Copa RFEF'!BK20+'Copa RFEF'!BS20+'Copa RFEF'!CA20</f>
        <v>0</v>
      </c>
      <c r="L57" s="7">
        <f>'Copa RFEF'!H20+'Copa RFEF'!P20+'Copa RFEF'!X20+'Copa RFEF'!AF20+'Copa RFEF'!AN20+'Copa RFEF'!AV20+'Copa RFEF'!BD20+'Copa RFEF'!BL20+'Copa RFEF'!BT20+'Copa RFEF'!CB20</f>
        <v>1</v>
      </c>
    </row>
    <row r="58" spans="6:12" ht="19" x14ac:dyDescent="0.25">
      <c r="F58" s="6" t="s">
        <v>26</v>
      </c>
      <c r="G58" s="7">
        <f>'Copa RFEF'!C21+'Copa RFEF'!K21+'Copa RFEF'!S21+'Copa RFEF'!AA21+'Copa RFEF'!AI21+'Copa RFEF'!AQ21+'Copa RFEF'!AY21+'Copa RFEF'!BG21+'Copa RFEF'!BO21+'Copa RFEF'!BW21</f>
        <v>3</v>
      </c>
      <c r="H58" s="7">
        <f>'Copa RFEF'!D21+'Copa RFEF'!L21+'Copa RFEF'!T21+'Copa RFEF'!AB21+'Copa RFEF'!AJ21+'Copa RFEF'!AR21+'Copa RFEF'!AZ21+'Copa RFEF'!BH21+'Copa RFEF'!BP21+'Copa RFEF'!BX21</f>
        <v>331</v>
      </c>
      <c r="I58" s="7">
        <f>'Copa RFEF'!E21+'Copa RFEF'!M21+'Copa RFEF'!U21+'Copa RFEF'!AC21+'Copa RFEF'!AK21+'Copa RFEF'!AS21+'Copa RFEF'!BA21+'Copa RFEF'!BI21+'Copa RFEF'!BQ21+'Copa RFEF'!BY21</f>
        <v>1</v>
      </c>
      <c r="J58" s="7">
        <f>'Copa RFEF'!F21+'Copa RFEF'!N21+'Copa RFEF'!V21+'Copa RFEF'!AD21+'Copa RFEF'!AL21+'Copa RFEF'!AT21+'Copa RFEF'!BB21+'Copa RFEF'!BJ21+'Copa RFEF'!BR21+'Copa RFEF'!BZ21</f>
        <v>0</v>
      </c>
      <c r="K58" s="7">
        <f>'Copa RFEF'!G21+'Copa RFEF'!O21+'Copa RFEF'!W21+'Copa RFEF'!AE21+'Copa RFEF'!AM21+'Copa RFEF'!AU21+'Copa RFEF'!BC21+'Copa RFEF'!BK21+'Copa RFEF'!BS21+'Copa RFEF'!CA21</f>
        <v>1</v>
      </c>
      <c r="L58" s="7">
        <f>'Copa RFEF'!H21+'Copa RFEF'!P21+'Copa RFEF'!X21+'Copa RFEF'!AF21+'Copa RFEF'!AN21+'Copa RFEF'!AV21+'Copa RFEF'!BD21+'Copa RFEF'!BL21+'Copa RFEF'!BT21+'Copa RFEF'!CB21</f>
        <v>1</v>
      </c>
    </row>
    <row r="59" spans="6:12" ht="19" x14ac:dyDescent="0.25">
      <c r="F59" s="6" t="s">
        <v>27</v>
      </c>
      <c r="G59" s="7">
        <f>'Copa RFEF'!C22+'Copa RFEF'!K22+'Copa RFEF'!S22+'Copa RFEF'!AA22+'Copa RFEF'!AI22+'Copa RFEF'!AQ22+'Copa RFEF'!AY22+'Copa RFEF'!BG22+'Copa RFEF'!BO22+'Copa RFEF'!BW22</f>
        <v>0</v>
      </c>
      <c r="H59" s="7">
        <f>'Copa RFEF'!D22+'Copa RFEF'!L22+'Copa RFEF'!T22+'Copa RFEF'!AB22+'Copa RFEF'!AJ22+'Copa RFEF'!AR22+'Copa RFEF'!AZ22+'Copa RFEF'!BH22+'Copa RFEF'!BP22+'Copa RFEF'!BX22</f>
        <v>40</v>
      </c>
      <c r="I59" s="7">
        <f>'Copa RFEF'!E22+'Copa RFEF'!M22+'Copa RFEF'!U22+'Copa RFEF'!AC22+'Copa RFEF'!AK22+'Copa RFEF'!AS22+'Copa RFEF'!BA22+'Copa RFEF'!BI22+'Copa RFEF'!BQ22+'Copa RFEF'!BY22</f>
        <v>0</v>
      </c>
      <c r="J59" s="7">
        <f>'Copa RFEF'!F22+'Copa RFEF'!N22+'Copa RFEF'!V22+'Copa RFEF'!AD22+'Copa RFEF'!AL22+'Copa RFEF'!AT22+'Copa RFEF'!BB22+'Copa RFEF'!BJ22+'Copa RFEF'!BR22+'Copa RFEF'!BZ22</f>
        <v>0</v>
      </c>
      <c r="K59" s="7">
        <f>'Copa RFEF'!G22+'Copa RFEF'!O22+'Copa RFEF'!W22+'Copa RFEF'!AE22+'Copa RFEF'!AM22+'Copa RFEF'!AU22+'Copa RFEF'!BC22+'Copa RFEF'!BK22+'Copa RFEF'!BS22+'Copa RFEF'!CA22</f>
        <v>1</v>
      </c>
      <c r="L59" s="7">
        <f>'Copa RFEF'!H22+'Copa RFEF'!P22+'Copa RFEF'!X22+'Copa RFEF'!AF22+'Copa RFEF'!AN22+'Copa RFEF'!AV22+'Copa RFEF'!BD22+'Copa RFEF'!BL22+'Copa RFEF'!BT22+'Copa RFEF'!CB22</f>
        <v>0</v>
      </c>
    </row>
    <row r="60" spans="6:12" ht="19" x14ac:dyDescent="0.25">
      <c r="F60" s="6" t="s">
        <v>28</v>
      </c>
      <c r="G60" s="7">
        <f>'Copa RFEF'!C23+'Copa RFEF'!K23+'Copa RFEF'!S23+'Copa RFEF'!AA23+'Copa RFEF'!AI23+'Copa RFEF'!AQ23+'Copa RFEF'!AY23+'Copa RFEF'!BG23+'Copa RFEF'!BO23+'Copa RFEF'!BW23</f>
        <v>4</v>
      </c>
      <c r="H60" s="7">
        <f>'Copa RFEF'!D23+'Copa RFEF'!L23+'Copa RFEF'!T23+'Copa RFEF'!AB23+'Copa RFEF'!AJ23+'Copa RFEF'!AR23+'Copa RFEF'!AZ23+'Copa RFEF'!BH23+'Copa RFEF'!BP23+'Copa RFEF'!BX23</f>
        <v>300</v>
      </c>
      <c r="I60" s="7">
        <f>'Copa RFEF'!E23+'Copa RFEF'!M23+'Copa RFEF'!U23+'Copa RFEF'!AC23+'Copa RFEF'!AK23+'Copa RFEF'!AS23+'Copa RFEF'!BA23+'Copa RFEF'!BI23+'Copa RFEF'!BQ23+'Copa RFEF'!BY23</f>
        <v>0</v>
      </c>
      <c r="J60" s="7">
        <f>'Copa RFEF'!F23+'Copa RFEF'!N23+'Copa RFEF'!V23+'Copa RFEF'!AD23+'Copa RFEF'!AL23+'Copa RFEF'!AT23+'Copa RFEF'!BB23+'Copa RFEF'!BJ23+'Copa RFEF'!BR23+'Copa RFEF'!BZ23</f>
        <v>0</v>
      </c>
      <c r="K60" s="7">
        <f>'Copa RFEF'!G23+'Copa RFEF'!O23+'Copa RFEF'!W23+'Copa RFEF'!AE23+'Copa RFEF'!AM23+'Copa RFEF'!AU23+'Copa RFEF'!BC23+'Copa RFEF'!BK23+'Copa RFEF'!BS23+'Copa RFEF'!CA23</f>
        <v>2</v>
      </c>
      <c r="L60" s="7">
        <f>'Copa RFEF'!H23+'Copa RFEF'!P23+'Copa RFEF'!X23+'Copa RFEF'!AF23+'Copa RFEF'!AN23+'Copa RFEF'!AV23+'Copa RFEF'!BD23+'Copa RFEF'!BL23+'Copa RFEF'!BT23+'Copa RFEF'!CB23</f>
        <v>0</v>
      </c>
    </row>
    <row r="61" spans="6:12" ht="19" x14ac:dyDescent="0.25">
      <c r="F61" s="6" t="s">
        <v>29</v>
      </c>
      <c r="G61" s="7">
        <f>'Copa RFEF'!C24+'Copa RFEF'!K24+'Copa RFEF'!S24+'Copa RFEF'!AA24+'Copa RFEF'!AI24+'Copa RFEF'!AQ24+'Copa RFEF'!AY24+'Copa RFEF'!BG24+'Copa RFEF'!BO24+'Copa RFEF'!BW24</f>
        <v>2</v>
      </c>
      <c r="H61" s="7">
        <f>'Copa RFEF'!D24+'Copa RFEF'!L24+'Copa RFEF'!T24+'Copa RFEF'!AB24+'Copa RFEF'!AJ24+'Copa RFEF'!AR24+'Copa RFEF'!AZ24+'Copa RFEF'!BH24+'Copa RFEF'!BP24+'Copa RFEF'!BX24</f>
        <v>256</v>
      </c>
      <c r="I61" s="7">
        <f>'Copa RFEF'!E24+'Copa RFEF'!M24+'Copa RFEF'!U24+'Copa RFEF'!AC24+'Copa RFEF'!AK24+'Copa RFEF'!AS24+'Copa RFEF'!BA24+'Copa RFEF'!BI24+'Copa RFEF'!BQ24+'Copa RFEF'!BY24</f>
        <v>0</v>
      </c>
      <c r="J61" s="7">
        <f>'Copa RFEF'!F24+'Copa RFEF'!N24+'Copa RFEF'!V24+'Copa RFEF'!AD24+'Copa RFEF'!AL24+'Copa RFEF'!AT24+'Copa RFEF'!BB24+'Copa RFEF'!BJ24+'Copa RFEF'!BR24+'Copa RFEF'!BZ24</f>
        <v>0</v>
      </c>
      <c r="K61" s="7">
        <f>'Copa RFEF'!G24+'Copa RFEF'!O24+'Copa RFEF'!W24+'Copa RFEF'!AE24+'Copa RFEF'!AM24+'Copa RFEF'!AU24+'Copa RFEF'!BC24+'Copa RFEF'!BK24+'Copa RFEF'!BS24+'Copa RFEF'!CA24</f>
        <v>1</v>
      </c>
      <c r="L61" s="7">
        <f>'Copa RFEF'!H24+'Copa RFEF'!P24+'Copa RFEF'!X24+'Copa RFEF'!AF24+'Copa RFEF'!AN24+'Copa RFEF'!AV24+'Copa RFEF'!BD24+'Copa RFEF'!BL24+'Copa RFEF'!BT24+'Copa RFEF'!CB24</f>
        <v>1</v>
      </c>
    </row>
    <row r="62" spans="6:12" ht="19" x14ac:dyDescent="0.25">
      <c r="F62" s="6" t="s">
        <v>19</v>
      </c>
      <c r="G62" s="7">
        <f>'Copa RFEF'!C25+'Copa RFEF'!K25+'Copa RFEF'!S25+'Copa RFEF'!AA25+'Copa RFEF'!AI25+'Copa RFEF'!AQ25+'Copa RFEF'!AY25+'Copa RFEF'!BG25+'Copa RFEF'!BO25+'Copa RFEF'!BW25</f>
        <v>0</v>
      </c>
      <c r="H62" s="7">
        <f>'Copa RFEF'!D25+'Copa RFEF'!L25+'Copa RFEF'!T25+'Copa RFEF'!AB25+'Copa RFEF'!AJ25+'Copa RFEF'!AR25+'Copa RFEF'!AZ25+'Copa RFEF'!BH25+'Copa RFEF'!BP25+'Copa RFEF'!BX25</f>
        <v>122</v>
      </c>
      <c r="I62" s="7">
        <f>'Copa RFEF'!E25+'Copa RFEF'!M25+'Copa RFEF'!U25+'Copa RFEF'!AC25+'Copa RFEF'!AK25+'Copa RFEF'!AS25+'Copa RFEF'!BA25+'Copa RFEF'!BI25+'Copa RFEF'!BQ25+'Copa RFEF'!BY25</f>
        <v>3</v>
      </c>
      <c r="J62" s="7">
        <f>'Copa RFEF'!F25+'Copa RFEF'!N25+'Copa RFEF'!V25+'Copa RFEF'!AD25+'Copa RFEF'!AL25+'Copa RFEF'!AT25+'Copa RFEF'!BB25+'Copa RFEF'!BJ25+'Copa RFEF'!BR25+'Copa RFEF'!BZ25</f>
        <v>1</v>
      </c>
      <c r="K62" s="7">
        <f>'Copa RFEF'!G25+'Copa RFEF'!O25+'Copa RFEF'!W25+'Copa RFEF'!AE25+'Copa RFEF'!AM25+'Copa RFEF'!AU25+'Copa RFEF'!BC25+'Copa RFEF'!BK25+'Copa RFEF'!BS25+'Copa RFEF'!CA25</f>
        <v>0</v>
      </c>
      <c r="L62" s="7">
        <f>'Copa RFEF'!H25+'Copa RFEF'!P25+'Copa RFEF'!X25+'Copa RFEF'!AF25+'Copa RFEF'!AN25+'Copa RFEF'!AV25+'Copa RFEF'!BD25+'Copa RFEF'!BL25+'Copa RFEF'!BT25+'Copa RFEF'!CB25</f>
        <v>1</v>
      </c>
    </row>
    <row r="63" spans="6:12" ht="20" thickBot="1" x14ac:dyDescent="0.3">
      <c r="F63" s="9" t="s">
        <v>19</v>
      </c>
      <c r="G63" s="7">
        <f>'Copa RFEF'!C26+'Copa RFEF'!K26+'Copa RFEF'!S26+'Copa RFEF'!AA26+'Copa RFEF'!AI26+'Copa RFEF'!AQ26+'Copa RFEF'!AY26+'Copa RFEF'!BG26+'Copa RFEF'!BO26+'Copa RFEF'!BW26</f>
        <v>0</v>
      </c>
      <c r="H63" s="7">
        <f>'Copa RFEF'!D26+'Copa RFEF'!L26+'Copa RFEF'!T26+'Copa RFEF'!AB26+'Copa RFEF'!AJ26+'Copa RFEF'!AR26+'Copa RFEF'!AZ26+'Copa RFEF'!BH26+'Copa RFEF'!BP26+'Copa RFEF'!BX26</f>
        <v>0</v>
      </c>
      <c r="I63" s="7">
        <f>'Copa RFEF'!E26+'Copa RFEF'!M26+'Copa RFEF'!U26+'Copa RFEF'!AC26+'Copa RFEF'!AK26+'Copa RFEF'!AS26+'Copa RFEF'!BA26+'Copa RFEF'!BI26+'Copa RFEF'!BQ26+'Copa RFEF'!BY26</f>
        <v>0</v>
      </c>
      <c r="J63" s="7">
        <f>'Copa RFEF'!F26+'Copa RFEF'!N26+'Copa RFEF'!V26+'Copa RFEF'!AD26+'Copa RFEF'!AL26+'Copa RFEF'!AT26+'Copa RFEF'!BB26+'Copa RFEF'!BJ26+'Copa RFEF'!BR26+'Copa RFEF'!BZ26</f>
        <v>0</v>
      </c>
      <c r="K63" s="7">
        <f>'Copa RFEF'!G26+'Copa RFEF'!O26+'Copa RFEF'!W26+'Copa RFEF'!AE26+'Copa RFEF'!AM26+'Copa RFEF'!AU26+'Copa RFEF'!BC26+'Copa RFEF'!BK26+'Copa RFEF'!BS26+'Copa RFEF'!CA26</f>
        <v>0</v>
      </c>
      <c r="L63" s="7">
        <f>'Copa RFEF'!H26+'Copa RFEF'!P26+'Copa RFEF'!X26+'Copa RFEF'!AF26+'Copa RFEF'!AN26+'Copa RFEF'!AV26+'Copa RFEF'!BD26+'Copa RFEF'!BL26+'Copa RFEF'!BT26+'Copa RFEF'!CB26</f>
        <v>0</v>
      </c>
    </row>
  </sheetData>
  <mergeCells count="4">
    <mergeCell ref="F39:L39"/>
    <mergeCell ref="F40:H40"/>
    <mergeCell ref="I40:J40"/>
    <mergeCell ref="K40:L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F25"/>
  <sheetViews>
    <sheetView topLeftCell="AO1" workbookViewId="0">
      <selection activeCell="AZ28" sqref="AZ28"/>
    </sheetView>
  </sheetViews>
  <sheetFormatPr baseColWidth="10" defaultRowHeight="16" x14ac:dyDescent="0.2"/>
  <cols>
    <col min="2" max="2" width="19" style="1" bestFit="1" customWidth="1"/>
    <col min="3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9" bestFit="1" customWidth="1"/>
    <col min="11" max="12" width="10.6640625" bestFit="1" customWidth="1"/>
    <col min="13" max="13" width="12.33203125" bestFit="1" customWidth="1"/>
    <col min="16" max="16" width="13.5" bestFit="1" customWidth="1"/>
    <col min="18" max="18" width="19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9" bestFit="1" customWidth="1"/>
    <col min="27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9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9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9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  <col min="82" max="82" width="17" bestFit="1" customWidth="1"/>
    <col min="83" max="84" width="10.6640625" bestFit="1" customWidth="1"/>
    <col min="85" max="85" width="12.33203125" bestFit="1" customWidth="1"/>
    <col min="86" max="87" width="7.33203125" bestFit="1" customWidth="1"/>
    <col min="88" max="88" width="13.5" bestFit="1" customWidth="1"/>
    <col min="90" max="90" width="17" bestFit="1" customWidth="1"/>
    <col min="91" max="92" width="10.6640625" bestFit="1" customWidth="1"/>
    <col min="93" max="93" width="12.33203125" bestFit="1" customWidth="1"/>
    <col min="94" max="95" width="7.33203125" bestFit="1" customWidth="1"/>
    <col min="96" max="96" width="13.5" bestFit="1" customWidth="1"/>
    <col min="98" max="98" width="17" bestFit="1" customWidth="1"/>
    <col min="99" max="100" width="10.6640625" bestFit="1" customWidth="1"/>
    <col min="101" max="101" width="12.33203125" bestFit="1" customWidth="1"/>
    <col min="102" max="103" width="7.33203125" bestFit="1" customWidth="1"/>
    <col min="104" max="104" width="13.5" bestFit="1" customWidth="1"/>
    <col min="106" max="106" width="17" bestFit="1" customWidth="1"/>
    <col min="107" max="108" width="10.6640625" bestFit="1" customWidth="1"/>
    <col min="109" max="109" width="12.33203125" bestFit="1" customWidth="1"/>
    <col min="110" max="111" width="7.33203125" bestFit="1" customWidth="1"/>
    <col min="112" max="112" width="13.5" bestFit="1" customWidth="1"/>
    <col min="114" max="114" width="17" bestFit="1" customWidth="1"/>
    <col min="115" max="116" width="10.6640625" bestFit="1" customWidth="1"/>
    <col min="117" max="117" width="12.33203125" bestFit="1" customWidth="1"/>
    <col min="118" max="119" width="7.33203125" bestFit="1" customWidth="1"/>
    <col min="120" max="120" width="13.5" bestFit="1" customWidth="1"/>
    <col min="122" max="122" width="17" bestFit="1" customWidth="1"/>
    <col min="123" max="124" width="10.6640625" bestFit="1" customWidth="1"/>
    <col min="125" max="125" width="12.33203125" bestFit="1" customWidth="1"/>
    <col min="126" max="127" width="7.33203125" bestFit="1" customWidth="1"/>
    <col min="128" max="128" width="13.5" bestFit="1" customWidth="1"/>
    <col min="130" max="130" width="17" bestFit="1" customWidth="1"/>
    <col min="131" max="132" width="10.6640625" bestFit="1" customWidth="1"/>
    <col min="133" max="133" width="12.33203125" bestFit="1" customWidth="1"/>
    <col min="134" max="135" width="7.33203125" bestFit="1" customWidth="1"/>
    <col min="136" max="136" width="13.5" bestFit="1" customWidth="1"/>
  </cols>
  <sheetData>
    <row r="1" spans="2:136" ht="17" thickBot="1" x14ac:dyDescent="0.25"/>
    <row r="2" spans="2:136" ht="20" thickBot="1" x14ac:dyDescent="0.3">
      <c r="B2" s="24" t="s">
        <v>179</v>
      </c>
      <c r="C2" s="132" t="s">
        <v>178</v>
      </c>
      <c r="D2" s="132"/>
      <c r="E2" s="132"/>
      <c r="F2" s="132"/>
      <c r="G2" s="132"/>
      <c r="H2" s="36" t="s">
        <v>71</v>
      </c>
      <c r="J2" s="24" t="s">
        <v>182</v>
      </c>
      <c r="K2" s="132" t="s">
        <v>180</v>
      </c>
      <c r="L2" s="132"/>
      <c r="M2" s="132"/>
      <c r="N2" s="132"/>
      <c r="O2" s="132"/>
      <c r="P2" s="123" t="s">
        <v>185</v>
      </c>
      <c r="R2" s="24" t="s">
        <v>183</v>
      </c>
      <c r="S2" s="132" t="s">
        <v>181</v>
      </c>
      <c r="T2" s="132"/>
      <c r="U2" s="132"/>
      <c r="V2" s="132"/>
      <c r="W2" s="132"/>
      <c r="X2" s="123" t="s">
        <v>186</v>
      </c>
      <c r="Z2" s="24" t="s">
        <v>187</v>
      </c>
      <c r="AA2" s="132" t="s">
        <v>188</v>
      </c>
      <c r="AB2" s="132"/>
      <c r="AC2" s="132"/>
      <c r="AD2" s="132"/>
      <c r="AE2" s="132"/>
      <c r="AF2" s="130" t="s">
        <v>189</v>
      </c>
      <c r="AH2" s="24" t="s">
        <v>191</v>
      </c>
      <c r="AI2" s="132" t="s">
        <v>190</v>
      </c>
      <c r="AJ2" s="132"/>
      <c r="AK2" s="132"/>
      <c r="AL2" s="132"/>
      <c r="AM2" s="132"/>
      <c r="AN2" s="131" t="s">
        <v>71</v>
      </c>
      <c r="AP2" s="24" t="s">
        <v>194</v>
      </c>
      <c r="AQ2" s="132" t="s">
        <v>192</v>
      </c>
      <c r="AR2" s="132"/>
      <c r="AS2" s="132"/>
      <c r="AT2" s="132"/>
      <c r="AU2" s="132"/>
      <c r="AV2" s="45" t="s">
        <v>193</v>
      </c>
      <c r="AX2" s="24" t="s">
        <v>197</v>
      </c>
      <c r="AY2" s="132" t="s">
        <v>195</v>
      </c>
      <c r="AZ2" s="132"/>
      <c r="BA2" s="132"/>
      <c r="BB2" s="132"/>
      <c r="BC2" s="132"/>
      <c r="BD2" s="123" t="s">
        <v>196</v>
      </c>
      <c r="BF2" s="141" t="s">
        <v>36</v>
      </c>
      <c r="BG2" s="142"/>
      <c r="BH2" s="142"/>
      <c r="BI2" s="142"/>
      <c r="BJ2" s="142"/>
      <c r="BK2" s="142"/>
      <c r="BL2" s="143"/>
      <c r="BN2" s="141" t="s">
        <v>37</v>
      </c>
      <c r="BO2" s="142"/>
      <c r="BP2" s="142"/>
      <c r="BQ2" s="142"/>
      <c r="BR2" s="142"/>
      <c r="BS2" s="142"/>
      <c r="BT2" s="143"/>
      <c r="BV2" s="141" t="s">
        <v>38</v>
      </c>
      <c r="BW2" s="142"/>
      <c r="BX2" s="142"/>
      <c r="BY2" s="142"/>
      <c r="BZ2" s="142"/>
      <c r="CA2" s="142"/>
      <c r="CB2" s="143"/>
      <c r="CD2" s="141" t="s">
        <v>39</v>
      </c>
      <c r="CE2" s="142"/>
      <c r="CF2" s="142"/>
      <c r="CG2" s="142"/>
      <c r="CH2" s="142"/>
      <c r="CI2" s="142"/>
      <c r="CJ2" s="143"/>
      <c r="CL2" s="141" t="s">
        <v>40</v>
      </c>
      <c r="CM2" s="142"/>
      <c r="CN2" s="142"/>
      <c r="CO2" s="142"/>
      <c r="CP2" s="142"/>
      <c r="CQ2" s="142"/>
      <c r="CR2" s="143"/>
      <c r="CT2" s="141" t="s">
        <v>41</v>
      </c>
      <c r="CU2" s="142"/>
      <c r="CV2" s="142"/>
      <c r="CW2" s="142"/>
      <c r="CX2" s="142"/>
      <c r="CY2" s="142"/>
      <c r="CZ2" s="143"/>
      <c r="DB2" s="141" t="s">
        <v>45</v>
      </c>
      <c r="DC2" s="142"/>
      <c r="DD2" s="142"/>
      <c r="DE2" s="142"/>
      <c r="DF2" s="142"/>
      <c r="DG2" s="142"/>
      <c r="DH2" s="143"/>
      <c r="DJ2" s="141" t="s">
        <v>44</v>
      </c>
      <c r="DK2" s="142"/>
      <c r="DL2" s="142"/>
      <c r="DM2" s="142"/>
      <c r="DN2" s="142"/>
      <c r="DO2" s="142"/>
      <c r="DP2" s="143"/>
      <c r="DR2" s="141" t="s">
        <v>43</v>
      </c>
      <c r="DS2" s="142"/>
      <c r="DT2" s="142"/>
      <c r="DU2" s="142"/>
      <c r="DV2" s="142"/>
      <c r="DW2" s="142"/>
      <c r="DX2" s="143"/>
      <c r="DZ2" s="141" t="s">
        <v>42</v>
      </c>
      <c r="EA2" s="142"/>
      <c r="EB2" s="142"/>
      <c r="EC2" s="142"/>
      <c r="ED2" s="142"/>
      <c r="EE2" s="142"/>
      <c r="EF2" s="143"/>
    </row>
    <row r="3" spans="2:136" ht="19" x14ac:dyDescent="0.25">
      <c r="B3" s="147" t="s">
        <v>0</v>
      </c>
      <c r="C3" s="148"/>
      <c r="D3" s="148"/>
      <c r="E3" s="144" t="s">
        <v>4</v>
      </c>
      <c r="F3" s="144"/>
      <c r="G3" s="145" t="s">
        <v>7</v>
      </c>
      <c r="H3" s="146"/>
      <c r="J3" s="147" t="s">
        <v>0</v>
      </c>
      <c r="K3" s="148"/>
      <c r="L3" s="148"/>
      <c r="M3" s="144" t="s">
        <v>4</v>
      </c>
      <c r="N3" s="144"/>
      <c r="O3" s="145" t="s">
        <v>7</v>
      </c>
      <c r="P3" s="146"/>
      <c r="R3" s="147" t="s">
        <v>0</v>
      </c>
      <c r="S3" s="148"/>
      <c r="T3" s="148"/>
      <c r="U3" s="144" t="s">
        <v>4</v>
      </c>
      <c r="V3" s="144"/>
      <c r="W3" s="145" t="s">
        <v>7</v>
      </c>
      <c r="X3" s="146"/>
      <c r="Z3" s="147" t="s">
        <v>0</v>
      </c>
      <c r="AA3" s="148"/>
      <c r="AB3" s="148"/>
      <c r="AC3" s="144" t="s">
        <v>4</v>
      </c>
      <c r="AD3" s="144"/>
      <c r="AE3" s="145" t="s">
        <v>7</v>
      </c>
      <c r="AF3" s="146"/>
      <c r="AH3" s="147" t="s">
        <v>0</v>
      </c>
      <c r="AI3" s="148"/>
      <c r="AJ3" s="148"/>
      <c r="AK3" s="144" t="s">
        <v>4</v>
      </c>
      <c r="AL3" s="144"/>
      <c r="AM3" s="145" t="s">
        <v>7</v>
      </c>
      <c r="AN3" s="146"/>
      <c r="AP3" s="147" t="s">
        <v>0</v>
      </c>
      <c r="AQ3" s="148"/>
      <c r="AR3" s="148"/>
      <c r="AS3" s="144" t="s">
        <v>4</v>
      </c>
      <c r="AT3" s="144"/>
      <c r="AU3" s="145" t="s">
        <v>7</v>
      </c>
      <c r="AV3" s="146"/>
      <c r="AX3" s="147" t="s">
        <v>0</v>
      </c>
      <c r="AY3" s="148"/>
      <c r="AZ3" s="148"/>
      <c r="BA3" s="144" t="s">
        <v>4</v>
      </c>
      <c r="BB3" s="144"/>
      <c r="BC3" s="145" t="s">
        <v>7</v>
      </c>
      <c r="BD3" s="146"/>
      <c r="BF3" s="147" t="s">
        <v>0</v>
      </c>
      <c r="BG3" s="148"/>
      <c r="BH3" s="148"/>
      <c r="BI3" s="144" t="s">
        <v>4</v>
      </c>
      <c r="BJ3" s="144"/>
      <c r="BK3" s="145" t="s">
        <v>7</v>
      </c>
      <c r="BL3" s="146"/>
      <c r="BN3" s="147" t="s">
        <v>0</v>
      </c>
      <c r="BO3" s="148"/>
      <c r="BP3" s="148"/>
      <c r="BQ3" s="144" t="s">
        <v>4</v>
      </c>
      <c r="BR3" s="144"/>
      <c r="BS3" s="145" t="s">
        <v>7</v>
      </c>
      <c r="BT3" s="146"/>
      <c r="BV3" s="147" t="s">
        <v>0</v>
      </c>
      <c r="BW3" s="148"/>
      <c r="BX3" s="148"/>
      <c r="BY3" s="144" t="s">
        <v>4</v>
      </c>
      <c r="BZ3" s="144"/>
      <c r="CA3" s="145" t="s">
        <v>7</v>
      </c>
      <c r="CB3" s="146"/>
      <c r="CD3" s="147" t="s">
        <v>0</v>
      </c>
      <c r="CE3" s="148"/>
      <c r="CF3" s="148"/>
      <c r="CG3" s="144" t="s">
        <v>4</v>
      </c>
      <c r="CH3" s="144"/>
      <c r="CI3" s="145" t="s">
        <v>7</v>
      </c>
      <c r="CJ3" s="146"/>
      <c r="CL3" s="147" t="s">
        <v>0</v>
      </c>
      <c r="CM3" s="148"/>
      <c r="CN3" s="148"/>
      <c r="CO3" s="144" t="s">
        <v>4</v>
      </c>
      <c r="CP3" s="144"/>
      <c r="CQ3" s="145" t="s">
        <v>7</v>
      </c>
      <c r="CR3" s="146"/>
      <c r="CT3" s="147" t="s">
        <v>0</v>
      </c>
      <c r="CU3" s="148"/>
      <c r="CV3" s="148"/>
      <c r="CW3" s="144" t="s">
        <v>4</v>
      </c>
      <c r="CX3" s="144"/>
      <c r="CY3" s="145" t="s">
        <v>7</v>
      </c>
      <c r="CZ3" s="146"/>
      <c r="DB3" s="147" t="s">
        <v>0</v>
      </c>
      <c r="DC3" s="148"/>
      <c r="DD3" s="148"/>
      <c r="DE3" s="144" t="s">
        <v>4</v>
      </c>
      <c r="DF3" s="144"/>
      <c r="DG3" s="145" t="s">
        <v>7</v>
      </c>
      <c r="DH3" s="146"/>
      <c r="DJ3" s="147" t="s">
        <v>0</v>
      </c>
      <c r="DK3" s="148"/>
      <c r="DL3" s="148"/>
      <c r="DM3" s="144" t="s">
        <v>4</v>
      </c>
      <c r="DN3" s="144"/>
      <c r="DO3" s="145" t="s">
        <v>7</v>
      </c>
      <c r="DP3" s="146"/>
      <c r="DR3" s="147" t="s">
        <v>0</v>
      </c>
      <c r="DS3" s="148"/>
      <c r="DT3" s="148"/>
      <c r="DU3" s="144" t="s">
        <v>4</v>
      </c>
      <c r="DV3" s="144"/>
      <c r="DW3" s="145" t="s">
        <v>7</v>
      </c>
      <c r="DX3" s="146"/>
      <c r="DZ3" s="147" t="s">
        <v>0</v>
      </c>
      <c r="EA3" s="148"/>
      <c r="EB3" s="148"/>
      <c r="EC3" s="144" t="s">
        <v>4</v>
      </c>
      <c r="ED3" s="144"/>
      <c r="EE3" s="145" t="s">
        <v>7</v>
      </c>
      <c r="EF3" s="146"/>
    </row>
    <row r="4" spans="2:136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14" t="s">
        <v>2</v>
      </c>
      <c r="K4" s="2" t="s">
        <v>49</v>
      </c>
      <c r="L4" s="3" t="s">
        <v>3</v>
      </c>
      <c r="M4" s="4" t="s">
        <v>5</v>
      </c>
      <c r="N4" s="5" t="s">
        <v>6</v>
      </c>
      <c r="O4" s="12" t="s">
        <v>8</v>
      </c>
      <c r="P4" s="1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  <c r="CD4" s="14" t="s">
        <v>2</v>
      </c>
      <c r="CE4" s="2" t="s">
        <v>49</v>
      </c>
      <c r="CF4" s="3" t="s">
        <v>3</v>
      </c>
      <c r="CG4" s="4" t="s">
        <v>5</v>
      </c>
      <c r="CH4" s="5" t="s">
        <v>6</v>
      </c>
      <c r="CI4" s="12" t="s">
        <v>8</v>
      </c>
      <c r="CJ4" s="13" t="s">
        <v>9</v>
      </c>
      <c r="CL4" s="14" t="s">
        <v>2</v>
      </c>
      <c r="CM4" s="2" t="s">
        <v>49</v>
      </c>
      <c r="CN4" s="3" t="s">
        <v>3</v>
      </c>
      <c r="CO4" s="4" t="s">
        <v>5</v>
      </c>
      <c r="CP4" s="5" t="s">
        <v>6</v>
      </c>
      <c r="CQ4" s="12" t="s">
        <v>8</v>
      </c>
      <c r="CR4" s="13" t="s">
        <v>9</v>
      </c>
      <c r="CT4" s="14" t="s">
        <v>2</v>
      </c>
      <c r="CU4" s="2" t="s">
        <v>49</v>
      </c>
      <c r="CV4" s="3" t="s">
        <v>3</v>
      </c>
      <c r="CW4" s="4" t="s">
        <v>5</v>
      </c>
      <c r="CX4" s="5" t="s">
        <v>6</v>
      </c>
      <c r="CY4" s="12" t="s">
        <v>8</v>
      </c>
      <c r="CZ4" s="13" t="s">
        <v>9</v>
      </c>
      <c r="DB4" s="14" t="s">
        <v>2</v>
      </c>
      <c r="DC4" s="2" t="s">
        <v>49</v>
      </c>
      <c r="DD4" s="3" t="s">
        <v>3</v>
      </c>
      <c r="DE4" s="4" t="s">
        <v>5</v>
      </c>
      <c r="DF4" s="5" t="s">
        <v>6</v>
      </c>
      <c r="DG4" s="12" t="s">
        <v>8</v>
      </c>
      <c r="DH4" s="13" t="s">
        <v>9</v>
      </c>
      <c r="DJ4" s="14" t="s">
        <v>2</v>
      </c>
      <c r="DK4" s="2" t="s">
        <v>49</v>
      </c>
      <c r="DL4" s="3" t="s">
        <v>3</v>
      </c>
      <c r="DM4" s="4" t="s">
        <v>5</v>
      </c>
      <c r="DN4" s="5" t="s">
        <v>6</v>
      </c>
      <c r="DO4" s="12" t="s">
        <v>8</v>
      </c>
      <c r="DP4" s="13" t="s">
        <v>9</v>
      </c>
      <c r="DR4" s="14" t="s">
        <v>2</v>
      </c>
      <c r="DS4" s="2" t="s">
        <v>49</v>
      </c>
      <c r="DT4" s="3" t="s">
        <v>3</v>
      </c>
      <c r="DU4" s="4" t="s">
        <v>5</v>
      </c>
      <c r="DV4" s="5" t="s">
        <v>6</v>
      </c>
      <c r="DW4" s="12" t="s">
        <v>8</v>
      </c>
      <c r="DX4" s="13" t="s">
        <v>9</v>
      </c>
      <c r="DZ4" s="14" t="s">
        <v>2</v>
      </c>
      <c r="EA4" s="2" t="s">
        <v>49</v>
      </c>
      <c r="EB4" s="3" t="s">
        <v>3</v>
      </c>
      <c r="EC4" s="4" t="s">
        <v>5</v>
      </c>
      <c r="ED4" s="5" t="s">
        <v>6</v>
      </c>
      <c r="EE4" s="12" t="s">
        <v>8</v>
      </c>
      <c r="EF4" s="13" t="s">
        <v>9</v>
      </c>
    </row>
    <row r="5" spans="2:136" ht="19" x14ac:dyDescent="0.25">
      <c r="B5" s="6" t="s">
        <v>10</v>
      </c>
      <c r="C5" s="7">
        <v>1</v>
      </c>
      <c r="D5" s="7">
        <v>90</v>
      </c>
      <c r="E5" s="7"/>
      <c r="F5" s="7"/>
      <c r="G5" s="7"/>
      <c r="H5" s="8"/>
      <c r="J5" s="6" t="s">
        <v>10</v>
      </c>
      <c r="K5" s="7">
        <v>1</v>
      </c>
      <c r="L5" s="7">
        <v>90</v>
      </c>
      <c r="M5" s="7"/>
      <c r="N5" s="7"/>
      <c r="O5" s="7"/>
      <c r="P5" s="8"/>
      <c r="R5" s="6" t="s">
        <v>10</v>
      </c>
      <c r="S5" s="7">
        <v>1</v>
      </c>
      <c r="T5" s="7">
        <v>90</v>
      </c>
      <c r="U5" s="7"/>
      <c r="V5" s="7"/>
      <c r="W5" s="7"/>
      <c r="X5" s="8"/>
      <c r="Z5" s="6" t="s">
        <v>10</v>
      </c>
      <c r="AA5" s="7">
        <v>1</v>
      </c>
      <c r="AB5" s="7">
        <v>90</v>
      </c>
      <c r="AC5" s="7"/>
      <c r="AD5" s="7"/>
      <c r="AE5" s="7"/>
      <c r="AF5" s="8"/>
      <c r="AH5" s="6" t="s">
        <v>10</v>
      </c>
      <c r="AI5" s="7">
        <v>1</v>
      </c>
      <c r="AJ5" s="7">
        <v>90</v>
      </c>
      <c r="AK5" s="7"/>
      <c r="AL5" s="7"/>
      <c r="AM5" s="7"/>
      <c r="AN5" s="8"/>
      <c r="AP5" s="6" t="s">
        <v>10</v>
      </c>
      <c r="AQ5" s="7">
        <v>1</v>
      </c>
      <c r="AR5" s="7">
        <v>90</v>
      </c>
      <c r="AS5" s="7"/>
      <c r="AT5" s="7"/>
      <c r="AU5" s="7"/>
      <c r="AV5" s="8"/>
      <c r="AX5" s="6" t="s">
        <v>10</v>
      </c>
      <c r="AY5" s="7">
        <v>1</v>
      </c>
      <c r="AZ5" s="7">
        <v>90</v>
      </c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  <c r="CD5" s="6" t="s">
        <v>10</v>
      </c>
      <c r="CE5" s="7"/>
      <c r="CF5" s="7"/>
      <c r="CG5" s="7"/>
      <c r="CH5" s="7"/>
      <c r="CI5" s="7"/>
      <c r="CJ5" s="8"/>
      <c r="CL5" s="6" t="s">
        <v>10</v>
      </c>
      <c r="CM5" s="7"/>
      <c r="CN5" s="7"/>
      <c r="CO5" s="7"/>
      <c r="CP5" s="7"/>
      <c r="CQ5" s="7"/>
      <c r="CR5" s="8"/>
      <c r="CT5" s="6" t="s">
        <v>10</v>
      </c>
      <c r="CU5" s="7"/>
      <c r="CV5" s="7"/>
      <c r="CW5" s="7"/>
      <c r="CX5" s="7"/>
      <c r="CY5" s="7"/>
      <c r="CZ5" s="8"/>
      <c r="DB5" s="6" t="s">
        <v>10</v>
      </c>
      <c r="DC5" s="7"/>
      <c r="DD5" s="7"/>
      <c r="DE5" s="7"/>
      <c r="DF5" s="7"/>
      <c r="DG5" s="7"/>
      <c r="DH5" s="8"/>
      <c r="DJ5" s="6" t="s">
        <v>10</v>
      </c>
      <c r="DK5" s="7"/>
      <c r="DL5" s="7"/>
      <c r="DM5" s="7"/>
      <c r="DN5" s="7"/>
      <c r="DO5" s="7"/>
      <c r="DP5" s="8"/>
      <c r="DR5" s="6" t="s">
        <v>10</v>
      </c>
      <c r="DS5" s="7"/>
      <c r="DT5" s="7"/>
      <c r="DU5" s="7"/>
      <c r="DV5" s="7"/>
      <c r="DW5" s="7"/>
      <c r="DX5" s="8"/>
      <c r="DZ5" s="6" t="s">
        <v>10</v>
      </c>
      <c r="EA5" s="7"/>
      <c r="EB5" s="7"/>
      <c r="EC5" s="7"/>
      <c r="ED5" s="7"/>
      <c r="EE5" s="7"/>
      <c r="EF5" s="8"/>
    </row>
    <row r="6" spans="2:136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/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  <c r="CD6" s="6" t="s">
        <v>11</v>
      </c>
      <c r="CE6" s="7"/>
      <c r="CF6" s="7"/>
      <c r="CG6" s="7"/>
      <c r="CH6" s="7"/>
      <c r="CI6" s="7"/>
      <c r="CJ6" s="8"/>
      <c r="CL6" s="6" t="s">
        <v>11</v>
      </c>
      <c r="CM6" s="7"/>
      <c r="CN6" s="7"/>
      <c r="CO6" s="7"/>
      <c r="CP6" s="7"/>
      <c r="CQ6" s="7"/>
      <c r="CR6" s="8"/>
      <c r="CT6" s="6" t="s">
        <v>11</v>
      </c>
      <c r="CU6" s="7"/>
      <c r="CV6" s="7"/>
      <c r="CW6" s="7"/>
      <c r="CX6" s="7"/>
      <c r="CY6" s="7"/>
      <c r="CZ6" s="8"/>
      <c r="DB6" s="6" t="s">
        <v>11</v>
      </c>
      <c r="DC6" s="7"/>
      <c r="DD6" s="7"/>
      <c r="DE6" s="7"/>
      <c r="DF6" s="7"/>
      <c r="DG6" s="7"/>
      <c r="DH6" s="8"/>
      <c r="DJ6" s="6" t="s">
        <v>11</v>
      </c>
      <c r="DK6" s="7"/>
      <c r="DL6" s="7"/>
      <c r="DM6" s="7"/>
      <c r="DN6" s="7"/>
      <c r="DO6" s="7"/>
      <c r="DP6" s="8"/>
      <c r="DR6" s="6" t="s">
        <v>11</v>
      </c>
      <c r="DS6" s="7"/>
      <c r="DT6" s="7"/>
      <c r="DU6" s="7"/>
      <c r="DV6" s="7"/>
      <c r="DW6" s="7"/>
      <c r="DX6" s="8"/>
      <c r="DZ6" s="6" t="s">
        <v>11</v>
      </c>
      <c r="EA6" s="7"/>
      <c r="EB6" s="7"/>
      <c r="EC6" s="7"/>
      <c r="ED6" s="7"/>
      <c r="EE6" s="7"/>
      <c r="EF6" s="8"/>
    </row>
    <row r="7" spans="2:136" ht="19" x14ac:dyDescent="0.25">
      <c r="B7" s="6" t="s">
        <v>12</v>
      </c>
      <c r="C7" s="7">
        <v>1</v>
      </c>
      <c r="D7" s="7">
        <v>90</v>
      </c>
      <c r="E7" s="7"/>
      <c r="F7" s="7"/>
      <c r="G7" s="7"/>
      <c r="H7" s="8"/>
      <c r="J7" s="6" t="s">
        <v>12</v>
      </c>
      <c r="K7" s="7">
        <v>1</v>
      </c>
      <c r="L7" s="7">
        <v>74</v>
      </c>
      <c r="M7" s="7">
        <v>1</v>
      </c>
      <c r="N7" s="7"/>
      <c r="O7" s="7"/>
      <c r="P7" s="8"/>
      <c r="R7" s="6" t="s">
        <v>12</v>
      </c>
      <c r="S7" s="7">
        <v>1</v>
      </c>
      <c r="T7" s="7">
        <v>90</v>
      </c>
      <c r="U7" s="7"/>
      <c r="V7" s="7"/>
      <c r="W7" s="7"/>
      <c r="X7" s="8"/>
      <c r="Z7" s="6" t="s">
        <v>12</v>
      </c>
      <c r="AA7" s="7">
        <v>1</v>
      </c>
      <c r="AB7" s="7">
        <v>67</v>
      </c>
      <c r="AC7" s="7"/>
      <c r="AD7" s="7"/>
      <c r="AE7" s="7">
        <v>1</v>
      </c>
      <c r="AF7" s="8"/>
      <c r="AH7" s="6" t="s">
        <v>12</v>
      </c>
      <c r="AI7" s="7">
        <v>1</v>
      </c>
      <c r="AJ7" s="7">
        <v>78</v>
      </c>
      <c r="AK7" s="7"/>
      <c r="AL7" s="7"/>
      <c r="AM7" s="7"/>
      <c r="AN7" s="8"/>
      <c r="AP7" s="6" t="s">
        <v>12</v>
      </c>
      <c r="AQ7" s="7">
        <v>1</v>
      </c>
      <c r="AR7" s="7">
        <v>68</v>
      </c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  <c r="CD7" s="6" t="s">
        <v>12</v>
      </c>
      <c r="CE7" s="7"/>
      <c r="CF7" s="7"/>
      <c r="CG7" s="7"/>
      <c r="CH7" s="7"/>
      <c r="CI7" s="7"/>
      <c r="CJ7" s="8"/>
      <c r="CL7" s="6" t="s">
        <v>12</v>
      </c>
      <c r="CM7" s="7"/>
      <c r="CN7" s="7"/>
      <c r="CO7" s="7"/>
      <c r="CP7" s="7"/>
      <c r="CQ7" s="7"/>
      <c r="CR7" s="8"/>
      <c r="CT7" s="6" t="s">
        <v>12</v>
      </c>
      <c r="CU7" s="7"/>
      <c r="CV7" s="7"/>
      <c r="CW7" s="7"/>
      <c r="CX7" s="7"/>
      <c r="CY7" s="7"/>
      <c r="CZ7" s="8"/>
      <c r="DB7" s="6" t="s">
        <v>12</v>
      </c>
      <c r="DC7" s="7"/>
      <c r="DD7" s="7"/>
      <c r="DE7" s="7"/>
      <c r="DF7" s="7"/>
      <c r="DG7" s="7"/>
      <c r="DH7" s="8"/>
      <c r="DJ7" s="6" t="s">
        <v>12</v>
      </c>
      <c r="DK7" s="7"/>
      <c r="DL7" s="7"/>
      <c r="DM7" s="7"/>
      <c r="DN7" s="7"/>
      <c r="DO7" s="7"/>
      <c r="DP7" s="8"/>
      <c r="DR7" s="6" t="s">
        <v>12</v>
      </c>
      <c r="DS7" s="7"/>
      <c r="DT7" s="7"/>
      <c r="DU7" s="7"/>
      <c r="DV7" s="7"/>
      <c r="DW7" s="7"/>
      <c r="DX7" s="8"/>
      <c r="DZ7" s="6" t="s">
        <v>12</v>
      </c>
      <c r="EA7" s="7"/>
      <c r="EB7" s="7"/>
      <c r="EC7" s="7"/>
      <c r="ED7" s="7"/>
      <c r="EE7" s="7"/>
      <c r="EF7" s="8"/>
    </row>
    <row r="8" spans="2:136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  <c r="CD8" s="6" t="s">
        <v>13</v>
      </c>
      <c r="CE8" s="7"/>
      <c r="CF8" s="7"/>
      <c r="CG8" s="7"/>
      <c r="CH8" s="7"/>
      <c r="CI8" s="7"/>
      <c r="CJ8" s="8"/>
      <c r="CL8" s="6" t="s">
        <v>13</v>
      </c>
      <c r="CM8" s="7"/>
      <c r="CN8" s="7"/>
      <c r="CO8" s="7"/>
      <c r="CP8" s="7"/>
      <c r="CQ8" s="7"/>
      <c r="CR8" s="8"/>
      <c r="CT8" s="6" t="s">
        <v>13</v>
      </c>
      <c r="CU8" s="7"/>
      <c r="CV8" s="7"/>
      <c r="CW8" s="7"/>
      <c r="CX8" s="7"/>
      <c r="CY8" s="7"/>
      <c r="CZ8" s="8"/>
      <c r="DB8" s="6" t="s">
        <v>13</v>
      </c>
      <c r="DC8" s="7"/>
      <c r="DD8" s="7"/>
      <c r="DE8" s="7"/>
      <c r="DF8" s="7"/>
      <c r="DG8" s="7"/>
      <c r="DH8" s="8"/>
      <c r="DJ8" s="6" t="s">
        <v>13</v>
      </c>
      <c r="DK8" s="7"/>
      <c r="DL8" s="7"/>
      <c r="DM8" s="7"/>
      <c r="DN8" s="7"/>
      <c r="DO8" s="7"/>
      <c r="DP8" s="8"/>
      <c r="DR8" s="6" t="s">
        <v>13</v>
      </c>
      <c r="DS8" s="7"/>
      <c r="DT8" s="7"/>
      <c r="DU8" s="7"/>
      <c r="DV8" s="7"/>
      <c r="DW8" s="7"/>
      <c r="DX8" s="8"/>
      <c r="DZ8" s="6" t="s">
        <v>13</v>
      </c>
      <c r="EA8" s="7"/>
      <c r="EB8" s="7"/>
      <c r="EC8" s="7"/>
      <c r="ED8" s="7"/>
      <c r="EE8" s="7"/>
      <c r="EF8" s="8"/>
    </row>
    <row r="9" spans="2:136" ht="19" x14ac:dyDescent="0.25">
      <c r="B9" s="6" t="s">
        <v>14</v>
      </c>
      <c r="C9" s="7">
        <v>1</v>
      </c>
      <c r="D9" s="7">
        <v>68</v>
      </c>
      <c r="E9" s="7"/>
      <c r="F9" s="7"/>
      <c r="G9" s="7"/>
      <c r="H9" s="8"/>
      <c r="J9" s="6" t="s">
        <v>14</v>
      </c>
      <c r="K9" s="7"/>
      <c r="L9" s="7">
        <v>16</v>
      </c>
      <c r="M9" s="7"/>
      <c r="N9" s="7"/>
      <c r="O9" s="7"/>
      <c r="P9" s="8"/>
      <c r="R9" s="6" t="s">
        <v>14</v>
      </c>
      <c r="S9" s="7"/>
      <c r="T9" s="7">
        <v>5</v>
      </c>
      <c r="U9" s="7"/>
      <c r="V9" s="7"/>
      <c r="W9" s="7"/>
      <c r="X9" s="8"/>
      <c r="Z9" s="6" t="s">
        <v>14</v>
      </c>
      <c r="AA9" s="7"/>
      <c r="AB9" s="7">
        <v>23</v>
      </c>
      <c r="AC9" s="7"/>
      <c r="AD9" s="7"/>
      <c r="AE9" s="7"/>
      <c r="AF9" s="8"/>
      <c r="AH9" s="6" t="s">
        <v>14</v>
      </c>
      <c r="AI9" s="7"/>
      <c r="AJ9" s="7">
        <v>12</v>
      </c>
      <c r="AK9" s="7"/>
      <c r="AL9" s="7"/>
      <c r="AM9" s="7"/>
      <c r="AN9" s="8"/>
      <c r="AP9" s="6" t="s">
        <v>14</v>
      </c>
      <c r="AQ9" s="7"/>
      <c r="AR9" s="7">
        <v>22</v>
      </c>
      <c r="AS9" s="7"/>
      <c r="AT9" s="7"/>
      <c r="AU9" s="7"/>
      <c r="AV9" s="8"/>
      <c r="AX9" s="6" t="s">
        <v>14</v>
      </c>
      <c r="AY9" s="7">
        <v>1</v>
      </c>
      <c r="AZ9" s="7">
        <v>90</v>
      </c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  <c r="CD9" s="6" t="s">
        <v>14</v>
      </c>
      <c r="CE9" s="7"/>
      <c r="CF9" s="7"/>
      <c r="CG9" s="7"/>
      <c r="CH9" s="7"/>
      <c r="CI9" s="7"/>
      <c r="CJ9" s="8"/>
      <c r="CL9" s="6" t="s">
        <v>14</v>
      </c>
      <c r="CM9" s="7"/>
      <c r="CN9" s="7"/>
      <c r="CO9" s="7"/>
      <c r="CP9" s="7"/>
      <c r="CQ9" s="7"/>
      <c r="CR9" s="8"/>
      <c r="CT9" s="6" t="s">
        <v>14</v>
      </c>
      <c r="CU9" s="7"/>
      <c r="CV9" s="7"/>
      <c r="CW9" s="7"/>
      <c r="CX9" s="7"/>
      <c r="CY9" s="7"/>
      <c r="CZ9" s="8"/>
      <c r="DB9" s="6" t="s">
        <v>14</v>
      </c>
      <c r="DC9" s="7"/>
      <c r="DD9" s="7"/>
      <c r="DE9" s="7"/>
      <c r="DF9" s="7"/>
      <c r="DG9" s="7"/>
      <c r="DH9" s="8"/>
      <c r="DJ9" s="6" t="s">
        <v>14</v>
      </c>
      <c r="DK9" s="7"/>
      <c r="DL9" s="7"/>
      <c r="DM9" s="7"/>
      <c r="DN9" s="7"/>
      <c r="DO9" s="7"/>
      <c r="DP9" s="8"/>
      <c r="DR9" s="6" t="s">
        <v>14</v>
      </c>
      <c r="DS9" s="7"/>
      <c r="DT9" s="7"/>
      <c r="DU9" s="7"/>
      <c r="DV9" s="7"/>
      <c r="DW9" s="7"/>
      <c r="DX9" s="8"/>
      <c r="DZ9" s="6" t="s">
        <v>14</v>
      </c>
      <c r="EA9" s="7"/>
      <c r="EB9" s="7"/>
      <c r="EC9" s="7"/>
      <c r="ED9" s="7"/>
      <c r="EE9" s="7"/>
      <c r="EF9" s="8"/>
    </row>
    <row r="10" spans="2:136" ht="19" x14ac:dyDescent="0.25">
      <c r="B10" s="6" t="s">
        <v>15</v>
      </c>
      <c r="C10" s="7">
        <v>1</v>
      </c>
      <c r="D10" s="7">
        <v>80</v>
      </c>
      <c r="E10" s="7"/>
      <c r="F10" s="7"/>
      <c r="G10" s="7"/>
      <c r="H10" s="8"/>
      <c r="J10" s="6" t="s">
        <v>15</v>
      </c>
      <c r="K10" s="7">
        <v>1</v>
      </c>
      <c r="L10" s="7">
        <v>89</v>
      </c>
      <c r="M10" s="7"/>
      <c r="N10" s="7"/>
      <c r="O10" s="7"/>
      <c r="P10" s="8"/>
      <c r="R10" s="6" t="s">
        <v>15</v>
      </c>
      <c r="S10" s="7">
        <v>1</v>
      </c>
      <c r="T10" s="7">
        <v>90</v>
      </c>
      <c r="U10" s="7"/>
      <c r="V10" s="7"/>
      <c r="W10" s="7"/>
      <c r="X10" s="8"/>
      <c r="Z10" s="6" t="s">
        <v>15</v>
      </c>
      <c r="AA10" s="7">
        <v>1</v>
      </c>
      <c r="AB10" s="7">
        <v>90</v>
      </c>
      <c r="AC10" s="7"/>
      <c r="AD10" s="7"/>
      <c r="AE10" s="7"/>
      <c r="AF10" s="8"/>
      <c r="AH10" s="6" t="s">
        <v>15</v>
      </c>
      <c r="AI10" s="7">
        <v>1</v>
      </c>
      <c r="AJ10" s="7">
        <v>90</v>
      </c>
      <c r="AK10" s="7"/>
      <c r="AL10" s="7"/>
      <c r="AM10" s="7"/>
      <c r="AN10" s="8"/>
      <c r="AP10" s="6" t="s">
        <v>15</v>
      </c>
      <c r="AQ10" s="7">
        <v>1</v>
      </c>
      <c r="AR10" s="7">
        <v>90</v>
      </c>
      <c r="AS10" s="7"/>
      <c r="AT10" s="7"/>
      <c r="AU10" s="7"/>
      <c r="AV10" s="8"/>
      <c r="AX10" s="6" t="s">
        <v>15</v>
      </c>
      <c r="AY10" s="7">
        <v>1</v>
      </c>
      <c r="AZ10" s="7">
        <v>90</v>
      </c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  <c r="CD10" s="6" t="s">
        <v>15</v>
      </c>
      <c r="CE10" s="7"/>
      <c r="CF10" s="7"/>
      <c r="CG10" s="7"/>
      <c r="CH10" s="7"/>
      <c r="CI10" s="7"/>
      <c r="CJ10" s="8"/>
      <c r="CL10" s="6" t="s">
        <v>15</v>
      </c>
      <c r="CM10" s="7"/>
      <c r="CN10" s="7"/>
      <c r="CO10" s="7"/>
      <c r="CP10" s="7"/>
      <c r="CQ10" s="7"/>
      <c r="CR10" s="8"/>
      <c r="CT10" s="6" t="s">
        <v>15</v>
      </c>
      <c r="CU10" s="7"/>
      <c r="CV10" s="7"/>
      <c r="CW10" s="7"/>
      <c r="CX10" s="7"/>
      <c r="CY10" s="7"/>
      <c r="CZ10" s="8"/>
      <c r="DB10" s="6" t="s">
        <v>15</v>
      </c>
      <c r="DC10" s="7"/>
      <c r="DD10" s="7"/>
      <c r="DE10" s="7"/>
      <c r="DF10" s="7"/>
      <c r="DG10" s="7"/>
      <c r="DH10" s="8"/>
      <c r="DJ10" s="6" t="s">
        <v>15</v>
      </c>
      <c r="DK10" s="7"/>
      <c r="DL10" s="7"/>
      <c r="DM10" s="7"/>
      <c r="DN10" s="7"/>
      <c r="DO10" s="7"/>
      <c r="DP10" s="8"/>
      <c r="DR10" s="6" t="s">
        <v>15</v>
      </c>
      <c r="DS10" s="7"/>
      <c r="DT10" s="7"/>
      <c r="DU10" s="7"/>
      <c r="DV10" s="7"/>
      <c r="DW10" s="7"/>
      <c r="DX10" s="8"/>
      <c r="DZ10" s="6" t="s">
        <v>15</v>
      </c>
      <c r="EA10" s="7"/>
      <c r="EB10" s="7"/>
      <c r="EC10" s="7"/>
      <c r="ED10" s="7"/>
      <c r="EE10" s="7"/>
      <c r="EF10" s="8"/>
    </row>
    <row r="11" spans="2:136" ht="19" x14ac:dyDescent="0.25">
      <c r="B11" s="6" t="s">
        <v>16</v>
      </c>
      <c r="C11" s="7">
        <v>1</v>
      </c>
      <c r="D11" s="7">
        <v>90</v>
      </c>
      <c r="E11" s="7"/>
      <c r="F11" s="7"/>
      <c r="G11" s="7"/>
      <c r="H11" s="8"/>
      <c r="J11" s="6" t="s">
        <v>16</v>
      </c>
      <c r="K11" s="7">
        <v>1</v>
      </c>
      <c r="L11" s="7">
        <v>90</v>
      </c>
      <c r="M11" s="7"/>
      <c r="N11" s="7"/>
      <c r="O11" s="7"/>
      <c r="P11" s="8"/>
      <c r="R11" s="6" t="s">
        <v>16</v>
      </c>
      <c r="S11" s="7">
        <v>1</v>
      </c>
      <c r="T11" s="7">
        <v>90</v>
      </c>
      <c r="U11" s="7"/>
      <c r="V11" s="7"/>
      <c r="W11" s="7">
        <v>1</v>
      </c>
      <c r="X11" s="8"/>
      <c r="Z11" s="6" t="s">
        <v>16</v>
      </c>
      <c r="AA11" s="7">
        <v>1</v>
      </c>
      <c r="AB11" s="7">
        <v>90</v>
      </c>
      <c r="AC11" s="7"/>
      <c r="AD11" s="7"/>
      <c r="AE11" s="7"/>
      <c r="AF11" s="8"/>
      <c r="AH11" s="6" t="s">
        <v>16</v>
      </c>
      <c r="AI11" s="7">
        <v>1</v>
      </c>
      <c r="AJ11" s="7">
        <v>90</v>
      </c>
      <c r="AK11" s="7"/>
      <c r="AL11" s="7"/>
      <c r="AM11" s="7"/>
      <c r="AN11" s="8"/>
      <c r="AP11" s="6" t="s">
        <v>16</v>
      </c>
      <c r="AQ11" s="7">
        <v>1</v>
      </c>
      <c r="AR11" s="7">
        <v>60</v>
      </c>
      <c r="AS11" s="7">
        <v>1</v>
      </c>
      <c r="AT11" s="7"/>
      <c r="AU11" s="7"/>
      <c r="AV11" s="8"/>
      <c r="AX11" s="6" t="s">
        <v>16</v>
      </c>
      <c r="AY11" s="7"/>
      <c r="AZ11" s="7">
        <v>55</v>
      </c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  <c r="CD11" s="6" t="s">
        <v>16</v>
      </c>
      <c r="CE11" s="7"/>
      <c r="CF11" s="7"/>
      <c r="CG11" s="7"/>
      <c r="CH11" s="7"/>
      <c r="CI11" s="7"/>
      <c r="CJ11" s="8"/>
      <c r="CL11" s="6" t="s">
        <v>16</v>
      </c>
      <c r="CM11" s="7"/>
      <c r="CN11" s="7"/>
      <c r="CO11" s="7"/>
      <c r="CP11" s="7"/>
      <c r="CQ11" s="7"/>
      <c r="CR11" s="8"/>
      <c r="CT11" s="6" t="s">
        <v>16</v>
      </c>
      <c r="CU11" s="7"/>
      <c r="CV11" s="7"/>
      <c r="CW11" s="7"/>
      <c r="CX11" s="7"/>
      <c r="CY11" s="7"/>
      <c r="CZ11" s="8"/>
      <c r="DB11" s="6" t="s">
        <v>16</v>
      </c>
      <c r="DC11" s="7"/>
      <c r="DD11" s="7"/>
      <c r="DE11" s="7"/>
      <c r="DF11" s="7"/>
      <c r="DG11" s="7"/>
      <c r="DH11" s="8"/>
      <c r="DJ11" s="6" t="s">
        <v>16</v>
      </c>
      <c r="DK11" s="7"/>
      <c r="DL11" s="7"/>
      <c r="DM11" s="7"/>
      <c r="DN11" s="7"/>
      <c r="DO11" s="7"/>
      <c r="DP11" s="8"/>
      <c r="DR11" s="6" t="s">
        <v>16</v>
      </c>
      <c r="DS11" s="7"/>
      <c r="DT11" s="7"/>
      <c r="DU11" s="7"/>
      <c r="DV11" s="7"/>
      <c r="DW11" s="7"/>
      <c r="DX11" s="8"/>
      <c r="DZ11" s="6" t="s">
        <v>16</v>
      </c>
      <c r="EA11" s="7"/>
      <c r="EB11" s="7"/>
      <c r="EC11" s="7"/>
      <c r="ED11" s="7"/>
      <c r="EE11" s="7"/>
      <c r="EF11" s="8"/>
    </row>
    <row r="12" spans="2:136" ht="19" x14ac:dyDescent="0.25">
      <c r="B12" s="6" t="s">
        <v>17</v>
      </c>
      <c r="C12" s="7">
        <v>1</v>
      </c>
      <c r="D12" s="7">
        <v>90</v>
      </c>
      <c r="E12" s="7"/>
      <c r="F12" s="7"/>
      <c r="G12" s="7"/>
      <c r="H12" s="8"/>
      <c r="J12" s="6" t="s">
        <v>17</v>
      </c>
      <c r="K12" s="7"/>
      <c r="L12" s="7">
        <v>1</v>
      </c>
      <c r="M12" s="7"/>
      <c r="N12" s="7"/>
      <c r="O12" s="7"/>
      <c r="P12" s="8"/>
      <c r="R12" s="6" t="s">
        <v>17</v>
      </c>
      <c r="S12" s="7"/>
      <c r="T12" s="7"/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>
        <v>30</v>
      </c>
      <c r="AS12" s="7"/>
      <c r="AT12" s="7"/>
      <c r="AU12" s="7"/>
      <c r="AV12" s="8"/>
      <c r="AX12" s="6" t="s">
        <v>17</v>
      </c>
      <c r="AY12" s="7">
        <v>1</v>
      </c>
      <c r="AZ12" s="7">
        <v>90</v>
      </c>
      <c r="BA12" s="7"/>
      <c r="BB12" s="7"/>
      <c r="BC12" s="7">
        <v>1</v>
      </c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  <c r="CD12" s="6" t="s">
        <v>17</v>
      </c>
      <c r="CE12" s="7"/>
      <c r="CF12" s="7"/>
      <c r="CG12" s="7"/>
      <c r="CH12" s="7"/>
      <c r="CI12" s="7"/>
      <c r="CJ12" s="8"/>
      <c r="CL12" s="6" t="s">
        <v>17</v>
      </c>
      <c r="CM12" s="7"/>
      <c r="CN12" s="7"/>
      <c r="CO12" s="7"/>
      <c r="CP12" s="7"/>
      <c r="CQ12" s="7"/>
      <c r="CR12" s="8"/>
      <c r="CT12" s="6" t="s">
        <v>17</v>
      </c>
      <c r="CU12" s="7"/>
      <c r="CV12" s="7"/>
      <c r="CW12" s="7"/>
      <c r="CX12" s="7"/>
      <c r="CY12" s="7"/>
      <c r="CZ12" s="8"/>
      <c r="DB12" s="6" t="s">
        <v>17</v>
      </c>
      <c r="DC12" s="7"/>
      <c r="DD12" s="7"/>
      <c r="DE12" s="7"/>
      <c r="DF12" s="7"/>
      <c r="DG12" s="7"/>
      <c r="DH12" s="8"/>
      <c r="DJ12" s="6" t="s">
        <v>17</v>
      </c>
      <c r="DK12" s="7"/>
      <c r="DL12" s="7"/>
      <c r="DM12" s="7"/>
      <c r="DN12" s="7"/>
      <c r="DO12" s="7"/>
      <c r="DP12" s="8"/>
      <c r="DR12" s="6" t="s">
        <v>17</v>
      </c>
      <c r="DS12" s="7"/>
      <c r="DT12" s="7"/>
      <c r="DU12" s="7"/>
      <c r="DV12" s="7"/>
      <c r="DW12" s="7"/>
      <c r="DX12" s="8"/>
      <c r="DZ12" s="6" t="s">
        <v>17</v>
      </c>
      <c r="EA12" s="7"/>
      <c r="EB12" s="7"/>
      <c r="EC12" s="7"/>
      <c r="ED12" s="7"/>
      <c r="EE12" s="7"/>
      <c r="EF12" s="8"/>
    </row>
    <row r="13" spans="2:136" ht="19" x14ac:dyDescent="0.25">
      <c r="B13" s="6" t="s">
        <v>18</v>
      </c>
      <c r="C13" s="7"/>
      <c r="D13" s="7">
        <v>10</v>
      </c>
      <c r="E13" s="7"/>
      <c r="F13" s="7"/>
      <c r="G13" s="7"/>
      <c r="H13" s="8"/>
      <c r="J13" s="6" t="s">
        <v>18</v>
      </c>
      <c r="K13" s="7">
        <v>1</v>
      </c>
      <c r="L13" s="7">
        <v>90</v>
      </c>
      <c r="M13" s="7"/>
      <c r="N13" s="7"/>
      <c r="O13" s="7"/>
      <c r="P13" s="8"/>
      <c r="R13" s="6" t="s">
        <v>18</v>
      </c>
      <c r="S13" s="7">
        <v>1</v>
      </c>
      <c r="T13" s="7">
        <v>90</v>
      </c>
      <c r="U13" s="7">
        <v>1</v>
      </c>
      <c r="V13" s="7"/>
      <c r="W13" s="7">
        <v>1</v>
      </c>
      <c r="X13" s="8">
        <v>1</v>
      </c>
      <c r="Z13" s="6" t="s">
        <v>18</v>
      </c>
      <c r="AA13" s="7">
        <v>1</v>
      </c>
      <c r="AB13" s="7">
        <v>90</v>
      </c>
      <c r="AC13" s="7"/>
      <c r="AD13" s="7"/>
      <c r="AE13" s="7"/>
      <c r="AF13" s="8"/>
      <c r="AH13" s="6" t="s">
        <v>18</v>
      </c>
      <c r="AI13" s="7">
        <v>1</v>
      </c>
      <c r="AJ13" s="7">
        <v>90</v>
      </c>
      <c r="AK13" s="7"/>
      <c r="AL13" s="7"/>
      <c r="AM13" s="7"/>
      <c r="AN13" s="8"/>
      <c r="AP13" s="6" t="s">
        <v>18</v>
      </c>
      <c r="AQ13" s="7">
        <v>1</v>
      </c>
      <c r="AR13" s="7">
        <v>90</v>
      </c>
      <c r="AS13" s="7"/>
      <c r="AT13" s="7"/>
      <c r="AU13" s="7"/>
      <c r="AV13" s="8"/>
      <c r="AX13" s="6" t="s">
        <v>18</v>
      </c>
      <c r="AY13" s="7">
        <v>1</v>
      </c>
      <c r="AZ13" s="7">
        <v>35</v>
      </c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  <c r="CD13" s="6" t="s">
        <v>18</v>
      </c>
      <c r="CE13" s="7"/>
      <c r="CF13" s="7"/>
      <c r="CG13" s="7"/>
      <c r="CH13" s="7"/>
      <c r="CI13" s="7"/>
      <c r="CJ13" s="8"/>
      <c r="CL13" s="6" t="s">
        <v>18</v>
      </c>
      <c r="CM13" s="7"/>
      <c r="CN13" s="7"/>
      <c r="CO13" s="7"/>
      <c r="CP13" s="7"/>
      <c r="CQ13" s="7"/>
      <c r="CR13" s="8"/>
      <c r="CT13" s="6" t="s">
        <v>18</v>
      </c>
      <c r="CU13" s="7"/>
      <c r="CV13" s="7"/>
      <c r="CW13" s="7"/>
      <c r="CX13" s="7"/>
      <c r="CY13" s="7"/>
      <c r="CZ13" s="8"/>
      <c r="DB13" s="6" t="s">
        <v>18</v>
      </c>
      <c r="DC13" s="7"/>
      <c r="DD13" s="7"/>
      <c r="DE13" s="7"/>
      <c r="DF13" s="7"/>
      <c r="DG13" s="7"/>
      <c r="DH13" s="8"/>
      <c r="DJ13" s="6" t="s">
        <v>18</v>
      </c>
      <c r="DK13" s="7"/>
      <c r="DL13" s="7"/>
      <c r="DM13" s="7"/>
      <c r="DN13" s="7"/>
      <c r="DO13" s="7"/>
      <c r="DP13" s="8"/>
      <c r="DR13" s="6" t="s">
        <v>18</v>
      </c>
      <c r="DS13" s="7"/>
      <c r="DT13" s="7"/>
      <c r="DU13" s="7"/>
      <c r="DV13" s="7"/>
      <c r="DW13" s="7"/>
      <c r="DX13" s="8"/>
      <c r="DZ13" s="6" t="s">
        <v>18</v>
      </c>
      <c r="EA13" s="7"/>
      <c r="EB13" s="7"/>
      <c r="EC13" s="7"/>
      <c r="ED13" s="7"/>
      <c r="EE13" s="7"/>
      <c r="EF13" s="8"/>
    </row>
    <row r="14" spans="2:136" ht="19" x14ac:dyDescent="0.25">
      <c r="B14" s="6" t="s">
        <v>20</v>
      </c>
      <c r="C14" s="7"/>
      <c r="D14" s="7">
        <v>10</v>
      </c>
      <c r="E14" s="7"/>
      <c r="F14" s="7"/>
      <c r="G14" s="7"/>
      <c r="H14" s="8"/>
      <c r="J14" s="6" t="s">
        <v>20</v>
      </c>
      <c r="K14" s="7"/>
      <c r="L14" s="7"/>
      <c r="M14" s="7"/>
      <c r="N14" s="7"/>
      <c r="O14" s="7"/>
      <c r="P14" s="8"/>
      <c r="R14" s="6" t="s">
        <v>20</v>
      </c>
      <c r="S14" s="7"/>
      <c r="T14" s="7">
        <v>10</v>
      </c>
      <c r="U14" s="7"/>
      <c r="V14" s="7"/>
      <c r="W14" s="7"/>
      <c r="X14" s="8"/>
      <c r="Z14" s="6" t="s">
        <v>20</v>
      </c>
      <c r="AA14" s="7"/>
      <c r="AB14" s="7"/>
      <c r="AC14" s="7"/>
      <c r="AD14" s="7"/>
      <c r="AE14" s="7"/>
      <c r="AF14" s="8"/>
      <c r="AH14" s="6" t="s">
        <v>20</v>
      </c>
      <c r="AI14" s="7"/>
      <c r="AJ14" s="7"/>
      <c r="AK14" s="7"/>
      <c r="AL14" s="7"/>
      <c r="AM14" s="7"/>
      <c r="AN14" s="8"/>
      <c r="AP14" s="6" t="s">
        <v>20</v>
      </c>
      <c r="AQ14" s="7"/>
      <c r="AR14" s="7">
        <v>4</v>
      </c>
      <c r="AS14" s="7"/>
      <c r="AT14" s="7"/>
      <c r="AU14" s="7"/>
      <c r="AV14" s="8"/>
      <c r="AX14" s="6" t="s">
        <v>20</v>
      </c>
      <c r="AY14" s="7"/>
      <c r="AZ14" s="7">
        <v>25</v>
      </c>
      <c r="BA14" s="7"/>
      <c r="BB14" s="7"/>
      <c r="BC14" s="7"/>
      <c r="BD14" s="8"/>
      <c r="BF14" s="6" t="s">
        <v>20</v>
      </c>
      <c r="BG14" s="7"/>
      <c r="BH14" s="7"/>
      <c r="BI14" s="7"/>
      <c r="BJ14" s="7"/>
      <c r="BK14" s="7"/>
      <c r="BL14" s="8"/>
      <c r="BN14" s="6" t="s">
        <v>20</v>
      </c>
      <c r="BO14" s="7"/>
      <c r="BP14" s="7"/>
      <c r="BQ14" s="7"/>
      <c r="BR14" s="7"/>
      <c r="BS14" s="7"/>
      <c r="BT14" s="8"/>
      <c r="BV14" s="6" t="s">
        <v>20</v>
      </c>
      <c r="BW14" s="7"/>
      <c r="BX14" s="7"/>
      <c r="BY14" s="7"/>
      <c r="BZ14" s="7"/>
      <c r="CA14" s="7"/>
      <c r="CB14" s="8"/>
      <c r="CD14" s="6" t="s">
        <v>20</v>
      </c>
      <c r="CE14" s="7"/>
      <c r="CF14" s="7"/>
      <c r="CG14" s="7"/>
      <c r="CH14" s="7"/>
      <c r="CI14" s="7"/>
      <c r="CJ14" s="8"/>
      <c r="CL14" s="6" t="s">
        <v>20</v>
      </c>
      <c r="CM14" s="7"/>
      <c r="CN14" s="7"/>
      <c r="CO14" s="7"/>
      <c r="CP14" s="7"/>
      <c r="CQ14" s="7"/>
      <c r="CR14" s="8"/>
      <c r="CT14" s="6" t="s">
        <v>20</v>
      </c>
      <c r="CU14" s="7"/>
      <c r="CV14" s="7"/>
      <c r="CW14" s="7"/>
      <c r="CX14" s="7"/>
      <c r="CY14" s="7"/>
      <c r="CZ14" s="8"/>
      <c r="DB14" s="6" t="s">
        <v>20</v>
      </c>
      <c r="DC14" s="7"/>
      <c r="DD14" s="7"/>
      <c r="DE14" s="7"/>
      <c r="DF14" s="7"/>
      <c r="DG14" s="7"/>
      <c r="DH14" s="8"/>
      <c r="DJ14" s="6" t="s">
        <v>20</v>
      </c>
      <c r="DK14" s="7"/>
      <c r="DL14" s="7"/>
      <c r="DM14" s="7"/>
      <c r="DN14" s="7"/>
      <c r="DO14" s="7"/>
      <c r="DP14" s="8"/>
      <c r="DR14" s="6" t="s">
        <v>20</v>
      </c>
      <c r="DS14" s="7"/>
      <c r="DT14" s="7"/>
      <c r="DU14" s="7"/>
      <c r="DV14" s="7"/>
      <c r="DW14" s="7"/>
      <c r="DX14" s="8"/>
      <c r="DZ14" s="6" t="s">
        <v>20</v>
      </c>
      <c r="EA14" s="7"/>
      <c r="EB14" s="7"/>
      <c r="EC14" s="7"/>
      <c r="ED14" s="7"/>
      <c r="EE14" s="7"/>
      <c r="EF14" s="8"/>
    </row>
    <row r="15" spans="2:136" ht="19" x14ac:dyDescent="0.25">
      <c r="B15" s="6" t="s">
        <v>21</v>
      </c>
      <c r="C15" s="7">
        <v>1</v>
      </c>
      <c r="D15" s="7">
        <v>68</v>
      </c>
      <c r="E15" s="7"/>
      <c r="F15" s="7"/>
      <c r="G15" s="7"/>
      <c r="H15" s="8"/>
      <c r="J15" s="6" t="s">
        <v>21</v>
      </c>
      <c r="K15" s="7">
        <v>1</v>
      </c>
      <c r="L15" s="7">
        <v>66</v>
      </c>
      <c r="M15" s="7"/>
      <c r="N15" s="7"/>
      <c r="O15" s="7"/>
      <c r="P15" s="8"/>
      <c r="R15" s="6" t="s">
        <v>21</v>
      </c>
      <c r="S15" s="7"/>
      <c r="T15" s="7"/>
      <c r="U15" s="7"/>
      <c r="V15" s="7"/>
      <c r="W15" s="7"/>
      <c r="X15" s="8"/>
      <c r="Z15" s="6" t="s">
        <v>21</v>
      </c>
      <c r="AA15" s="7">
        <v>1</v>
      </c>
      <c r="AB15" s="7">
        <v>67</v>
      </c>
      <c r="AC15" s="7">
        <v>1</v>
      </c>
      <c r="AD15" s="7"/>
      <c r="AE15" s="7">
        <v>1</v>
      </c>
      <c r="AF15" s="8"/>
      <c r="AH15" s="6" t="s">
        <v>21</v>
      </c>
      <c r="AI15" s="7"/>
      <c r="AJ15" s="7">
        <v>4</v>
      </c>
      <c r="AK15" s="7"/>
      <c r="AL15" s="7"/>
      <c r="AM15" s="7"/>
      <c r="AN15" s="8"/>
      <c r="AP15" s="6" t="s">
        <v>21</v>
      </c>
      <c r="AQ15" s="7">
        <v>1</v>
      </c>
      <c r="AR15" s="7">
        <v>60</v>
      </c>
      <c r="AS15" s="7"/>
      <c r="AT15" s="7"/>
      <c r="AU15" s="7"/>
      <c r="AV15" s="8"/>
      <c r="AX15" s="6" t="s">
        <v>21</v>
      </c>
      <c r="AY15" s="7"/>
      <c r="AZ15" s="7">
        <v>14</v>
      </c>
      <c r="BA15" s="7"/>
      <c r="BB15" s="7"/>
      <c r="BC15" s="7"/>
      <c r="BD15" s="8"/>
      <c r="BF15" s="6" t="s">
        <v>21</v>
      </c>
      <c r="BG15" s="7"/>
      <c r="BH15" s="7"/>
      <c r="BI15" s="7"/>
      <c r="BJ15" s="7"/>
      <c r="BK15" s="7"/>
      <c r="BL15" s="8"/>
      <c r="BN15" s="6" t="s">
        <v>21</v>
      </c>
      <c r="BO15" s="7"/>
      <c r="BP15" s="7"/>
      <c r="BQ15" s="7"/>
      <c r="BR15" s="7"/>
      <c r="BS15" s="7"/>
      <c r="BT15" s="8"/>
      <c r="BV15" s="6" t="s">
        <v>21</v>
      </c>
      <c r="BW15" s="7"/>
      <c r="BX15" s="7"/>
      <c r="BY15" s="7"/>
      <c r="BZ15" s="7"/>
      <c r="CA15" s="7"/>
      <c r="CB15" s="8"/>
      <c r="CD15" s="6" t="s">
        <v>21</v>
      </c>
      <c r="CE15" s="7"/>
      <c r="CF15" s="7"/>
      <c r="CG15" s="7"/>
      <c r="CH15" s="7"/>
      <c r="CI15" s="7"/>
      <c r="CJ15" s="8"/>
      <c r="CL15" s="6" t="s">
        <v>21</v>
      </c>
      <c r="CM15" s="7"/>
      <c r="CN15" s="7"/>
      <c r="CO15" s="7"/>
      <c r="CP15" s="7"/>
      <c r="CQ15" s="7"/>
      <c r="CR15" s="8"/>
      <c r="CT15" s="6" t="s">
        <v>21</v>
      </c>
      <c r="CU15" s="7"/>
      <c r="CV15" s="7"/>
      <c r="CW15" s="7"/>
      <c r="CX15" s="7"/>
      <c r="CY15" s="7"/>
      <c r="CZ15" s="8"/>
      <c r="DB15" s="6" t="s">
        <v>21</v>
      </c>
      <c r="DC15" s="7"/>
      <c r="DD15" s="7"/>
      <c r="DE15" s="7"/>
      <c r="DF15" s="7"/>
      <c r="DG15" s="7"/>
      <c r="DH15" s="8"/>
      <c r="DJ15" s="6" t="s">
        <v>21</v>
      </c>
      <c r="DK15" s="7"/>
      <c r="DL15" s="7"/>
      <c r="DM15" s="7"/>
      <c r="DN15" s="7"/>
      <c r="DO15" s="7"/>
      <c r="DP15" s="8"/>
      <c r="DR15" s="6" t="s">
        <v>21</v>
      </c>
      <c r="DS15" s="7"/>
      <c r="DT15" s="7"/>
      <c r="DU15" s="7"/>
      <c r="DV15" s="7"/>
      <c r="DW15" s="7"/>
      <c r="DX15" s="8"/>
      <c r="DZ15" s="6" t="s">
        <v>21</v>
      </c>
      <c r="EA15" s="7"/>
      <c r="EB15" s="7"/>
      <c r="EC15" s="7"/>
      <c r="ED15" s="7"/>
      <c r="EE15" s="7"/>
      <c r="EF15" s="8"/>
    </row>
    <row r="16" spans="2:136" ht="19" x14ac:dyDescent="0.25">
      <c r="B16" s="6" t="s">
        <v>22</v>
      </c>
      <c r="C16" s="7">
        <v>1</v>
      </c>
      <c r="D16" s="7">
        <v>90</v>
      </c>
      <c r="E16" s="7"/>
      <c r="F16" s="7"/>
      <c r="G16" s="7"/>
      <c r="H16" s="8"/>
      <c r="J16" s="6" t="s">
        <v>22</v>
      </c>
      <c r="K16" s="7">
        <v>1</v>
      </c>
      <c r="L16" s="7">
        <v>90</v>
      </c>
      <c r="M16" s="7"/>
      <c r="N16" s="7"/>
      <c r="O16" s="7"/>
      <c r="P16" s="8"/>
      <c r="R16" s="6" t="s">
        <v>22</v>
      </c>
      <c r="S16" s="7">
        <v>1</v>
      </c>
      <c r="T16" s="7">
        <v>85</v>
      </c>
      <c r="U16" s="7">
        <v>1</v>
      </c>
      <c r="V16" s="7"/>
      <c r="W16" s="7">
        <v>1</v>
      </c>
      <c r="X16" s="8">
        <v>1</v>
      </c>
      <c r="Z16" s="6" t="s">
        <v>22</v>
      </c>
      <c r="AA16" s="7"/>
      <c r="AB16" s="7">
        <v>16</v>
      </c>
      <c r="AC16" s="7"/>
      <c r="AD16" s="7"/>
      <c r="AE16" s="7"/>
      <c r="AF16" s="8">
        <v>1</v>
      </c>
      <c r="AH16" s="6" t="s">
        <v>22</v>
      </c>
      <c r="AI16" s="7">
        <v>1</v>
      </c>
      <c r="AJ16" s="7">
        <v>90</v>
      </c>
      <c r="AK16" s="7"/>
      <c r="AL16" s="7"/>
      <c r="AM16" s="7"/>
      <c r="AN16" s="8"/>
      <c r="AP16" s="6" t="s">
        <v>22</v>
      </c>
      <c r="AQ16" s="7">
        <v>1</v>
      </c>
      <c r="AR16" s="7">
        <v>68</v>
      </c>
      <c r="AS16" s="7"/>
      <c r="AT16" s="7"/>
      <c r="AU16" s="7"/>
      <c r="AV16" s="8"/>
      <c r="AX16" s="6" t="s">
        <v>22</v>
      </c>
      <c r="AY16" s="7">
        <v>1</v>
      </c>
      <c r="AZ16" s="7">
        <v>76</v>
      </c>
      <c r="BA16" s="7"/>
      <c r="BB16" s="7"/>
      <c r="BC16" s="7"/>
      <c r="BD16" s="8"/>
      <c r="BF16" s="6" t="s">
        <v>22</v>
      </c>
      <c r="BG16" s="7"/>
      <c r="BH16" s="7"/>
      <c r="BI16" s="7"/>
      <c r="BJ16" s="7"/>
      <c r="BK16" s="7"/>
      <c r="BL16" s="8"/>
      <c r="BN16" s="6" t="s">
        <v>22</v>
      </c>
      <c r="BO16" s="7"/>
      <c r="BP16" s="7"/>
      <c r="BQ16" s="7"/>
      <c r="BR16" s="7"/>
      <c r="BS16" s="7"/>
      <c r="BT16" s="8"/>
      <c r="BV16" s="6" t="s">
        <v>22</v>
      </c>
      <c r="BW16" s="7"/>
      <c r="BX16" s="7"/>
      <c r="BY16" s="7"/>
      <c r="BZ16" s="7"/>
      <c r="CA16" s="7"/>
      <c r="CB16" s="8"/>
      <c r="CD16" s="6" t="s">
        <v>22</v>
      </c>
      <c r="CE16" s="7"/>
      <c r="CF16" s="7"/>
      <c r="CG16" s="7"/>
      <c r="CH16" s="7"/>
      <c r="CI16" s="7"/>
      <c r="CJ16" s="8"/>
      <c r="CL16" s="6" t="s">
        <v>22</v>
      </c>
      <c r="CM16" s="7"/>
      <c r="CN16" s="7"/>
      <c r="CO16" s="7"/>
      <c r="CP16" s="7"/>
      <c r="CQ16" s="7"/>
      <c r="CR16" s="8"/>
      <c r="CT16" s="6" t="s">
        <v>22</v>
      </c>
      <c r="CU16" s="7"/>
      <c r="CV16" s="7"/>
      <c r="CW16" s="7"/>
      <c r="CX16" s="7"/>
      <c r="CY16" s="7"/>
      <c r="CZ16" s="8"/>
      <c r="DB16" s="6" t="s">
        <v>22</v>
      </c>
      <c r="DC16" s="7"/>
      <c r="DD16" s="7"/>
      <c r="DE16" s="7"/>
      <c r="DF16" s="7"/>
      <c r="DG16" s="7"/>
      <c r="DH16" s="8"/>
      <c r="DJ16" s="6" t="s">
        <v>22</v>
      </c>
      <c r="DK16" s="7"/>
      <c r="DL16" s="7"/>
      <c r="DM16" s="7"/>
      <c r="DN16" s="7"/>
      <c r="DO16" s="7"/>
      <c r="DP16" s="8"/>
      <c r="DR16" s="6" t="s">
        <v>22</v>
      </c>
      <c r="DS16" s="7"/>
      <c r="DT16" s="7"/>
      <c r="DU16" s="7"/>
      <c r="DV16" s="7"/>
      <c r="DW16" s="7"/>
      <c r="DX16" s="8"/>
      <c r="DZ16" s="6" t="s">
        <v>22</v>
      </c>
      <c r="EA16" s="7"/>
      <c r="EB16" s="7"/>
      <c r="EC16" s="7"/>
      <c r="ED16" s="7"/>
      <c r="EE16" s="7"/>
      <c r="EF16" s="8"/>
    </row>
    <row r="17" spans="2:136" ht="19" x14ac:dyDescent="0.25">
      <c r="B17" s="6" t="s">
        <v>23</v>
      </c>
      <c r="C17" s="7"/>
      <c r="D17" s="7"/>
      <c r="E17" s="7"/>
      <c r="F17" s="7"/>
      <c r="G17" s="7"/>
      <c r="H17" s="8"/>
      <c r="J17" s="6" t="s">
        <v>23</v>
      </c>
      <c r="K17" s="7"/>
      <c r="L17" s="7">
        <v>1</v>
      </c>
      <c r="M17" s="7"/>
      <c r="N17" s="7"/>
      <c r="O17" s="7"/>
      <c r="P17" s="8"/>
      <c r="R17" s="6" t="s">
        <v>23</v>
      </c>
      <c r="S17" s="7"/>
      <c r="T17" s="7"/>
      <c r="U17" s="7"/>
      <c r="V17" s="7"/>
      <c r="W17" s="7"/>
      <c r="X17" s="8"/>
      <c r="Z17" s="6" t="s">
        <v>23</v>
      </c>
      <c r="AA17" s="7"/>
      <c r="AB17" s="7">
        <v>23</v>
      </c>
      <c r="AC17" s="7"/>
      <c r="AD17" s="7"/>
      <c r="AE17" s="7"/>
      <c r="AF17" s="8"/>
      <c r="AH17" s="6" t="s">
        <v>23</v>
      </c>
      <c r="AI17" s="7"/>
      <c r="AJ17" s="7"/>
      <c r="AK17" s="7"/>
      <c r="AL17" s="7"/>
      <c r="AM17" s="7"/>
      <c r="AN17" s="8"/>
      <c r="AP17" s="6" t="s">
        <v>23</v>
      </c>
      <c r="AQ17" s="7"/>
      <c r="AR17" s="7"/>
      <c r="AS17" s="7"/>
      <c r="AT17" s="7"/>
      <c r="AU17" s="7"/>
      <c r="AV17" s="8"/>
      <c r="AX17" s="6" t="s">
        <v>23</v>
      </c>
      <c r="AY17" s="7"/>
      <c r="AZ17" s="7">
        <v>14</v>
      </c>
      <c r="BA17" s="7"/>
      <c r="BB17" s="7"/>
      <c r="BC17" s="7"/>
      <c r="BD17" s="8"/>
      <c r="BF17" s="6" t="s">
        <v>23</v>
      </c>
      <c r="BG17" s="7"/>
      <c r="BH17" s="7"/>
      <c r="BI17" s="7"/>
      <c r="BJ17" s="7"/>
      <c r="BK17" s="7"/>
      <c r="BL17" s="8"/>
      <c r="BN17" s="6" t="s">
        <v>23</v>
      </c>
      <c r="BO17" s="7"/>
      <c r="BP17" s="7"/>
      <c r="BQ17" s="7"/>
      <c r="BR17" s="7"/>
      <c r="BS17" s="7"/>
      <c r="BT17" s="8"/>
      <c r="BV17" s="6" t="s">
        <v>23</v>
      </c>
      <c r="BW17" s="7"/>
      <c r="BX17" s="7"/>
      <c r="BY17" s="7"/>
      <c r="BZ17" s="7"/>
      <c r="CA17" s="7"/>
      <c r="CB17" s="8"/>
      <c r="CD17" s="6" t="s">
        <v>23</v>
      </c>
      <c r="CE17" s="7"/>
      <c r="CF17" s="7"/>
      <c r="CG17" s="7"/>
      <c r="CH17" s="7"/>
      <c r="CI17" s="7"/>
      <c r="CJ17" s="8"/>
      <c r="CL17" s="6" t="s">
        <v>23</v>
      </c>
      <c r="CM17" s="7"/>
      <c r="CN17" s="7"/>
      <c r="CO17" s="7"/>
      <c r="CP17" s="7"/>
      <c r="CQ17" s="7"/>
      <c r="CR17" s="8"/>
      <c r="CT17" s="6" t="s">
        <v>23</v>
      </c>
      <c r="CU17" s="7"/>
      <c r="CV17" s="7"/>
      <c r="CW17" s="7"/>
      <c r="CX17" s="7"/>
      <c r="CY17" s="7"/>
      <c r="CZ17" s="8"/>
      <c r="DB17" s="6" t="s">
        <v>23</v>
      </c>
      <c r="DC17" s="7"/>
      <c r="DD17" s="7"/>
      <c r="DE17" s="7"/>
      <c r="DF17" s="7"/>
      <c r="DG17" s="7"/>
      <c r="DH17" s="8"/>
      <c r="DJ17" s="6" t="s">
        <v>23</v>
      </c>
      <c r="DK17" s="7"/>
      <c r="DL17" s="7"/>
      <c r="DM17" s="7"/>
      <c r="DN17" s="7"/>
      <c r="DO17" s="7"/>
      <c r="DP17" s="8"/>
      <c r="DR17" s="6" t="s">
        <v>23</v>
      </c>
      <c r="DS17" s="7"/>
      <c r="DT17" s="7"/>
      <c r="DU17" s="7"/>
      <c r="DV17" s="7"/>
      <c r="DW17" s="7"/>
      <c r="DX17" s="8"/>
      <c r="DZ17" s="6" t="s">
        <v>23</v>
      </c>
      <c r="EA17" s="7"/>
      <c r="EB17" s="7"/>
      <c r="EC17" s="7"/>
      <c r="ED17" s="7"/>
      <c r="EE17" s="7"/>
      <c r="EF17" s="8"/>
    </row>
    <row r="18" spans="2:136" ht="19" x14ac:dyDescent="0.25">
      <c r="B18" s="6" t="s">
        <v>24</v>
      </c>
      <c r="C18" s="7">
        <v>1</v>
      </c>
      <c r="D18" s="7">
        <v>80</v>
      </c>
      <c r="E18" s="7"/>
      <c r="F18" s="7"/>
      <c r="G18" s="7"/>
      <c r="H18" s="8"/>
      <c r="J18" s="6" t="s">
        <v>24</v>
      </c>
      <c r="K18" s="7">
        <v>1</v>
      </c>
      <c r="L18" s="7">
        <v>90</v>
      </c>
      <c r="M18" s="7"/>
      <c r="N18" s="7"/>
      <c r="O18" s="7">
        <v>1</v>
      </c>
      <c r="P18" s="8"/>
      <c r="R18" s="6" t="s">
        <v>24</v>
      </c>
      <c r="S18" s="7">
        <v>1</v>
      </c>
      <c r="T18" s="7">
        <v>90</v>
      </c>
      <c r="U18" s="7"/>
      <c r="V18" s="7"/>
      <c r="W18" s="7"/>
      <c r="X18" s="8">
        <v>1</v>
      </c>
      <c r="Z18" s="6" t="s">
        <v>24</v>
      </c>
      <c r="AA18" s="7">
        <v>1</v>
      </c>
      <c r="AB18" s="7">
        <v>90</v>
      </c>
      <c r="AC18" s="7"/>
      <c r="AD18" s="7"/>
      <c r="AE18" s="7"/>
      <c r="AF18" s="8">
        <v>1</v>
      </c>
      <c r="AH18" s="6" t="s">
        <v>24</v>
      </c>
      <c r="AI18" s="7">
        <v>1</v>
      </c>
      <c r="AJ18" s="7">
        <v>78</v>
      </c>
      <c r="AK18" s="7"/>
      <c r="AL18" s="7"/>
      <c r="AM18" s="7"/>
      <c r="AN18" s="8"/>
      <c r="AP18" s="6" t="s">
        <v>24</v>
      </c>
      <c r="AQ18" s="7">
        <v>1</v>
      </c>
      <c r="AR18" s="7">
        <v>90</v>
      </c>
      <c r="AS18" s="7"/>
      <c r="AT18" s="7"/>
      <c r="AU18" s="7"/>
      <c r="AV18" s="8"/>
      <c r="AX18" s="6" t="s">
        <v>24</v>
      </c>
      <c r="AY18" s="7">
        <v>1</v>
      </c>
      <c r="AZ18" s="7">
        <v>65</v>
      </c>
      <c r="BA18" s="7"/>
      <c r="BB18" s="7"/>
      <c r="BC18" s="7"/>
      <c r="BD18" s="8"/>
      <c r="BF18" s="6" t="s">
        <v>24</v>
      </c>
      <c r="BG18" s="7"/>
      <c r="BH18" s="7"/>
      <c r="BI18" s="7"/>
      <c r="BJ18" s="7"/>
      <c r="BK18" s="7"/>
      <c r="BL18" s="8"/>
      <c r="BN18" s="6" t="s">
        <v>24</v>
      </c>
      <c r="BO18" s="7"/>
      <c r="BP18" s="7"/>
      <c r="BQ18" s="7"/>
      <c r="BR18" s="7"/>
      <c r="BS18" s="7"/>
      <c r="BT18" s="8"/>
      <c r="BV18" s="6" t="s">
        <v>24</v>
      </c>
      <c r="BW18" s="7"/>
      <c r="BX18" s="7"/>
      <c r="BY18" s="7"/>
      <c r="BZ18" s="7"/>
      <c r="CA18" s="7"/>
      <c r="CB18" s="8"/>
      <c r="CD18" s="6" t="s">
        <v>24</v>
      </c>
      <c r="CE18" s="7"/>
      <c r="CF18" s="7"/>
      <c r="CG18" s="7"/>
      <c r="CH18" s="7"/>
      <c r="CI18" s="7"/>
      <c r="CJ18" s="8"/>
      <c r="CL18" s="6" t="s">
        <v>24</v>
      </c>
      <c r="CM18" s="7"/>
      <c r="CN18" s="7"/>
      <c r="CO18" s="7"/>
      <c r="CP18" s="7"/>
      <c r="CQ18" s="7"/>
      <c r="CR18" s="8"/>
      <c r="CT18" s="6" t="s">
        <v>24</v>
      </c>
      <c r="CU18" s="7"/>
      <c r="CV18" s="7"/>
      <c r="CW18" s="7"/>
      <c r="CX18" s="7"/>
      <c r="CY18" s="7"/>
      <c r="CZ18" s="8"/>
      <c r="DB18" s="6" t="s">
        <v>24</v>
      </c>
      <c r="DC18" s="7"/>
      <c r="DD18" s="7"/>
      <c r="DE18" s="7"/>
      <c r="DF18" s="7"/>
      <c r="DG18" s="7"/>
      <c r="DH18" s="8"/>
      <c r="DJ18" s="6" t="s">
        <v>24</v>
      </c>
      <c r="DK18" s="7"/>
      <c r="DL18" s="7"/>
      <c r="DM18" s="7"/>
      <c r="DN18" s="7"/>
      <c r="DO18" s="7"/>
      <c r="DP18" s="8"/>
      <c r="DR18" s="6" t="s">
        <v>24</v>
      </c>
      <c r="DS18" s="7"/>
      <c r="DT18" s="7"/>
      <c r="DU18" s="7"/>
      <c r="DV18" s="7"/>
      <c r="DW18" s="7"/>
      <c r="DX18" s="8"/>
      <c r="DZ18" s="6" t="s">
        <v>24</v>
      </c>
      <c r="EA18" s="7"/>
      <c r="EB18" s="7"/>
      <c r="EC18" s="7"/>
      <c r="ED18" s="7"/>
      <c r="EE18" s="7"/>
      <c r="EF18" s="8"/>
    </row>
    <row r="19" spans="2:136" ht="19" x14ac:dyDescent="0.25">
      <c r="B19" s="6" t="s">
        <v>25</v>
      </c>
      <c r="C19" s="7"/>
      <c r="D19" s="7"/>
      <c r="E19" s="7"/>
      <c r="F19" s="7"/>
      <c r="G19" s="7"/>
      <c r="H19" s="8"/>
      <c r="J19" s="6" t="s">
        <v>25</v>
      </c>
      <c r="K19" s="7"/>
      <c r="L19" s="7">
        <v>24</v>
      </c>
      <c r="M19" s="7"/>
      <c r="N19" s="7"/>
      <c r="O19" s="7"/>
      <c r="P19" s="8"/>
      <c r="R19" s="6" t="s">
        <v>25</v>
      </c>
      <c r="S19" s="7"/>
      <c r="T19" s="7">
        <v>24</v>
      </c>
      <c r="U19" s="7"/>
      <c r="V19" s="7"/>
      <c r="W19" s="7"/>
      <c r="X19" s="8"/>
      <c r="Z19" s="6" t="s">
        <v>25</v>
      </c>
      <c r="AA19" s="7">
        <v>1</v>
      </c>
      <c r="AB19" s="7">
        <v>67</v>
      </c>
      <c r="AC19" s="7"/>
      <c r="AD19" s="7"/>
      <c r="AE19" s="7">
        <v>1</v>
      </c>
      <c r="AF19" s="8"/>
      <c r="AH19" s="6" t="s">
        <v>25</v>
      </c>
      <c r="AI19" s="7">
        <v>1</v>
      </c>
      <c r="AJ19" s="7">
        <v>58</v>
      </c>
      <c r="AK19" s="7">
        <v>1</v>
      </c>
      <c r="AL19" s="7"/>
      <c r="AM19" s="7"/>
      <c r="AN19" s="8"/>
      <c r="AP19" s="6" t="s">
        <v>25</v>
      </c>
      <c r="AQ19" s="7"/>
      <c r="AR19" s="7">
        <v>30</v>
      </c>
      <c r="AS19" s="7"/>
      <c r="AT19" s="7"/>
      <c r="AU19" s="7"/>
      <c r="AV19" s="8"/>
      <c r="AX19" s="6" t="s">
        <v>25</v>
      </c>
      <c r="AY19" s="7">
        <v>1</v>
      </c>
      <c r="AZ19" s="7">
        <v>90</v>
      </c>
      <c r="BA19" s="7"/>
      <c r="BB19" s="7"/>
      <c r="BC19" s="7"/>
      <c r="BD19" s="8">
        <v>2</v>
      </c>
      <c r="BF19" s="6" t="s">
        <v>25</v>
      </c>
      <c r="BG19" s="7"/>
      <c r="BH19" s="7"/>
      <c r="BI19" s="7"/>
      <c r="BJ19" s="7"/>
      <c r="BK19" s="7"/>
      <c r="BL19" s="8"/>
      <c r="BN19" s="6" t="s">
        <v>25</v>
      </c>
      <c r="BO19" s="7"/>
      <c r="BP19" s="7"/>
      <c r="BQ19" s="7"/>
      <c r="BR19" s="7"/>
      <c r="BS19" s="7"/>
      <c r="BT19" s="8"/>
      <c r="BV19" s="6" t="s">
        <v>25</v>
      </c>
      <c r="BW19" s="7"/>
      <c r="BX19" s="7"/>
      <c r="BY19" s="7"/>
      <c r="BZ19" s="7"/>
      <c r="CA19" s="7"/>
      <c r="CB19" s="8"/>
      <c r="CD19" s="6" t="s">
        <v>25</v>
      </c>
      <c r="CE19" s="7"/>
      <c r="CF19" s="7"/>
      <c r="CG19" s="7"/>
      <c r="CH19" s="7"/>
      <c r="CI19" s="7"/>
      <c r="CJ19" s="8"/>
      <c r="CL19" s="6" t="s">
        <v>25</v>
      </c>
      <c r="CM19" s="7"/>
      <c r="CN19" s="7"/>
      <c r="CO19" s="7"/>
      <c r="CP19" s="7"/>
      <c r="CQ19" s="7"/>
      <c r="CR19" s="8"/>
      <c r="CT19" s="6" t="s">
        <v>25</v>
      </c>
      <c r="CU19" s="7"/>
      <c r="CV19" s="7"/>
      <c r="CW19" s="7"/>
      <c r="CX19" s="7"/>
      <c r="CY19" s="7"/>
      <c r="CZ19" s="8"/>
      <c r="DB19" s="6" t="s">
        <v>25</v>
      </c>
      <c r="DC19" s="7"/>
      <c r="DD19" s="7"/>
      <c r="DE19" s="7"/>
      <c r="DF19" s="7"/>
      <c r="DG19" s="7"/>
      <c r="DH19" s="8"/>
      <c r="DJ19" s="6" t="s">
        <v>25</v>
      </c>
      <c r="DK19" s="7"/>
      <c r="DL19" s="7"/>
      <c r="DM19" s="7"/>
      <c r="DN19" s="7"/>
      <c r="DO19" s="7"/>
      <c r="DP19" s="8"/>
      <c r="DR19" s="6" t="s">
        <v>25</v>
      </c>
      <c r="DS19" s="7"/>
      <c r="DT19" s="7"/>
      <c r="DU19" s="7"/>
      <c r="DV19" s="7"/>
      <c r="DW19" s="7"/>
      <c r="DX19" s="8"/>
      <c r="DZ19" s="6" t="s">
        <v>25</v>
      </c>
      <c r="EA19" s="7"/>
      <c r="EB19" s="7"/>
      <c r="EC19" s="7"/>
      <c r="ED19" s="7"/>
      <c r="EE19" s="7"/>
      <c r="EF19" s="8"/>
    </row>
    <row r="20" spans="2:136" ht="19" x14ac:dyDescent="0.25">
      <c r="B20" s="6" t="s">
        <v>26</v>
      </c>
      <c r="C20" s="7"/>
      <c r="D20" s="7">
        <v>22</v>
      </c>
      <c r="E20" s="7"/>
      <c r="F20" s="7"/>
      <c r="G20" s="7"/>
      <c r="H20" s="8"/>
      <c r="J20" s="6" t="s">
        <v>26</v>
      </c>
      <c r="K20" s="7">
        <v>1</v>
      </c>
      <c r="L20" s="7">
        <v>90</v>
      </c>
      <c r="M20" s="7"/>
      <c r="N20" s="7"/>
      <c r="O20" s="7"/>
      <c r="P20" s="8">
        <v>1</v>
      </c>
      <c r="R20" s="6" t="s">
        <v>26</v>
      </c>
      <c r="S20" s="7">
        <v>1</v>
      </c>
      <c r="T20" s="7">
        <v>90</v>
      </c>
      <c r="U20" s="7"/>
      <c r="V20" s="7"/>
      <c r="W20" s="7"/>
      <c r="X20" s="8"/>
      <c r="Z20" s="6" t="s">
        <v>26</v>
      </c>
      <c r="AA20" s="7">
        <v>1</v>
      </c>
      <c r="AB20" s="7">
        <v>59</v>
      </c>
      <c r="AC20" s="7"/>
      <c r="AD20" s="7"/>
      <c r="AE20" s="7"/>
      <c r="AF20" s="8"/>
      <c r="AH20" s="6" t="s">
        <v>26</v>
      </c>
      <c r="AI20" s="7">
        <v>1</v>
      </c>
      <c r="AJ20" s="7">
        <v>90</v>
      </c>
      <c r="AK20" s="7"/>
      <c r="AL20" s="7"/>
      <c r="AM20" s="7"/>
      <c r="AN20" s="8"/>
      <c r="AP20" s="6" t="s">
        <v>26</v>
      </c>
      <c r="AQ20" s="7"/>
      <c r="AR20" s="7">
        <v>22</v>
      </c>
      <c r="AS20" s="7"/>
      <c r="AT20" s="7"/>
      <c r="AU20" s="7"/>
      <c r="AV20" s="8"/>
      <c r="AX20" s="6" t="s">
        <v>26</v>
      </c>
      <c r="AY20" s="7">
        <v>1</v>
      </c>
      <c r="AZ20" s="7">
        <v>90</v>
      </c>
      <c r="BA20" s="7"/>
      <c r="BB20" s="7"/>
      <c r="BC20" s="7"/>
      <c r="BD20" s="8"/>
      <c r="BF20" s="6" t="s">
        <v>26</v>
      </c>
      <c r="BG20" s="7"/>
      <c r="BH20" s="7"/>
      <c r="BI20" s="7"/>
      <c r="BJ20" s="7"/>
      <c r="BK20" s="7"/>
      <c r="BL20" s="8"/>
      <c r="BN20" s="6" t="s">
        <v>26</v>
      </c>
      <c r="BO20" s="7"/>
      <c r="BP20" s="7"/>
      <c r="BQ20" s="7"/>
      <c r="BR20" s="7"/>
      <c r="BS20" s="7"/>
      <c r="BT20" s="8"/>
      <c r="BV20" s="6" t="s">
        <v>26</v>
      </c>
      <c r="BW20" s="7"/>
      <c r="BX20" s="7"/>
      <c r="BY20" s="7"/>
      <c r="BZ20" s="7"/>
      <c r="CA20" s="7"/>
      <c r="CB20" s="8"/>
      <c r="CD20" s="6" t="s">
        <v>26</v>
      </c>
      <c r="CE20" s="7"/>
      <c r="CF20" s="7"/>
      <c r="CG20" s="7"/>
      <c r="CH20" s="7"/>
      <c r="CI20" s="7"/>
      <c r="CJ20" s="8"/>
      <c r="CL20" s="6" t="s">
        <v>26</v>
      </c>
      <c r="CM20" s="7"/>
      <c r="CN20" s="7"/>
      <c r="CO20" s="7"/>
      <c r="CP20" s="7"/>
      <c r="CQ20" s="7"/>
      <c r="CR20" s="8"/>
      <c r="CT20" s="6" t="s">
        <v>26</v>
      </c>
      <c r="CU20" s="7"/>
      <c r="CV20" s="7"/>
      <c r="CW20" s="7"/>
      <c r="CX20" s="7"/>
      <c r="CY20" s="7"/>
      <c r="CZ20" s="8"/>
      <c r="DB20" s="6" t="s">
        <v>26</v>
      </c>
      <c r="DC20" s="7"/>
      <c r="DD20" s="7"/>
      <c r="DE20" s="7"/>
      <c r="DF20" s="7"/>
      <c r="DG20" s="7"/>
      <c r="DH20" s="8"/>
      <c r="DJ20" s="6" t="s">
        <v>26</v>
      </c>
      <c r="DK20" s="7"/>
      <c r="DL20" s="7"/>
      <c r="DM20" s="7"/>
      <c r="DN20" s="7"/>
      <c r="DO20" s="7"/>
      <c r="DP20" s="8"/>
      <c r="DR20" s="6" t="s">
        <v>26</v>
      </c>
      <c r="DS20" s="7"/>
      <c r="DT20" s="7"/>
      <c r="DU20" s="7"/>
      <c r="DV20" s="7"/>
      <c r="DW20" s="7"/>
      <c r="DX20" s="8"/>
      <c r="DZ20" s="6" t="s">
        <v>26</v>
      </c>
      <c r="EA20" s="7"/>
      <c r="EB20" s="7"/>
      <c r="EC20" s="7"/>
      <c r="ED20" s="7"/>
      <c r="EE20" s="7"/>
      <c r="EF20" s="8"/>
    </row>
    <row r="21" spans="2:136" ht="19" x14ac:dyDescent="0.25">
      <c r="B21" s="6" t="s">
        <v>27</v>
      </c>
      <c r="C21" s="7">
        <v>1</v>
      </c>
      <c r="D21" s="7">
        <v>77</v>
      </c>
      <c r="E21" s="7"/>
      <c r="F21" s="7">
        <v>1</v>
      </c>
      <c r="G21" s="7"/>
      <c r="H21" s="8"/>
      <c r="J21" s="6" t="s">
        <v>27</v>
      </c>
      <c r="K21" s="7"/>
      <c r="L21" s="7"/>
      <c r="M21" s="7"/>
      <c r="N21" s="7"/>
      <c r="O21" s="7"/>
      <c r="P21" s="8"/>
      <c r="R21" s="6" t="s">
        <v>27</v>
      </c>
      <c r="S21" s="7">
        <v>1</v>
      </c>
      <c r="T21" s="7">
        <v>66</v>
      </c>
      <c r="U21" s="7"/>
      <c r="V21" s="7"/>
      <c r="W21" s="7"/>
      <c r="X21" s="8"/>
      <c r="Z21" s="6" t="s">
        <v>27</v>
      </c>
      <c r="AA21" s="7">
        <v>1</v>
      </c>
      <c r="AB21" s="7">
        <v>90</v>
      </c>
      <c r="AC21" s="7"/>
      <c r="AD21" s="7"/>
      <c r="AE21" s="7"/>
      <c r="AF21" s="8"/>
      <c r="AH21" s="6" t="s">
        <v>27</v>
      </c>
      <c r="AI21" s="7">
        <v>1</v>
      </c>
      <c r="AJ21" s="7">
        <v>86</v>
      </c>
      <c r="AK21" s="7"/>
      <c r="AL21" s="7"/>
      <c r="AM21" s="7"/>
      <c r="AN21" s="8"/>
      <c r="AP21" s="6" t="s">
        <v>27</v>
      </c>
      <c r="AQ21" s="7">
        <v>1</v>
      </c>
      <c r="AR21" s="7">
        <v>90</v>
      </c>
      <c r="AS21" s="7"/>
      <c r="AT21" s="7"/>
      <c r="AU21" s="7"/>
      <c r="AV21" s="8"/>
      <c r="AX21" s="6" t="s">
        <v>27</v>
      </c>
      <c r="AY21" s="7">
        <v>1</v>
      </c>
      <c r="AZ21" s="7">
        <v>76</v>
      </c>
      <c r="BA21" s="7"/>
      <c r="BB21" s="7"/>
      <c r="BC21" s="7">
        <v>1</v>
      </c>
      <c r="BD21" s="8"/>
      <c r="BF21" s="6" t="s">
        <v>27</v>
      </c>
      <c r="BG21" s="7"/>
      <c r="BH21" s="7"/>
      <c r="BI21" s="7"/>
      <c r="BJ21" s="7"/>
      <c r="BK21" s="7"/>
      <c r="BL21" s="8"/>
      <c r="BN21" s="6" t="s">
        <v>27</v>
      </c>
      <c r="BO21" s="7"/>
      <c r="BP21" s="7"/>
      <c r="BQ21" s="7"/>
      <c r="BR21" s="7"/>
      <c r="BS21" s="7"/>
      <c r="BT21" s="8"/>
      <c r="BV21" s="6" t="s">
        <v>27</v>
      </c>
      <c r="BW21" s="7"/>
      <c r="BX21" s="7"/>
      <c r="BY21" s="7"/>
      <c r="BZ21" s="7"/>
      <c r="CA21" s="7"/>
      <c r="CB21" s="8"/>
      <c r="CD21" s="6" t="s">
        <v>27</v>
      </c>
      <c r="CE21" s="7"/>
      <c r="CF21" s="7"/>
      <c r="CG21" s="7"/>
      <c r="CH21" s="7"/>
      <c r="CI21" s="7"/>
      <c r="CJ21" s="8"/>
      <c r="CL21" s="6" t="s">
        <v>27</v>
      </c>
      <c r="CM21" s="7"/>
      <c r="CN21" s="7"/>
      <c r="CO21" s="7"/>
      <c r="CP21" s="7"/>
      <c r="CQ21" s="7"/>
      <c r="CR21" s="8"/>
      <c r="CT21" s="6" t="s">
        <v>27</v>
      </c>
      <c r="CU21" s="7"/>
      <c r="CV21" s="7"/>
      <c r="CW21" s="7"/>
      <c r="CX21" s="7"/>
      <c r="CY21" s="7"/>
      <c r="CZ21" s="8"/>
      <c r="DB21" s="6" t="s">
        <v>27</v>
      </c>
      <c r="DC21" s="7"/>
      <c r="DD21" s="7"/>
      <c r="DE21" s="7"/>
      <c r="DF21" s="7"/>
      <c r="DG21" s="7"/>
      <c r="DH21" s="8"/>
      <c r="DJ21" s="6" t="s">
        <v>27</v>
      </c>
      <c r="DK21" s="7"/>
      <c r="DL21" s="7"/>
      <c r="DM21" s="7"/>
      <c r="DN21" s="7"/>
      <c r="DO21" s="7"/>
      <c r="DP21" s="8"/>
      <c r="DR21" s="6" t="s">
        <v>27</v>
      </c>
      <c r="DS21" s="7"/>
      <c r="DT21" s="7"/>
      <c r="DU21" s="7"/>
      <c r="DV21" s="7"/>
      <c r="DW21" s="7"/>
      <c r="DX21" s="8"/>
      <c r="DZ21" s="6" t="s">
        <v>27</v>
      </c>
      <c r="EA21" s="7"/>
      <c r="EB21" s="7"/>
      <c r="EC21" s="7"/>
      <c r="ED21" s="7"/>
      <c r="EE21" s="7"/>
      <c r="EF21" s="8"/>
    </row>
    <row r="22" spans="2:136" ht="19" x14ac:dyDescent="0.25">
      <c r="B22" s="6" t="s">
        <v>28</v>
      </c>
      <c r="C22" s="7"/>
      <c r="D22" s="7">
        <v>22</v>
      </c>
      <c r="E22" s="7"/>
      <c r="F22" s="7"/>
      <c r="G22" s="7"/>
      <c r="H22" s="8"/>
      <c r="J22" s="6" t="s">
        <v>28</v>
      </c>
      <c r="K22" s="7">
        <v>1</v>
      </c>
      <c r="L22" s="7">
        <v>89</v>
      </c>
      <c r="M22" s="7"/>
      <c r="N22" s="7"/>
      <c r="O22" s="7"/>
      <c r="P22" s="8"/>
      <c r="R22" s="6" t="s">
        <v>28</v>
      </c>
      <c r="S22" s="7">
        <v>1</v>
      </c>
      <c r="T22" s="7">
        <v>85</v>
      </c>
      <c r="U22" s="7"/>
      <c r="V22" s="7"/>
      <c r="W22" s="7"/>
      <c r="X22" s="8"/>
      <c r="Z22" s="6" t="s">
        <v>28</v>
      </c>
      <c r="AA22" s="7"/>
      <c r="AB22" s="7">
        <v>31</v>
      </c>
      <c r="AC22" s="7"/>
      <c r="AD22" s="7"/>
      <c r="AE22" s="7">
        <v>1</v>
      </c>
      <c r="AF22" s="8"/>
      <c r="AH22" s="6" t="s">
        <v>28</v>
      </c>
      <c r="AI22" s="7">
        <v>1</v>
      </c>
      <c r="AJ22" s="7">
        <v>90</v>
      </c>
      <c r="AK22" s="7"/>
      <c r="AL22" s="7"/>
      <c r="AM22" s="7"/>
      <c r="AN22" s="8"/>
      <c r="AP22" s="6" t="s">
        <v>28</v>
      </c>
      <c r="AQ22" s="7">
        <v>1</v>
      </c>
      <c r="AR22" s="7">
        <v>86</v>
      </c>
      <c r="AS22" s="7"/>
      <c r="AT22" s="7"/>
      <c r="AU22" s="7"/>
      <c r="AV22" s="8"/>
      <c r="AX22" s="6" t="s">
        <v>28</v>
      </c>
      <c r="AY22" s="7">
        <v>1</v>
      </c>
      <c r="AZ22" s="7">
        <v>65</v>
      </c>
      <c r="BA22" s="7"/>
      <c r="BB22" s="7"/>
      <c r="BC22" s="7">
        <v>2</v>
      </c>
      <c r="BD22" s="8">
        <v>1</v>
      </c>
      <c r="BF22" s="6" t="s">
        <v>28</v>
      </c>
      <c r="BG22" s="7"/>
      <c r="BH22" s="7"/>
      <c r="BI22" s="7"/>
      <c r="BJ22" s="7"/>
      <c r="BK22" s="7"/>
      <c r="BL22" s="8"/>
      <c r="BN22" s="6" t="s">
        <v>28</v>
      </c>
      <c r="BO22" s="7"/>
      <c r="BP22" s="7"/>
      <c r="BQ22" s="7"/>
      <c r="BR22" s="7"/>
      <c r="BS22" s="7"/>
      <c r="BT22" s="8"/>
      <c r="BV22" s="6" t="s">
        <v>28</v>
      </c>
      <c r="BW22" s="7"/>
      <c r="BX22" s="7"/>
      <c r="BY22" s="7"/>
      <c r="BZ22" s="7"/>
      <c r="CA22" s="7"/>
      <c r="CB22" s="8"/>
      <c r="CD22" s="6" t="s">
        <v>28</v>
      </c>
      <c r="CE22" s="7"/>
      <c r="CF22" s="7"/>
      <c r="CG22" s="7"/>
      <c r="CH22" s="7"/>
      <c r="CI22" s="7"/>
      <c r="CJ22" s="8"/>
      <c r="CL22" s="6" t="s">
        <v>28</v>
      </c>
      <c r="CM22" s="7"/>
      <c r="CN22" s="7"/>
      <c r="CO22" s="7"/>
      <c r="CP22" s="7"/>
      <c r="CQ22" s="7"/>
      <c r="CR22" s="8"/>
      <c r="CT22" s="6" t="s">
        <v>28</v>
      </c>
      <c r="CU22" s="7"/>
      <c r="CV22" s="7"/>
      <c r="CW22" s="7"/>
      <c r="CX22" s="7"/>
      <c r="CY22" s="7"/>
      <c r="CZ22" s="8"/>
      <c r="DB22" s="6" t="s">
        <v>28</v>
      </c>
      <c r="DC22" s="7"/>
      <c r="DD22" s="7"/>
      <c r="DE22" s="7"/>
      <c r="DF22" s="7"/>
      <c r="DG22" s="7"/>
      <c r="DH22" s="8"/>
      <c r="DJ22" s="6" t="s">
        <v>28</v>
      </c>
      <c r="DK22" s="7"/>
      <c r="DL22" s="7"/>
      <c r="DM22" s="7"/>
      <c r="DN22" s="7"/>
      <c r="DO22" s="7"/>
      <c r="DP22" s="8"/>
      <c r="DR22" s="6" t="s">
        <v>28</v>
      </c>
      <c r="DS22" s="7"/>
      <c r="DT22" s="7"/>
      <c r="DU22" s="7"/>
      <c r="DV22" s="7"/>
      <c r="DW22" s="7"/>
      <c r="DX22" s="8"/>
      <c r="DZ22" s="6" t="s">
        <v>28</v>
      </c>
      <c r="EA22" s="7"/>
      <c r="EB22" s="7"/>
      <c r="EC22" s="7"/>
      <c r="ED22" s="7"/>
      <c r="EE22" s="7"/>
      <c r="EF22" s="8"/>
    </row>
    <row r="23" spans="2:136" ht="19" x14ac:dyDescent="0.25">
      <c r="B23" s="6" t="s">
        <v>29</v>
      </c>
      <c r="C23" s="7">
        <v>1</v>
      </c>
      <c r="D23" s="7">
        <v>90</v>
      </c>
      <c r="E23" s="7">
        <v>1</v>
      </c>
      <c r="F23" s="7"/>
      <c r="G23" s="7"/>
      <c r="H23" s="8"/>
      <c r="J23" s="6" t="s">
        <v>29</v>
      </c>
      <c r="K23" s="7">
        <v>1</v>
      </c>
      <c r="L23" s="7">
        <v>89</v>
      </c>
      <c r="M23" s="7"/>
      <c r="N23" s="7"/>
      <c r="O23" s="7">
        <v>1</v>
      </c>
      <c r="P23" s="8"/>
      <c r="R23" s="6" t="s">
        <v>29</v>
      </c>
      <c r="S23" s="7">
        <v>1</v>
      </c>
      <c r="T23" s="7">
        <v>80</v>
      </c>
      <c r="U23" s="7"/>
      <c r="V23" s="7"/>
      <c r="W23" s="7"/>
      <c r="X23" s="8"/>
      <c r="Z23" s="6" t="s">
        <v>29</v>
      </c>
      <c r="AA23" s="7">
        <v>1</v>
      </c>
      <c r="AB23" s="7">
        <v>74</v>
      </c>
      <c r="AC23" s="7"/>
      <c r="AD23" s="7"/>
      <c r="AE23" s="7"/>
      <c r="AF23" s="8"/>
      <c r="AH23" s="6" t="s">
        <v>29</v>
      </c>
      <c r="AI23" s="7"/>
      <c r="AJ23" s="7">
        <v>32</v>
      </c>
      <c r="AK23" s="7"/>
      <c r="AL23" s="7"/>
      <c r="AM23" s="7"/>
      <c r="AN23" s="8"/>
      <c r="AP23" s="6" t="s">
        <v>29</v>
      </c>
      <c r="AQ23" s="7">
        <v>1</v>
      </c>
      <c r="AR23" s="7">
        <v>90</v>
      </c>
      <c r="AS23" s="7">
        <v>1</v>
      </c>
      <c r="AT23" s="7"/>
      <c r="AU23" s="7"/>
      <c r="AV23" s="8"/>
      <c r="AX23" s="6" t="s">
        <v>29</v>
      </c>
      <c r="AY23" s="7"/>
      <c r="AZ23" s="7"/>
      <c r="BA23" s="7"/>
      <c r="BB23" s="7"/>
      <c r="BC23" s="7"/>
      <c r="BD23" s="8"/>
      <c r="BF23" s="6" t="s">
        <v>29</v>
      </c>
      <c r="BG23" s="7"/>
      <c r="BH23" s="7"/>
      <c r="BI23" s="7"/>
      <c r="BJ23" s="7"/>
      <c r="BK23" s="7"/>
      <c r="BL23" s="8"/>
      <c r="BN23" s="6" t="s">
        <v>29</v>
      </c>
      <c r="BO23" s="7"/>
      <c r="BP23" s="7"/>
      <c r="BQ23" s="7"/>
      <c r="BR23" s="7"/>
      <c r="BS23" s="7"/>
      <c r="BT23" s="8"/>
      <c r="BV23" s="6" t="s">
        <v>29</v>
      </c>
      <c r="BW23" s="7"/>
      <c r="BX23" s="7"/>
      <c r="BY23" s="7"/>
      <c r="BZ23" s="7"/>
      <c r="CA23" s="7"/>
      <c r="CB23" s="8"/>
      <c r="CD23" s="6" t="s">
        <v>29</v>
      </c>
      <c r="CE23" s="7"/>
      <c r="CF23" s="7"/>
      <c r="CG23" s="7"/>
      <c r="CH23" s="7"/>
      <c r="CI23" s="7"/>
      <c r="CJ23" s="8"/>
      <c r="CL23" s="6" t="s">
        <v>29</v>
      </c>
      <c r="CM23" s="7"/>
      <c r="CN23" s="7"/>
      <c r="CO23" s="7"/>
      <c r="CP23" s="7"/>
      <c r="CQ23" s="7"/>
      <c r="CR23" s="8"/>
      <c r="CT23" s="6" t="s">
        <v>29</v>
      </c>
      <c r="CU23" s="7"/>
      <c r="CV23" s="7"/>
      <c r="CW23" s="7"/>
      <c r="CX23" s="7"/>
      <c r="CY23" s="7"/>
      <c r="CZ23" s="8"/>
      <c r="DB23" s="6" t="s">
        <v>29</v>
      </c>
      <c r="DC23" s="7"/>
      <c r="DD23" s="7"/>
      <c r="DE23" s="7"/>
      <c r="DF23" s="7"/>
      <c r="DG23" s="7"/>
      <c r="DH23" s="8"/>
      <c r="DJ23" s="6" t="s">
        <v>29</v>
      </c>
      <c r="DK23" s="7"/>
      <c r="DL23" s="7"/>
      <c r="DM23" s="7"/>
      <c r="DN23" s="7"/>
      <c r="DO23" s="7"/>
      <c r="DP23" s="8"/>
      <c r="DR23" s="6" t="s">
        <v>29</v>
      </c>
      <c r="DS23" s="7"/>
      <c r="DT23" s="7"/>
      <c r="DU23" s="7"/>
      <c r="DV23" s="7"/>
      <c r="DW23" s="7"/>
      <c r="DX23" s="8"/>
      <c r="DZ23" s="6" t="s">
        <v>29</v>
      </c>
      <c r="EA23" s="7"/>
      <c r="EB23" s="7"/>
      <c r="EC23" s="7"/>
      <c r="ED23" s="7"/>
      <c r="EE23" s="7"/>
      <c r="EF23" s="8"/>
    </row>
    <row r="24" spans="2:136" ht="19" x14ac:dyDescent="0.25">
      <c r="B24" s="6" t="s">
        <v>50</v>
      </c>
      <c r="C24" s="7"/>
      <c r="D24" s="7"/>
      <c r="E24" s="7"/>
      <c r="F24" s="7"/>
      <c r="G24" s="7"/>
      <c r="H24" s="8"/>
      <c r="J24" s="6" t="s">
        <v>50</v>
      </c>
      <c r="K24" s="7"/>
      <c r="L24" s="7">
        <v>1</v>
      </c>
      <c r="M24" s="7"/>
      <c r="N24" s="7"/>
      <c r="O24" s="7"/>
      <c r="P24" s="8"/>
      <c r="R24" s="6" t="s">
        <v>50</v>
      </c>
      <c r="S24" s="7"/>
      <c r="T24" s="7">
        <v>5</v>
      </c>
      <c r="U24" s="7"/>
      <c r="V24" s="7"/>
      <c r="W24" s="7">
        <v>1</v>
      </c>
      <c r="X24" s="8"/>
      <c r="Z24" s="6" t="s">
        <v>50</v>
      </c>
      <c r="AA24" s="7"/>
      <c r="AB24" s="7">
        <v>23</v>
      </c>
      <c r="AC24" s="7"/>
      <c r="AD24" s="7"/>
      <c r="AE24" s="7"/>
      <c r="AF24" s="8"/>
      <c r="AH24" s="6" t="s">
        <v>50</v>
      </c>
      <c r="AI24" s="7"/>
      <c r="AJ24" s="7">
        <v>12</v>
      </c>
      <c r="AK24" s="7"/>
      <c r="AL24" s="7"/>
      <c r="AM24" s="7"/>
      <c r="AN24" s="8"/>
      <c r="AP24" s="6" t="s">
        <v>50</v>
      </c>
      <c r="AQ24" s="7"/>
      <c r="AR24" s="7"/>
      <c r="AS24" s="7"/>
      <c r="AT24" s="7"/>
      <c r="AU24" s="7"/>
      <c r="AV24" s="8"/>
      <c r="AX24" s="6" t="s">
        <v>50</v>
      </c>
      <c r="AY24" s="7"/>
      <c r="AZ24" s="7">
        <v>25</v>
      </c>
      <c r="BA24" s="7"/>
      <c r="BB24" s="7"/>
      <c r="BC24" s="7">
        <v>1</v>
      </c>
      <c r="BD24" s="8"/>
      <c r="BF24" s="6" t="s">
        <v>50</v>
      </c>
      <c r="BG24" s="7"/>
      <c r="BH24" s="7"/>
      <c r="BI24" s="7"/>
      <c r="BJ24" s="7"/>
      <c r="BK24" s="7"/>
      <c r="BL24" s="8"/>
      <c r="BN24" s="6" t="s">
        <v>50</v>
      </c>
      <c r="BO24" s="7"/>
      <c r="BP24" s="7"/>
      <c r="BQ24" s="7"/>
      <c r="BR24" s="7"/>
      <c r="BS24" s="7"/>
      <c r="BT24" s="8"/>
      <c r="BV24" s="6" t="s">
        <v>50</v>
      </c>
      <c r="BW24" s="7"/>
      <c r="BX24" s="7"/>
      <c r="BY24" s="7"/>
      <c r="BZ24" s="7"/>
      <c r="CA24" s="7"/>
      <c r="CB24" s="8"/>
      <c r="CD24" s="6" t="s">
        <v>50</v>
      </c>
      <c r="CE24" s="7"/>
      <c r="CF24" s="7"/>
      <c r="CG24" s="7"/>
      <c r="CH24" s="7"/>
      <c r="CI24" s="7"/>
      <c r="CJ24" s="8"/>
      <c r="CL24" s="6" t="s">
        <v>50</v>
      </c>
      <c r="CM24" s="7"/>
      <c r="CN24" s="7"/>
      <c r="CO24" s="7"/>
      <c r="CP24" s="7"/>
      <c r="CQ24" s="7"/>
      <c r="CR24" s="8"/>
      <c r="CT24" s="6" t="s">
        <v>50</v>
      </c>
      <c r="CU24" s="7"/>
      <c r="CV24" s="7"/>
      <c r="CW24" s="7"/>
      <c r="CX24" s="7"/>
      <c r="CY24" s="7"/>
      <c r="CZ24" s="8"/>
      <c r="DB24" s="6" t="s">
        <v>50</v>
      </c>
      <c r="DC24" s="7"/>
      <c r="DD24" s="7"/>
      <c r="DE24" s="7"/>
      <c r="DF24" s="7"/>
      <c r="DG24" s="7"/>
      <c r="DH24" s="8"/>
      <c r="DJ24" s="6" t="s">
        <v>50</v>
      </c>
      <c r="DK24" s="7"/>
      <c r="DL24" s="7"/>
      <c r="DM24" s="7"/>
      <c r="DN24" s="7"/>
      <c r="DO24" s="7"/>
      <c r="DP24" s="8"/>
      <c r="DR24" s="6" t="s">
        <v>50</v>
      </c>
      <c r="DS24" s="7"/>
      <c r="DT24" s="7"/>
      <c r="DU24" s="7"/>
      <c r="DV24" s="7"/>
      <c r="DW24" s="7"/>
      <c r="DX24" s="8"/>
      <c r="DZ24" s="6" t="s">
        <v>50</v>
      </c>
      <c r="EA24" s="7"/>
      <c r="EB24" s="7"/>
      <c r="EC24" s="7"/>
      <c r="ED24" s="7"/>
      <c r="EE24" s="7"/>
      <c r="EF24" s="8"/>
    </row>
    <row r="25" spans="2:136" x14ac:dyDescent="0.2">
      <c r="T25">
        <f>SUM(T5:T24)</f>
        <v>990</v>
      </c>
      <c r="AB25">
        <f>SUM(AB5:AB24)</f>
        <v>990</v>
      </c>
      <c r="AR25">
        <f>SUM(AR5:AR23)</f>
        <v>990</v>
      </c>
      <c r="AY25">
        <f>SUM(AY5:AY24)</f>
        <v>11</v>
      </c>
      <c r="AZ25">
        <f>SUM(AZ5:AZ24)</f>
        <v>990</v>
      </c>
    </row>
  </sheetData>
  <mergeCells count="68">
    <mergeCell ref="DZ2:EF2"/>
    <mergeCell ref="DZ3:EB3"/>
    <mergeCell ref="EC3:ED3"/>
    <mergeCell ref="EE3:EF3"/>
    <mergeCell ref="DJ2:DP2"/>
    <mergeCell ref="DJ3:DL3"/>
    <mergeCell ref="DM3:DN3"/>
    <mergeCell ref="DO3:DP3"/>
    <mergeCell ref="DR2:DX2"/>
    <mergeCell ref="DR3:DT3"/>
    <mergeCell ref="DU3:DV3"/>
    <mergeCell ref="DW3:DX3"/>
    <mergeCell ref="CT2:CZ2"/>
    <mergeCell ref="CT3:CV3"/>
    <mergeCell ref="CW3:CX3"/>
    <mergeCell ref="CY3:CZ3"/>
    <mergeCell ref="DB2:DH2"/>
    <mergeCell ref="DB3:DD3"/>
    <mergeCell ref="DE3:DF3"/>
    <mergeCell ref="DG3:DH3"/>
    <mergeCell ref="CD2:CJ2"/>
    <mergeCell ref="CD3:CF3"/>
    <mergeCell ref="CG3:CH3"/>
    <mergeCell ref="CI3:CJ3"/>
    <mergeCell ref="CL2:CR2"/>
    <mergeCell ref="CL3:CN3"/>
    <mergeCell ref="CO3:CP3"/>
    <mergeCell ref="CQ3:CR3"/>
    <mergeCell ref="BN2:BT2"/>
    <mergeCell ref="BN3:BP3"/>
    <mergeCell ref="BQ3:BR3"/>
    <mergeCell ref="BS3:BT3"/>
    <mergeCell ref="BV2:CB2"/>
    <mergeCell ref="BV3:BX3"/>
    <mergeCell ref="BY3:BZ3"/>
    <mergeCell ref="CA3:CB3"/>
    <mergeCell ref="AX3:AZ3"/>
    <mergeCell ref="BA3:BB3"/>
    <mergeCell ref="BC3:BD3"/>
    <mergeCell ref="BF2:BL2"/>
    <mergeCell ref="BF3:BH3"/>
    <mergeCell ref="BI3:BJ3"/>
    <mergeCell ref="BK3:BL3"/>
    <mergeCell ref="AY2:BC2"/>
    <mergeCell ref="AU3:AV3"/>
    <mergeCell ref="AI2:AM2"/>
    <mergeCell ref="AQ2:AU2"/>
    <mergeCell ref="W3:X3"/>
    <mergeCell ref="Z3:AB3"/>
    <mergeCell ref="AC3:AD3"/>
    <mergeCell ref="AE3:AF3"/>
    <mergeCell ref="S2:W2"/>
    <mergeCell ref="AA2:AE2"/>
    <mergeCell ref="AH3:AJ3"/>
    <mergeCell ref="AK3:AL3"/>
    <mergeCell ref="AM3:AN3"/>
    <mergeCell ref="AP3:AR3"/>
    <mergeCell ref="AS3:AT3"/>
    <mergeCell ref="O3:P3"/>
    <mergeCell ref="C2:G2"/>
    <mergeCell ref="K2:O2"/>
    <mergeCell ref="R3:T3"/>
    <mergeCell ref="U3:V3"/>
    <mergeCell ref="E3:F3"/>
    <mergeCell ref="B3:D3"/>
    <mergeCell ref="G3:H3"/>
    <mergeCell ref="J3:L3"/>
    <mergeCell ref="M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9"/>
  <sheetViews>
    <sheetView topLeftCell="H1" workbookViewId="0">
      <selection activeCell="V12" sqref="V12"/>
    </sheetView>
  </sheetViews>
  <sheetFormatPr baseColWidth="10" defaultRowHeight="16" x14ac:dyDescent="0.2"/>
  <cols>
    <col min="2" max="2" width="17" bestFit="1" customWidth="1"/>
    <col min="3" max="3" width="9.33203125" bestFit="1" customWidth="1"/>
    <col min="5" max="5" width="17" bestFit="1" customWidth="1"/>
    <col min="6" max="7" width="10.6640625" bestFit="1" customWidth="1"/>
    <col min="8" max="8" width="17" bestFit="1" customWidth="1"/>
    <col min="9" max="9" width="12.33203125" bestFit="1" customWidth="1"/>
    <col min="10" max="10" width="7.33203125" bestFit="1" customWidth="1"/>
    <col min="11" max="11" width="17" bestFit="1" customWidth="1"/>
    <col min="12" max="12" width="7.33203125" bestFit="1" customWidth="1"/>
    <col min="14" max="14" width="17" bestFit="1" customWidth="1"/>
    <col min="15" max="15" width="7.33203125" bestFit="1" customWidth="1"/>
    <col min="17" max="17" width="17" bestFit="1" customWidth="1"/>
    <col min="18" max="18" width="13.5" bestFit="1" customWidth="1"/>
  </cols>
  <sheetData>
    <row r="1" spans="2:22" ht="17" thickBot="1" x14ac:dyDescent="0.25"/>
    <row r="2" spans="2:22" ht="19" x14ac:dyDescent="0.25">
      <c r="B2" s="15" t="s">
        <v>2</v>
      </c>
      <c r="C2" s="21" t="s">
        <v>49</v>
      </c>
      <c r="E2" s="15" t="s">
        <v>2</v>
      </c>
      <c r="F2" s="19" t="s">
        <v>3</v>
      </c>
      <c r="H2" s="15" t="s">
        <v>2</v>
      </c>
      <c r="I2" s="16" t="s">
        <v>5</v>
      </c>
      <c r="K2" s="15" t="s">
        <v>2</v>
      </c>
      <c r="L2" s="17" t="s">
        <v>6</v>
      </c>
      <c r="N2" s="15" t="s">
        <v>2</v>
      </c>
      <c r="O2" s="20" t="s">
        <v>8</v>
      </c>
      <c r="Q2" s="15" t="s">
        <v>2</v>
      </c>
      <c r="R2" s="18" t="s">
        <v>9</v>
      </c>
      <c r="U2" s="51" t="s">
        <v>3</v>
      </c>
      <c r="V2" s="52" t="s">
        <v>8</v>
      </c>
    </row>
    <row r="3" spans="2:22" ht="19" x14ac:dyDescent="0.25">
      <c r="B3" s="6" t="s">
        <v>10</v>
      </c>
      <c r="C3" s="8">
        <f t="shared" ref="C3:C22" si="0">F40</f>
        <v>7</v>
      </c>
      <c r="E3" s="6" t="s">
        <v>10</v>
      </c>
      <c r="F3" s="8">
        <f>'1º Vuelta'!D5+'1º Vuelta'!L5+'1º Vuelta'!T5+'1º Vuelta'!AB5+'1º Vuelta'!AJ5+'1º Vuelta'!AR5+'1º Vuelta'!AZ5+'1º Vuelta'!BH5+'1º Vuelta'!BP5+'1º Vuelta'!BX5+'1º Vuelta'!CF5+'1º Vuelta'!CN5+'1º Vuelta'!CV5+'1º Vuelta'!DD5+'1º Vuelta'!DL5+'1º Vuelta'!DT5+'1º Vuelta'!EB5</f>
        <v>630</v>
      </c>
      <c r="H3" s="6" t="s">
        <v>10</v>
      </c>
      <c r="I3" s="8">
        <f>'1º Vuelta'!E5+'1º Vuelta'!M5+'1º Vuelta'!U5+'1º Vuelta'!AC5+'1º Vuelta'!AK5+'1º Vuelta'!AS5+'1º Vuelta'!BA5+'1º Vuelta'!BI5+'1º Vuelta'!BQ5+'1º Vuelta'!BY5+'1º Vuelta'!CG5+'1º Vuelta'!CO5+'1º Vuelta'!CW5+'1º Vuelta'!DE5+'1º Vuelta'!DM5+'1º Vuelta'!DU5+'1º Vuelta'!EC5</f>
        <v>0</v>
      </c>
      <c r="K3" s="6" t="s">
        <v>10</v>
      </c>
      <c r="L3" s="8">
        <f>'1º Vuelta'!F5+'1º Vuelta'!N5+'1º Vuelta'!V5+'1º Vuelta'!AD5+'1º Vuelta'!AL5+'1º Vuelta'!AT5+'1º Vuelta'!BB5+'1º Vuelta'!BJ5+'1º Vuelta'!BR5+'1º Vuelta'!BZ5+'1º Vuelta'!CH5+'1º Vuelta'!CP5+'1º Vuelta'!CX5+'1º Vuelta'!DF5+'1º Vuelta'!DN5+'1º Vuelta'!DV5+'1º Vuelta'!ED5</f>
        <v>0</v>
      </c>
      <c r="N3" s="6" t="s">
        <v>10</v>
      </c>
      <c r="O3" s="8">
        <f>'1º Vuelta'!G5+'1º Vuelta'!O5+'1º Vuelta'!W5+'1º Vuelta'!AE5+'1º Vuelta'!AM5+'1º Vuelta'!AU5+'1º Vuelta'!BC5+'1º Vuelta'!BK5+'1º Vuelta'!BS5+'1º Vuelta'!CA5+'1º Vuelta'!CI5+'1º Vuelta'!CQ5+'1º Vuelta'!CY5+'1º Vuelta'!DG5+'1º Vuelta'!DO5+'1º Vuelta'!DW5+'1º Vuelta'!EE5</f>
        <v>0</v>
      </c>
      <c r="Q3" s="6" t="s">
        <v>10</v>
      </c>
      <c r="R3" s="8">
        <f>'1º Vuelta'!H5+'1º Vuelta'!P5+'1º Vuelta'!X5+'1º Vuelta'!AF5+'1º Vuelta'!AN5+'1º Vuelta'!AV5+'1º Vuelta'!BD5+'1º Vuelta'!BL5+'1º Vuelta'!BT5+'1º Vuelta'!CB5+'1º Vuelta'!CJ5+'1º Vuelta'!CR5+'1º Vuelta'!CZ5+'1º Vuelta'!DH5+'1º Vuelta'!DP5+'1º Vuelta'!DX5+'1º Vuelta'!EF5</f>
        <v>0</v>
      </c>
      <c r="U3" s="50" t="s">
        <v>99</v>
      </c>
      <c r="V3" s="22">
        <v>2</v>
      </c>
    </row>
    <row r="4" spans="2:22" ht="19" x14ac:dyDescent="0.25">
      <c r="B4" s="6" t="s">
        <v>11</v>
      </c>
      <c r="C4" s="8">
        <f t="shared" si="0"/>
        <v>0</v>
      </c>
      <c r="E4" s="6" t="s">
        <v>11</v>
      </c>
      <c r="F4" s="8">
        <f>'1º Vuelta'!D6+'1º Vuelta'!L6+'1º Vuelta'!T6+'1º Vuelta'!AB6+'1º Vuelta'!AJ6+'1º Vuelta'!AR6+'1º Vuelta'!AZ6+'1º Vuelta'!BH6+'1º Vuelta'!BP6+'1º Vuelta'!BX6+'1º Vuelta'!CF6+'1º Vuelta'!CN6+'1º Vuelta'!CV6+'1º Vuelta'!DD6+'1º Vuelta'!DL6+'1º Vuelta'!DT6+'1º Vuelta'!EB6</f>
        <v>0</v>
      </c>
      <c r="H4" s="6" t="s">
        <v>11</v>
      </c>
      <c r="I4" s="8">
        <f>'1º Vuelta'!E6+'1º Vuelta'!M6+'1º Vuelta'!U6+'1º Vuelta'!AC6+'1º Vuelta'!AK6+'1º Vuelta'!AS6+'1º Vuelta'!BA6+'1º Vuelta'!BI6+'1º Vuelta'!BQ6+'1º Vuelta'!BY6+'1º Vuelta'!CG6+'1º Vuelta'!CO6+'1º Vuelta'!CW6+'1º Vuelta'!DE6+'1º Vuelta'!DM6+'1º Vuelta'!DU6+'1º Vuelta'!EC6</f>
        <v>0</v>
      </c>
      <c r="K4" s="6" t="s">
        <v>11</v>
      </c>
      <c r="L4" s="8">
        <f>'1º Vuelta'!F6+'1º Vuelta'!N6+'1º Vuelta'!V6+'1º Vuelta'!AD6+'1º Vuelta'!AL6+'1º Vuelta'!AT6+'1º Vuelta'!BB6+'1º Vuelta'!BJ6+'1º Vuelta'!BR6+'1º Vuelta'!BZ6+'1º Vuelta'!CH6+'1º Vuelta'!CP6+'1º Vuelta'!CX6+'1º Vuelta'!DF6+'1º Vuelta'!DN6+'1º Vuelta'!DV6+'1º Vuelta'!ED6</f>
        <v>0</v>
      </c>
      <c r="N4" s="6" t="s">
        <v>11</v>
      </c>
      <c r="O4" s="8">
        <f>'1º Vuelta'!G6+'1º Vuelta'!O6+'1º Vuelta'!W6+'1º Vuelta'!AE6+'1º Vuelta'!AM6+'1º Vuelta'!AU6+'1º Vuelta'!BC6+'1º Vuelta'!BK6+'1º Vuelta'!BS6+'1º Vuelta'!CA6+'1º Vuelta'!CI6+'1º Vuelta'!CQ6+'1º Vuelta'!CY6+'1º Vuelta'!DG6+'1º Vuelta'!DO6+'1º Vuelta'!DW6+'1º Vuelta'!EE6</f>
        <v>0</v>
      </c>
      <c r="Q4" s="6" t="s">
        <v>11</v>
      </c>
      <c r="R4" s="8">
        <f>'1º Vuelta'!H6+'1º Vuelta'!P6+'1º Vuelta'!X6+'1º Vuelta'!AF6+'1º Vuelta'!AN6+'1º Vuelta'!AV6+'1º Vuelta'!BD6+'1º Vuelta'!BL6+'1º Vuelta'!BT6+'1º Vuelta'!CB6+'1º Vuelta'!CJ6+'1º Vuelta'!CR6+'1º Vuelta'!CZ6+'1º Vuelta'!DH6+'1º Vuelta'!DP6+'1º Vuelta'!DX6+'1º Vuelta'!EF6</f>
        <v>0</v>
      </c>
      <c r="U4" s="50" t="s">
        <v>100</v>
      </c>
      <c r="V4" s="22">
        <v>1</v>
      </c>
    </row>
    <row r="5" spans="2:22" ht="19" x14ac:dyDescent="0.25">
      <c r="B5" s="6" t="s">
        <v>12</v>
      </c>
      <c r="C5" s="8">
        <f t="shared" si="0"/>
        <v>6</v>
      </c>
      <c r="E5" s="6" t="s">
        <v>12</v>
      </c>
      <c r="F5" s="8">
        <f>'1º Vuelta'!D7+'1º Vuelta'!L7+'1º Vuelta'!T7+'1º Vuelta'!AB7+'1º Vuelta'!AJ7+'1º Vuelta'!AR7+'1º Vuelta'!AZ7+'1º Vuelta'!BH7+'1º Vuelta'!BP7+'1º Vuelta'!BX7+'1º Vuelta'!CF7+'1º Vuelta'!CN7+'1º Vuelta'!CV7+'1º Vuelta'!DD7+'1º Vuelta'!DL7+'1º Vuelta'!DT7+'1º Vuelta'!EB7</f>
        <v>467</v>
      </c>
      <c r="H5" s="6" t="s">
        <v>12</v>
      </c>
      <c r="I5" s="8">
        <f>'1º Vuelta'!E7+'1º Vuelta'!M7+'1º Vuelta'!U7+'1º Vuelta'!AC7+'1º Vuelta'!AK7+'1º Vuelta'!AS7+'1º Vuelta'!BA7+'1º Vuelta'!BI7+'1º Vuelta'!BQ7+'1º Vuelta'!BY7+'1º Vuelta'!CG7+'1º Vuelta'!CO7+'1º Vuelta'!CW7+'1º Vuelta'!DE7+'1º Vuelta'!DM7+'1º Vuelta'!DU7+'1º Vuelta'!EC7</f>
        <v>1</v>
      </c>
      <c r="K5" s="6" t="s">
        <v>12</v>
      </c>
      <c r="L5" s="8">
        <f>'1º Vuelta'!F7+'1º Vuelta'!N7+'1º Vuelta'!V7+'1º Vuelta'!AD7+'1º Vuelta'!AL7+'1º Vuelta'!AT7+'1º Vuelta'!BB7+'1º Vuelta'!BJ7+'1º Vuelta'!BR7+'1º Vuelta'!BZ7+'1º Vuelta'!CH7+'1º Vuelta'!CP7+'1º Vuelta'!CX7+'1º Vuelta'!DF7+'1º Vuelta'!DN7+'1º Vuelta'!DV7+'1º Vuelta'!ED7</f>
        <v>0</v>
      </c>
      <c r="N5" s="6" t="s">
        <v>12</v>
      </c>
      <c r="O5" s="8">
        <f>'1º Vuelta'!G7+'1º Vuelta'!O7+'1º Vuelta'!W7+'1º Vuelta'!AE7+'1º Vuelta'!AM7+'1º Vuelta'!AU7+'1º Vuelta'!BC7+'1º Vuelta'!BK7+'1º Vuelta'!BS7+'1º Vuelta'!CA7+'1º Vuelta'!CI7+'1º Vuelta'!CQ7+'1º Vuelta'!CY7+'1º Vuelta'!DG7+'1º Vuelta'!DO7+'1º Vuelta'!DW7+'1º Vuelta'!EE7</f>
        <v>1</v>
      </c>
      <c r="Q5" s="6" t="s">
        <v>12</v>
      </c>
      <c r="R5" s="8">
        <f>'1º Vuelta'!H7+'1º Vuelta'!P7+'1º Vuelta'!X7+'1º Vuelta'!AF7+'1º Vuelta'!AN7+'1º Vuelta'!AV7+'1º Vuelta'!BD7+'1º Vuelta'!BL7+'1º Vuelta'!BT7+'1º Vuelta'!CB7+'1º Vuelta'!CJ7+'1º Vuelta'!CR7+'1º Vuelta'!CZ7+'1º Vuelta'!DH7+'1º Vuelta'!DP7+'1º Vuelta'!DX7+'1º Vuelta'!EF7</f>
        <v>0</v>
      </c>
      <c r="U5" s="50" t="s">
        <v>101</v>
      </c>
      <c r="V5" s="22">
        <v>2</v>
      </c>
    </row>
    <row r="6" spans="2:22" ht="19" x14ac:dyDescent="0.25">
      <c r="B6" s="6" t="s">
        <v>13</v>
      </c>
      <c r="C6" s="8">
        <f t="shared" si="0"/>
        <v>0</v>
      </c>
      <c r="E6" s="6" t="s">
        <v>13</v>
      </c>
      <c r="F6" s="8">
        <f>'1º Vuelta'!D8+'1º Vuelta'!L8+'1º Vuelta'!T8+'1º Vuelta'!AB8+'1º Vuelta'!AJ8+'1º Vuelta'!AR8+'1º Vuelta'!AZ8+'1º Vuelta'!BH8+'1º Vuelta'!BP8+'1º Vuelta'!BX8+'1º Vuelta'!CF8+'1º Vuelta'!CN8+'1º Vuelta'!CV8+'1º Vuelta'!DD8+'1º Vuelta'!DL8+'1º Vuelta'!DT8+'1º Vuelta'!EB8</f>
        <v>0</v>
      </c>
      <c r="H6" s="6" t="s">
        <v>13</v>
      </c>
      <c r="I6" s="8">
        <f>'1º Vuelta'!E8+'1º Vuelta'!M8+'1º Vuelta'!U8+'1º Vuelta'!AC8+'1º Vuelta'!AK8+'1º Vuelta'!AS8+'1º Vuelta'!BA8+'1º Vuelta'!BI8+'1º Vuelta'!BQ8+'1º Vuelta'!BY8+'1º Vuelta'!CG8+'1º Vuelta'!CO8+'1º Vuelta'!CW8+'1º Vuelta'!DE8+'1º Vuelta'!DM8+'1º Vuelta'!DU8+'1º Vuelta'!EC8</f>
        <v>0</v>
      </c>
      <c r="K6" s="6" t="s">
        <v>13</v>
      </c>
      <c r="L6" s="8">
        <f>'1º Vuelta'!F8+'1º Vuelta'!N8+'1º Vuelta'!V8+'1º Vuelta'!AD8+'1º Vuelta'!AL8+'1º Vuelta'!AT8+'1º Vuelta'!BB8+'1º Vuelta'!BJ8+'1º Vuelta'!BR8+'1º Vuelta'!BZ8+'1º Vuelta'!CH8+'1º Vuelta'!CP8+'1º Vuelta'!CX8+'1º Vuelta'!DF8+'1º Vuelta'!DN8+'1º Vuelta'!DV8+'1º Vuelta'!ED8</f>
        <v>0</v>
      </c>
      <c r="N6" s="6" t="s">
        <v>13</v>
      </c>
      <c r="O6" s="8">
        <f>'1º Vuelta'!G8+'1º Vuelta'!O8+'1º Vuelta'!W8+'1º Vuelta'!AE8+'1º Vuelta'!AM8+'1º Vuelta'!AU8+'1º Vuelta'!BC8+'1º Vuelta'!BK8+'1º Vuelta'!BS8+'1º Vuelta'!CA8+'1º Vuelta'!CI8+'1º Vuelta'!CQ8+'1º Vuelta'!CY8+'1º Vuelta'!DG8+'1º Vuelta'!DO8+'1º Vuelta'!DW8+'1º Vuelta'!EE8</f>
        <v>0</v>
      </c>
      <c r="Q6" s="6" t="s">
        <v>13</v>
      </c>
      <c r="R6" s="8">
        <f>'1º Vuelta'!H8+'1º Vuelta'!P8+'1º Vuelta'!X8+'1º Vuelta'!AF8+'1º Vuelta'!AN8+'1º Vuelta'!AV8+'1º Vuelta'!BD8+'1º Vuelta'!BL8+'1º Vuelta'!BT8+'1º Vuelta'!CB8+'1º Vuelta'!CJ8+'1º Vuelta'!CR8+'1º Vuelta'!CZ8+'1º Vuelta'!DH8+'1º Vuelta'!DP8+'1º Vuelta'!DX8+'1º Vuelta'!EF8</f>
        <v>0</v>
      </c>
      <c r="U6" s="50" t="s">
        <v>102</v>
      </c>
      <c r="V6" s="22">
        <v>1</v>
      </c>
    </row>
    <row r="7" spans="2:22" ht="19" x14ac:dyDescent="0.25">
      <c r="B7" s="6" t="s">
        <v>14</v>
      </c>
      <c r="C7" s="8">
        <f t="shared" si="0"/>
        <v>2</v>
      </c>
      <c r="E7" s="6" t="s">
        <v>14</v>
      </c>
      <c r="F7" s="8">
        <f>'1º Vuelta'!D9+'1º Vuelta'!L9+'1º Vuelta'!T9+'1º Vuelta'!AB9+'1º Vuelta'!AJ9+'1º Vuelta'!AR9+'1º Vuelta'!AZ9+'1º Vuelta'!BH9+'1º Vuelta'!BP9+'1º Vuelta'!BX9+'1º Vuelta'!CF9+'1º Vuelta'!CN9+'1º Vuelta'!CV9+'1º Vuelta'!DD9+'1º Vuelta'!DL9+'1º Vuelta'!DT9+'1º Vuelta'!EB9</f>
        <v>236</v>
      </c>
      <c r="H7" s="6" t="s">
        <v>14</v>
      </c>
      <c r="I7" s="8">
        <f>'1º Vuelta'!E9+'1º Vuelta'!M9+'1º Vuelta'!U9+'1º Vuelta'!AC9+'1º Vuelta'!AK9+'1º Vuelta'!AS9+'1º Vuelta'!BA9+'1º Vuelta'!BI9+'1º Vuelta'!BQ9+'1º Vuelta'!BY9+'1º Vuelta'!CG9+'1º Vuelta'!CO9+'1º Vuelta'!CW9+'1º Vuelta'!DE9+'1º Vuelta'!DM9+'1º Vuelta'!DU9+'1º Vuelta'!EC9</f>
        <v>0</v>
      </c>
      <c r="K7" s="6" t="s">
        <v>14</v>
      </c>
      <c r="L7" s="8">
        <f>'1º Vuelta'!F9+'1º Vuelta'!N9+'1º Vuelta'!V9+'1º Vuelta'!AD9+'1º Vuelta'!AL9+'1º Vuelta'!AT9+'1º Vuelta'!BB9+'1º Vuelta'!BJ9+'1º Vuelta'!BR9+'1º Vuelta'!BZ9+'1º Vuelta'!CH9+'1º Vuelta'!CP9+'1º Vuelta'!CX9+'1º Vuelta'!DF9+'1º Vuelta'!DN9+'1º Vuelta'!DV9+'1º Vuelta'!ED9</f>
        <v>0</v>
      </c>
      <c r="N7" s="6" t="s">
        <v>14</v>
      </c>
      <c r="O7" s="8">
        <f>'1º Vuelta'!G9+'1º Vuelta'!O9+'1º Vuelta'!W9+'1º Vuelta'!AE9+'1º Vuelta'!AM9+'1º Vuelta'!AU9+'1º Vuelta'!BC9+'1º Vuelta'!BK9+'1º Vuelta'!BS9+'1º Vuelta'!CA9+'1º Vuelta'!CI9+'1º Vuelta'!CQ9+'1º Vuelta'!CY9+'1º Vuelta'!DG9+'1º Vuelta'!DO9+'1º Vuelta'!DW9+'1º Vuelta'!EE9</f>
        <v>0</v>
      </c>
      <c r="Q7" s="6" t="s">
        <v>14</v>
      </c>
      <c r="R7" s="8">
        <f>'1º Vuelta'!H9+'1º Vuelta'!P9+'1º Vuelta'!X9+'1º Vuelta'!AF9+'1º Vuelta'!AN9+'1º Vuelta'!AV9+'1º Vuelta'!BD9+'1º Vuelta'!BL9+'1º Vuelta'!BT9+'1º Vuelta'!CB9+'1º Vuelta'!CJ9+'1º Vuelta'!CR9+'1º Vuelta'!CZ9+'1º Vuelta'!DH9+'1º Vuelta'!DP9+'1º Vuelta'!DX9+'1º Vuelta'!EF9</f>
        <v>0</v>
      </c>
      <c r="U7" s="50" t="s">
        <v>103</v>
      </c>
      <c r="V7" s="22">
        <v>0</v>
      </c>
    </row>
    <row r="8" spans="2:22" ht="19" x14ac:dyDescent="0.25">
      <c r="B8" s="6" t="s">
        <v>15</v>
      </c>
      <c r="C8" s="8">
        <f t="shared" si="0"/>
        <v>7</v>
      </c>
      <c r="E8" s="6" t="s">
        <v>15</v>
      </c>
      <c r="F8" s="8">
        <f>'1º Vuelta'!D10+'1º Vuelta'!L10+'1º Vuelta'!T10+'1º Vuelta'!AB10+'1º Vuelta'!AJ10+'1º Vuelta'!AR10+'1º Vuelta'!AZ10+'1º Vuelta'!BH10+'1º Vuelta'!BP10+'1º Vuelta'!BX10+'1º Vuelta'!CF10+'1º Vuelta'!CN10+'1º Vuelta'!CV10+'1º Vuelta'!DD10+'1º Vuelta'!DL10+'1º Vuelta'!DT10+'1º Vuelta'!EB10</f>
        <v>619</v>
      </c>
      <c r="H8" s="6" t="s">
        <v>15</v>
      </c>
      <c r="I8" s="8">
        <f>'1º Vuelta'!E10+'1º Vuelta'!M10+'1º Vuelta'!U10+'1º Vuelta'!AC10+'1º Vuelta'!AK10+'1º Vuelta'!AS10+'1º Vuelta'!BA10+'1º Vuelta'!BI10+'1º Vuelta'!BQ10+'1º Vuelta'!BY10+'1º Vuelta'!CG10+'1º Vuelta'!CO10+'1º Vuelta'!CW10+'1º Vuelta'!DE10+'1º Vuelta'!DM10+'1º Vuelta'!DU10+'1º Vuelta'!EC10</f>
        <v>0</v>
      </c>
      <c r="K8" s="6" t="s">
        <v>15</v>
      </c>
      <c r="L8" s="8">
        <f>'1º Vuelta'!F10+'1º Vuelta'!N10+'1º Vuelta'!V10+'1º Vuelta'!AD10+'1º Vuelta'!AL10+'1º Vuelta'!AT10+'1º Vuelta'!BB10+'1º Vuelta'!BJ10+'1º Vuelta'!BR10+'1º Vuelta'!BZ10+'1º Vuelta'!CH10+'1º Vuelta'!CP10+'1º Vuelta'!CX10+'1º Vuelta'!DF10+'1º Vuelta'!DN10+'1º Vuelta'!DV10+'1º Vuelta'!ED10</f>
        <v>0</v>
      </c>
      <c r="N8" s="6" t="s">
        <v>15</v>
      </c>
      <c r="O8" s="8">
        <f>'1º Vuelta'!G10+'1º Vuelta'!O10+'1º Vuelta'!W10+'1º Vuelta'!AE10+'1º Vuelta'!AM10+'1º Vuelta'!AU10+'1º Vuelta'!BC10+'1º Vuelta'!BK10+'1º Vuelta'!BS10+'1º Vuelta'!CA10+'1º Vuelta'!CI10+'1º Vuelta'!CQ10+'1º Vuelta'!CY10+'1º Vuelta'!DG10+'1º Vuelta'!DO10+'1º Vuelta'!DW10+'1º Vuelta'!EE10</f>
        <v>0</v>
      </c>
      <c r="Q8" s="6" t="s">
        <v>15</v>
      </c>
      <c r="R8" s="8">
        <f>'1º Vuelta'!H10+'1º Vuelta'!P10+'1º Vuelta'!X10+'1º Vuelta'!AF10+'1º Vuelta'!AN10+'1º Vuelta'!AV10+'1º Vuelta'!BD10+'1º Vuelta'!BL10+'1º Vuelta'!BT10+'1º Vuelta'!CB10+'1º Vuelta'!CJ10+'1º Vuelta'!CR10+'1º Vuelta'!CZ10+'1º Vuelta'!DH10+'1º Vuelta'!DP10+'1º Vuelta'!DX10+'1º Vuelta'!EF10</f>
        <v>0</v>
      </c>
      <c r="U8" s="50" t="s">
        <v>104</v>
      </c>
      <c r="V8" s="22">
        <v>2</v>
      </c>
    </row>
    <row r="9" spans="2:22" ht="19" x14ac:dyDescent="0.25">
      <c r="B9" s="6" t="s">
        <v>16</v>
      </c>
      <c r="C9" s="8">
        <f t="shared" si="0"/>
        <v>6</v>
      </c>
      <c r="E9" s="6" t="s">
        <v>16</v>
      </c>
      <c r="F9" s="8">
        <f>'1º Vuelta'!D11+'1º Vuelta'!L11+'1º Vuelta'!T11+'1º Vuelta'!AB11+'1º Vuelta'!AJ11+'1º Vuelta'!AR11+'1º Vuelta'!AZ11+'1º Vuelta'!BH11+'1º Vuelta'!BP11+'1º Vuelta'!BX11+'1º Vuelta'!CF11+'1º Vuelta'!CN11+'1º Vuelta'!CV11+'1º Vuelta'!DD11+'1º Vuelta'!DL11+'1º Vuelta'!DT11+'1º Vuelta'!EB11</f>
        <v>565</v>
      </c>
      <c r="H9" s="6" t="s">
        <v>16</v>
      </c>
      <c r="I9" s="8">
        <f>'1º Vuelta'!E11+'1º Vuelta'!M11+'1º Vuelta'!U11+'1º Vuelta'!AC11+'1º Vuelta'!AK11+'1º Vuelta'!AS11+'1º Vuelta'!BA11+'1º Vuelta'!BI11+'1º Vuelta'!BQ11+'1º Vuelta'!BY11+'1º Vuelta'!CG11+'1º Vuelta'!CO11+'1º Vuelta'!CW11+'1º Vuelta'!DE11+'1º Vuelta'!DM11+'1º Vuelta'!DU11+'1º Vuelta'!EC11</f>
        <v>1</v>
      </c>
      <c r="K9" s="6" t="s">
        <v>16</v>
      </c>
      <c r="L9" s="8">
        <f>'1º Vuelta'!F11+'1º Vuelta'!N11+'1º Vuelta'!V11+'1º Vuelta'!AD11+'1º Vuelta'!AL11+'1º Vuelta'!AT11+'1º Vuelta'!BB11+'1º Vuelta'!BJ11+'1º Vuelta'!BR11+'1º Vuelta'!BZ11+'1º Vuelta'!CH11+'1º Vuelta'!CP11+'1º Vuelta'!CX11+'1º Vuelta'!DF11+'1º Vuelta'!DN11+'1º Vuelta'!DV11+'1º Vuelta'!ED11</f>
        <v>0</v>
      </c>
      <c r="N9" s="6" t="s">
        <v>16</v>
      </c>
      <c r="O9" s="8">
        <f>'1º Vuelta'!G11+'1º Vuelta'!O11+'1º Vuelta'!W11+'1º Vuelta'!AE11+'1º Vuelta'!AM11+'1º Vuelta'!AU11+'1º Vuelta'!BC11+'1º Vuelta'!BK11+'1º Vuelta'!BS11+'1º Vuelta'!CA11+'1º Vuelta'!CI11+'1º Vuelta'!CQ11+'1º Vuelta'!CY11+'1º Vuelta'!DG11+'1º Vuelta'!DO11+'1º Vuelta'!DW11+'1º Vuelta'!EE11</f>
        <v>1</v>
      </c>
      <c r="Q9" s="6" t="s">
        <v>16</v>
      </c>
      <c r="R9" s="8">
        <f>'1º Vuelta'!H11+'1º Vuelta'!P11+'1º Vuelta'!X11+'1º Vuelta'!AF11+'1º Vuelta'!AN11+'1º Vuelta'!AV11+'1º Vuelta'!BD11+'1º Vuelta'!BL11+'1º Vuelta'!BT11+'1º Vuelta'!CB11+'1º Vuelta'!CJ11+'1º Vuelta'!CR11+'1º Vuelta'!CZ11+'1º Vuelta'!DH11+'1º Vuelta'!DP11+'1º Vuelta'!DX11+'1º Vuelta'!EF11</f>
        <v>0</v>
      </c>
      <c r="U9" s="50" t="s">
        <v>105</v>
      </c>
      <c r="V9" s="22">
        <v>0</v>
      </c>
    </row>
    <row r="10" spans="2:22" ht="19" x14ac:dyDescent="0.25">
      <c r="B10" s="6" t="s">
        <v>17</v>
      </c>
      <c r="C10" s="8">
        <f t="shared" si="0"/>
        <v>2</v>
      </c>
      <c r="E10" s="6" t="s">
        <v>17</v>
      </c>
      <c r="F10" s="8">
        <f>'1º Vuelta'!D12+'1º Vuelta'!L12+'1º Vuelta'!T12+'1º Vuelta'!AB12+'1º Vuelta'!AJ12+'1º Vuelta'!AR12+'1º Vuelta'!AZ12+'1º Vuelta'!BH12+'1º Vuelta'!BP12+'1º Vuelta'!BX12+'1º Vuelta'!CF12+'1º Vuelta'!CN12+'1º Vuelta'!CV12+'1º Vuelta'!DD12+'1º Vuelta'!DL12+'1º Vuelta'!DT12+'1º Vuelta'!EB12</f>
        <v>211</v>
      </c>
      <c r="H10" s="6" t="s">
        <v>17</v>
      </c>
      <c r="I10" s="8">
        <f>'1º Vuelta'!E12+'1º Vuelta'!M12+'1º Vuelta'!U12+'1º Vuelta'!AC12+'1º Vuelta'!AK12+'1º Vuelta'!AS12+'1º Vuelta'!BA12+'1º Vuelta'!BI12+'1º Vuelta'!BQ12+'1º Vuelta'!BY12+'1º Vuelta'!CG12+'1º Vuelta'!CO12+'1º Vuelta'!CW12+'1º Vuelta'!DE12+'1º Vuelta'!DM12+'1º Vuelta'!DU12+'1º Vuelta'!EC12</f>
        <v>0</v>
      </c>
      <c r="K10" s="6" t="s">
        <v>17</v>
      </c>
      <c r="L10" s="8">
        <f>'1º Vuelta'!F12+'1º Vuelta'!N12+'1º Vuelta'!V12+'1º Vuelta'!AD12+'1º Vuelta'!AL12+'1º Vuelta'!AT12+'1º Vuelta'!BB12+'1º Vuelta'!BJ12+'1º Vuelta'!BR12+'1º Vuelta'!BZ12+'1º Vuelta'!CH12+'1º Vuelta'!CP12+'1º Vuelta'!CX12+'1º Vuelta'!DF12+'1º Vuelta'!DN12+'1º Vuelta'!DV12+'1º Vuelta'!ED12</f>
        <v>0</v>
      </c>
      <c r="N10" s="6" t="s">
        <v>17</v>
      </c>
      <c r="O10" s="8">
        <f>'1º Vuelta'!G12+'1º Vuelta'!O12+'1º Vuelta'!W12+'1º Vuelta'!AE12+'1º Vuelta'!AM12+'1º Vuelta'!AU12+'1º Vuelta'!BC12+'1º Vuelta'!BK12+'1º Vuelta'!BS12+'1º Vuelta'!CA12+'1º Vuelta'!CI12+'1º Vuelta'!CQ12+'1º Vuelta'!CY12+'1º Vuelta'!DG12+'1º Vuelta'!DO12+'1º Vuelta'!DW12+'1º Vuelta'!EE12</f>
        <v>1</v>
      </c>
      <c r="Q10" s="6" t="s">
        <v>17</v>
      </c>
      <c r="R10" s="8">
        <f>'1º Vuelta'!H12+'1º Vuelta'!P12+'1º Vuelta'!X12+'1º Vuelta'!AF12+'1º Vuelta'!AN12+'1º Vuelta'!AV12+'1º Vuelta'!BD12+'1º Vuelta'!BL12+'1º Vuelta'!BT12+'1º Vuelta'!CB12+'1º Vuelta'!CJ12+'1º Vuelta'!CR12+'1º Vuelta'!CZ12+'1º Vuelta'!DH12+'1º Vuelta'!DP12+'1º Vuelta'!DX12+'1º Vuelta'!EF12</f>
        <v>0</v>
      </c>
      <c r="U10" s="50" t="s">
        <v>106</v>
      </c>
      <c r="V10" s="22">
        <v>1</v>
      </c>
    </row>
    <row r="11" spans="2:22" ht="19" x14ac:dyDescent="0.25">
      <c r="B11" s="6" t="s">
        <v>18</v>
      </c>
      <c r="C11" s="8">
        <f t="shared" si="0"/>
        <v>6</v>
      </c>
      <c r="E11" s="6" t="s">
        <v>18</v>
      </c>
      <c r="F11" s="8">
        <f>'1º Vuelta'!D13+'1º Vuelta'!L13+'1º Vuelta'!T13+'1º Vuelta'!AB13+'1º Vuelta'!AJ13+'1º Vuelta'!AR13+'1º Vuelta'!AZ13+'1º Vuelta'!BH13+'1º Vuelta'!BP13+'1º Vuelta'!BX13+'1º Vuelta'!CF13+'1º Vuelta'!CN13+'1º Vuelta'!CV13+'1º Vuelta'!DD13+'1º Vuelta'!DL13+'1º Vuelta'!DT13+'1º Vuelta'!EB13</f>
        <v>495</v>
      </c>
      <c r="H11" s="6" t="s">
        <v>18</v>
      </c>
      <c r="I11" s="8">
        <f>'1º Vuelta'!E13+'1º Vuelta'!M13+'1º Vuelta'!U13+'1º Vuelta'!AC13+'1º Vuelta'!AK13+'1º Vuelta'!AS13+'1º Vuelta'!BA13+'1º Vuelta'!BI13+'1º Vuelta'!BQ13+'1º Vuelta'!BY13+'1º Vuelta'!CG13+'1º Vuelta'!CO13+'1º Vuelta'!CW13+'1º Vuelta'!DE13+'1º Vuelta'!DM13+'1º Vuelta'!DU13+'1º Vuelta'!EC13</f>
        <v>1</v>
      </c>
      <c r="K11" s="6" t="s">
        <v>18</v>
      </c>
      <c r="L11" s="8">
        <f>'1º Vuelta'!F13+'1º Vuelta'!N13+'1º Vuelta'!V13+'1º Vuelta'!AD13+'1º Vuelta'!AL13+'1º Vuelta'!AT13+'1º Vuelta'!BB13+'1º Vuelta'!BJ13+'1º Vuelta'!BR13+'1º Vuelta'!BZ13+'1º Vuelta'!CH13+'1º Vuelta'!CP13+'1º Vuelta'!CX13+'1º Vuelta'!DF13+'1º Vuelta'!DN13+'1º Vuelta'!DV13+'1º Vuelta'!ED13</f>
        <v>0</v>
      </c>
      <c r="N11" s="6" t="s">
        <v>18</v>
      </c>
      <c r="O11" s="8">
        <f>'1º Vuelta'!G13+'1º Vuelta'!O13+'1º Vuelta'!W13+'1º Vuelta'!AE13+'1º Vuelta'!AM13+'1º Vuelta'!AU13+'1º Vuelta'!BC13+'1º Vuelta'!BK13+'1º Vuelta'!BS13+'1º Vuelta'!CA13+'1º Vuelta'!CI13+'1º Vuelta'!CQ13+'1º Vuelta'!CY13+'1º Vuelta'!DG13+'1º Vuelta'!DO13+'1º Vuelta'!DW13+'1º Vuelta'!EE13</f>
        <v>1</v>
      </c>
      <c r="Q11" s="6" t="s">
        <v>18</v>
      </c>
      <c r="R11" s="8">
        <f>'1º Vuelta'!H13+'1º Vuelta'!P13+'1º Vuelta'!X13+'1º Vuelta'!AF13+'1º Vuelta'!AN13+'1º Vuelta'!AV13+'1º Vuelta'!BD13+'1º Vuelta'!BL13+'1º Vuelta'!BT13+'1º Vuelta'!CB13+'1º Vuelta'!CJ13+'1º Vuelta'!CR13+'1º Vuelta'!CZ13+'1º Vuelta'!DH13+'1º Vuelta'!DP13+'1º Vuelta'!DX13+'1º Vuelta'!EF13</f>
        <v>1</v>
      </c>
      <c r="U11" s="50" t="s">
        <v>107</v>
      </c>
      <c r="V11" s="22">
        <v>6</v>
      </c>
    </row>
    <row r="12" spans="2:22" ht="19" x14ac:dyDescent="0.25">
      <c r="B12" s="6" t="s">
        <v>20</v>
      </c>
      <c r="C12" s="8">
        <f t="shared" si="0"/>
        <v>0</v>
      </c>
      <c r="E12" s="6" t="s">
        <v>20</v>
      </c>
      <c r="F12" s="8">
        <f>'1º Vuelta'!D14+'1º Vuelta'!L14+'1º Vuelta'!T14+'1º Vuelta'!AB14+'1º Vuelta'!AJ14+'1º Vuelta'!AR14+'1º Vuelta'!AZ14+'1º Vuelta'!BH14+'1º Vuelta'!BP14+'1º Vuelta'!BX14+'1º Vuelta'!CF14+'1º Vuelta'!CN14+'1º Vuelta'!CV14+'1º Vuelta'!DD14+'1º Vuelta'!DL14+'1º Vuelta'!DT14+'1º Vuelta'!EB14</f>
        <v>49</v>
      </c>
      <c r="H12" s="6" t="s">
        <v>20</v>
      </c>
      <c r="I12" s="8">
        <f>'1º Vuelta'!E14+'1º Vuelta'!M14+'1º Vuelta'!U14+'1º Vuelta'!AC14+'1º Vuelta'!AK14+'1º Vuelta'!AS14+'1º Vuelta'!BA14+'1º Vuelta'!BI14+'1º Vuelta'!BQ14+'1º Vuelta'!BY14+'1º Vuelta'!CG14+'1º Vuelta'!CO14+'1º Vuelta'!CW14+'1º Vuelta'!DE14+'1º Vuelta'!DM14+'1º Vuelta'!DU14+'1º Vuelta'!EC14</f>
        <v>0</v>
      </c>
      <c r="K12" s="6" t="s">
        <v>20</v>
      </c>
      <c r="L12" s="8">
        <f>'1º Vuelta'!F14+'1º Vuelta'!N14+'1º Vuelta'!V14+'1º Vuelta'!AD14+'1º Vuelta'!AL14+'1º Vuelta'!AT14+'1º Vuelta'!BB14+'1º Vuelta'!BJ14+'1º Vuelta'!BR14+'1º Vuelta'!BZ14+'1º Vuelta'!CH14+'1º Vuelta'!CP14+'1º Vuelta'!CX14+'1º Vuelta'!DF14+'1º Vuelta'!DN14+'1º Vuelta'!DV14+'1º Vuelta'!ED14</f>
        <v>0</v>
      </c>
      <c r="N12" s="6" t="s">
        <v>20</v>
      </c>
      <c r="O12" s="8">
        <f>'1º Vuelta'!G14+'1º Vuelta'!O14+'1º Vuelta'!W14+'1º Vuelta'!AE14+'1º Vuelta'!AM14+'1º Vuelta'!AU14+'1º Vuelta'!BC14+'1º Vuelta'!BK14+'1º Vuelta'!BS14+'1º Vuelta'!CA14+'1º Vuelta'!CI14+'1º Vuelta'!CQ14+'1º Vuelta'!CY14+'1º Vuelta'!DG14+'1º Vuelta'!DO14+'1º Vuelta'!DW14+'1º Vuelta'!EE14</f>
        <v>0</v>
      </c>
      <c r="Q12" s="6" t="s">
        <v>20</v>
      </c>
      <c r="R12" s="8">
        <f>'1º Vuelta'!H14+'1º Vuelta'!P14+'1º Vuelta'!X14+'1º Vuelta'!AF14+'1º Vuelta'!AN14+'1º Vuelta'!AV14+'1º Vuelta'!BD14+'1º Vuelta'!BL14+'1º Vuelta'!BT14+'1º Vuelta'!CB14+'1º Vuelta'!CJ14+'1º Vuelta'!CR14+'1º Vuelta'!CZ14+'1º Vuelta'!DH14+'1º Vuelta'!DP14+'1º Vuelta'!DX14+'1º Vuelta'!EF14</f>
        <v>0</v>
      </c>
      <c r="U12" s="49"/>
    </row>
    <row r="13" spans="2:22" ht="19" x14ac:dyDescent="0.25">
      <c r="B13" s="6" t="s">
        <v>21</v>
      </c>
      <c r="C13" s="8">
        <f t="shared" si="0"/>
        <v>4</v>
      </c>
      <c r="E13" s="6" t="s">
        <v>21</v>
      </c>
      <c r="F13" s="8">
        <f>'1º Vuelta'!D15+'1º Vuelta'!L15+'1º Vuelta'!T15+'1º Vuelta'!AB15+'1º Vuelta'!AJ15+'1º Vuelta'!AR15+'1º Vuelta'!AZ15+'1º Vuelta'!BH15+'1º Vuelta'!BP15+'1º Vuelta'!BX15+'1º Vuelta'!CF15+'1º Vuelta'!CN15+'1º Vuelta'!CV15+'1º Vuelta'!DD15+'1º Vuelta'!DL15+'1º Vuelta'!DT15+'1º Vuelta'!EB15</f>
        <v>279</v>
      </c>
      <c r="H13" s="6" t="s">
        <v>21</v>
      </c>
      <c r="I13" s="8">
        <f>'1º Vuelta'!E15+'1º Vuelta'!M15+'1º Vuelta'!U15+'1º Vuelta'!AC15+'1º Vuelta'!AK15+'1º Vuelta'!AS15+'1º Vuelta'!BA15+'1º Vuelta'!BI15+'1º Vuelta'!BQ15+'1º Vuelta'!BY15+'1º Vuelta'!CG15+'1º Vuelta'!CO15+'1º Vuelta'!CW15+'1º Vuelta'!DE15+'1º Vuelta'!DM15+'1º Vuelta'!DU15+'1º Vuelta'!EC15</f>
        <v>1</v>
      </c>
      <c r="K13" s="6" t="s">
        <v>21</v>
      </c>
      <c r="L13" s="8">
        <f>'1º Vuelta'!F15+'1º Vuelta'!N15+'1º Vuelta'!V15+'1º Vuelta'!AD15+'1º Vuelta'!AL15+'1º Vuelta'!AT15+'1º Vuelta'!BB15+'1º Vuelta'!BJ15+'1º Vuelta'!BR15+'1º Vuelta'!BZ15+'1º Vuelta'!CH15+'1º Vuelta'!CP15+'1º Vuelta'!CX15+'1º Vuelta'!DF15+'1º Vuelta'!DN15+'1º Vuelta'!DV15+'1º Vuelta'!ED15</f>
        <v>0</v>
      </c>
      <c r="N13" s="6" t="s">
        <v>21</v>
      </c>
      <c r="O13" s="8">
        <f>'1º Vuelta'!G15+'1º Vuelta'!O15+'1º Vuelta'!W15+'1º Vuelta'!AE15+'1º Vuelta'!AM15+'1º Vuelta'!AU15+'1º Vuelta'!BC15+'1º Vuelta'!BK15+'1º Vuelta'!BS15+'1º Vuelta'!CA15+'1º Vuelta'!CI15+'1º Vuelta'!CQ15+'1º Vuelta'!CY15+'1º Vuelta'!DG15+'1º Vuelta'!DO15+'1º Vuelta'!DW15+'1º Vuelta'!EE15</f>
        <v>1</v>
      </c>
      <c r="Q13" s="6" t="s">
        <v>21</v>
      </c>
      <c r="R13" s="8">
        <f>'1º Vuelta'!H15+'1º Vuelta'!P15+'1º Vuelta'!X15+'1º Vuelta'!AF15+'1º Vuelta'!AN15+'1º Vuelta'!AV15+'1º Vuelta'!BD15+'1º Vuelta'!BL15+'1º Vuelta'!BT15+'1º Vuelta'!CB15+'1º Vuelta'!CJ15+'1º Vuelta'!CR15+'1º Vuelta'!CZ15+'1º Vuelta'!DH15+'1º Vuelta'!DP15+'1º Vuelta'!DX15+'1º Vuelta'!EF15</f>
        <v>0</v>
      </c>
      <c r="U13" s="51" t="s">
        <v>3</v>
      </c>
      <c r="V13" s="52" t="s">
        <v>5</v>
      </c>
    </row>
    <row r="14" spans="2:22" ht="19" x14ac:dyDescent="0.25">
      <c r="B14" s="6" t="s">
        <v>22</v>
      </c>
      <c r="C14" s="8">
        <f t="shared" si="0"/>
        <v>6</v>
      </c>
      <c r="E14" s="6" t="s">
        <v>22</v>
      </c>
      <c r="F14" s="8">
        <f>'1º Vuelta'!D16+'1º Vuelta'!L16+'1º Vuelta'!T16+'1º Vuelta'!AB16+'1º Vuelta'!AJ16+'1º Vuelta'!AR16+'1º Vuelta'!AZ16+'1º Vuelta'!BH16+'1º Vuelta'!BP16+'1º Vuelta'!BX16+'1º Vuelta'!CF16+'1º Vuelta'!CN16+'1º Vuelta'!CV16+'1º Vuelta'!DD16+'1º Vuelta'!DL16+'1º Vuelta'!DT16+'1º Vuelta'!EB16</f>
        <v>515</v>
      </c>
      <c r="H14" s="6" t="s">
        <v>22</v>
      </c>
      <c r="I14" s="8">
        <f>'1º Vuelta'!E16+'1º Vuelta'!M16+'1º Vuelta'!U16+'1º Vuelta'!AC16+'1º Vuelta'!AK16+'1º Vuelta'!AS16+'1º Vuelta'!BA16+'1º Vuelta'!BI16+'1º Vuelta'!BQ16+'1º Vuelta'!BY16+'1º Vuelta'!CG16+'1º Vuelta'!CO16+'1º Vuelta'!CW16+'1º Vuelta'!DE16+'1º Vuelta'!DM16+'1º Vuelta'!DU16+'1º Vuelta'!EC16</f>
        <v>1</v>
      </c>
      <c r="K14" s="6" t="s">
        <v>22</v>
      </c>
      <c r="L14" s="8">
        <f>'1º Vuelta'!F16+'1º Vuelta'!N16+'1º Vuelta'!V16+'1º Vuelta'!AD16+'1º Vuelta'!AL16+'1º Vuelta'!AT16+'1º Vuelta'!BB16+'1º Vuelta'!BJ16+'1º Vuelta'!BR16+'1º Vuelta'!BZ16+'1º Vuelta'!CH16+'1º Vuelta'!CP16+'1º Vuelta'!CX16+'1º Vuelta'!DF16+'1º Vuelta'!DN16+'1º Vuelta'!DV16+'1º Vuelta'!ED16</f>
        <v>0</v>
      </c>
      <c r="N14" s="6" t="s">
        <v>22</v>
      </c>
      <c r="O14" s="8">
        <f>'1º Vuelta'!G16+'1º Vuelta'!O16+'1º Vuelta'!W16+'1º Vuelta'!AE16+'1º Vuelta'!AM16+'1º Vuelta'!AU16+'1º Vuelta'!BC16+'1º Vuelta'!BK16+'1º Vuelta'!BS16+'1º Vuelta'!CA16+'1º Vuelta'!CI16+'1º Vuelta'!CQ16+'1º Vuelta'!CY16+'1º Vuelta'!DG16+'1º Vuelta'!DO16+'1º Vuelta'!DW16+'1º Vuelta'!EE16</f>
        <v>1</v>
      </c>
      <c r="Q14" s="6" t="s">
        <v>22</v>
      </c>
      <c r="R14" s="8">
        <f>'1º Vuelta'!H16+'1º Vuelta'!P16+'1º Vuelta'!X16+'1º Vuelta'!AF16+'1º Vuelta'!AN16+'1º Vuelta'!AV16+'1º Vuelta'!BD16+'1º Vuelta'!BL16+'1º Vuelta'!BT16+'1º Vuelta'!CB16+'1º Vuelta'!CJ16+'1º Vuelta'!CR16+'1º Vuelta'!CZ16+'1º Vuelta'!DH16+'1º Vuelta'!DP16+'1º Vuelta'!DX16+'1º Vuelta'!EF16</f>
        <v>2</v>
      </c>
      <c r="U14" s="50" t="s">
        <v>99</v>
      </c>
      <c r="V14" s="22">
        <v>0</v>
      </c>
    </row>
    <row r="15" spans="2:22" ht="19" x14ac:dyDescent="0.25">
      <c r="B15" s="6" t="s">
        <v>23</v>
      </c>
      <c r="C15" s="8">
        <f t="shared" si="0"/>
        <v>0</v>
      </c>
      <c r="E15" s="6" t="s">
        <v>23</v>
      </c>
      <c r="F15" s="8">
        <f>'1º Vuelta'!D17+'1º Vuelta'!L17+'1º Vuelta'!T17+'1º Vuelta'!AB17+'1º Vuelta'!AJ17+'1º Vuelta'!AR17+'1º Vuelta'!AZ17+'1º Vuelta'!BH17+'1º Vuelta'!BP17+'1º Vuelta'!BX17+'1º Vuelta'!CF17+'1º Vuelta'!CN17+'1º Vuelta'!CV17+'1º Vuelta'!DD17+'1º Vuelta'!DL17+'1º Vuelta'!DT17+'1º Vuelta'!EB17</f>
        <v>38</v>
      </c>
      <c r="H15" s="6" t="s">
        <v>23</v>
      </c>
      <c r="I15" s="8">
        <f>'1º Vuelta'!E17+'1º Vuelta'!M17+'1º Vuelta'!U17+'1º Vuelta'!AC17+'1º Vuelta'!AK17+'1º Vuelta'!AS17+'1º Vuelta'!BA17+'1º Vuelta'!BI17+'1º Vuelta'!BQ17+'1º Vuelta'!BY17+'1º Vuelta'!CG17+'1º Vuelta'!CO17+'1º Vuelta'!CW17+'1º Vuelta'!DE17+'1º Vuelta'!DM17+'1º Vuelta'!DU17+'1º Vuelta'!EC17</f>
        <v>0</v>
      </c>
      <c r="K15" s="6" t="s">
        <v>23</v>
      </c>
      <c r="L15" s="8">
        <f>'1º Vuelta'!F17+'1º Vuelta'!N17+'1º Vuelta'!V17+'1º Vuelta'!AD17+'1º Vuelta'!AL17+'1º Vuelta'!AT17+'1º Vuelta'!BB17+'1º Vuelta'!BJ17+'1º Vuelta'!BR17+'1º Vuelta'!BZ17+'1º Vuelta'!CH17+'1º Vuelta'!CP17+'1º Vuelta'!CX17+'1º Vuelta'!DF17+'1º Vuelta'!DN17+'1º Vuelta'!DV17+'1º Vuelta'!ED17</f>
        <v>0</v>
      </c>
      <c r="N15" s="6" t="s">
        <v>23</v>
      </c>
      <c r="O15" s="8">
        <f>'1º Vuelta'!G17+'1º Vuelta'!O17+'1º Vuelta'!W17+'1º Vuelta'!AE17+'1º Vuelta'!AM17+'1º Vuelta'!AU17+'1º Vuelta'!BC17+'1º Vuelta'!BK17+'1º Vuelta'!BS17+'1º Vuelta'!CA17+'1º Vuelta'!CI17+'1º Vuelta'!CQ17+'1º Vuelta'!CY17+'1º Vuelta'!DG17+'1º Vuelta'!DO17+'1º Vuelta'!DW17+'1º Vuelta'!EE17</f>
        <v>0</v>
      </c>
      <c r="Q15" s="6" t="s">
        <v>23</v>
      </c>
      <c r="R15" s="8">
        <f>'1º Vuelta'!H17+'1º Vuelta'!P17+'1º Vuelta'!X17+'1º Vuelta'!AF17+'1º Vuelta'!AN17+'1º Vuelta'!AV17+'1º Vuelta'!BD17+'1º Vuelta'!BL17+'1º Vuelta'!BT17+'1º Vuelta'!CB17+'1º Vuelta'!CJ17+'1º Vuelta'!CR17+'1º Vuelta'!CZ17+'1º Vuelta'!DH17+'1º Vuelta'!DP17+'1º Vuelta'!DX17+'1º Vuelta'!EF17</f>
        <v>0</v>
      </c>
      <c r="U15" s="50" t="s">
        <v>100</v>
      </c>
      <c r="V15" s="22">
        <v>1</v>
      </c>
    </row>
    <row r="16" spans="2:22" ht="19" x14ac:dyDescent="0.25">
      <c r="B16" s="6" t="s">
        <v>24</v>
      </c>
      <c r="C16" s="8">
        <f t="shared" si="0"/>
        <v>7</v>
      </c>
      <c r="E16" s="6" t="s">
        <v>24</v>
      </c>
      <c r="F16" s="8">
        <f>'1º Vuelta'!D18+'1º Vuelta'!L18+'1º Vuelta'!T18+'1º Vuelta'!AB18+'1º Vuelta'!AJ18+'1º Vuelta'!AR18+'1º Vuelta'!AZ18+'1º Vuelta'!BH18+'1º Vuelta'!BP18+'1º Vuelta'!BX18+'1º Vuelta'!CF18+'1º Vuelta'!CN18+'1º Vuelta'!CV18+'1º Vuelta'!DD18+'1º Vuelta'!DL18+'1º Vuelta'!DT18+'1º Vuelta'!EB18</f>
        <v>583</v>
      </c>
      <c r="H16" s="6" t="s">
        <v>24</v>
      </c>
      <c r="I16" s="8">
        <f>'1º Vuelta'!E18+'1º Vuelta'!M18+'1º Vuelta'!U18+'1º Vuelta'!AC18+'1º Vuelta'!AK18+'1º Vuelta'!AS18+'1º Vuelta'!BA18+'1º Vuelta'!BI18+'1º Vuelta'!BQ18+'1º Vuelta'!BY18+'1º Vuelta'!CG18+'1º Vuelta'!CO18+'1º Vuelta'!CW18+'1º Vuelta'!DE18+'1º Vuelta'!DM18+'1º Vuelta'!DU18+'1º Vuelta'!EC18</f>
        <v>0</v>
      </c>
      <c r="K16" s="6" t="s">
        <v>24</v>
      </c>
      <c r="L16" s="8">
        <f>'1º Vuelta'!F18+'1º Vuelta'!N18+'1º Vuelta'!V18+'1º Vuelta'!AD18+'1º Vuelta'!AL18+'1º Vuelta'!AT18+'1º Vuelta'!BB18+'1º Vuelta'!BJ18+'1º Vuelta'!BR18+'1º Vuelta'!BZ18+'1º Vuelta'!CH18+'1º Vuelta'!CP18+'1º Vuelta'!CX18+'1º Vuelta'!DF18+'1º Vuelta'!DN18+'1º Vuelta'!DV18+'1º Vuelta'!ED18</f>
        <v>0</v>
      </c>
      <c r="N16" s="6" t="s">
        <v>24</v>
      </c>
      <c r="O16" s="8">
        <f>'1º Vuelta'!G18+'1º Vuelta'!O18+'1º Vuelta'!W18+'1º Vuelta'!AE18+'1º Vuelta'!AM18+'1º Vuelta'!AU18+'1º Vuelta'!BC18+'1º Vuelta'!BK18+'1º Vuelta'!BS18+'1º Vuelta'!CA18+'1º Vuelta'!CI18+'1º Vuelta'!CQ18+'1º Vuelta'!CY18+'1º Vuelta'!DG18+'1º Vuelta'!DO18+'1º Vuelta'!DW18+'1º Vuelta'!EE18</f>
        <v>1</v>
      </c>
      <c r="Q16" s="6" t="s">
        <v>24</v>
      </c>
      <c r="R16" s="8">
        <f>'1º Vuelta'!H18+'1º Vuelta'!P18+'1º Vuelta'!X18+'1º Vuelta'!AF18+'1º Vuelta'!AN18+'1º Vuelta'!AV18+'1º Vuelta'!BD18+'1º Vuelta'!BL18+'1º Vuelta'!BT18+'1º Vuelta'!CB18+'1º Vuelta'!CJ18+'1º Vuelta'!CR18+'1º Vuelta'!CZ18+'1º Vuelta'!DH18+'1º Vuelta'!DP18+'1º Vuelta'!DX18+'1º Vuelta'!EF18</f>
        <v>2</v>
      </c>
      <c r="U16" s="50" t="s">
        <v>101</v>
      </c>
      <c r="V16" s="22">
        <v>0</v>
      </c>
    </row>
    <row r="17" spans="2:22" ht="19" x14ac:dyDescent="0.25">
      <c r="B17" s="6" t="s">
        <v>25</v>
      </c>
      <c r="C17" s="8">
        <f t="shared" si="0"/>
        <v>3</v>
      </c>
      <c r="E17" s="6" t="s">
        <v>25</v>
      </c>
      <c r="F17" s="8">
        <f>'1º Vuelta'!D19+'1º Vuelta'!L19+'1º Vuelta'!T19+'1º Vuelta'!AB19+'1º Vuelta'!AJ19+'1º Vuelta'!AR19+'1º Vuelta'!AZ19+'1º Vuelta'!BH19+'1º Vuelta'!BP19+'1º Vuelta'!BX19+'1º Vuelta'!CF19+'1º Vuelta'!CN19+'1º Vuelta'!CV19+'1º Vuelta'!DD19+'1º Vuelta'!DL19+'1º Vuelta'!DT19+'1º Vuelta'!EB19</f>
        <v>293</v>
      </c>
      <c r="H17" s="6" t="s">
        <v>25</v>
      </c>
      <c r="I17" s="8">
        <f>'1º Vuelta'!E19+'1º Vuelta'!M19+'1º Vuelta'!U19+'1º Vuelta'!AC19+'1º Vuelta'!AK19+'1º Vuelta'!AS19+'1º Vuelta'!BA19+'1º Vuelta'!BI19+'1º Vuelta'!BQ19+'1º Vuelta'!BY19+'1º Vuelta'!CG19+'1º Vuelta'!CO19+'1º Vuelta'!CW19+'1º Vuelta'!DE19+'1º Vuelta'!DM19+'1º Vuelta'!DU19+'1º Vuelta'!EC19</f>
        <v>1</v>
      </c>
      <c r="K17" s="6" t="s">
        <v>25</v>
      </c>
      <c r="L17" s="8">
        <f>'1º Vuelta'!F19+'1º Vuelta'!N19+'1º Vuelta'!V19+'1º Vuelta'!AD19+'1º Vuelta'!AL19+'1º Vuelta'!AT19+'1º Vuelta'!BB19+'1º Vuelta'!BJ19+'1º Vuelta'!BR19+'1º Vuelta'!BZ19+'1º Vuelta'!CH19+'1º Vuelta'!CP19+'1º Vuelta'!CX19+'1º Vuelta'!DF19+'1º Vuelta'!DN19+'1º Vuelta'!DV19+'1º Vuelta'!ED19</f>
        <v>0</v>
      </c>
      <c r="N17" s="6" t="s">
        <v>25</v>
      </c>
      <c r="O17" s="8">
        <f>'1º Vuelta'!G19+'1º Vuelta'!O19+'1º Vuelta'!W19+'1º Vuelta'!AE19+'1º Vuelta'!AM19+'1º Vuelta'!AU19+'1º Vuelta'!BC19+'1º Vuelta'!BK19+'1º Vuelta'!BS19+'1º Vuelta'!CA19+'1º Vuelta'!CI19+'1º Vuelta'!CQ19+'1º Vuelta'!CY19+'1º Vuelta'!DG19+'1º Vuelta'!DO19+'1º Vuelta'!DW19+'1º Vuelta'!EE19</f>
        <v>1</v>
      </c>
      <c r="Q17" s="6" t="s">
        <v>25</v>
      </c>
      <c r="R17" s="8">
        <f>'1º Vuelta'!H19+'1º Vuelta'!P19+'1º Vuelta'!X19+'1º Vuelta'!AF19+'1º Vuelta'!AN19+'1º Vuelta'!AV19+'1º Vuelta'!BD19+'1º Vuelta'!BL19+'1º Vuelta'!BT19+'1º Vuelta'!CB19+'1º Vuelta'!CJ19+'1º Vuelta'!CR19+'1º Vuelta'!CZ19+'1º Vuelta'!DH19+'1º Vuelta'!DP19+'1º Vuelta'!DX19+'1º Vuelta'!EF19</f>
        <v>2</v>
      </c>
      <c r="U17" s="50" t="s">
        <v>102</v>
      </c>
      <c r="V17" s="22">
        <v>1</v>
      </c>
    </row>
    <row r="18" spans="2:22" ht="19" x14ac:dyDescent="0.25">
      <c r="B18" s="6" t="s">
        <v>26</v>
      </c>
      <c r="C18" s="8">
        <f t="shared" si="0"/>
        <v>5</v>
      </c>
      <c r="E18" s="6" t="s">
        <v>26</v>
      </c>
      <c r="F18" s="8">
        <f>'1º Vuelta'!D20+'1º Vuelta'!L20+'1º Vuelta'!T20+'1º Vuelta'!AB20+'1º Vuelta'!AJ20+'1º Vuelta'!AR20+'1º Vuelta'!AZ20+'1º Vuelta'!BH20+'1º Vuelta'!BP20+'1º Vuelta'!BX20+'1º Vuelta'!CF20+'1º Vuelta'!CN20+'1º Vuelta'!CV20+'1º Vuelta'!DD20+'1º Vuelta'!DL20+'1º Vuelta'!DT20+'1º Vuelta'!EB20</f>
        <v>463</v>
      </c>
      <c r="H18" s="6" t="s">
        <v>26</v>
      </c>
      <c r="I18" s="8">
        <f>'1º Vuelta'!E20+'1º Vuelta'!M20+'1º Vuelta'!U20+'1º Vuelta'!AC20+'1º Vuelta'!AK20+'1º Vuelta'!AS20+'1º Vuelta'!BA20+'1º Vuelta'!BI20+'1º Vuelta'!BQ20+'1º Vuelta'!BY20+'1º Vuelta'!CG20+'1º Vuelta'!CO20+'1º Vuelta'!CW20+'1º Vuelta'!DE20+'1º Vuelta'!DM20+'1º Vuelta'!DU20+'1º Vuelta'!EC20</f>
        <v>0</v>
      </c>
      <c r="K18" s="6" t="s">
        <v>26</v>
      </c>
      <c r="L18" s="8">
        <f>'1º Vuelta'!F20+'1º Vuelta'!N20+'1º Vuelta'!V20+'1º Vuelta'!AD20+'1º Vuelta'!AL20+'1º Vuelta'!AT20+'1º Vuelta'!BB20+'1º Vuelta'!BJ20+'1º Vuelta'!BR20+'1º Vuelta'!BZ20+'1º Vuelta'!CH20+'1º Vuelta'!CP20+'1º Vuelta'!CX20+'1º Vuelta'!DF20+'1º Vuelta'!DN20+'1º Vuelta'!DV20+'1º Vuelta'!ED20</f>
        <v>0</v>
      </c>
      <c r="N18" s="6" t="s">
        <v>26</v>
      </c>
      <c r="O18" s="8">
        <f>'1º Vuelta'!G20+'1º Vuelta'!O20+'1º Vuelta'!W20+'1º Vuelta'!AE20+'1º Vuelta'!AM20+'1º Vuelta'!AU20+'1º Vuelta'!BC20+'1º Vuelta'!BK20+'1º Vuelta'!BS20+'1º Vuelta'!CA20+'1º Vuelta'!CI20+'1º Vuelta'!CQ20+'1º Vuelta'!CY20+'1º Vuelta'!DG20+'1º Vuelta'!DO20+'1º Vuelta'!DW20+'1º Vuelta'!EE20</f>
        <v>0</v>
      </c>
      <c r="Q18" s="6" t="s">
        <v>26</v>
      </c>
      <c r="R18" s="8">
        <f>'1º Vuelta'!H20+'1º Vuelta'!P20+'1º Vuelta'!X20+'1º Vuelta'!AF20+'1º Vuelta'!AN20+'1º Vuelta'!AV20+'1º Vuelta'!BD20+'1º Vuelta'!BL20+'1º Vuelta'!BT20+'1º Vuelta'!CB20+'1º Vuelta'!CJ20+'1º Vuelta'!CR20+'1º Vuelta'!CZ20+'1º Vuelta'!DH20+'1º Vuelta'!DP20+'1º Vuelta'!DX20+'1º Vuelta'!EF20</f>
        <v>1</v>
      </c>
      <c r="U18" s="50" t="s">
        <v>103</v>
      </c>
      <c r="V18" s="22">
        <v>0</v>
      </c>
    </row>
    <row r="19" spans="2:22" ht="19" x14ac:dyDescent="0.25">
      <c r="B19" s="6" t="s">
        <v>27</v>
      </c>
      <c r="C19" s="8">
        <f t="shared" si="0"/>
        <v>6</v>
      </c>
      <c r="E19" s="6" t="s">
        <v>27</v>
      </c>
      <c r="F19" s="8">
        <f>'1º Vuelta'!D21+'1º Vuelta'!L21+'1º Vuelta'!T21+'1º Vuelta'!AB21+'1º Vuelta'!AJ21+'1º Vuelta'!AR21+'1º Vuelta'!AZ21+'1º Vuelta'!BH21+'1º Vuelta'!BP21+'1º Vuelta'!BX21+'1º Vuelta'!CF21+'1º Vuelta'!CN21+'1º Vuelta'!CV21+'1º Vuelta'!DD21+'1º Vuelta'!DL21+'1º Vuelta'!DT21+'1º Vuelta'!EB21</f>
        <v>485</v>
      </c>
      <c r="H19" s="6" t="s">
        <v>27</v>
      </c>
      <c r="I19" s="8">
        <f>'1º Vuelta'!E21+'1º Vuelta'!M21+'1º Vuelta'!U21+'1º Vuelta'!AC21+'1º Vuelta'!AK21+'1º Vuelta'!AS21+'1º Vuelta'!BA21+'1º Vuelta'!BI21+'1º Vuelta'!BQ21+'1º Vuelta'!BY21+'1º Vuelta'!CG21+'1º Vuelta'!CO21+'1º Vuelta'!CW21+'1º Vuelta'!DE21+'1º Vuelta'!DM21+'1º Vuelta'!DU21+'1º Vuelta'!EC21</f>
        <v>0</v>
      </c>
      <c r="K19" s="6" t="s">
        <v>27</v>
      </c>
      <c r="L19" s="8">
        <f>'1º Vuelta'!F21+'1º Vuelta'!N21+'1º Vuelta'!V21+'1º Vuelta'!AD21+'1º Vuelta'!AL21+'1º Vuelta'!AT21+'1º Vuelta'!BB21+'1º Vuelta'!BJ21+'1º Vuelta'!BR21+'1º Vuelta'!BZ21+'1º Vuelta'!CH21+'1º Vuelta'!CP21+'1º Vuelta'!CX21+'1º Vuelta'!DF21+'1º Vuelta'!DN21+'1º Vuelta'!DV21+'1º Vuelta'!ED21</f>
        <v>1</v>
      </c>
      <c r="N19" s="6" t="s">
        <v>27</v>
      </c>
      <c r="O19" s="8">
        <f>'1º Vuelta'!G21+'1º Vuelta'!O21+'1º Vuelta'!W21+'1º Vuelta'!AE21+'1º Vuelta'!AM21+'1º Vuelta'!AU21+'1º Vuelta'!BC21+'1º Vuelta'!BK21+'1º Vuelta'!BS21+'1º Vuelta'!CA21+'1º Vuelta'!CI21+'1º Vuelta'!CQ21+'1º Vuelta'!CY21+'1º Vuelta'!DG21+'1º Vuelta'!DO21+'1º Vuelta'!DW21+'1º Vuelta'!EE21</f>
        <v>1</v>
      </c>
      <c r="Q19" s="6" t="s">
        <v>27</v>
      </c>
      <c r="R19" s="8">
        <f>'1º Vuelta'!H21+'1º Vuelta'!P21+'1º Vuelta'!X21+'1º Vuelta'!AF21+'1º Vuelta'!AN21+'1º Vuelta'!AV21+'1º Vuelta'!BD21+'1º Vuelta'!BL21+'1º Vuelta'!BT21+'1º Vuelta'!CB21+'1º Vuelta'!CJ21+'1º Vuelta'!CR21+'1º Vuelta'!CZ21+'1º Vuelta'!DH21+'1º Vuelta'!DP21+'1º Vuelta'!DX21+'1º Vuelta'!EF21</f>
        <v>0</v>
      </c>
      <c r="U19" s="50" t="s">
        <v>104</v>
      </c>
      <c r="V19" s="22">
        <v>4</v>
      </c>
    </row>
    <row r="20" spans="2:22" ht="19" x14ac:dyDescent="0.25">
      <c r="B20" s="6" t="s">
        <v>28</v>
      </c>
      <c r="C20" s="8">
        <f t="shared" si="0"/>
        <v>5</v>
      </c>
      <c r="E20" s="6" t="s">
        <v>28</v>
      </c>
      <c r="F20" s="8">
        <f>'1º Vuelta'!D22+'1º Vuelta'!L22+'1º Vuelta'!T22+'1º Vuelta'!AB22+'1º Vuelta'!AJ22+'1º Vuelta'!AR22+'1º Vuelta'!AZ22+'1º Vuelta'!BH22+'1º Vuelta'!BP22+'1º Vuelta'!BX22+'1º Vuelta'!CF22+'1º Vuelta'!CN22+'1º Vuelta'!CV22+'1º Vuelta'!DD22+'1º Vuelta'!DL22+'1º Vuelta'!DT22+'1º Vuelta'!EB22</f>
        <v>468</v>
      </c>
      <c r="H20" s="6" t="s">
        <v>28</v>
      </c>
      <c r="I20" s="8">
        <f>'1º Vuelta'!E22+'1º Vuelta'!M22+'1º Vuelta'!U22+'1º Vuelta'!AC22+'1º Vuelta'!AK22+'1º Vuelta'!AS22+'1º Vuelta'!BA22+'1º Vuelta'!BI22+'1º Vuelta'!BQ22+'1º Vuelta'!BY22+'1º Vuelta'!CG22+'1º Vuelta'!CO22+'1º Vuelta'!CW22+'1º Vuelta'!DE22+'1º Vuelta'!DM22+'1º Vuelta'!DU22+'1º Vuelta'!EC22</f>
        <v>0</v>
      </c>
      <c r="K20" s="6" t="s">
        <v>28</v>
      </c>
      <c r="L20" s="8">
        <f>'1º Vuelta'!F22+'1º Vuelta'!N22+'1º Vuelta'!V22+'1º Vuelta'!AD22+'1º Vuelta'!AL22+'1º Vuelta'!AT22+'1º Vuelta'!BB22+'1º Vuelta'!BJ22+'1º Vuelta'!BR22+'1º Vuelta'!BZ22+'1º Vuelta'!CH22+'1º Vuelta'!CP22+'1º Vuelta'!CX22+'1º Vuelta'!DF22+'1º Vuelta'!DN22+'1º Vuelta'!DV22+'1º Vuelta'!ED22</f>
        <v>0</v>
      </c>
      <c r="N20" s="6" t="s">
        <v>28</v>
      </c>
      <c r="O20" s="8">
        <f>'1º Vuelta'!G22+'1º Vuelta'!O22+'1º Vuelta'!W22+'1º Vuelta'!AE22+'1º Vuelta'!AM22+'1º Vuelta'!AU22+'1º Vuelta'!BC22+'1º Vuelta'!BK22+'1º Vuelta'!BS22+'1º Vuelta'!CA22+'1º Vuelta'!CI22+'1º Vuelta'!CQ22+'1º Vuelta'!CY22+'1º Vuelta'!DG22+'1º Vuelta'!DO22+'1º Vuelta'!DW22+'1º Vuelta'!EE22</f>
        <v>3</v>
      </c>
      <c r="Q20" s="6" t="s">
        <v>28</v>
      </c>
      <c r="R20" s="8">
        <f>'1º Vuelta'!H22+'1º Vuelta'!P22+'1º Vuelta'!X22+'1º Vuelta'!AF22+'1º Vuelta'!AN22+'1º Vuelta'!AV22+'1º Vuelta'!BD22+'1º Vuelta'!BL22+'1º Vuelta'!BT22+'1º Vuelta'!CB22+'1º Vuelta'!CJ22+'1º Vuelta'!CR22+'1º Vuelta'!CZ22+'1º Vuelta'!DH22+'1º Vuelta'!DP22+'1º Vuelta'!DX22+'1º Vuelta'!EF22</f>
        <v>1</v>
      </c>
      <c r="U20" s="50" t="s">
        <v>105</v>
      </c>
      <c r="V20" s="22">
        <v>2</v>
      </c>
    </row>
    <row r="21" spans="2:22" ht="19" x14ac:dyDescent="0.25">
      <c r="B21" s="6" t="s">
        <v>29</v>
      </c>
      <c r="C21" s="8">
        <f t="shared" si="0"/>
        <v>5</v>
      </c>
      <c r="E21" s="6" t="s">
        <v>29</v>
      </c>
      <c r="F21" s="8">
        <f>'1º Vuelta'!D23+'1º Vuelta'!L23+'1º Vuelta'!T23+'1º Vuelta'!AB23+'1º Vuelta'!AJ23+'1º Vuelta'!AR23+'1º Vuelta'!AZ23+'1º Vuelta'!BH23+'1º Vuelta'!BP23+'1º Vuelta'!BX23+'1º Vuelta'!CF23+'1º Vuelta'!CN23+'1º Vuelta'!CV23+'1º Vuelta'!DD23+'1º Vuelta'!DL23+'1º Vuelta'!DT23+'1º Vuelta'!EB23</f>
        <v>455</v>
      </c>
      <c r="H21" s="6" t="s">
        <v>29</v>
      </c>
      <c r="I21" s="8">
        <f>'1º Vuelta'!E23+'1º Vuelta'!M23+'1º Vuelta'!U23+'1º Vuelta'!AC23+'1º Vuelta'!AK23+'1º Vuelta'!AS23+'1º Vuelta'!BA23+'1º Vuelta'!BI23+'1º Vuelta'!BQ23+'1º Vuelta'!BY23+'1º Vuelta'!CG23+'1º Vuelta'!CO23+'1º Vuelta'!CW23+'1º Vuelta'!DE23+'1º Vuelta'!DM23+'1º Vuelta'!DU23+'1º Vuelta'!EC23</f>
        <v>2</v>
      </c>
      <c r="K21" s="6" t="s">
        <v>29</v>
      </c>
      <c r="L21" s="8">
        <f>'1º Vuelta'!F23+'1º Vuelta'!N23+'1º Vuelta'!V23+'1º Vuelta'!AD23+'1º Vuelta'!AL23+'1º Vuelta'!AT23+'1º Vuelta'!BB23+'1º Vuelta'!BJ23+'1º Vuelta'!BR23+'1º Vuelta'!BZ23+'1º Vuelta'!CH23+'1º Vuelta'!CP23+'1º Vuelta'!CX23+'1º Vuelta'!DF23+'1º Vuelta'!DN23+'1º Vuelta'!DV23+'1º Vuelta'!ED23</f>
        <v>0</v>
      </c>
      <c r="N21" s="6" t="s">
        <v>29</v>
      </c>
      <c r="O21" s="8">
        <f>'1º Vuelta'!G23+'1º Vuelta'!O23+'1º Vuelta'!W23+'1º Vuelta'!AE23+'1º Vuelta'!AM23+'1º Vuelta'!AU23+'1º Vuelta'!BC23+'1º Vuelta'!BK23+'1º Vuelta'!BS23+'1º Vuelta'!CA23+'1º Vuelta'!CI23+'1º Vuelta'!CQ23+'1º Vuelta'!CY23+'1º Vuelta'!DG23+'1º Vuelta'!DO23+'1º Vuelta'!DW23+'1º Vuelta'!EE23</f>
        <v>1</v>
      </c>
      <c r="Q21" s="6" t="s">
        <v>29</v>
      </c>
      <c r="R21" s="8">
        <f>'1º Vuelta'!H23+'1º Vuelta'!P23+'1º Vuelta'!X23+'1º Vuelta'!AF23+'1º Vuelta'!AN23+'1º Vuelta'!AV23+'1º Vuelta'!BD23+'1º Vuelta'!BL23+'1º Vuelta'!BT23+'1º Vuelta'!CB23+'1º Vuelta'!CJ23+'1º Vuelta'!CR23+'1º Vuelta'!CZ23+'1º Vuelta'!DH23+'1º Vuelta'!DP23+'1º Vuelta'!DX23+'1º Vuelta'!EF23</f>
        <v>0</v>
      </c>
      <c r="U21" s="50" t="s">
        <v>106</v>
      </c>
      <c r="V21" s="22">
        <v>0</v>
      </c>
    </row>
    <row r="22" spans="2:22" ht="19" x14ac:dyDescent="0.25">
      <c r="B22" s="6" t="s">
        <v>50</v>
      </c>
      <c r="C22" s="8">
        <f t="shared" si="0"/>
        <v>0</v>
      </c>
      <c r="E22" s="6" t="s">
        <v>50</v>
      </c>
      <c r="F22" s="8">
        <f>'1º Vuelta'!D24+'1º Vuelta'!L24+'1º Vuelta'!T24+'1º Vuelta'!AB24+'1º Vuelta'!AJ24+'1º Vuelta'!AR24+'1º Vuelta'!AZ24+'1º Vuelta'!BH24+'1º Vuelta'!BP24+'1º Vuelta'!BX24+'1º Vuelta'!CF24+'1º Vuelta'!CN24+'1º Vuelta'!CV24+'1º Vuelta'!DD24+'1º Vuelta'!DL24+'1º Vuelta'!DT24+'1º Vuelta'!EB24</f>
        <v>66</v>
      </c>
      <c r="H22" s="6" t="s">
        <v>50</v>
      </c>
      <c r="I22" s="8">
        <f>'1º Vuelta'!E24+'1º Vuelta'!M24+'1º Vuelta'!U24+'1º Vuelta'!AC24+'1º Vuelta'!AK24+'1º Vuelta'!AS24+'1º Vuelta'!BA24+'1º Vuelta'!BI24+'1º Vuelta'!BQ24+'1º Vuelta'!BY24+'1º Vuelta'!CG24+'1º Vuelta'!CO24+'1º Vuelta'!CW24+'1º Vuelta'!DE24+'1º Vuelta'!DM24+'1º Vuelta'!DU24+'1º Vuelta'!EC24</f>
        <v>0</v>
      </c>
      <c r="K22" s="6" t="s">
        <v>50</v>
      </c>
      <c r="L22" s="8">
        <f>'1º Vuelta'!F24+'1º Vuelta'!N24+'1º Vuelta'!V24+'1º Vuelta'!AD24+'1º Vuelta'!AL24+'1º Vuelta'!AT24+'1º Vuelta'!BB24+'1º Vuelta'!BJ24+'1º Vuelta'!BR24+'1º Vuelta'!BZ24+'1º Vuelta'!CH24+'1º Vuelta'!CP24+'1º Vuelta'!CX24+'1º Vuelta'!DF24+'1º Vuelta'!DN24+'1º Vuelta'!DV24+'1º Vuelta'!ED24</f>
        <v>0</v>
      </c>
      <c r="N22" s="6" t="s">
        <v>50</v>
      </c>
      <c r="O22" s="8">
        <f>'1º Vuelta'!G24+'1º Vuelta'!O24+'1º Vuelta'!W24+'1º Vuelta'!AE24+'1º Vuelta'!AM24+'1º Vuelta'!AU24+'1º Vuelta'!BC24+'1º Vuelta'!BK24+'1º Vuelta'!BS24+'1º Vuelta'!CA24+'1º Vuelta'!CI24+'1º Vuelta'!CQ24+'1º Vuelta'!CY24+'1º Vuelta'!DG24+'1º Vuelta'!DO24+'1º Vuelta'!DW24+'1º Vuelta'!EE24</f>
        <v>2</v>
      </c>
      <c r="Q22" s="6" t="s">
        <v>50</v>
      </c>
      <c r="R22" s="8">
        <f>'1º Vuelta'!H24+'1º Vuelta'!P24+'1º Vuelta'!X24+'1º Vuelta'!AF24+'1º Vuelta'!AN24+'1º Vuelta'!AV24+'1º Vuelta'!BD24+'1º Vuelta'!BL24+'1º Vuelta'!BT24+'1º Vuelta'!CB24+'1º Vuelta'!CJ24+'1º Vuelta'!CR24+'1º Vuelta'!CZ24+'1º Vuelta'!DH24+'1º Vuelta'!DP24+'1º Vuelta'!DX24+'1º Vuelta'!EF24</f>
        <v>0</v>
      </c>
      <c r="U22" s="50" t="s">
        <v>107</v>
      </c>
      <c r="V22" s="22">
        <v>0</v>
      </c>
    </row>
    <row r="24" spans="2:22" x14ac:dyDescent="0.2">
      <c r="U24" s="51" t="s">
        <v>3</v>
      </c>
      <c r="V24" s="52" t="s">
        <v>108</v>
      </c>
    </row>
    <row r="25" spans="2:22" x14ac:dyDescent="0.2">
      <c r="U25" s="50" t="s">
        <v>99</v>
      </c>
      <c r="V25" s="22">
        <v>0</v>
      </c>
    </row>
    <row r="26" spans="2:22" x14ac:dyDescent="0.2">
      <c r="U26" s="50" t="s">
        <v>100</v>
      </c>
      <c r="V26" s="22">
        <v>0</v>
      </c>
    </row>
    <row r="27" spans="2:22" x14ac:dyDescent="0.2">
      <c r="U27" s="50" t="s">
        <v>101</v>
      </c>
      <c r="V27" s="22">
        <v>0</v>
      </c>
    </row>
    <row r="28" spans="2:22" x14ac:dyDescent="0.2">
      <c r="U28" s="50" t="s">
        <v>102</v>
      </c>
      <c r="V28" s="22">
        <v>1</v>
      </c>
    </row>
    <row r="29" spans="2:22" x14ac:dyDescent="0.2">
      <c r="U29" s="50" t="s">
        <v>103</v>
      </c>
      <c r="V29" s="22">
        <v>0</v>
      </c>
    </row>
    <row r="30" spans="2:22" x14ac:dyDescent="0.2">
      <c r="U30" s="50" t="s">
        <v>104</v>
      </c>
      <c r="V30" s="22">
        <v>2</v>
      </c>
    </row>
    <row r="31" spans="2:22" x14ac:dyDescent="0.2">
      <c r="U31" s="50" t="s">
        <v>105</v>
      </c>
      <c r="V31" s="22">
        <v>13</v>
      </c>
    </row>
    <row r="32" spans="2:22" x14ac:dyDescent="0.2">
      <c r="U32" s="50" t="s">
        <v>106</v>
      </c>
      <c r="V32" s="22">
        <v>6</v>
      </c>
    </row>
    <row r="33" spans="5:22" x14ac:dyDescent="0.2">
      <c r="U33" s="50" t="s">
        <v>107</v>
      </c>
      <c r="V33" s="22">
        <v>10</v>
      </c>
    </row>
    <row r="34" spans="5:22" x14ac:dyDescent="0.2">
      <c r="U34" s="76"/>
      <c r="V34" s="77">
        <v>0</v>
      </c>
    </row>
    <row r="36" spans="5:22" ht="17" thickBot="1" x14ac:dyDescent="0.25"/>
    <row r="37" spans="5:22" ht="19" x14ac:dyDescent="0.25">
      <c r="E37" s="141" t="s">
        <v>48</v>
      </c>
      <c r="F37" s="142"/>
      <c r="G37" s="142"/>
      <c r="H37" s="142"/>
      <c r="I37" s="142"/>
      <c r="J37" s="142"/>
      <c r="K37" s="143"/>
    </row>
    <row r="38" spans="5:22" ht="19" x14ac:dyDescent="0.25">
      <c r="E38" s="147" t="s">
        <v>0</v>
      </c>
      <c r="F38" s="148"/>
      <c r="G38" s="148"/>
      <c r="H38" s="144" t="s">
        <v>4</v>
      </c>
      <c r="I38" s="144"/>
      <c r="J38" s="145" t="s">
        <v>7</v>
      </c>
      <c r="K38" s="146"/>
    </row>
    <row r="39" spans="5:22" ht="19" x14ac:dyDescent="0.25">
      <c r="E39" s="14" t="s">
        <v>2</v>
      </c>
      <c r="F39" s="2" t="s">
        <v>49</v>
      </c>
      <c r="G39" s="3" t="s">
        <v>3</v>
      </c>
      <c r="H39" s="4" t="s">
        <v>5</v>
      </c>
      <c r="I39" s="5" t="s">
        <v>6</v>
      </c>
      <c r="J39" s="12" t="s">
        <v>8</v>
      </c>
      <c r="K39" s="13" t="s">
        <v>9</v>
      </c>
    </row>
    <row r="40" spans="5:22" ht="19" x14ac:dyDescent="0.25">
      <c r="E40" s="6" t="s">
        <v>10</v>
      </c>
      <c r="F40" s="7">
        <f>'1º Vuelta'!C5+'1º Vuelta'!K5+'1º Vuelta'!S5+'1º Vuelta'!AA5+'1º Vuelta'!AI5+'1º Vuelta'!AQ5+'1º Vuelta'!AY5+'1º Vuelta'!BG5+'1º Vuelta'!BO5+'1º Vuelta'!BW5+'1º Vuelta'!CE5+'1º Vuelta'!CM5+'1º Vuelta'!CU5+'1º Vuelta'!DC5+'1º Vuelta'!DK5+'1º Vuelta'!DS5+'1º Vuelta'!EA5</f>
        <v>7</v>
      </c>
      <c r="G40" s="7">
        <f>'1º Vuelta'!D5+'1º Vuelta'!L5+'1º Vuelta'!T5+'1º Vuelta'!AB5+'1º Vuelta'!AJ5+'1º Vuelta'!AR5+'1º Vuelta'!AZ5+'1º Vuelta'!BH5+'1º Vuelta'!BP5+'1º Vuelta'!BX5+'1º Vuelta'!CF5+'1º Vuelta'!CN5+'1º Vuelta'!CV5+'1º Vuelta'!DD5+'1º Vuelta'!DL5+'1º Vuelta'!DT5+'1º Vuelta'!EB5</f>
        <v>630</v>
      </c>
      <c r="H40" s="7">
        <f>'1º Vuelta'!E5+'1º Vuelta'!M5+'1º Vuelta'!U5+'1º Vuelta'!AC5+'1º Vuelta'!AK5+'1º Vuelta'!AS5+'1º Vuelta'!BA5+'1º Vuelta'!BI5+'1º Vuelta'!BQ5+'1º Vuelta'!BY5+'1º Vuelta'!CG5+'1º Vuelta'!CO5+'1º Vuelta'!CW5+'1º Vuelta'!DE5+'1º Vuelta'!DM5+'1º Vuelta'!DU5+'1º Vuelta'!EC5</f>
        <v>0</v>
      </c>
      <c r="I40" s="7">
        <f>'1º Vuelta'!F5+'1º Vuelta'!N5+'1º Vuelta'!V5+'1º Vuelta'!AD5+'1º Vuelta'!AL5+'1º Vuelta'!AT5+'1º Vuelta'!BB5+'1º Vuelta'!BJ5+'1º Vuelta'!BR5+'1º Vuelta'!BZ5+'1º Vuelta'!CH5+'1º Vuelta'!CP5+'1º Vuelta'!CX5+'1º Vuelta'!DF5+'1º Vuelta'!DN5+'1º Vuelta'!DV5+'1º Vuelta'!ED5</f>
        <v>0</v>
      </c>
      <c r="J40" s="7">
        <f>'1º Vuelta'!G5+'1º Vuelta'!O5+'1º Vuelta'!W5+'1º Vuelta'!AE5+'1º Vuelta'!AM5+'1º Vuelta'!AU5+'1º Vuelta'!BC5+'1º Vuelta'!BK5+'1º Vuelta'!BS5+'1º Vuelta'!CA5+'1º Vuelta'!CI5+'1º Vuelta'!CQ5+'1º Vuelta'!CY5+'1º Vuelta'!DG5+'1º Vuelta'!DO5+'1º Vuelta'!DW5+'1º Vuelta'!EE5</f>
        <v>0</v>
      </c>
      <c r="K40" s="7">
        <f>'1º Vuelta'!H5+'1º Vuelta'!P5+'1º Vuelta'!X5+'1º Vuelta'!AF5+'1º Vuelta'!AN5+'1º Vuelta'!AV5+'1º Vuelta'!BD5+'1º Vuelta'!BL5+'1º Vuelta'!BT5+'1º Vuelta'!CB5+'1º Vuelta'!CJ5+'1º Vuelta'!CR5+'1º Vuelta'!CZ5+'1º Vuelta'!DH5+'1º Vuelta'!DP5+'1º Vuelta'!DX5+'1º Vuelta'!EF5</f>
        <v>0</v>
      </c>
    </row>
    <row r="41" spans="5:22" ht="19" x14ac:dyDescent="0.25">
      <c r="E41" s="6" t="s">
        <v>11</v>
      </c>
      <c r="F41" s="7">
        <f>'1º Vuelta'!C6+'1º Vuelta'!K6+'1º Vuelta'!S6+'1º Vuelta'!AA6+'1º Vuelta'!AI6+'1º Vuelta'!AQ6+'1º Vuelta'!AY6+'1º Vuelta'!BG6+'1º Vuelta'!BO6+'1º Vuelta'!BW6+'1º Vuelta'!CE6+'1º Vuelta'!CM6+'1º Vuelta'!CU6+'1º Vuelta'!DC6+'1º Vuelta'!DK6+'1º Vuelta'!DS6+'1º Vuelta'!EA6</f>
        <v>0</v>
      </c>
      <c r="G41" s="7">
        <f>'1º Vuelta'!D6+'1º Vuelta'!L6+'1º Vuelta'!T6+'1º Vuelta'!AB6+'1º Vuelta'!AJ6+'1º Vuelta'!AR6+'1º Vuelta'!AZ6+'1º Vuelta'!BH6+'1º Vuelta'!BP6+'1º Vuelta'!BX6+'1º Vuelta'!CF6+'1º Vuelta'!CN6+'1º Vuelta'!CV6+'1º Vuelta'!DD6+'1º Vuelta'!DL6+'1º Vuelta'!DT6+'1º Vuelta'!EB6</f>
        <v>0</v>
      </c>
      <c r="H41" s="7">
        <f>'1º Vuelta'!E6+'1º Vuelta'!M6+'1º Vuelta'!U6+'1º Vuelta'!AC6+'1º Vuelta'!AK6+'1º Vuelta'!AS6+'1º Vuelta'!BA6+'1º Vuelta'!BI6+'1º Vuelta'!BQ6+'1º Vuelta'!BY6+'1º Vuelta'!CG6+'1º Vuelta'!CO6+'1º Vuelta'!CW6+'1º Vuelta'!DE6+'1º Vuelta'!DM6+'1º Vuelta'!DU6+'1º Vuelta'!EC6</f>
        <v>0</v>
      </c>
      <c r="I41" s="7">
        <f>'1º Vuelta'!F6+'1º Vuelta'!N6+'1º Vuelta'!V6+'1º Vuelta'!AD6+'1º Vuelta'!AL6+'1º Vuelta'!AT6+'1º Vuelta'!BB6+'1º Vuelta'!BJ6+'1º Vuelta'!BR6+'1º Vuelta'!BZ6+'1º Vuelta'!CH6+'1º Vuelta'!CP6+'1º Vuelta'!CX6+'1º Vuelta'!DF6+'1º Vuelta'!DN6+'1º Vuelta'!DV6+'1º Vuelta'!ED6</f>
        <v>0</v>
      </c>
      <c r="J41" s="7">
        <f>'1º Vuelta'!G6+'1º Vuelta'!O6+'1º Vuelta'!W6+'1º Vuelta'!AE6+'1º Vuelta'!AM6+'1º Vuelta'!AU6+'1º Vuelta'!BC6+'1º Vuelta'!BK6+'1º Vuelta'!BS6+'1º Vuelta'!CA6+'1º Vuelta'!CI6+'1º Vuelta'!CQ6+'1º Vuelta'!CY6+'1º Vuelta'!DG6+'1º Vuelta'!DO6+'1º Vuelta'!DW6+'1º Vuelta'!EE6</f>
        <v>0</v>
      </c>
      <c r="K41" s="7">
        <f>'1º Vuelta'!H6+'1º Vuelta'!P6+'1º Vuelta'!X6+'1º Vuelta'!AF6+'1º Vuelta'!AN6+'1º Vuelta'!AV6+'1º Vuelta'!BD6+'1º Vuelta'!BL6+'1º Vuelta'!BT6+'1º Vuelta'!CB6+'1º Vuelta'!CJ6+'1º Vuelta'!CR6+'1º Vuelta'!CZ6+'1º Vuelta'!DH6+'1º Vuelta'!DP6+'1º Vuelta'!DX6+'1º Vuelta'!EF6</f>
        <v>0</v>
      </c>
    </row>
    <row r="42" spans="5:22" ht="19" x14ac:dyDescent="0.25">
      <c r="E42" s="6" t="s">
        <v>12</v>
      </c>
      <c r="F42" s="7">
        <f>'1º Vuelta'!C7+'1º Vuelta'!K7+'1º Vuelta'!S7+'1º Vuelta'!AA7+'1º Vuelta'!AI7+'1º Vuelta'!AQ7+'1º Vuelta'!AY7+'1º Vuelta'!BG7+'1º Vuelta'!BO7+'1º Vuelta'!BW7+'1º Vuelta'!CE7+'1º Vuelta'!CM7+'1º Vuelta'!CU7+'1º Vuelta'!DC7+'1º Vuelta'!DK7+'1º Vuelta'!DS7+'1º Vuelta'!EA7</f>
        <v>6</v>
      </c>
      <c r="G42" s="7">
        <f>'1º Vuelta'!D7+'1º Vuelta'!L7+'1º Vuelta'!T7+'1º Vuelta'!AB7+'1º Vuelta'!AJ7+'1º Vuelta'!AR7+'1º Vuelta'!AZ7+'1º Vuelta'!BH7+'1º Vuelta'!BP7+'1º Vuelta'!BX7+'1º Vuelta'!CF7+'1º Vuelta'!CN7+'1º Vuelta'!CV7+'1º Vuelta'!DD7+'1º Vuelta'!DL7+'1º Vuelta'!DT7+'1º Vuelta'!EB7</f>
        <v>467</v>
      </c>
      <c r="H42" s="7">
        <f>'1º Vuelta'!E7+'1º Vuelta'!M7+'1º Vuelta'!U7+'1º Vuelta'!AC7+'1º Vuelta'!AK7+'1º Vuelta'!AS7+'1º Vuelta'!BA7+'1º Vuelta'!BI7+'1º Vuelta'!BQ7+'1º Vuelta'!BY7+'1º Vuelta'!CG7+'1º Vuelta'!CO7+'1º Vuelta'!CW7+'1º Vuelta'!DE7+'1º Vuelta'!DM7+'1º Vuelta'!DU7+'1º Vuelta'!EC7</f>
        <v>1</v>
      </c>
      <c r="I42" s="7">
        <f>'1º Vuelta'!F7+'1º Vuelta'!N7+'1º Vuelta'!V7+'1º Vuelta'!AD7+'1º Vuelta'!AL7+'1º Vuelta'!AT7+'1º Vuelta'!BB7+'1º Vuelta'!BJ7+'1º Vuelta'!BR7+'1º Vuelta'!BZ7+'1º Vuelta'!CH7+'1º Vuelta'!CP7+'1º Vuelta'!CX7+'1º Vuelta'!DF7+'1º Vuelta'!DN7+'1º Vuelta'!DV7+'1º Vuelta'!ED7</f>
        <v>0</v>
      </c>
      <c r="J42" s="7">
        <f>'1º Vuelta'!G7+'1º Vuelta'!O7+'1º Vuelta'!W7+'1º Vuelta'!AE7+'1º Vuelta'!AM7+'1º Vuelta'!AU7+'1º Vuelta'!BC7+'1º Vuelta'!BK7+'1º Vuelta'!BS7+'1º Vuelta'!CA7+'1º Vuelta'!CI7+'1º Vuelta'!CQ7+'1º Vuelta'!CY7+'1º Vuelta'!DG7+'1º Vuelta'!DO7+'1º Vuelta'!DW7+'1º Vuelta'!EE7</f>
        <v>1</v>
      </c>
      <c r="K42" s="7">
        <f>'1º Vuelta'!H7+'1º Vuelta'!P7+'1º Vuelta'!X7+'1º Vuelta'!AF7+'1º Vuelta'!AN7+'1º Vuelta'!AV7+'1º Vuelta'!BD7+'1º Vuelta'!BL7+'1º Vuelta'!BT7+'1º Vuelta'!CB7+'1º Vuelta'!CJ7+'1º Vuelta'!CR7+'1º Vuelta'!CZ7+'1º Vuelta'!DH7+'1º Vuelta'!DP7+'1º Vuelta'!DX7+'1º Vuelta'!EF7</f>
        <v>0</v>
      </c>
    </row>
    <row r="43" spans="5:22" ht="19" x14ac:dyDescent="0.25">
      <c r="E43" s="6" t="s">
        <v>13</v>
      </c>
      <c r="F43" s="7">
        <f>'1º Vuelta'!C8+'1º Vuelta'!K8+'1º Vuelta'!S8+'1º Vuelta'!AA8+'1º Vuelta'!AI8+'1º Vuelta'!AQ8+'1º Vuelta'!AY8+'1º Vuelta'!BG8+'1º Vuelta'!BO8+'1º Vuelta'!BW8+'1º Vuelta'!CE8+'1º Vuelta'!CM8+'1º Vuelta'!CU8+'1º Vuelta'!DC8+'1º Vuelta'!DK8+'1º Vuelta'!DS8+'1º Vuelta'!EA8</f>
        <v>0</v>
      </c>
      <c r="G43" s="7">
        <f>'1º Vuelta'!D8+'1º Vuelta'!L8+'1º Vuelta'!T8+'1º Vuelta'!AB8+'1º Vuelta'!AJ8+'1º Vuelta'!AR8+'1º Vuelta'!AZ8+'1º Vuelta'!BH8+'1º Vuelta'!BP8+'1º Vuelta'!BX8+'1º Vuelta'!CF8+'1º Vuelta'!CN8+'1º Vuelta'!CV8+'1º Vuelta'!DD8+'1º Vuelta'!DL8+'1º Vuelta'!DT8+'1º Vuelta'!EB8</f>
        <v>0</v>
      </c>
      <c r="H43" s="7">
        <f>'1º Vuelta'!E8+'1º Vuelta'!M8+'1º Vuelta'!U8+'1º Vuelta'!AC8+'1º Vuelta'!AK8+'1º Vuelta'!AS8+'1º Vuelta'!BA8+'1º Vuelta'!BI8+'1º Vuelta'!BQ8+'1º Vuelta'!BY8+'1º Vuelta'!CG8+'1º Vuelta'!CO8+'1º Vuelta'!CW8+'1º Vuelta'!DE8+'1º Vuelta'!DM8+'1º Vuelta'!DU8+'1º Vuelta'!EC8</f>
        <v>0</v>
      </c>
      <c r="I43" s="7">
        <f>'1º Vuelta'!F8+'1º Vuelta'!N8+'1º Vuelta'!V8+'1º Vuelta'!AD8+'1º Vuelta'!AL8+'1º Vuelta'!AT8+'1º Vuelta'!BB8+'1º Vuelta'!BJ8+'1º Vuelta'!BR8+'1º Vuelta'!BZ8+'1º Vuelta'!CH8+'1º Vuelta'!CP8+'1º Vuelta'!CX8+'1º Vuelta'!DF8+'1º Vuelta'!DN8+'1º Vuelta'!DV8+'1º Vuelta'!ED8</f>
        <v>0</v>
      </c>
      <c r="J43" s="7">
        <f>'1º Vuelta'!G8+'1º Vuelta'!O8+'1º Vuelta'!W8+'1º Vuelta'!AE8+'1º Vuelta'!AM8+'1º Vuelta'!AU8+'1º Vuelta'!BC8+'1º Vuelta'!BK8+'1º Vuelta'!BS8+'1º Vuelta'!CA8+'1º Vuelta'!CI8+'1º Vuelta'!CQ8+'1º Vuelta'!CY8+'1º Vuelta'!DG8+'1º Vuelta'!DO8+'1º Vuelta'!DW8+'1º Vuelta'!EE8</f>
        <v>0</v>
      </c>
      <c r="K43" s="7">
        <f>'1º Vuelta'!H8+'1º Vuelta'!P8+'1º Vuelta'!X8+'1º Vuelta'!AF8+'1º Vuelta'!AN8+'1º Vuelta'!AV8+'1º Vuelta'!BD8+'1º Vuelta'!BL8+'1º Vuelta'!BT8+'1º Vuelta'!CB8+'1º Vuelta'!CJ8+'1º Vuelta'!CR8+'1º Vuelta'!CZ8+'1º Vuelta'!DH8+'1º Vuelta'!DP8+'1º Vuelta'!DX8+'1º Vuelta'!EF8</f>
        <v>0</v>
      </c>
    </row>
    <row r="44" spans="5:22" ht="19" x14ac:dyDescent="0.25">
      <c r="E44" s="6" t="s">
        <v>14</v>
      </c>
      <c r="F44" s="7">
        <f>'1º Vuelta'!C9+'1º Vuelta'!K9+'1º Vuelta'!S9+'1º Vuelta'!AA9+'1º Vuelta'!AI9+'1º Vuelta'!AQ9+'1º Vuelta'!AY9+'1º Vuelta'!BG9+'1º Vuelta'!BO9+'1º Vuelta'!BW9+'1º Vuelta'!CE9+'1º Vuelta'!CM9+'1º Vuelta'!CU9+'1º Vuelta'!DC9+'1º Vuelta'!DK9+'1º Vuelta'!DS9+'1º Vuelta'!EA9</f>
        <v>2</v>
      </c>
      <c r="G44" s="7">
        <f>'1º Vuelta'!D9+'1º Vuelta'!L9+'1º Vuelta'!T9+'1º Vuelta'!AB9+'1º Vuelta'!AJ9+'1º Vuelta'!AR9+'1º Vuelta'!AZ9+'1º Vuelta'!BH9+'1º Vuelta'!BP9+'1º Vuelta'!BX9+'1º Vuelta'!CF9+'1º Vuelta'!CN9+'1º Vuelta'!CV9+'1º Vuelta'!DD9+'1º Vuelta'!DL9+'1º Vuelta'!DT9+'1º Vuelta'!EB9</f>
        <v>236</v>
      </c>
      <c r="H44" s="7">
        <f>'1º Vuelta'!E9+'1º Vuelta'!M9+'1º Vuelta'!U9+'1º Vuelta'!AC9+'1º Vuelta'!AK9+'1º Vuelta'!AS9+'1º Vuelta'!BA9+'1º Vuelta'!BI9+'1º Vuelta'!BQ9+'1º Vuelta'!BY9+'1º Vuelta'!CG9+'1º Vuelta'!CO9+'1º Vuelta'!CW9+'1º Vuelta'!DE9+'1º Vuelta'!DM9+'1º Vuelta'!DU9+'1º Vuelta'!EC9</f>
        <v>0</v>
      </c>
      <c r="I44" s="7">
        <f>'1º Vuelta'!F9+'1º Vuelta'!N9+'1º Vuelta'!V9+'1º Vuelta'!AD9+'1º Vuelta'!AL9+'1º Vuelta'!AT9+'1º Vuelta'!BB9+'1º Vuelta'!BJ9+'1º Vuelta'!BR9+'1º Vuelta'!BZ9+'1º Vuelta'!CH9+'1º Vuelta'!CP9+'1º Vuelta'!CX9+'1º Vuelta'!DF9+'1º Vuelta'!DN9+'1º Vuelta'!DV9+'1º Vuelta'!ED9</f>
        <v>0</v>
      </c>
      <c r="J44" s="7">
        <f>'1º Vuelta'!G9+'1º Vuelta'!O9+'1º Vuelta'!W9+'1º Vuelta'!AE9+'1º Vuelta'!AM9+'1º Vuelta'!AU9+'1º Vuelta'!BC9+'1º Vuelta'!BK9+'1º Vuelta'!BS9+'1º Vuelta'!CA9+'1º Vuelta'!CI9+'1º Vuelta'!CQ9+'1º Vuelta'!CY9+'1º Vuelta'!DG9+'1º Vuelta'!DO9+'1º Vuelta'!DW9+'1º Vuelta'!EE9</f>
        <v>0</v>
      </c>
      <c r="K44" s="7">
        <f>'1º Vuelta'!H9+'1º Vuelta'!P9+'1º Vuelta'!X9+'1º Vuelta'!AF9+'1º Vuelta'!AN9+'1º Vuelta'!AV9+'1º Vuelta'!BD9+'1º Vuelta'!BL9+'1º Vuelta'!BT9+'1º Vuelta'!CB9+'1º Vuelta'!CJ9+'1º Vuelta'!CR9+'1º Vuelta'!CZ9+'1º Vuelta'!DH9+'1º Vuelta'!DP9+'1º Vuelta'!DX9+'1º Vuelta'!EF9</f>
        <v>0</v>
      </c>
    </row>
    <row r="45" spans="5:22" ht="19" x14ac:dyDescent="0.25">
      <c r="E45" s="6" t="s">
        <v>15</v>
      </c>
      <c r="F45" s="7">
        <f>'1º Vuelta'!C10+'1º Vuelta'!K10+'1º Vuelta'!S10+'1º Vuelta'!AA10+'1º Vuelta'!AI10+'1º Vuelta'!AQ10+'1º Vuelta'!AY10+'1º Vuelta'!BG10+'1º Vuelta'!BO10+'1º Vuelta'!BW10+'1º Vuelta'!CE10+'1º Vuelta'!CM10+'1º Vuelta'!CU10+'1º Vuelta'!DC10+'1º Vuelta'!DK10+'1º Vuelta'!DS10+'1º Vuelta'!EA10</f>
        <v>7</v>
      </c>
      <c r="G45" s="7">
        <f>'1º Vuelta'!D10+'1º Vuelta'!L10+'1º Vuelta'!T10+'1º Vuelta'!AB10+'1º Vuelta'!AJ10+'1º Vuelta'!AR10+'1º Vuelta'!AZ10+'1º Vuelta'!BH10+'1º Vuelta'!BP10+'1º Vuelta'!BX10+'1º Vuelta'!CF10+'1º Vuelta'!CN10+'1º Vuelta'!CV10+'1º Vuelta'!DD10+'1º Vuelta'!DL10+'1º Vuelta'!DT10+'1º Vuelta'!EB10</f>
        <v>619</v>
      </c>
      <c r="H45" s="7">
        <f>'1º Vuelta'!E10+'1º Vuelta'!M10+'1º Vuelta'!U10+'1º Vuelta'!AC10+'1º Vuelta'!AK10+'1º Vuelta'!AS10+'1º Vuelta'!BA10+'1º Vuelta'!BI10+'1º Vuelta'!BQ10+'1º Vuelta'!BY10+'1º Vuelta'!CG10+'1º Vuelta'!CO10+'1º Vuelta'!CW10+'1º Vuelta'!DE10+'1º Vuelta'!DM10+'1º Vuelta'!DU10+'1º Vuelta'!EC10</f>
        <v>0</v>
      </c>
      <c r="I45" s="7">
        <f>'1º Vuelta'!F10+'1º Vuelta'!N10+'1º Vuelta'!V10+'1º Vuelta'!AD10+'1º Vuelta'!AL10+'1º Vuelta'!AT10+'1º Vuelta'!BB10+'1º Vuelta'!BJ10+'1º Vuelta'!BR10+'1º Vuelta'!BZ10+'1º Vuelta'!CH10+'1º Vuelta'!CP10+'1º Vuelta'!CX10+'1º Vuelta'!DF10+'1º Vuelta'!DN10+'1º Vuelta'!DV10+'1º Vuelta'!ED10</f>
        <v>0</v>
      </c>
      <c r="J45" s="7">
        <f>'1º Vuelta'!G10+'1º Vuelta'!O10+'1º Vuelta'!W10+'1º Vuelta'!AE10+'1º Vuelta'!AM10+'1º Vuelta'!AU10+'1º Vuelta'!BC10+'1º Vuelta'!BK10+'1º Vuelta'!BS10+'1º Vuelta'!CA10+'1º Vuelta'!CI10+'1º Vuelta'!CQ10+'1º Vuelta'!CY10+'1º Vuelta'!DG10+'1º Vuelta'!DO10+'1º Vuelta'!DW10+'1º Vuelta'!EE10</f>
        <v>0</v>
      </c>
      <c r="K45" s="7">
        <f>'1º Vuelta'!H10+'1º Vuelta'!P10+'1º Vuelta'!X10+'1º Vuelta'!AF10+'1º Vuelta'!AN10+'1º Vuelta'!AV10+'1º Vuelta'!BD10+'1º Vuelta'!BL10+'1º Vuelta'!BT10+'1º Vuelta'!CB10+'1º Vuelta'!CJ10+'1º Vuelta'!CR10+'1º Vuelta'!CZ10+'1º Vuelta'!DH10+'1º Vuelta'!DP10+'1º Vuelta'!DX10+'1º Vuelta'!EF10</f>
        <v>0</v>
      </c>
    </row>
    <row r="46" spans="5:22" ht="19" x14ac:dyDescent="0.25">
      <c r="E46" s="6" t="s">
        <v>16</v>
      </c>
      <c r="F46" s="7">
        <f>'1º Vuelta'!C11+'1º Vuelta'!K11+'1º Vuelta'!S11+'1º Vuelta'!AA11+'1º Vuelta'!AI11+'1º Vuelta'!AQ11+'1º Vuelta'!AY11+'1º Vuelta'!BG11+'1º Vuelta'!BO11+'1º Vuelta'!BW11+'1º Vuelta'!CE11+'1º Vuelta'!CM11+'1º Vuelta'!CU11+'1º Vuelta'!DC11+'1º Vuelta'!DK11+'1º Vuelta'!DS11+'1º Vuelta'!EA11</f>
        <v>6</v>
      </c>
      <c r="G46" s="7">
        <f>'1º Vuelta'!D11+'1º Vuelta'!L11+'1º Vuelta'!T11+'1º Vuelta'!AB11+'1º Vuelta'!AJ11+'1º Vuelta'!AR11+'1º Vuelta'!AZ11+'1º Vuelta'!BH11+'1º Vuelta'!BP11+'1º Vuelta'!BX11+'1º Vuelta'!CF11+'1º Vuelta'!CN11+'1º Vuelta'!CV11+'1º Vuelta'!DD11+'1º Vuelta'!DL11+'1º Vuelta'!DT11+'1º Vuelta'!EB11</f>
        <v>565</v>
      </c>
      <c r="H46" s="7">
        <f>'1º Vuelta'!E11+'1º Vuelta'!M11+'1º Vuelta'!U11+'1º Vuelta'!AC11+'1º Vuelta'!AK11+'1º Vuelta'!AS11+'1º Vuelta'!BA11+'1º Vuelta'!BI11+'1º Vuelta'!BQ11+'1º Vuelta'!BY11+'1º Vuelta'!CG11+'1º Vuelta'!CO11+'1º Vuelta'!CW11+'1º Vuelta'!DE11+'1º Vuelta'!DM11+'1º Vuelta'!DU11+'1º Vuelta'!EC11</f>
        <v>1</v>
      </c>
      <c r="I46" s="7">
        <f>'1º Vuelta'!F11+'1º Vuelta'!N11+'1º Vuelta'!V11+'1º Vuelta'!AD11+'1º Vuelta'!AL11+'1º Vuelta'!AT11+'1º Vuelta'!BB11+'1º Vuelta'!BJ11+'1º Vuelta'!BR11+'1º Vuelta'!BZ11+'1º Vuelta'!CH11+'1º Vuelta'!CP11+'1º Vuelta'!CX11+'1º Vuelta'!DF11+'1º Vuelta'!DN11+'1º Vuelta'!DV11+'1º Vuelta'!ED11</f>
        <v>0</v>
      </c>
      <c r="J46" s="7">
        <f>'1º Vuelta'!G11+'1º Vuelta'!O11+'1º Vuelta'!W11+'1º Vuelta'!AE11+'1º Vuelta'!AM11+'1º Vuelta'!AU11+'1º Vuelta'!BC11+'1º Vuelta'!BK11+'1º Vuelta'!BS11+'1º Vuelta'!CA11+'1º Vuelta'!CI11+'1º Vuelta'!CQ11+'1º Vuelta'!CY11+'1º Vuelta'!DG11+'1º Vuelta'!DO11+'1º Vuelta'!DW11+'1º Vuelta'!EE11</f>
        <v>1</v>
      </c>
      <c r="K46" s="7">
        <f>'1º Vuelta'!H11+'1º Vuelta'!P11+'1º Vuelta'!X11+'1º Vuelta'!AF11+'1º Vuelta'!AN11+'1º Vuelta'!AV11+'1º Vuelta'!BD11+'1º Vuelta'!BL11+'1º Vuelta'!BT11+'1º Vuelta'!CB11+'1º Vuelta'!CJ11+'1º Vuelta'!CR11+'1º Vuelta'!CZ11+'1º Vuelta'!DH11+'1º Vuelta'!DP11+'1º Vuelta'!DX11+'1º Vuelta'!EF11</f>
        <v>0</v>
      </c>
    </row>
    <row r="47" spans="5:22" ht="19" x14ac:dyDescent="0.25">
      <c r="E47" s="6" t="s">
        <v>17</v>
      </c>
      <c r="F47" s="7">
        <f>'1º Vuelta'!C12+'1º Vuelta'!K12+'1º Vuelta'!S12+'1º Vuelta'!AA12+'1º Vuelta'!AI12+'1º Vuelta'!AQ12+'1º Vuelta'!AY12+'1º Vuelta'!BG12+'1º Vuelta'!BO12+'1º Vuelta'!BW12+'1º Vuelta'!CE12+'1º Vuelta'!CM12+'1º Vuelta'!CU12+'1º Vuelta'!DC12+'1º Vuelta'!DK12+'1º Vuelta'!DS12+'1º Vuelta'!EA12</f>
        <v>2</v>
      </c>
      <c r="G47" s="7">
        <f>'1º Vuelta'!D12+'1º Vuelta'!L12+'1º Vuelta'!T12+'1º Vuelta'!AB12+'1º Vuelta'!AJ12+'1º Vuelta'!AR12+'1º Vuelta'!AZ12+'1º Vuelta'!BH12+'1º Vuelta'!BP12+'1º Vuelta'!BX12+'1º Vuelta'!CF12+'1º Vuelta'!CN12+'1º Vuelta'!CV12+'1º Vuelta'!DD12+'1º Vuelta'!DL12+'1º Vuelta'!DT12+'1º Vuelta'!EB12</f>
        <v>211</v>
      </c>
      <c r="H47" s="7">
        <f>'1º Vuelta'!E12+'1º Vuelta'!M12+'1º Vuelta'!U12+'1º Vuelta'!AC12+'1º Vuelta'!AK12+'1º Vuelta'!AS12+'1º Vuelta'!BA12+'1º Vuelta'!BI12+'1º Vuelta'!BQ12+'1º Vuelta'!BY12+'1º Vuelta'!CG12+'1º Vuelta'!CO12+'1º Vuelta'!CW12+'1º Vuelta'!DE12+'1º Vuelta'!DM12+'1º Vuelta'!DU12+'1º Vuelta'!EC12</f>
        <v>0</v>
      </c>
      <c r="I47" s="7">
        <f>'1º Vuelta'!F12+'1º Vuelta'!N12+'1º Vuelta'!V12+'1º Vuelta'!AD12+'1º Vuelta'!AL12+'1º Vuelta'!AT12+'1º Vuelta'!BB12+'1º Vuelta'!BJ12+'1º Vuelta'!BR12+'1º Vuelta'!BZ12+'1º Vuelta'!CH12+'1º Vuelta'!CP12+'1º Vuelta'!CX12+'1º Vuelta'!DF12+'1º Vuelta'!DN12+'1º Vuelta'!DV12+'1º Vuelta'!ED12</f>
        <v>0</v>
      </c>
      <c r="J47" s="7">
        <f>'1º Vuelta'!G12+'1º Vuelta'!O12+'1º Vuelta'!W12+'1º Vuelta'!AE12+'1º Vuelta'!AM12+'1º Vuelta'!AU12+'1º Vuelta'!BC12+'1º Vuelta'!BK12+'1º Vuelta'!BS12+'1º Vuelta'!CA12+'1º Vuelta'!CI12+'1º Vuelta'!CQ12+'1º Vuelta'!CY12+'1º Vuelta'!DG12+'1º Vuelta'!DO12+'1º Vuelta'!DW12+'1º Vuelta'!EE12</f>
        <v>1</v>
      </c>
      <c r="K47" s="7">
        <f>'1º Vuelta'!H12+'1º Vuelta'!P12+'1º Vuelta'!X12+'1º Vuelta'!AF12+'1º Vuelta'!AN12+'1º Vuelta'!AV12+'1º Vuelta'!BD12+'1º Vuelta'!BL12+'1º Vuelta'!BT12+'1º Vuelta'!CB12+'1º Vuelta'!CJ12+'1º Vuelta'!CR12+'1º Vuelta'!CZ12+'1º Vuelta'!DH12+'1º Vuelta'!DP12+'1º Vuelta'!DX12+'1º Vuelta'!EF12</f>
        <v>0</v>
      </c>
    </row>
    <row r="48" spans="5:22" ht="19" x14ac:dyDescent="0.25">
      <c r="E48" s="6" t="s">
        <v>18</v>
      </c>
      <c r="F48" s="7">
        <f>'1º Vuelta'!C13+'1º Vuelta'!K13+'1º Vuelta'!S13+'1º Vuelta'!AA13+'1º Vuelta'!AI13+'1º Vuelta'!AQ13+'1º Vuelta'!AY13+'1º Vuelta'!BG13+'1º Vuelta'!BO13+'1º Vuelta'!BW13+'1º Vuelta'!CE13+'1º Vuelta'!CM13+'1º Vuelta'!CU13+'1º Vuelta'!DC13+'1º Vuelta'!DK13+'1º Vuelta'!DS13+'1º Vuelta'!EA13</f>
        <v>6</v>
      </c>
      <c r="G48" s="7">
        <f>'1º Vuelta'!D13+'1º Vuelta'!L13+'1º Vuelta'!T13+'1º Vuelta'!AB13+'1º Vuelta'!AJ13+'1º Vuelta'!AR13+'1º Vuelta'!AZ13+'1º Vuelta'!BH13+'1º Vuelta'!BP13+'1º Vuelta'!BX13+'1º Vuelta'!CF13+'1º Vuelta'!CN13+'1º Vuelta'!CV13+'1º Vuelta'!DD13+'1º Vuelta'!DL13+'1º Vuelta'!DT13+'1º Vuelta'!EB13</f>
        <v>495</v>
      </c>
      <c r="H48" s="7">
        <f>'1º Vuelta'!E13+'1º Vuelta'!M13+'1º Vuelta'!U13+'1º Vuelta'!AC13+'1º Vuelta'!AK13+'1º Vuelta'!AS13+'1º Vuelta'!BA13+'1º Vuelta'!BI13+'1º Vuelta'!BQ13+'1º Vuelta'!BY13+'1º Vuelta'!CG13+'1º Vuelta'!CO13+'1º Vuelta'!CW13+'1º Vuelta'!DE13+'1º Vuelta'!DM13+'1º Vuelta'!DU13+'1º Vuelta'!EC13</f>
        <v>1</v>
      </c>
      <c r="I48" s="7">
        <f>'1º Vuelta'!F13+'1º Vuelta'!N13+'1º Vuelta'!V13+'1º Vuelta'!AD13+'1º Vuelta'!AL13+'1º Vuelta'!AT13+'1º Vuelta'!BB13+'1º Vuelta'!BJ13+'1º Vuelta'!BR13+'1º Vuelta'!BZ13+'1º Vuelta'!CH13+'1º Vuelta'!CP13+'1º Vuelta'!CX13+'1º Vuelta'!DF13+'1º Vuelta'!DN13+'1º Vuelta'!DV13+'1º Vuelta'!ED13</f>
        <v>0</v>
      </c>
      <c r="J48" s="7">
        <f>'1º Vuelta'!G13+'1º Vuelta'!O13+'1º Vuelta'!W13+'1º Vuelta'!AE13+'1º Vuelta'!AM13+'1º Vuelta'!AU13+'1º Vuelta'!BC13+'1º Vuelta'!BK13+'1º Vuelta'!BS13+'1º Vuelta'!CA13+'1º Vuelta'!CI13+'1º Vuelta'!CQ13+'1º Vuelta'!CY13+'1º Vuelta'!DG13+'1º Vuelta'!DO13+'1º Vuelta'!DW13+'1º Vuelta'!EE13</f>
        <v>1</v>
      </c>
      <c r="K48" s="7">
        <f>'1º Vuelta'!H13+'1º Vuelta'!P13+'1º Vuelta'!X13+'1º Vuelta'!AF13+'1º Vuelta'!AN13+'1º Vuelta'!AV13+'1º Vuelta'!BD13+'1º Vuelta'!BL13+'1º Vuelta'!BT13+'1º Vuelta'!CB13+'1º Vuelta'!CJ13+'1º Vuelta'!CR13+'1º Vuelta'!CZ13+'1º Vuelta'!DH13+'1º Vuelta'!DP13+'1º Vuelta'!DX13+'1º Vuelta'!EF13</f>
        <v>1</v>
      </c>
    </row>
    <row r="49" spans="5:11" ht="19" x14ac:dyDescent="0.25">
      <c r="E49" s="6" t="s">
        <v>20</v>
      </c>
      <c r="F49" s="7">
        <f>'1º Vuelta'!C14+'1º Vuelta'!K14+'1º Vuelta'!S14+'1º Vuelta'!AA14+'1º Vuelta'!AI14+'1º Vuelta'!AQ14+'1º Vuelta'!AY14+'1º Vuelta'!BG14+'1º Vuelta'!BO14+'1º Vuelta'!BW14+'1º Vuelta'!CE14+'1º Vuelta'!CM14+'1º Vuelta'!CU14+'1º Vuelta'!DC14+'1º Vuelta'!DK14+'1º Vuelta'!DS14+'1º Vuelta'!EA14</f>
        <v>0</v>
      </c>
      <c r="G49" s="7">
        <f>'1º Vuelta'!D14+'1º Vuelta'!L14+'1º Vuelta'!T14+'1º Vuelta'!AB14+'1º Vuelta'!AJ14+'1º Vuelta'!AR14+'1º Vuelta'!AZ14+'1º Vuelta'!BH14+'1º Vuelta'!BP14+'1º Vuelta'!BX14+'1º Vuelta'!CF14+'1º Vuelta'!CN14+'1º Vuelta'!CV14+'1º Vuelta'!DD14+'1º Vuelta'!DL14+'1º Vuelta'!DT14+'1º Vuelta'!EB14</f>
        <v>49</v>
      </c>
      <c r="H49" s="7">
        <f>'1º Vuelta'!E14+'1º Vuelta'!M14+'1º Vuelta'!U14+'1º Vuelta'!AC14+'1º Vuelta'!AK14+'1º Vuelta'!AS14+'1º Vuelta'!BA14+'1º Vuelta'!BI14+'1º Vuelta'!BQ14+'1º Vuelta'!BY14+'1º Vuelta'!CG14+'1º Vuelta'!CO14+'1º Vuelta'!CW14+'1º Vuelta'!DE14+'1º Vuelta'!DM14+'1º Vuelta'!DU14+'1º Vuelta'!EC14</f>
        <v>0</v>
      </c>
      <c r="I49" s="7">
        <f>'1º Vuelta'!F14+'1º Vuelta'!N14+'1º Vuelta'!V14+'1º Vuelta'!AD14+'1º Vuelta'!AL14+'1º Vuelta'!AT14+'1º Vuelta'!BB14+'1º Vuelta'!BJ14+'1º Vuelta'!BR14+'1º Vuelta'!BZ14+'1º Vuelta'!CH14+'1º Vuelta'!CP14+'1º Vuelta'!CX14+'1º Vuelta'!DF14+'1º Vuelta'!DN14+'1º Vuelta'!DV14+'1º Vuelta'!ED14</f>
        <v>0</v>
      </c>
      <c r="J49" s="7">
        <f>'1º Vuelta'!G14+'1º Vuelta'!O14+'1º Vuelta'!W14+'1º Vuelta'!AE14+'1º Vuelta'!AM14+'1º Vuelta'!AU14+'1º Vuelta'!BC14+'1º Vuelta'!BK14+'1º Vuelta'!BS14+'1º Vuelta'!CA14+'1º Vuelta'!CI14+'1º Vuelta'!CQ14+'1º Vuelta'!CY14+'1º Vuelta'!DG14+'1º Vuelta'!DO14+'1º Vuelta'!DW14+'1º Vuelta'!EE14</f>
        <v>0</v>
      </c>
      <c r="K49" s="7">
        <f>'1º Vuelta'!H14+'1º Vuelta'!P14+'1º Vuelta'!X14+'1º Vuelta'!AF14+'1º Vuelta'!AN14+'1º Vuelta'!AV14+'1º Vuelta'!BD14+'1º Vuelta'!BL14+'1º Vuelta'!BT14+'1º Vuelta'!CB14+'1º Vuelta'!CJ14+'1º Vuelta'!CR14+'1º Vuelta'!CZ14+'1º Vuelta'!DH14+'1º Vuelta'!DP14+'1º Vuelta'!DX14+'1º Vuelta'!EF14</f>
        <v>0</v>
      </c>
    </row>
    <row r="50" spans="5:11" ht="19" x14ac:dyDescent="0.25">
      <c r="E50" s="6" t="s">
        <v>21</v>
      </c>
      <c r="F50" s="7">
        <f>'1º Vuelta'!C15+'1º Vuelta'!K15+'1º Vuelta'!S15+'1º Vuelta'!AA15+'1º Vuelta'!AI15+'1º Vuelta'!AQ15+'1º Vuelta'!AY15+'1º Vuelta'!BG15+'1º Vuelta'!BO15+'1º Vuelta'!BW15+'1º Vuelta'!CE15+'1º Vuelta'!CM15+'1º Vuelta'!CU15+'1º Vuelta'!DC15+'1º Vuelta'!DK15+'1º Vuelta'!DS15+'1º Vuelta'!EA15</f>
        <v>4</v>
      </c>
      <c r="G50" s="7">
        <f>'1º Vuelta'!D15+'1º Vuelta'!L15+'1º Vuelta'!T15+'1º Vuelta'!AB15+'1º Vuelta'!AJ15+'1º Vuelta'!AR15+'1º Vuelta'!AZ15+'1º Vuelta'!BH15+'1º Vuelta'!BP15+'1º Vuelta'!BX15+'1º Vuelta'!CF15+'1º Vuelta'!CN15+'1º Vuelta'!CV15+'1º Vuelta'!DD15+'1º Vuelta'!DL15+'1º Vuelta'!DT15+'1º Vuelta'!EB15</f>
        <v>279</v>
      </c>
      <c r="H50" s="7">
        <f>'1º Vuelta'!E15+'1º Vuelta'!M15+'1º Vuelta'!U15+'1º Vuelta'!AC15+'1º Vuelta'!AK15+'1º Vuelta'!AS15+'1º Vuelta'!BA15+'1º Vuelta'!BI15+'1º Vuelta'!BQ15+'1º Vuelta'!BY15+'1º Vuelta'!CG15+'1º Vuelta'!CO15+'1º Vuelta'!CW15+'1º Vuelta'!DE15+'1º Vuelta'!DM15+'1º Vuelta'!DU15+'1º Vuelta'!EC15</f>
        <v>1</v>
      </c>
      <c r="I50" s="7">
        <f>'1º Vuelta'!F15+'1º Vuelta'!N15+'1º Vuelta'!V15+'1º Vuelta'!AD15+'1º Vuelta'!AL15+'1º Vuelta'!AT15+'1º Vuelta'!BB15+'1º Vuelta'!BJ15+'1º Vuelta'!BR15+'1º Vuelta'!BZ15+'1º Vuelta'!CH15+'1º Vuelta'!CP15+'1º Vuelta'!CX15+'1º Vuelta'!DF15+'1º Vuelta'!DN15+'1º Vuelta'!DV15+'1º Vuelta'!ED15</f>
        <v>0</v>
      </c>
      <c r="J50" s="7">
        <f>'1º Vuelta'!G15+'1º Vuelta'!O15+'1º Vuelta'!W15+'1º Vuelta'!AE15+'1º Vuelta'!AM15+'1º Vuelta'!AU15+'1º Vuelta'!BC15+'1º Vuelta'!BK15+'1º Vuelta'!BS15+'1º Vuelta'!CA15+'1º Vuelta'!CI15+'1º Vuelta'!CQ15+'1º Vuelta'!CY15+'1º Vuelta'!DG15+'1º Vuelta'!DO15+'1º Vuelta'!DW15+'1º Vuelta'!EE15</f>
        <v>1</v>
      </c>
      <c r="K50" s="7">
        <f>'1º Vuelta'!H15+'1º Vuelta'!P15+'1º Vuelta'!X15+'1º Vuelta'!AF15+'1º Vuelta'!AN15+'1º Vuelta'!AV15+'1º Vuelta'!BD15+'1º Vuelta'!BL15+'1º Vuelta'!BT15+'1º Vuelta'!CB15+'1º Vuelta'!CJ15+'1º Vuelta'!CR15+'1º Vuelta'!CZ15+'1º Vuelta'!DH15+'1º Vuelta'!DP15+'1º Vuelta'!DX15+'1º Vuelta'!EF15</f>
        <v>0</v>
      </c>
    </row>
    <row r="51" spans="5:11" ht="19" x14ac:dyDescent="0.25">
      <c r="E51" s="6" t="s">
        <v>22</v>
      </c>
      <c r="F51" s="7">
        <f>'1º Vuelta'!C16+'1º Vuelta'!K16+'1º Vuelta'!S16+'1º Vuelta'!AA16+'1º Vuelta'!AI16+'1º Vuelta'!AQ16+'1º Vuelta'!AY16+'1º Vuelta'!BG16+'1º Vuelta'!BO16+'1º Vuelta'!BW16+'1º Vuelta'!CE16+'1º Vuelta'!CM16+'1º Vuelta'!CU16+'1º Vuelta'!DC16+'1º Vuelta'!DK16+'1º Vuelta'!DS16+'1º Vuelta'!EA16</f>
        <v>6</v>
      </c>
      <c r="G51" s="7">
        <f>'1º Vuelta'!D16+'1º Vuelta'!L16+'1º Vuelta'!T16+'1º Vuelta'!AB16+'1º Vuelta'!AJ16+'1º Vuelta'!AR16+'1º Vuelta'!AZ16+'1º Vuelta'!BH16+'1º Vuelta'!BP16+'1º Vuelta'!BX16+'1º Vuelta'!CF16+'1º Vuelta'!CN16+'1º Vuelta'!CV16+'1º Vuelta'!DD16+'1º Vuelta'!DL16+'1º Vuelta'!DT16+'1º Vuelta'!EB16</f>
        <v>515</v>
      </c>
      <c r="H51" s="7">
        <f>'1º Vuelta'!E16+'1º Vuelta'!M16+'1º Vuelta'!U16+'1º Vuelta'!AC16+'1º Vuelta'!AK16+'1º Vuelta'!AS16+'1º Vuelta'!BA16+'1º Vuelta'!BI16+'1º Vuelta'!BQ16+'1º Vuelta'!BY16+'1º Vuelta'!CG16+'1º Vuelta'!CO16+'1º Vuelta'!CW16+'1º Vuelta'!DE16+'1º Vuelta'!DM16+'1º Vuelta'!DU16+'1º Vuelta'!EC16</f>
        <v>1</v>
      </c>
      <c r="I51" s="7">
        <f>'1º Vuelta'!F16+'1º Vuelta'!N16+'1º Vuelta'!V16+'1º Vuelta'!AD16+'1º Vuelta'!AL16+'1º Vuelta'!AT16+'1º Vuelta'!BB16+'1º Vuelta'!BJ16+'1º Vuelta'!BR16+'1º Vuelta'!BZ16+'1º Vuelta'!CH16+'1º Vuelta'!CP16+'1º Vuelta'!CX16+'1º Vuelta'!DF16+'1º Vuelta'!DN16+'1º Vuelta'!DV16+'1º Vuelta'!ED16</f>
        <v>0</v>
      </c>
      <c r="J51" s="7">
        <f>'1º Vuelta'!G16+'1º Vuelta'!O16+'1º Vuelta'!W16+'1º Vuelta'!AE16+'1º Vuelta'!AM16+'1º Vuelta'!AU16+'1º Vuelta'!BC16+'1º Vuelta'!BK16+'1º Vuelta'!BS16+'1º Vuelta'!CA16+'1º Vuelta'!CI16+'1º Vuelta'!CQ16+'1º Vuelta'!CY16+'1º Vuelta'!DG16+'1º Vuelta'!DO16+'1º Vuelta'!DW16+'1º Vuelta'!EE16</f>
        <v>1</v>
      </c>
      <c r="K51" s="7">
        <f>'1º Vuelta'!H16+'1º Vuelta'!P16+'1º Vuelta'!X16+'1º Vuelta'!AF16+'1º Vuelta'!AN16+'1º Vuelta'!AV16+'1º Vuelta'!BD16+'1º Vuelta'!BL16+'1º Vuelta'!BT16+'1º Vuelta'!CB16+'1º Vuelta'!CJ16+'1º Vuelta'!CR16+'1º Vuelta'!CZ16+'1º Vuelta'!DH16+'1º Vuelta'!DP16+'1º Vuelta'!DX16+'1º Vuelta'!EF16</f>
        <v>2</v>
      </c>
    </row>
    <row r="52" spans="5:11" ht="19" x14ac:dyDescent="0.25">
      <c r="E52" s="6" t="s">
        <v>23</v>
      </c>
      <c r="F52" s="7">
        <f>'1º Vuelta'!C17+'1º Vuelta'!K17+'1º Vuelta'!S17+'1º Vuelta'!AA17+'1º Vuelta'!AI17+'1º Vuelta'!AQ17+'1º Vuelta'!AY17+'1º Vuelta'!BG17+'1º Vuelta'!BO17+'1º Vuelta'!BW17+'1º Vuelta'!CE17+'1º Vuelta'!CM17+'1º Vuelta'!CU17+'1º Vuelta'!DC17+'1º Vuelta'!DK17+'1º Vuelta'!DS17+'1º Vuelta'!EA17</f>
        <v>0</v>
      </c>
      <c r="G52" s="7">
        <f>'1º Vuelta'!D17+'1º Vuelta'!L17+'1º Vuelta'!T17+'1º Vuelta'!AB17+'1º Vuelta'!AJ17+'1º Vuelta'!AR17+'1º Vuelta'!AZ17+'1º Vuelta'!BH17+'1º Vuelta'!BP17+'1º Vuelta'!BX17+'1º Vuelta'!CF17+'1º Vuelta'!CN17+'1º Vuelta'!CV17+'1º Vuelta'!DD17+'1º Vuelta'!DL17+'1º Vuelta'!DT17+'1º Vuelta'!EB17</f>
        <v>38</v>
      </c>
      <c r="H52" s="7">
        <f>'1º Vuelta'!E17+'1º Vuelta'!M17+'1º Vuelta'!U17+'1º Vuelta'!AC17+'1º Vuelta'!AK17+'1º Vuelta'!AS17+'1º Vuelta'!BA17+'1º Vuelta'!BI17+'1º Vuelta'!BQ17+'1º Vuelta'!BY17+'1º Vuelta'!CG17+'1º Vuelta'!CO17+'1º Vuelta'!CW17+'1º Vuelta'!DE17+'1º Vuelta'!DM17+'1º Vuelta'!DU17+'1º Vuelta'!EC17</f>
        <v>0</v>
      </c>
      <c r="I52" s="7">
        <f>'1º Vuelta'!F17+'1º Vuelta'!N17+'1º Vuelta'!V17+'1º Vuelta'!AD17+'1º Vuelta'!AL17+'1º Vuelta'!AT17+'1º Vuelta'!BB17+'1º Vuelta'!BJ17+'1º Vuelta'!BR17+'1º Vuelta'!BZ17+'1º Vuelta'!CH17+'1º Vuelta'!CP17+'1º Vuelta'!CX17+'1º Vuelta'!DF17+'1º Vuelta'!DN17+'1º Vuelta'!DV17+'1º Vuelta'!ED17</f>
        <v>0</v>
      </c>
      <c r="J52" s="7">
        <f>'1º Vuelta'!G17+'1º Vuelta'!O17+'1º Vuelta'!W17+'1º Vuelta'!AE17+'1º Vuelta'!AM17+'1º Vuelta'!AU17+'1º Vuelta'!BC17+'1º Vuelta'!BK17+'1º Vuelta'!BS17+'1º Vuelta'!CA17+'1º Vuelta'!CI17+'1º Vuelta'!CQ17+'1º Vuelta'!CY17+'1º Vuelta'!DG17+'1º Vuelta'!DO17+'1º Vuelta'!DW17+'1º Vuelta'!EE17</f>
        <v>0</v>
      </c>
      <c r="K52" s="7">
        <f>'1º Vuelta'!H17+'1º Vuelta'!P17+'1º Vuelta'!X17+'1º Vuelta'!AF17+'1º Vuelta'!AN17+'1º Vuelta'!AV17+'1º Vuelta'!BD17+'1º Vuelta'!BL17+'1º Vuelta'!BT17+'1º Vuelta'!CB17+'1º Vuelta'!CJ17+'1º Vuelta'!CR17+'1º Vuelta'!CZ17+'1º Vuelta'!DH17+'1º Vuelta'!DP17+'1º Vuelta'!DX17+'1º Vuelta'!EF17</f>
        <v>0</v>
      </c>
    </row>
    <row r="53" spans="5:11" ht="19" x14ac:dyDescent="0.25">
      <c r="E53" s="6" t="s">
        <v>24</v>
      </c>
      <c r="F53" s="7">
        <f>'1º Vuelta'!C18+'1º Vuelta'!K18+'1º Vuelta'!S18+'1º Vuelta'!AA18+'1º Vuelta'!AI18+'1º Vuelta'!AQ18+'1º Vuelta'!AY18+'1º Vuelta'!BG18+'1º Vuelta'!BO18+'1º Vuelta'!BW18+'1º Vuelta'!CE18+'1º Vuelta'!CM18+'1º Vuelta'!CU18+'1º Vuelta'!DC18+'1º Vuelta'!DK18+'1º Vuelta'!DS18+'1º Vuelta'!EA18</f>
        <v>7</v>
      </c>
      <c r="G53" s="7">
        <f>'1º Vuelta'!D18+'1º Vuelta'!L18+'1º Vuelta'!T18+'1º Vuelta'!AB18+'1º Vuelta'!AJ18+'1º Vuelta'!AR18+'1º Vuelta'!AZ18+'1º Vuelta'!BH18+'1º Vuelta'!BP18+'1º Vuelta'!BX18+'1º Vuelta'!CF18+'1º Vuelta'!CN18+'1º Vuelta'!CV18+'1º Vuelta'!DD18+'1º Vuelta'!DL18+'1º Vuelta'!DT18+'1º Vuelta'!EB18</f>
        <v>583</v>
      </c>
      <c r="H53" s="7">
        <f>'1º Vuelta'!E18+'1º Vuelta'!M18+'1º Vuelta'!U18+'1º Vuelta'!AC18+'1º Vuelta'!AK18+'1º Vuelta'!AS18+'1º Vuelta'!BA18+'1º Vuelta'!BI18+'1º Vuelta'!BQ18+'1º Vuelta'!BY18+'1º Vuelta'!CG18+'1º Vuelta'!CO18+'1º Vuelta'!CW18+'1º Vuelta'!DE18+'1º Vuelta'!DM18+'1º Vuelta'!DU18+'1º Vuelta'!EC18</f>
        <v>0</v>
      </c>
      <c r="I53" s="7">
        <f>'1º Vuelta'!F18+'1º Vuelta'!N18+'1º Vuelta'!V18+'1º Vuelta'!AD18+'1º Vuelta'!AL18+'1º Vuelta'!AT18+'1º Vuelta'!BB18+'1º Vuelta'!BJ18+'1º Vuelta'!BR18+'1º Vuelta'!BZ18+'1º Vuelta'!CH18+'1º Vuelta'!CP18+'1º Vuelta'!CX18+'1º Vuelta'!DF18+'1º Vuelta'!DN18+'1º Vuelta'!DV18+'1º Vuelta'!ED18</f>
        <v>0</v>
      </c>
      <c r="J53" s="7">
        <f>'1º Vuelta'!G18+'1º Vuelta'!O18+'1º Vuelta'!W18+'1º Vuelta'!AE18+'1º Vuelta'!AM18+'1º Vuelta'!AU18+'1º Vuelta'!BC18+'1º Vuelta'!BK18+'1º Vuelta'!BS18+'1º Vuelta'!CA18+'1º Vuelta'!CI18+'1º Vuelta'!CQ18+'1º Vuelta'!CY18+'1º Vuelta'!DG18+'1º Vuelta'!DO18+'1º Vuelta'!DW18+'1º Vuelta'!EE18</f>
        <v>1</v>
      </c>
      <c r="K53" s="7">
        <f>'1º Vuelta'!H18+'1º Vuelta'!P18+'1º Vuelta'!X18+'1º Vuelta'!AF18+'1º Vuelta'!AN18+'1º Vuelta'!AV18+'1º Vuelta'!BD18+'1º Vuelta'!BL18+'1º Vuelta'!BT18+'1º Vuelta'!CB18+'1º Vuelta'!CJ18+'1º Vuelta'!CR18+'1º Vuelta'!CZ18+'1º Vuelta'!DH18+'1º Vuelta'!DP18+'1º Vuelta'!DX18+'1º Vuelta'!EF18</f>
        <v>2</v>
      </c>
    </row>
    <row r="54" spans="5:11" ht="19" x14ac:dyDescent="0.25">
      <c r="E54" s="6" t="s">
        <v>25</v>
      </c>
      <c r="F54" s="7">
        <f>'1º Vuelta'!C19+'1º Vuelta'!K19+'1º Vuelta'!S19+'1º Vuelta'!AA19+'1º Vuelta'!AI19+'1º Vuelta'!AQ19+'1º Vuelta'!AY19+'1º Vuelta'!BG19+'1º Vuelta'!BO19+'1º Vuelta'!BW19+'1º Vuelta'!CE19+'1º Vuelta'!CM19+'1º Vuelta'!CU19+'1º Vuelta'!DC19+'1º Vuelta'!DK19+'1º Vuelta'!DS19+'1º Vuelta'!EA19</f>
        <v>3</v>
      </c>
      <c r="G54" s="7">
        <f>'1º Vuelta'!D19+'1º Vuelta'!L19+'1º Vuelta'!T19+'1º Vuelta'!AB19+'1º Vuelta'!AJ19+'1º Vuelta'!AR19+'1º Vuelta'!AZ19+'1º Vuelta'!BH19+'1º Vuelta'!BP19+'1º Vuelta'!BX19+'1º Vuelta'!CF19+'1º Vuelta'!CN19+'1º Vuelta'!CV19+'1º Vuelta'!DD19+'1º Vuelta'!DL19+'1º Vuelta'!DT19+'1º Vuelta'!EB19</f>
        <v>293</v>
      </c>
      <c r="H54" s="7">
        <f>'1º Vuelta'!E19+'1º Vuelta'!M19+'1º Vuelta'!U19+'1º Vuelta'!AC19+'1º Vuelta'!AK19+'1º Vuelta'!AS19+'1º Vuelta'!BA19+'1º Vuelta'!BI19+'1º Vuelta'!BQ19+'1º Vuelta'!BY19+'1º Vuelta'!CG19+'1º Vuelta'!CO19+'1º Vuelta'!CW19+'1º Vuelta'!DE19+'1º Vuelta'!DM19+'1º Vuelta'!DU19+'1º Vuelta'!EC19</f>
        <v>1</v>
      </c>
      <c r="I54" s="7">
        <f>'1º Vuelta'!F19+'1º Vuelta'!N19+'1º Vuelta'!V19+'1º Vuelta'!AD19+'1º Vuelta'!AL19+'1º Vuelta'!AT19+'1º Vuelta'!BB19+'1º Vuelta'!BJ19+'1º Vuelta'!BR19+'1º Vuelta'!BZ19+'1º Vuelta'!CH19+'1º Vuelta'!CP19+'1º Vuelta'!CX19+'1º Vuelta'!DF19+'1º Vuelta'!DN19+'1º Vuelta'!DV19+'1º Vuelta'!ED19</f>
        <v>0</v>
      </c>
      <c r="J54" s="7">
        <f>'1º Vuelta'!G19+'1º Vuelta'!O19+'1º Vuelta'!W19+'1º Vuelta'!AE19+'1º Vuelta'!AM19+'1º Vuelta'!AU19+'1º Vuelta'!BC19+'1º Vuelta'!BK19+'1º Vuelta'!BS19+'1º Vuelta'!CA19+'1º Vuelta'!CI19+'1º Vuelta'!CQ19+'1º Vuelta'!CY19+'1º Vuelta'!DG19+'1º Vuelta'!DO19+'1º Vuelta'!DW19+'1º Vuelta'!EE19</f>
        <v>1</v>
      </c>
      <c r="K54" s="7">
        <f>'1º Vuelta'!H19+'1º Vuelta'!P19+'1º Vuelta'!X19+'1º Vuelta'!AF19+'1º Vuelta'!AN19+'1º Vuelta'!AV19+'1º Vuelta'!BD19+'1º Vuelta'!BL19+'1º Vuelta'!BT19+'1º Vuelta'!CB19+'1º Vuelta'!CJ19+'1º Vuelta'!CR19+'1º Vuelta'!CZ19+'1º Vuelta'!DH19+'1º Vuelta'!DP19+'1º Vuelta'!DX19+'1º Vuelta'!EF19</f>
        <v>2</v>
      </c>
    </row>
    <row r="55" spans="5:11" ht="19" x14ac:dyDescent="0.25">
      <c r="E55" s="6" t="s">
        <v>26</v>
      </c>
      <c r="F55" s="7">
        <f>'1º Vuelta'!C20+'1º Vuelta'!K20+'1º Vuelta'!S20+'1º Vuelta'!AA20+'1º Vuelta'!AI20+'1º Vuelta'!AQ20+'1º Vuelta'!AY20+'1º Vuelta'!BG20+'1º Vuelta'!BO20+'1º Vuelta'!BW20+'1º Vuelta'!CE20+'1º Vuelta'!CM20+'1º Vuelta'!CU20+'1º Vuelta'!DC20+'1º Vuelta'!DK20+'1º Vuelta'!DS20+'1º Vuelta'!EA20</f>
        <v>5</v>
      </c>
      <c r="G55" s="7">
        <f>'1º Vuelta'!D20+'1º Vuelta'!L20+'1º Vuelta'!T20+'1º Vuelta'!AB20+'1º Vuelta'!AJ20+'1º Vuelta'!AR20+'1º Vuelta'!AZ20+'1º Vuelta'!BH20+'1º Vuelta'!BP20+'1º Vuelta'!BX20+'1º Vuelta'!CF20+'1º Vuelta'!CN20+'1º Vuelta'!CV20+'1º Vuelta'!DD20+'1º Vuelta'!DL20+'1º Vuelta'!DT20+'1º Vuelta'!EB20</f>
        <v>463</v>
      </c>
      <c r="H55" s="7">
        <f>'1º Vuelta'!E20+'1º Vuelta'!M20+'1º Vuelta'!U20+'1º Vuelta'!AC20+'1º Vuelta'!AK20+'1º Vuelta'!AS20+'1º Vuelta'!BA20+'1º Vuelta'!BI20+'1º Vuelta'!BQ20+'1º Vuelta'!BY20+'1º Vuelta'!CG20+'1º Vuelta'!CO20+'1º Vuelta'!CW20+'1º Vuelta'!DE20+'1º Vuelta'!DM20+'1º Vuelta'!DU20+'1º Vuelta'!EC20</f>
        <v>0</v>
      </c>
      <c r="I55" s="7">
        <f>'1º Vuelta'!F20+'1º Vuelta'!N20+'1º Vuelta'!V20+'1º Vuelta'!AD20+'1º Vuelta'!AL20+'1º Vuelta'!AT20+'1º Vuelta'!BB20+'1º Vuelta'!BJ20+'1º Vuelta'!BR20+'1º Vuelta'!BZ20+'1º Vuelta'!CH20+'1º Vuelta'!CP20+'1º Vuelta'!CX20+'1º Vuelta'!DF20+'1º Vuelta'!DN20+'1º Vuelta'!DV20+'1º Vuelta'!ED20</f>
        <v>0</v>
      </c>
      <c r="J55" s="7">
        <f>'1º Vuelta'!G20+'1º Vuelta'!O20+'1º Vuelta'!W20+'1º Vuelta'!AE20+'1º Vuelta'!AM20+'1º Vuelta'!AU20+'1º Vuelta'!BC20+'1º Vuelta'!BK20+'1º Vuelta'!BS20+'1º Vuelta'!CA20+'1º Vuelta'!CI20+'1º Vuelta'!CQ20+'1º Vuelta'!CY20+'1º Vuelta'!DG20+'1º Vuelta'!DO20+'1º Vuelta'!DW20+'1º Vuelta'!EE20</f>
        <v>0</v>
      </c>
      <c r="K55" s="7">
        <f>'1º Vuelta'!H20+'1º Vuelta'!P20+'1º Vuelta'!X20+'1º Vuelta'!AF20+'1º Vuelta'!AN20+'1º Vuelta'!AV20+'1º Vuelta'!BD20+'1º Vuelta'!BL20+'1º Vuelta'!BT20+'1º Vuelta'!CB20+'1º Vuelta'!CJ20+'1º Vuelta'!CR20+'1º Vuelta'!CZ20+'1º Vuelta'!DH20+'1º Vuelta'!DP20+'1º Vuelta'!DX20+'1º Vuelta'!EF20</f>
        <v>1</v>
      </c>
    </row>
    <row r="56" spans="5:11" ht="19" x14ac:dyDescent="0.25">
      <c r="E56" s="6" t="s">
        <v>27</v>
      </c>
      <c r="F56" s="7">
        <f>'1º Vuelta'!C21+'1º Vuelta'!K21+'1º Vuelta'!S21+'1º Vuelta'!AA21+'1º Vuelta'!AI21+'1º Vuelta'!AQ21+'1º Vuelta'!AY21+'1º Vuelta'!BG21+'1º Vuelta'!BO21+'1º Vuelta'!BW21+'1º Vuelta'!CE21+'1º Vuelta'!CM21+'1º Vuelta'!CU21+'1º Vuelta'!DC21+'1º Vuelta'!DK21+'1º Vuelta'!DS21+'1º Vuelta'!EA21</f>
        <v>6</v>
      </c>
      <c r="G56" s="7">
        <f>'1º Vuelta'!D21+'1º Vuelta'!L21+'1º Vuelta'!T21+'1º Vuelta'!AB21+'1º Vuelta'!AJ21+'1º Vuelta'!AR21+'1º Vuelta'!AZ21+'1º Vuelta'!BH21+'1º Vuelta'!BP21+'1º Vuelta'!BX21+'1º Vuelta'!CF21+'1º Vuelta'!CN21+'1º Vuelta'!CV21+'1º Vuelta'!DD21+'1º Vuelta'!DL21+'1º Vuelta'!DT21+'1º Vuelta'!EB21</f>
        <v>485</v>
      </c>
      <c r="H56" s="7">
        <f>'1º Vuelta'!E21+'1º Vuelta'!M21+'1º Vuelta'!U21+'1º Vuelta'!AC21+'1º Vuelta'!AK21+'1º Vuelta'!AS21+'1º Vuelta'!BA21+'1º Vuelta'!BI21+'1º Vuelta'!BQ21+'1º Vuelta'!BY21+'1º Vuelta'!CG21+'1º Vuelta'!CO21+'1º Vuelta'!CW21+'1º Vuelta'!DE21+'1º Vuelta'!DM21+'1º Vuelta'!DU21+'1º Vuelta'!EC21</f>
        <v>0</v>
      </c>
      <c r="I56" s="7">
        <f>'1º Vuelta'!F21+'1º Vuelta'!N21+'1º Vuelta'!V21+'1º Vuelta'!AD21+'1º Vuelta'!AL21+'1º Vuelta'!AT21+'1º Vuelta'!BB21+'1º Vuelta'!BJ21+'1º Vuelta'!BR21+'1º Vuelta'!BZ21+'1º Vuelta'!CH21+'1º Vuelta'!CP21+'1º Vuelta'!CX21+'1º Vuelta'!DF21+'1º Vuelta'!DN21+'1º Vuelta'!DV21+'1º Vuelta'!ED21</f>
        <v>1</v>
      </c>
      <c r="J56" s="7">
        <f>'1º Vuelta'!G21+'1º Vuelta'!O21+'1º Vuelta'!W21+'1º Vuelta'!AE21+'1º Vuelta'!AM21+'1º Vuelta'!AU21+'1º Vuelta'!BC21+'1º Vuelta'!BK21+'1º Vuelta'!BS21+'1º Vuelta'!CA21+'1º Vuelta'!CI21+'1º Vuelta'!CQ21+'1º Vuelta'!CY21+'1º Vuelta'!DG21+'1º Vuelta'!DO21+'1º Vuelta'!DW21+'1º Vuelta'!EE21</f>
        <v>1</v>
      </c>
      <c r="K56" s="7">
        <f>'1º Vuelta'!H21+'1º Vuelta'!P21+'1º Vuelta'!X21+'1º Vuelta'!AF21+'1º Vuelta'!AN21+'1º Vuelta'!AV21+'1º Vuelta'!BD21+'1º Vuelta'!BL21+'1º Vuelta'!BT21+'1º Vuelta'!CB21+'1º Vuelta'!CJ21+'1º Vuelta'!CR21+'1º Vuelta'!CZ21+'1º Vuelta'!DH21+'1º Vuelta'!DP21+'1º Vuelta'!DX21+'1º Vuelta'!EF21</f>
        <v>0</v>
      </c>
    </row>
    <row r="57" spans="5:11" ht="19" x14ac:dyDescent="0.25">
      <c r="E57" s="6" t="s">
        <v>28</v>
      </c>
      <c r="F57" s="7">
        <f>'1º Vuelta'!C22+'1º Vuelta'!K22+'1º Vuelta'!S22+'1º Vuelta'!AA22+'1º Vuelta'!AI22+'1º Vuelta'!AQ22+'1º Vuelta'!AY22+'1º Vuelta'!BG22+'1º Vuelta'!BO22+'1º Vuelta'!BW22+'1º Vuelta'!CE22+'1º Vuelta'!CM22+'1º Vuelta'!CU22+'1º Vuelta'!DC22+'1º Vuelta'!DK22+'1º Vuelta'!DS22+'1º Vuelta'!EA22</f>
        <v>5</v>
      </c>
      <c r="G57" s="7">
        <f>'1º Vuelta'!D22+'1º Vuelta'!L22+'1º Vuelta'!T22+'1º Vuelta'!AB22+'1º Vuelta'!AJ22+'1º Vuelta'!AR22+'1º Vuelta'!AZ22+'1º Vuelta'!BH22+'1º Vuelta'!BP22+'1º Vuelta'!BX22+'1º Vuelta'!CF22+'1º Vuelta'!CN22+'1º Vuelta'!CV22+'1º Vuelta'!DD22+'1º Vuelta'!DL22+'1º Vuelta'!DT22+'1º Vuelta'!EB22</f>
        <v>468</v>
      </c>
      <c r="H57" s="7">
        <f>'1º Vuelta'!E22+'1º Vuelta'!M22+'1º Vuelta'!U22+'1º Vuelta'!AC22+'1º Vuelta'!AK22+'1º Vuelta'!AS22+'1º Vuelta'!BA22+'1º Vuelta'!BI22+'1º Vuelta'!BQ22+'1º Vuelta'!BY22+'1º Vuelta'!CG22+'1º Vuelta'!CO22+'1º Vuelta'!CW22+'1º Vuelta'!DE22+'1º Vuelta'!DM22+'1º Vuelta'!DU22+'1º Vuelta'!EC22</f>
        <v>0</v>
      </c>
      <c r="I57" s="7">
        <f>'1º Vuelta'!F22+'1º Vuelta'!N22+'1º Vuelta'!V22+'1º Vuelta'!AD22+'1º Vuelta'!AL22+'1º Vuelta'!AT22+'1º Vuelta'!BB22+'1º Vuelta'!BJ22+'1º Vuelta'!BR22+'1º Vuelta'!BZ22+'1º Vuelta'!CH22+'1º Vuelta'!CP22+'1º Vuelta'!CX22+'1º Vuelta'!DF22+'1º Vuelta'!DN22+'1º Vuelta'!DV22+'1º Vuelta'!ED22</f>
        <v>0</v>
      </c>
      <c r="J57" s="7">
        <f>'1º Vuelta'!G22+'1º Vuelta'!O22+'1º Vuelta'!W22+'1º Vuelta'!AE22+'1º Vuelta'!AM22+'1º Vuelta'!AU22+'1º Vuelta'!BC22+'1º Vuelta'!BK22+'1º Vuelta'!BS22+'1º Vuelta'!CA22+'1º Vuelta'!CI22+'1º Vuelta'!CQ22+'1º Vuelta'!CY22+'1º Vuelta'!DG22+'1º Vuelta'!DO22+'1º Vuelta'!DW22+'1º Vuelta'!EE22</f>
        <v>3</v>
      </c>
      <c r="K57" s="7">
        <f>'1º Vuelta'!H22+'1º Vuelta'!P22+'1º Vuelta'!X22+'1º Vuelta'!AF22+'1º Vuelta'!AN22+'1º Vuelta'!AV22+'1º Vuelta'!BD22+'1º Vuelta'!BL22+'1º Vuelta'!BT22+'1º Vuelta'!CB22+'1º Vuelta'!CJ22+'1º Vuelta'!CR22+'1º Vuelta'!CZ22+'1º Vuelta'!DH22+'1º Vuelta'!DP22+'1º Vuelta'!DX22+'1º Vuelta'!EF22</f>
        <v>1</v>
      </c>
    </row>
    <row r="58" spans="5:11" ht="19" x14ac:dyDescent="0.25">
      <c r="E58" s="6" t="s">
        <v>29</v>
      </c>
      <c r="F58" s="7">
        <f>'1º Vuelta'!C23+'1º Vuelta'!K23+'1º Vuelta'!S23+'1º Vuelta'!AA23+'1º Vuelta'!AI23+'1º Vuelta'!AQ23+'1º Vuelta'!AY23+'1º Vuelta'!BG23+'1º Vuelta'!BO23+'1º Vuelta'!BW23+'1º Vuelta'!CE23+'1º Vuelta'!CM23+'1º Vuelta'!CU23+'1º Vuelta'!DC23+'1º Vuelta'!DK23+'1º Vuelta'!DS23+'1º Vuelta'!EA23</f>
        <v>5</v>
      </c>
      <c r="G58" s="7">
        <f>'1º Vuelta'!D23+'1º Vuelta'!L23+'1º Vuelta'!T23+'1º Vuelta'!AB23+'1º Vuelta'!AJ23+'1º Vuelta'!AR23+'1º Vuelta'!AZ23+'1º Vuelta'!BH23+'1º Vuelta'!BP23+'1º Vuelta'!BX23+'1º Vuelta'!CF23+'1º Vuelta'!CN23+'1º Vuelta'!CV23+'1º Vuelta'!DD23+'1º Vuelta'!DL23+'1º Vuelta'!DT23+'1º Vuelta'!EB23</f>
        <v>455</v>
      </c>
      <c r="H58" s="7">
        <f>'1º Vuelta'!E23+'1º Vuelta'!M23+'1º Vuelta'!U23+'1º Vuelta'!AC23+'1º Vuelta'!AK23+'1º Vuelta'!AS23+'1º Vuelta'!BA23+'1º Vuelta'!BI23+'1º Vuelta'!BQ23+'1º Vuelta'!BY23+'1º Vuelta'!CG23+'1º Vuelta'!CO23+'1º Vuelta'!CW23+'1º Vuelta'!DE23+'1º Vuelta'!DM23+'1º Vuelta'!DU23+'1º Vuelta'!EC23</f>
        <v>2</v>
      </c>
      <c r="I58" s="7">
        <f>'1º Vuelta'!F23+'1º Vuelta'!N23+'1º Vuelta'!V23+'1º Vuelta'!AD23+'1º Vuelta'!AL23+'1º Vuelta'!AT23+'1º Vuelta'!BB23+'1º Vuelta'!BJ23+'1º Vuelta'!BR23+'1º Vuelta'!BZ23+'1º Vuelta'!CH23+'1º Vuelta'!CP23+'1º Vuelta'!CX23+'1º Vuelta'!DF23+'1º Vuelta'!DN23+'1º Vuelta'!DV23+'1º Vuelta'!ED23</f>
        <v>0</v>
      </c>
      <c r="J58" s="7">
        <f>'1º Vuelta'!G23+'1º Vuelta'!O23+'1º Vuelta'!W23+'1º Vuelta'!AE23+'1º Vuelta'!AM23+'1º Vuelta'!AU23+'1º Vuelta'!BC23+'1º Vuelta'!BK23+'1º Vuelta'!BS23+'1º Vuelta'!CA23+'1º Vuelta'!CI23+'1º Vuelta'!CQ23+'1º Vuelta'!CY23+'1º Vuelta'!DG23+'1º Vuelta'!DO23+'1º Vuelta'!DW23+'1º Vuelta'!EE23</f>
        <v>1</v>
      </c>
      <c r="K58" s="7">
        <f>'1º Vuelta'!H23+'1º Vuelta'!P23+'1º Vuelta'!X23+'1º Vuelta'!AF23+'1º Vuelta'!AN23+'1º Vuelta'!AV23+'1º Vuelta'!BD23+'1º Vuelta'!BL23+'1º Vuelta'!BT23+'1º Vuelta'!CB23+'1º Vuelta'!CJ23+'1º Vuelta'!CR23+'1º Vuelta'!CZ23+'1º Vuelta'!DH23+'1º Vuelta'!DP23+'1º Vuelta'!DX23+'1º Vuelta'!EF23</f>
        <v>0</v>
      </c>
    </row>
    <row r="59" spans="5:11" ht="19" x14ac:dyDescent="0.25">
      <c r="E59" s="6" t="s">
        <v>19</v>
      </c>
      <c r="F59" s="7">
        <f>'1º Vuelta'!C24+'1º Vuelta'!K24+'1º Vuelta'!S24+'1º Vuelta'!AA24+'1º Vuelta'!AI24+'1º Vuelta'!AQ24+'1º Vuelta'!AY24+'1º Vuelta'!BG24+'1º Vuelta'!BO24+'1º Vuelta'!BW24+'1º Vuelta'!CE24+'1º Vuelta'!CM24+'1º Vuelta'!CU24+'1º Vuelta'!DC24+'1º Vuelta'!DK24+'1º Vuelta'!DS24+'1º Vuelta'!EA24</f>
        <v>0</v>
      </c>
      <c r="G59" s="7">
        <f>'1º Vuelta'!D24+'1º Vuelta'!L24+'1º Vuelta'!T24+'1º Vuelta'!AB24+'1º Vuelta'!AJ24+'1º Vuelta'!AR24+'1º Vuelta'!AZ24+'1º Vuelta'!BH24+'1º Vuelta'!BP24+'1º Vuelta'!BX24+'1º Vuelta'!CF24+'1º Vuelta'!CN24+'1º Vuelta'!CV24+'1º Vuelta'!DD24+'1º Vuelta'!DL24+'1º Vuelta'!DT24+'1º Vuelta'!EB24</f>
        <v>66</v>
      </c>
      <c r="H59" s="7">
        <f>'1º Vuelta'!E24+'1º Vuelta'!M24+'1º Vuelta'!U24+'1º Vuelta'!AC24+'1º Vuelta'!AK24+'1º Vuelta'!AS24+'1º Vuelta'!BA24+'1º Vuelta'!BI24+'1º Vuelta'!BQ24+'1º Vuelta'!BY24+'1º Vuelta'!CG24+'1º Vuelta'!CO24+'1º Vuelta'!CW24+'1º Vuelta'!DE24+'1º Vuelta'!DM24+'1º Vuelta'!DU24+'1º Vuelta'!EC24</f>
        <v>0</v>
      </c>
      <c r="I59" s="7">
        <f>'1º Vuelta'!F24+'1º Vuelta'!N24+'1º Vuelta'!V24+'1º Vuelta'!AD24+'1º Vuelta'!AL24+'1º Vuelta'!AT24+'1º Vuelta'!BB24+'1º Vuelta'!BJ24+'1º Vuelta'!BR24+'1º Vuelta'!BZ24+'1º Vuelta'!CH24+'1º Vuelta'!CP24+'1º Vuelta'!CX24+'1º Vuelta'!DF24+'1º Vuelta'!DN24+'1º Vuelta'!DV24+'1º Vuelta'!ED24</f>
        <v>0</v>
      </c>
      <c r="J59" s="7">
        <f>'1º Vuelta'!G24+'1º Vuelta'!O24+'1º Vuelta'!W24+'1º Vuelta'!AE24+'1º Vuelta'!AM24+'1º Vuelta'!AU24+'1º Vuelta'!BC24+'1º Vuelta'!BK24+'1º Vuelta'!BS24+'1º Vuelta'!CA24+'1º Vuelta'!CI24+'1º Vuelta'!CQ24+'1º Vuelta'!CY24+'1º Vuelta'!DG24+'1º Vuelta'!DO24+'1º Vuelta'!DW24+'1º Vuelta'!EE24</f>
        <v>2</v>
      </c>
      <c r="K59" s="7">
        <f>'1º Vuelta'!H24+'1º Vuelta'!P24+'1º Vuelta'!X24+'1º Vuelta'!AF24+'1º Vuelta'!AN24+'1º Vuelta'!AV24+'1º Vuelta'!BD24+'1º Vuelta'!BL24+'1º Vuelta'!BT24+'1º Vuelta'!CB24+'1º Vuelta'!CJ24+'1º Vuelta'!CR24+'1º Vuelta'!CZ24+'1º Vuelta'!DH24+'1º Vuelta'!DP24+'1º Vuelta'!DX24+'1º Vuelta'!EF24</f>
        <v>0</v>
      </c>
    </row>
  </sheetData>
  <sortState ref="Q3:R24">
    <sortCondition descending="1" ref="R3:R24"/>
  </sortState>
  <mergeCells count="4">
    <mergeCell ref="E37:K37"/>
    <mergeCell ref="E38:G38"/>
    <mergeCell ref="H38:I38"/>
    <mergeCell ref="J38:K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F26"/>
  <sheetViews>
    <sheetView workbookViewId="0">
      <selection activeCell="DZ25" sqref="DZ25"/>
    </sheetView>
  </sheetViews>
  <sheetFormatPr baseColWidth="10" defaultRowHeight="16" x14ac:dyDescent="0.2"/>
  <cols>
    <col min="2" max="2" width="17" style="1" bestFit="1" customWidth="1"/>
    <col min="3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7" bestFit="1" customWidth="1"/>
    <col min="11" max="12" width="10.6640625" bestFit="1" customWidth="1"/>
    <col min="13" max="13" width="12.33203125" bestFit="1" customWidth="1"/>
    <col min="16" max="16" width="13.5" bestFit="1" customWidth="1"/>
    <col min="18" max="18" width="17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7" bestFit="1" customWidth="1"/>
    <col min="27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  <col min="82" max="82" width="17" bestFit="1" customWidth="1"/>
    <col min="83" max="84" width="10.6640625" bestFit="1" customWidth="1"/>
    <col min="85" max="85" width="12.33203125" bestFit="1" customWidth="1"/>
    <col min="86" max="87" width="7.33203125" bestFit="1" customWidth="1"/>
    <col min="88" max="88" width="13.5" bestFit="1" customWidth="1"/>
    <col min="90" max="90" width="17" bestFit="1" customWidth="1"/>
    <col min="91" max="92" width="10.6640625" bestFit="1" customWidth="1"/>
    <col min="93" max="93" width="12.33203125" bestFit="1" customWidth="1"/>
    <col min="94" max="95" width="7.33203125" bestFit="1" customWidth="1"/>
    <col min="96" max="96" width="13.5" bestFit="1" customWidth="1"/>
    <col min="98" max="98" width="17" bestFit="1" customWidth="1"/>
    <col min="99" max="100" width="10.6640625" bestFit="1" customWidth="1"/>
    <col min="101" max="101" width="12.33203125" bestFit="1" customWidth="1"/>
    <col min="102" max="103" width="7.33203125" bestFit="1" customWidth="1"/>
    <col min="104" max="104" width="13.5" bestFit="1" customWidth="1"/>
    <col min="106" max="106" width="17" bestFit="1" customWidth="1"/>
    <col min="107" max="108" width="10.6640625" bestFit="1" customWidth="1"/>
    <col min="109" max="109" width="12.33203125" bestFit="1" customWidth="1"/>
    <col min="110" max="111" width="7.33203125" bestFit="1" customWidth="1"/>
    <col min="112" max="112" width="13.5" bestFit="1" customWidth="1"/>
    <col min="114" max="114" width="17" bestFit="1" customWidth="1"/>
    <col min="115" max="116" width="10.6640625" bestFit="1" customWidth="1"/>
    <col min="117" max="117" width="12.33203125" bestFit="1" customWidth="1"/>
    <col min="118" max="119" width="7.33203125" bestFit="1" customWidth="1"/>
    <col min="120" max="120" width="13.5" bestFit="1" customWidth="1"/>
    <col min="122" max="122" width="17" bestFit="1" customWidth="1"/>
    <col min="123" max="124" width="10.6640625" bestFit="1" customWidth="1"/>
    <col min="125" max="125" width="12.33203125" bestFit="1" customWidth="1"/>
    <col min="126" max="127" width="7.33203125" bestFit="1" customWidth="1"/>
    <col min="128" max="128" width="13.5" bestFit="1" customWidth="1"/>
    <col min="130" max="130" width="17" bestFit="1" customWidth="1"/>
    <col min="131" max="132" width="10.6640625" bestFit="1" customWidth="1"/>
    <col min="133" max="133" width="12.33203125" bestFit="1" customWidth="1"/>
    <col min="134" max="135" width="7.33203125" bestFit="1" customWidth="1"/>
    <col min="136" max="136" width="13.5" bestFit="1" customWidth="1"/>
  </cols>
  <sheetData>
    <row r="1" spans="2:136" ht="17" thickBot="1" x14ac:dyDescent="0.25"/>
    <row r="2" spans="2:136" ht="19" x14ac:dyDescent="0.25">
      <c r="B2" s="141" t="s">
        <v>1</v>
      </c>
      <c r="C2" s="142"/>
      <c r="D2" s="142"/>
      <c r="E2" s="142"/>
      <c r="F2" s="142"/>
      <c r="G2" s="142"/>
      <c r="H2" s="143"/>
      <c r="J2" s="141" t="s">
        <v>30</v>
      </c>
      <c r="K2" s="142"/>
      <c r="L2" s="142"/>
      <c r="M2" s="142"/>
      <c r="N2" s="142"/>
      <c r="O2" s="142"/>
      <c r="P2" s="143"/>
      <c r="R2" s="141" t="s">
        <v>31</v>
      </c>
      <c r="S2" s="142"/>
      <c r="T2" s="142"/>
      <c r="U2" s="142"/>
      <c r="V2" s="142"/>
      <c r="W2" s="142"/>
      <c r="X2" s="143"/>
      <c r="Z2" s="141" t="s">
        <v>32</v>
      </c>
      <c r="AA2" s="142"/>
      <c r="AB2" s="142"/>
      <c r="AC2" s="142"/>
      <c r="AD2" s="142"/>
      <c r="AE2" s="142"/>
      <c r="AF2" s="143"/>
      <c r="AH2" s="141" t="s">
        <v>33</v>
      </c>
      <c r="AI2" s="142"/>
      <c r="AJ2" s="142"/>
      <c r="AK2" s="142"/>
      <c r="AL2" s="142"/>
      <c r="AM2" s="142"/>
      <c r="AN2" s="143"/>
      <c r="AP2" s="141" t="s">
        <v>34</v>
      </c>
      <c r="AQ2" s="142"/>
      <c r="AR2" s="142"/>
      <c r="AS2" s="142"/>
      <c r="AT2" s="142"/>
      <c r="AU2" s="142"/>
      <c r="AV2" s="143"/>
      <c r="AX2" s="141" t="s">
        <v>35</v>
      </c>
      <c r="AY2" s="142"/>
      <c r="AZ2" s="142"/>
      <c r="BA2" s="142"/>
      <c r="BB2" s="142"/>
      <c r="BC2" s="142"/>
      <c r="BD2" s="143"/>
      <c r="BF2" s="141" t="s">
        <v>36</v>
      </c>
      <c r="BG2" s="142"/>
      <c r="BH2" s="142"/>
      <c r="BI2" s="142"/>
      <c r="BJ2" s="142"/>
      <c r="BK2" s="142"/>
      <c r="BL2" s="143"/>
      <c r="BN2" s="141" t="s">
        <v>37</v>
      </c>
      <c r="BO2" s="142"/>
      <c r="BP2" s="142"/>
      <c r="BQ2" s="142"/>
      <c r="BR2" s="142"/>
      <c r="BS2" s="142"/>
      <c r="BT2" s="143"/>
      <c r="BV2" s="141" t="s">
        <v>38</v>
      </c>
      <c r="BW2" s="142"/>
      <c r="BX2" s="142"/>
      <c r="BY2" s="142"/>
      <c r="BZ2" s="142"/>
      <c r="CA2" s="142"/>
      <c r="CB2" s="143"/>
      <c r="CD2" s="141" t="s">
        <v>39</v>
      </c>
      <c r="CE2" s="142"/>
      <c r="CF2" s="142"/>
      <c r="CG2" s="142"/>
      <c r="CH2" s="142"/>
      <c r="CI2" s="142"/>
      <c r="CJ2" s="143"/>
      <c r="CL2" s="141" t="s">
        <v>40</v>
      </c>
      <c r="CM2" s="142"/>
      <c r="CN2" s="142"/>
      <c r="CO2" s="142"/>
      <c r="CP2" s="142"/>
      <c r="CQ2" s="142"/>
      <c r="CR2" s="143"/>
      <c r="CT2" s="141" t="s">
        <v>41</v>
      </c>
      <c r="CU2" s="142"/>
      <c r="CV2" s="142"/>
      <c r="CW2" s="142"/>
      <c r="CX2" s="142"/>
      <c r="CY2" s="142"/>
      <c r="CZ2" s="143"/>
      <c r="DB2" s="141" t="s">
        <v>45</v>
      </c>
      <c r="DC2" s="142"/>
      <c r="DD2" s="142"/>
      <c r="DE2" s="142"/>
      <c r="DF2" s="142"/>
      <c r="DG2" s="142"/>
      <c r="DH2" s="143"/>
      <c r="DJ2" s="141" t="s">
        <v>44</v>
      </c>
      <c r="DK2" s="142"/>
      <c r="DL2" s="142"/>
      <c r="DM2" s="142"/>
      <c r="DN2" s="142"/>
      <c r="DO2" s="142"/>
      <c r="DP2" s="143"/>
      <c r="DR2" s="141" t="s">
        <v>43</v>
      </c>
      <c r="DS2" s="142"/>
      <c r="DT2" s="142"/>
      <c r="DU2" s="142"/>
      <c r="DV2" s="142"/>
      <c r="DW2" s="142"/>
      <c r="DX2" s="143"/>
      <c r="DZ2" s="141" t="s">
        <v>42</v>
      </c>
      <c r="EA2" s="142"/>
      <c r="EB2" s="142"/>
      <c r="EC2" s="142"/>
      <c r="ED2" s="142"/>
      <c r="EE2" s="142"/>
      <c r="EF2" s="143"/>
    </row>
    <row r="3" spans="2:136" ht="19" x14ac:dyDescent="0.25">
      <c r="B3" s="147" t="s">
        <v>0</v>
      </c>
      <c r="C3" s="148"/>
      <c r="D3" s="148"/>
      <c r="E3" s="144" t="s">
        <v>4</v>
      </c>
      <c r="F3" s="144"/>
      <c r="G3" s="145" t="s">
        <v>7</v>
      </c>
      <c r="H3" s="146"/>
      <c r="J3" s="147" t="s">
        <v>0</v>
      </c>
      <c r="K3" s="148"/>
      <c r="L3" s="148"/>
      <c r="M3" s="144" t="s">
        <v>4</v>
      </c>
      <c r="N3" s="144"/>
      <c r="O3" s="145" t="s">
        <v>7</v>
      </c>
      <c r="P3" s="146"/>
      <c r="R3" s="147" t="s">
        <v>0</v>
      </c>
      <c r="S3" s="148"/>
      <c r="T3" s="148"/>
      <c r="U3" s="144" t="s">
        <v>4</v>
      </c>
      <c r="V3" s="144"/>
      <c r="W3" s="145" t="s">
        <v>7</v>
      </c>
      <c r="X3" s="146"/>
      <c r="Z3" s="147" t="s">
        <v>0</v>
      </c>
      <c r="AA3" s="148"/>
      <c r="AB3" s="148"/>
      <c r="AC3" s="144" t="s">
        <v>4</v>
      </c>
      <c r="AD3" s="144"/>
      <c r="AE3" s="145" t="s">
        <v>7</v>
      </c>
      <c r="AF3" s="146"/>
      <c r="AH3" s="147" t="s">
        <v>0</v>
      </c>
      <c r="AI3" s="148"/>
      <c r="AJ3" s="148"/>
      <c r="AK3" s="144" t="s">
        <v>4</v>
      </c>
      <c r="AL3" s="144"/>
      <c r="AM3" s="145" t="s">
        <v>7</v>
      </c>
      <c r="AN3" s="146"/>
      <c r="AP3" s="147" t="s">
        <v>0</v>
      </c>
      <c r="AQ3" s="148"/>
      <c r="AR3" s="148"/>
      <c r="AS3" s="144" t="s">
        <v>4</v>
      </c>
      <c r="AT3" s="144"/>
      <c r="AU3" s="145" t="s">
        <v>7</v>
      </c>
      <c r="AV3" s="146"/>
      <c r="AX3" s="147" t="s">
        <v>0</v>
      </c>
      <c r="AY3" s="148"/>
      <c r="AZ3" s="148"/>
      <c r="BA3" s="144" t="s">
        <v>4</v>
      </c>
      <c r="BB3" s="144"/>
      <c r="BC3" s="145" t="s">
        <v>7</v>
      </c>
      <c r="BD3" s="146"/>
      <c r="BF3" s="147" t="s">
        <v>0</v>
      </c>
      <c r="BG3" s="148"/>
      <c r="BH3" s="148"/>
      <c r="BI3" s="144" t="s">
        <v>4</v>
      </c>
      <c r="BJ3" s="144"/>
      <c r="BK3" s="145" t="s">
        <v>7</v>
      </c>
      <c r="BL3" s="146"/>
      <c r="BN3" s="147" t="s">
        <v>0</v>
      </c>
      <c r="BO3" s="148"/>
      <c r="BP3" s="148"/>
      <c r="BQ3" s="144" t="s">
        <v>4</v>
      </c>
      <c r="BR3" s="144"/>
      <c r="BS3" s="145" t="s">
        <v>7</v>
      </c>
      <c r="BT3" s="146"/>
      <c r="BV3" s="147" t="s">
        <v>0</v>
      </c>
      <c r="BW3" s="148"/>
      <c r="BX3" s="148"/>
      <c r="BY3" s="144" t="s">
        <v>4</v>
      </c>
      <c r="BZ3" s="144"/>
      <c r="CA3" s="145" t="s">
        <v>7</v>
      </c>
      <c r="CB3" s="146"/>
      <c r="CD3" s="147" t="s">
        <v>0</v>
      </c>
      <c r="CE3" s="148"/>
      <c r="CF3" s="148"/>
      <c r="CG3" s="144" t="s">
        <v>4</v>
      </c>
      <c r="CH3" s="144"/>
      <c r="CI3" s="145" t="s">
        <v>7</v>
      </c>
      <c r="CJ3" s="146"/>
      <c r="CL3" s="147" t="s">
        <v>0</v>
      </c>
      <c r="CM3" s="148"/>
      <c r="CN3" s="148"/>
      <c r="CO3" s="144" t="s">
        <v>4</v>
      </c>
      <c r="CP3" s="144"/>
      <c r="CQ3" s="145" t="s">
        <v>7</v>
      </c>
      <c r="CR3" s="146"/>
      <c r="CT3" s="147" t="s">
        <v>0</v>
      </c>
      <c r="CU3" s="148"/>
      <c r="CV3" s="148"/>
      <c r="CW3" s="144" t="s">
        <v>4</v>
      </c>
      <c r="CX3" s="144"/>
      <c r="CY3" s="145" t="s">
        <v>7</v>
      </c>
      <c r="CZ3" s="146"/>
      <c r="DB3" s="147" t="s">
        <v>0</v>
      </c>
      <c r="DC3" s="148"/>
      <c r="DD3" s="148"/>
      <c r="DE3" s="144" t="s">
        <v>4</v>
      </c>
      <c r="DF3" s="144"/>
      <c r="DG3" s="145" t="s">
        <v>7</v>
      </c>
      <c r="DH3" s="146"/>
      <c r="DJ3" s="147" t="s">
        <v>0</v>
      </c>
      <c r="DK3" s="148"/>
      <c r="DL3" s="148"/>
      <c r="DM3" s="144" t="s">
        <v>4</v>
      </c>
      <c r="DN3" s="144"/>
      <c r="DO3" s="145" t="s">
        <v>7</v>
      </c>
      <c r="DP3" s="146"/>
      <c r="DR3" s="147" t="s">
        <v>0</v>
      </c>
      <c r="DS3" s="148"/>
      <c r="DT3" s="148"/>
      <c r="DU3" s="144" t="s">
        <v>4</v>
      </c>
      <c r="DV3" s="144"/>
      <c r="DW3" s="145" t="s">
        <v>7</v>
      </c>
      <c r="DX3" s="146"/>
      <c r="DZ3" s="147" t="s">
        <v>0</v>
      </c>
      <c r="EA3" s="148"/>
      <c r="EB3" s="148"/>
      <c r="EC3" s="144" t="s">
        <v>4</v>
      </c>
      <c r="ED3" s="144"/>
      <c r="EE3" s="145" t="s">
        <v>7</v>
      </c>
      <c r="EF3" s="146"/>
    </row>
    <row r="4" spans="2:136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14" t="s">
        <v>2</v>
      </c>
      <c r="K4" s="2" t="s">
        <v>49</v>
      </c>
      <c r="L4" s="3" t="s">
        <v>3</v>
      </c>
      <c r="M4" s="4" t="s">
        <v>5</v>
      </c>
      <c r="N4" s="5" t="s">
        <v>6</v>
      </c>
      <c r="O4" s="12" t="s">
        <v>8</v>
      </c>
      <c r="P4" s="1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  <c r="CD4" s="14" t="s">
        <v>2</v>
      </c>
      <c r="CE4" s="2" t="s">
        <v>49</v>
      </c>
      <c r="CF4" s="3" t="s">
        <v>3</v>
      </c>
      <c r="CG4" s="4" t="s">
        <v>5</v>
      </c>
      <c r="CH4" s="5" t="s">
        <v>6</v>
      </c>
      <c r="CI4" s="12" t="s">
        <v>8</v>
      </c>
      <c r="CJ4" s="13" t="s">
        <v>9</v>
      </c>
      <c r="CL4" s="14" t="s">
        <v>2</v>
      </c>
      <c r="CM4" s="2" t="s">
        <v>49</v>
      </c>
      <c r="CN4" s="3" t="s">
        <v>3</v>
      </c>
      <c r="CO4" s="4" t="s">
        <v>5</v>
      </c>
      <c r="CP4" s="5" t="s">
        <v>6</v>
      </c>
      <c r="CQ4" s="12" t="s">
        <v>8</v>
      </c>
      <c r="CR4" s="13" t="s">
        <v>9</v>
      </c>
      <c r="CT4" s="14" t="s">
        <v>2</v>
      </c>
      <c r="CU4" s="2" t="s">
        <v>49</v>
      </c>
      <c r="CV4" s="3" t="s">
        <v>3</v>
      </c>
      <c r="CW4" s="4" t="s">
        <v>5</v>
      </c>
      <c r="CX4" s="5" t="s">
        <v>6</v>
      </c>
      <c r="CY4" s="12" t="s">
        <v>8</v>
      </c>
      <c r="CZ4" s="13" t="s">
        <v>9</v>
      </c>
      <c r="DB4" s="14" t="s">
        <v>2</v>
      </c>
      <c r="DC4" s="2" t="s">
        <v>49</v>
      </c>
      <c r="DD4" s="3" t="s">
        <v>3</v>
      </c>
      <c r="DE4" s="4" t="s">
        <v>5</v>
      </c>
      <c r="DF4" s="5" t="s">
        <v>6</v>
      </c>
      <c r="DG4" s="12" t="s">
        <v>8</v>
      </c>
      <c r="DH4" s="13" t="s">
        <v>9</v>
      </c>
      <c r="DJ4" s="14" t="s">
        <v>2</v>
      </c>
      <c r="DK4" s="2" t="s">
        <v>49</v>
      </c>
      <c r="DL4" s="3" t="s">
        <v>3</v>
      </c>
      <c r="DM4" s="4" t="s">
        <v>5</v>
      </c>
      <c r="DN4" s="5" t="s">
        <v>6</v>
      </c>
      <c r="DO4" s="12" t="s">
        <v>8</v>
      </c>
      <c r="DP4" s="13" t="s">
        <v>9</v>
      </c>
      <c r="DR4" s="14" t="s">
        <v>2</v>
      </c>
      <c r="DS4" s="2" t="s">
        <v>49</v>
      </c>
      <c r="DT4" s="3" t="s">
        <v>3</v>
      </c>
      <c r="DU4" s="4" t="s">
        <v>5</v>
      </c>
      <c r="DV4" s="5" t="s">
        <v>6</v>
      </c>
      <c r="DW4" s="12" t="s">
        <v>8</v>
      </c>
      <c r="DX4" s="13" t="s">
        <v>9</v>
      </c>
      <c r="DZ4" s="14" t="s">
        <v>2</v>
      </c>
      <c r="EA4" s="2" t="s">
        <v>49</v>
      </c>
      <c r="EB4" s="3" t="s">
        <v>3</v>
      </c>
      <c r="EC4" s="4" t="s">
        <v>5</v>
      </c>
      <c r="ED4" s="5" t="s">
        <v>6</v>
      </c>
      <c r="EE4" s="12" t="s">
        <v>8</v>
      </c>
      <c r="EF4" s="13" t="s">
        <v>9</v>
      </c>
    </row>
    <row r="5" spans="2:136" ht="19" x14ac:dyDescent="0.25">
      <c r="B5" s="6" t="s">
        <v>10</v>
      </c>
      <c r="C5" s="7"/>
      <c r="D5" s="7"/>
      <c r="E5" s="7"/>
      <c r="F5" s="7"/>
      <c r="G5" s="7"/>
      <c r="H5" s="8"/>
      <c r="J5" s="6" t="s">
        <v>10</v>
      </c>
      <c r="K5" s="7"/>
      <c r="L5" s="7"/>
      <c r="M5" s="7"/>
      <c r="N5" s="7"/>
      <c r="O5" s="7"/>
      <c r="P5" s="8"/>
      <c r="R5" s="6" t="s">
        <v>10</v>
      </c>
      <c r="S5" s="7"/>
      <c r="T5" s="7"/>
      <c r="U5" s="7"/>
      <c r="V5" s="7"/>
      <c r="W5" s="7"/>
      <c r="X5" s="8"/>
      <c r="Z5" s="6" t="s">
        <v>10</v>
      </c>
      <c r="AA5" s="7"/>
      <c r="AB5" s="7"/>
      <c r="AC5" s="7"/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  <c r="CD5" s="6" t="s">
        <v>10</v>
      </c>
      <c r="CE5" s="7"/>
      <c r="CF5" s="7"/>
      <c r="CG5" s="7"/>
      <c r="CH5" s="7"/>
      <c r="CI5" s="7"/>
      <c r="CJ5" s="8"/>
      <c r="CL5" s="6" t="s">
        <v>10</v>
      </c>
      <c r="CM5" s="7"/>
      <c r="CN5" s="7"/>
      <c r="CO5" s="7"/>
      <c r="CP5" s="7"/>
      <c r="CQ5" s="7"/>
      <c r="CR5" s="8"/>
      <c r="CT5" s="6" t="s">
        <v>10</v>
      </c>
      <c r="CU5" s="7"/>
      <c r="CV5" s="7"/>
      <c r="CW5" s="7"/>
      <c r="CX5" s="7"/>
      <c r="CY5" s="7"/>
      <c r="CZ5" s="8"/>
      <c r="DB5" s="6" t="s">
        <v>10</v>
      </c>
      <c r="DC5" s="7"/>
      <c r="DD5" s="7"/>
      <c r="DE5" s="7"/>
      <c r="DF5" s="7"/>
      <c r="DG5" s="7"/>
      <c r="DH5" s="8"/>
      <c r="DJ5" s="6" t="s">
        <v>10</v>
      </c>
      <c r="DK5" s="7"/>
      <c r="DL5" s="7"/>
      <c r="DM5" s="7"/>
      <c r="DN5" s="7"/>
      <c r="DO5" s="7"/>
      <c r="DP5" s="8"/>
      <c r="DR5" s="6" t="s">
        <v>10</v>
      </c>
      <c r="DS5" s="7"/>
      <c r="DT5" s="7"/>
      <c r="DU5" s="7"/>
      <c r="DV5" s="7"/>
      <c r="DW5" s="7"/>
      <c r="DX5" s="8"/>
      <c r="DZ5" s="6" t="s">
        <v>10</v>
      </c>
      <c r="EA5" s="7"/>
      <c r="EB5" s="7"/>
      <c r="EC5" s="7"/>
      <c r="ED5" s="7"/>
      <c r="EE5" s="7"/>
      <c r="EF5" s="8"/>
    </row>
    <row r="6" spans="2:136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/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  <c r="CD6" s="6" t="s">
        <v>11</v>
      </c>
      <c r="CE6" s="7"/>
      <c r="CF6" s="7"/>
      <c r="CG6" s="7"/>
      <c r="CH6" s="7"/>
      <c r="CI6" s="7"/>
      <c r="CJ6" s="8"/>
      <c r="CL6" s="6" t="s">
        <v>11</v>
      </c>
      <c r="CM6" s="7"/>
      <c r="CN6" s="7"/>
      <c r="CO6" s="7"/>
      <c r="CP6" s="7"/>
      <c r="CQ6" s="7"/>
      <c r="CR6" s="8"/>
      <c r="CT6" s="6" t="s">
        <v>11</v>
      </c>
      <c r="CU6" s="7"/>
      <c r="CV6" s="7"/>
      <c r="CW6" s="7"/>
      <c r="CX6" s="7"/>
      <c r="CY6" s="7"/>
      <c r="CZ6" s="8"/>
      <c r="DB6" s="6" t="s">
        <v>11</v>
      </c>
      <c r="DC6" s="7"/>
      <c r="DD6" s="7"/>
      <c r="DE6" s="7"/>
      <c r="DF6" s="7"/>
      <c r="DG6" s="7"/>
      <c r="DH6" s="8"/>
      <c r="DJ6" s="6" t="s">
        <v>11</v>
      </c>
      <c r="DK6" s="7"/>
      <c r="DL6" s="7"/>
      <c r="DM6" s="7"/>
      <c r="DN6" s="7"/>
      <c r="DO6" s="7"/>
      <c r="DP6" s="8"/>
      <c r="DR6" s="6" t="s">
        <v>11</v>
      </c>
      <c r="DS6" s="7"/>
      <c r="DT6" s="7"/>
      <c r="DU6" s="7"/>
      <c r="DV6" s="7"/>
      <c r="DW6" s="7"/>
      <c r="DX6" s="8"/>
      <c r="DZ6" s="6" t="s">
        <v>11</v>
      </c>
      <c r="EA6" s="7"/>
      <c r="EB6" s="7"/>
      <c r="EC6" s="7"/>
      <c r="ED6" s="7"/>
      <c r="EE6" s="7"/>
      <c r="EF6" s="8"/>
    </row>
    <row r="7" spans="2:136" ht="19" x14ac:dyDescent="0.25">
      <c r="B7" s="6" t="s">
        <v>12</v>
      </c>
      <c r="C7" s="7"/>
      <c r="D7" s="7"/>
      <c r="E7" s="7"/>
      <c r="F7" s="7"/>
      <c r="G7" s="7"/>
      <c r="H7" s="8"/>
      <c r="J7" s="6" t="s">
        <v>12</v>
      </c>
      <c r="K7" s="7"/>
      <c r="L7" s="7"/>
      <c r="M7" s="7"/>
      <c r="N7" s="7"/>
      <c r="O7" s="7"/>
      <c r="P7" s="8"/>
      <c r="R7" s="6" t="s">
        <v>12</v>
      </c>
      <c r="S7" s="7"/>
      <c r="T7" s="7"/>
      <c r="U7" s="7"/>
      <c r="V7" s="7"/>
      <c r="W7" s="7"/>
      <c r="X7" s="8"/>
      <c r="Z7" s="6" t="s">
        <v>12</v>
      </c>
      <c r="AA7" s="7"/>
      <c r="AB7" s="7"/>
      <c r="AC7" s="7"/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  <c r="CD7" s="6" t="s">
        <v>12</v>
      </c>
      <c r="CE7" s="7"/>
      <c r="CF7" s="7"/>
      <c r="CG7" s="7"/>
      <c r="CH7" s="7"/>
      <c r="CI7" s="7"/>
      <c r="CJ7" s="8"/>
      <c r="CL7" s="6" t="s">
        <v>12</v>
      </c>
      <c r="CM7" s="7"/>
      <c r="CN7" s="7"/>
      <c r="CO7" s="7"/>
      <c r="CP7" s="7"/>
      <c r="CQ7" s="7"/>
      <c r="CR7" s="8"/>
      <c r="CT7" s="6" t="s">
        <v>12</v>
      </c>
      <c r="CU7" s="7"/>
      <c r="CV7" s="7"/>
      <c r="CW7" s="7"/>
      <c r="CX7" s="7"/>
      <c r="CY7" s="7"/>
      <c r="CZ7" s="8"/>
      <c r="DB7" s="6" t="s">
        <v>12</v>
      </c>
      <c r="DC7" s="7"/>
      <c r="DD7" s="7"/>
      <c r="DE7" s="7"/>
      <c r="DF7" s="7"/>
      <c r="DG7" s="7"/>
      <c r="DH7" s="8"/>
      <c r="DJ7" s="6" t="s">
        <v>12</v>
      </c>
      <c r="DK7" s="7"/>
      <c r="DL7" s="7"/>
      <c r="DM7" s="7"/>
      <c r="DN7" s="7"/>
      <c r="DO7" s="7"/>
      <c r="DP7" s="8"/>
      <c r="DR7" s="6" t="s">
        <v>12</v>
      </c>
      <c r="DS7" s="7"/>
      <c r="DT7" s="7"/>
      <c r="DU7" s="7"/>
      <c r="DV7" s="7"/>
      <c r="DW7" s="7"/>
      <c r="DX7" s="8"/>
      <c r="DZ7" s="6" t="s">
        <v>12</v>
      </c>
      <c r="EA7" s="7"/>
      <c r="EB7" s="7"/>
      <c r="EC7" s="7"/>
      <c r="ED7" s="7"/>
      <c r="EE7" s="7"/>
      <c r="EF7" s="8"/>
    </row>
    <row r="8" spans="2:136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  <c r="CD8" s="6" t="s">
        <v>13</v>
      </c>
      <c r="CE8" s="7"/>
      <c r="CF8" s="7"/>
      <c r="CG8" s="7"/>
      <c r="CH8" s="7"/>
      <c r="CI8" s="7"/>
      <c r="CJ8" s="8"/>
      <c r="CL8" s="6" t="s">
        <v>13</v>
      </c>
      <c r="CM8" s="7"/>
      <c r="CN8" s="7"/>
      <c r="CO8" s="7"/>
      <c r="CP8" s="7"/>
      <c r="CQ8" s="7"/>
      <c r="CR8" s="8"/>
      <c r="CT8" s="6" t="s">
        <v>13</v>
      </c>
      <c r="CU8" s="7"/>
      <c r="CV8" s="7"/>
      <c r="CW8" s="7"/>
      <c r="CX8" s="7"/>
      <c r="CY8" s="7"/>
      <c r="CZ8" s="8"/>
      <c r="DB8" s="6" t="s">
        <v>13</v>
      </c>
      <c r="DC8" s="7"/>
      <c r="DD8" s="7"/>
      <c r="DE8" s="7"/>
      <c r="DF8" s="7"/>
      <c r="DG8" s="7"/>
      <c r="DH8" s="8"/>
      <c r="DJ8" s="6" t="s">
        <v>13</v>
      </c>
      <c r="DK8" s="7"/>
      <c r="DL8" s="7"/>
      <c r="DM8" s="7"/>
      <c r="DN8" s="7"/>
      <c r="DO8" s="7"/>
      <c r="DP8" s="8"/>
      <c r="DR8" s="6" t="s">
        <v>13</v>
      </c>
      <c r="DS8" s="7"/>
      <c r="DT8" s="7"/>
      <c r="DU8" s="7"/>
      <c r="DV8" s="7"/>
      <c r="DW8" s="7"/>
      <c r="DX8" s="8"/>
      <c r="DZ8" s="6" t="s">
        <v>13</v>
      </c>
      <c r="EA8" s="7"/>
      <c r="EB8" s="7"/>
      <c r="EC8" s="7"/>
      <c r="ED8" s="7"/>
      <c r="EE8" s="7"/>
      <c r="EF8" s="8"/>
    </row>
    <row r="9" spans="2:136" ht="19" x14ac:dyDescent="0.25">
      <c r="B9" s="6" t="s">
        <v>14</v>
      </c>
      <c r="C9" s="7"/>
      <c r="D9" s="7"/>
      <c r="E9" s="7"/>
      <c r="F9" s="7"/>
      <c r="G9" s="7"/>
      <c r="H9" s="8"/>
      <c r="J9" s="6" t="s">
        <v>14</v>
      </c>
      <c r="K9" s="7"/>
      <c r="L9" s="7"/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/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  <c r="CD9" s="6" t="s">
        <v>14</v>
      </c>
      <c r="CE9" s="7"/>
      <c r="CF9" s="7"/>
      <c r="CG9" s="7"/>
      <c r="CH9" s="7"/>
      <c r="CI9" s="7"/>
      <c r="CJ9" s="8"/>
      <c r="CL9" s="6" t="s">
        <v>14</v>
      </c>
      <c r="CM9" s="7"/>
      <c r="CN9" s="7"/>
      <c r="CO9" s="7"/>
      <c r="CP9" s="7"/>
      <c r="CQ9" s="7"/>
      <c r="CR9" s="8"/>
      <c r="CT9" s="6" t="s">
        <v>14</v>
      </c>
      <c r="CU9" s="7"/>
      <c r="CV9" s="7"/>
      <c r="CW9" s="7"/>
      <c r="CX9" s="7"/>
      <c r="CY9" s="7"/>
      <c r="CZ9" s="8"/>
      <c r="DB9" s="6" t="s">
        <v>14</v>
      </c>
      <c r="DC9" s="7"/>
      <c r="DD9" s="7"/>
      <c r="DE9" s="7"/>
      <c r="DF9" s="7"/>
      <c r="DG9" s="7"/>
      <c r="DH9" s="8"/>
      <c r="DJ9" s="6" t="s">
        <v>14</v>
      </c>
      <c r="DK9" s="7"/>
      <c r="DL9" s="7"/>
      <c r="DM9" s="7"/>
      <c r="DN9" s="7"/>
      <c r="DO9" s="7"/>
      <c r="DP9" s="8"/>
      <c r="DR9" s="6" t="s">
        <v>14</v>
      </c>
      <c r="DS9" s="7"/>
      <c r="DT9" s="7"/>
      <c r="DU9" s="7"/>
      <c r="DV9" s="7"/>
      <c r="DW9" s="7"/>
      <c r="DX9" s="8"/>
      <c r="DZ9" s="6" t="s">
        <v>14</v>
      </c>
      <c r="EA9" s="7"/>
      <c r="EB9" s="7"/>
      <c r="EC9" s="7"/>
      <c r="ED9" s="7"/>
      <c r="EE9" s="7"/>
      <c r="EF9" s="8"/>
    </row>
    <row r="10" spans="2:136" ht="19" x14ac:dyDescent="0.25">
      <c r="B10" s="6" t="s">
        <v>15</v>
      </c>
      <c r="C10" s="7"/>
      <c r="D10" s="7"/>
      <c r="E10" s="7"/>
      <c r="F10" s="7"/>
      <c r="G10" s="7"/>
      <c r="H10" s="8"/>
      <c r="J10" s="6" t="s">
        <v>15</v>
      </c>
      <c r="K10" s="7"/>
      <c r="L10" s="7"/>
      <c r="M10" s="7"/>
      <c r="N10" s="7"/>
      <c r="O10" s="7"/>
      <c r="P10" s="8"/>
      <c r="R10" s="6" t="s">
        <v>15</v>
      </c>
      <c r="S10" s="7"/>
      <c r="T10" s="7"/>
      <c r="U10" s="7"/>
      <c r="V10" s="7"/>
      <c r="W10" s="7"/>
      <c r="X10" s="8"/>
      <c r="Z10" s="6" t="s">
        <v>15</v>
      </c>
      <c r="AA10" s="7"/>
      <c r="AB10" s="7"/>
      <c r="AC10" s="7"/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  <c r="CD10" s="6" t="s">
        <v>15</v>
      </c>
      <c r="CE10" s="7"/>
      <c r="CF10" s="7"/>
      <c r="CG10" s="7"/>
      <c r="CH10" s="7"/>
      <c r="CI10" s="7"/>
      <c r="CJ10" s="8"/>
      <c r="CL10" s="6" t="s">
        <v>15</v>
      </c>
      <c r="CM10" s="7"/>
      <c r="CN10" s="7"/>
      <c r="CO10" s="7"/>
      <c r="CP10" s="7"/>
      <c r="CQ10" s="7"/>
      <c r="CR10" s="8"/>
      <c r="CT10" s="6" t="s">
        <v>15</v>
      </c>
      <c r="CU10" s="7"/>
      <c r="CV10" s="7"/>
      <c r="CW10" s="7"/>
      <c r="CX10" s="7"/>
      <c r="CY10" s="7"/>
      <c r="CZ10" s="8"/>
      <c r="DB10" s="6" t="s">
        <v>15</v>
      </c>
      <c r="DC10" s="7"/>
      <c r="DD10" s="7"/>
      <c r="DE10" s="7"/>
      <c r="DF10" s="7"/>
      <c r="DG10" s="7"/>
      <c r="DH10" s="8"/>
      <c r="DJ10" s="6" t="s">
        <v>15</v>
      </c>
      <c r="DK10" s="7"/>
      <c r="DL10" s="7"/>
      <c r="DM10" s="7"/>
      <c r="DN10" s="7"/>
      <c r="DO10" s="7"/>
      <c r="DP10" s="8"/>
      <c r="DR10" s="6" t="s">
        <v>15</v>
      </c>
      <c r="DS10" s="7"/>
      <c r="DT10" s="7"/>
      <c r="DU10" s="7"/>
      <c r="DV10" s="7"/>
      <c r="DW10" s="7"/>
      <c r="DX10" s="8"/>
      <c r="DZ10" s="6" t="s">
        <v>15</v>
      </c>
      <c r="EA10" s="7"/>
      <c r="EB10" s="7"/>
      <c r="EC10" s="7"/>
      <c r="ED10" s="7"/>
      <c r="EE10" s="7"/>
      <c r="EF10" s="8"/>
    </row>
    <row r="11" spans="2:136" ht="19" x14ac:dyDescent="0.25">
      <c r="B11" s="6" t="s">
        <v>16</v>
      </c>
      <c r="C11" s="7"/>
      <c r="D11" s="7"/>
      <c r="E11" s="7"/>
      <c r="F11" s="7"/>
      <c r="G11" s="7"/>
      <c r="H11" s="8"/>
      <c r="J11" s="6" t="s">
        <v>16</v>
      </c>
      <c r="K11" s="7"/>
      <c r="L11" s="7"/>
      <c r="M11" s="7"/>
      <c r="N11" s="7"/>
      <c r="O11" s="7"/>
      <c r="P11" s="8"/>
      <c r="R11" s="6" t="s">
        <v>16</v>
      </c>
      <c r="S11" s="7"/>
      <c r="T11" s="7"/>
      <c r="U11" s="7"/>
      <c r="V11" s="7"/>
      <c r="W11" s="7"/>
      <c r="X11" s="8"/>
      <c r="Z11" s="6" t="s">
        <v>16</v>
      </c>
      <c r="AA11" s="7"/>
      <c r="AB11" s="7"/>
      <c r="AC11" s="7"/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  <c r="CD11" s="6" t="s">
        <v>16</v>
      </c>
      <c r="CE11" s="7"/>
      <c r="CF11" s="7"/>
      <c r="CG11" s="7"/>
      <c r="CH11" s="7"/>
      <c r="CI11" s="7"/>
      <c r="CJ11" s="8"/>
      <c r="CL11" s="6" t="s">
        <v>16</v>
      </c>
      <c r="CM11" s="7"/>
      <c r="CN11" s="7"/>
      <c r="CO11" s="7"/>
      <c r="CP11" s="7"/>
      <c r="CQ11" s="7"/>
      <c r="CR11" s="8"/>
      <c r="CT11" s="6" t="s">
        <v>16</v>
      </c>
      <c r="CU11" s="7"/>
      <c r="CV11" s="7"/>
      <c r="CW11" s="7"/>
      <c r="CX11" s="7"/>
      <c r="CY11" s="7"/>
      <c r="CZ11" s="8"/>
      <c r="DB11" s="6" t="s">
        <v>16</v>
      </c>
      <c r="DC11" s="7"/>
      <c r="DD11" s="7"/>
      <c r="DE11" s="7"/>
      <c r="DF11" s="7"/>
      <c r="DG11" s="7"/>
      <c r="DH11" s="8"/>
      <c r="DJ11" s="6" t="s">
        <v>16</v>
      </c>
      <c r="DK11" s="7"/>
      <c r="DL11" s="7"/>
      <c r="DM11" s="7"/>
      <c r="DN11" s="7"/>
      <c r="DO11" s="7"/>
      <c r="DP11" s="8"/>
      <c r="DR11" s="6" t="s">
        <v>16</v>
      </c>
      <c r="DS11" s="7"/>
      <c r="DT11" s="7"/>
      <c r="DU11" s="7"/>
      <c r="DV11" s="7"/>
      <c r="DW11" s="7"/>
      <c r="DX11" s="8"/>
      <c r="DZ11" s="6" t="s">
        <v>16</v>
      </c>
      <c r="EA11" s="7"/>
      <c r="EB11" s="7"/>
      <c r="EC11" s="7"/>
      <c r="ED11" s="7"/>
      <c r="EE11" s="7"/>
      <c r="EF11" s="8"/>
    </row>
    <row r="12" spans="2:136" ht="19" x14ac:dyDescent="0.25">
      <c r="B12" s="6" t="s">
        <v>17</v>
      </c>
      <c r="C12" s="7"/>
      <c r="D12" s="7"/>
      <c r="E12" s="7"/>
      <c r="F12" s="7"/>
      <c r="G12" s="7"/>
      <c r="H12" s="8"/>
      <c r="J12" s="6" t="s">
        <v>17</v>
      </c>
      <c r="K12" s="7"/>
      <c r="L12" s="7"/>
      <c r="M12" s="7"/>
      <c r="N12" s="7"/>
      <c r="O12" s="7"/>
      <c r="P12" s="8"/>
      <c r="R12" s="6" t="s">
        <v>17</v>
      </c>
      <c r="S12" s="7"/>
      <c r="T12" s="7"/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  <c r="CD12" s="6" t="s">
        <v>17</v>
      </c>
      <c r="CE12" s="7"/>
      <c r="CF12" s="7"/>
      <c r="CG12" s="7"/>
      <c r="CH12" s="7"/>
      <c r="CI12" s="7"/>
      <c r="CJ12" s="8"/>
      <c r="CL12" s="6" t="s">
        <v>17</v>
      </c>
      <c r="CM12" s="7"/>
      <c r="CN12" s="7"/>
      <c r="CO12" s="7"/>
      <c r="CP12" s="7"/>
      <c r="CQ12" s="7"/>
      <c r="CR12" s="8"/>
      <c r="CT12" s="6" t="s">
        <v>17</v>
      </c>
      <c r="CU12" s="7"/>
      <c r="CV12" s="7"/>
      <c r="CW12" s="7"/>
      <c r="CX12" s="7"/>
      <c r="CY12" s="7"/>
      <c r="CZ12" s="8"/>
      <c r="DB12" s="6" t="s">
        <v>17</v>
      </c>
      <c r="DC12" s="7"/>
      <c r="DD12" s="7"/>
      <c r="DE12" s="7"/>
      <c r="DF12" s="7"/>
      <c r="DG12" s="7"/>
      <c r="DH12" s="8"/>
      <c r="DJ12" s="6" t="s">
        <v>17</v>
      </c>
      <c r="DK12" s="7"/>
      <c r="DL12" s="7"/>
      <c r="DM12" s="7"/>
      <c r="DN12" s="7"/>
      <c r="DO12" s="7"/>
      <c r="DP12" s="8"/>
      <c r="DR12" s="6" t="s">
        <v>17</v>
      </c>
      <c r="DS12" s="7"/>
      <c r="DT12" s="7"/>
      <c r="DU12" s="7"/>
      <c r="DV12" s="7"/>
      <c r="DW12" s="7"/>
      <c r="DX12" s="8"/>
      <c r="DZ12" s="6" t="s">
        <v>17</v>
      </c>
      <c r="EA12" s="7"/>
      <c r="EB12" s="7"/>
      <c r="EC12" s="7"/>
      <c r="ED12" s="7"/>
      <c r="EE12" s="7"/>
      <c r="EF12" s="8"/>
    </row>
    <row r="13" spans="2:136" ht="19" x14ac:dyDescent="0.25">
      <c r="B13" s="6" t="s">
        <v>18</v>
      </c>
      <c r="C13" s="7"/>
      <c r="D13" s="7"/>
      <c r="E13" s="7"/>
      <c r="F13" s="7"/>
      <c r="G13" s="7"/>
      <c r="H13" s="8"/>
      <c r="J13" s="6" t="s">
        <v>18</v>
      </c>
      <c r="K13" s="7"/>
      <c r="L13" s="7"/>
      <c r="M13" s="7"/>
      <c r="N13" s="7"/>
      <c r="O13" s="7"/>
      <c r="P13" s="8"/>
      <c r="R13" s="6" t="s">
        <v>18</v>
      </c>
      <c r="S13" s="7"/>
      <c r="T13" s="7"/>
      <c r="U13" s="7"/>
      <c r="V13" s="7"/>
      <c r="W13" s="7"/>
      <c r="X13" s="8"/>
      <c r="Z13" s="6" t="s">
        <v>18</v>
      </c>
      <c r="AA13" s="7"/>
      <c r="AB13" s="7"/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  <c r="CD13" s="6" t="s">
        <v>18</v>
      </c>
      <c r="CE13" s="7"/>
      <c r="CF13" s="7"/>
      <c r="CG13" s="7"/>
      <c r="CH13" s="7"/>
      <c r="CI13" s="7"/>
      <c r="CJ13" s="8"/>
      <c r="CL13" s="6" t="s">
        <v>18</v>
      </c>
      <c r="CM13" s="7"/>
      <c r="CN13" s="7"/>
      <c r="CO13" s="7"/>
      <c r="CP13" s="7"/>
      <c r="CQ13" s="7"/>
      <c r="CR13" s="8"/>
      <c r="CT13" s="6" t="s">
        <v>18</v>
      </c>
      <c r="CU13" s="7"/>
      <c r="CV13" s="7"/>
      <c r="CW13" s="7"/>
      <c r="CX13" s="7"/>
      <c r="CY13" s="7"/>
      <c r="CZ13" s="8"/>
      <c r="DB13" s="6" t="s">
        <v>18</v>
      </c>
      <c r="DC13" s="7"/>
      <c r="DD13" s="7"/>
      <c r="DE13" s="7"/>
      <c r="DF13" s="7"/>
      <c r="DG13" s="7"/>
      <c r="DH13" s="8"/>
      <c r="DJ13" s="6" t="s">
        <v>18</v>
      </c>
      <c r="DK13" s="7"/>
      <c r="DL13" s="7"/>
      <c r="DM13" s="7"/>
      <c r="DN13" s="7"/>
      <c r="DO13" s="7"/>
      <c r="DP13" s="8"/>
      <c r="DR13" s="6" t="s">
        <v>18</v>
      </c>
      <c r="DS13" s="7"/>
      <c r="DT13" s="7"/>
      <c r="DU13" s="7"/>
      <c r="DV13" s="7"/>
      <c r="DW13" s="7"/>
      <c r="DX13" s="8"/>
      <c r="DZ13" s="6" t="s">
        <v>18</v>
      </c>
      <c r="EA13" s="7"/>
      <c r="EB13" s="7"/>
      <c r="EC13" s="7"/>
      <c r="ED13" s="7"/>
      <c r="EE13" s="7"/>
      <c r="EF13" s="8"/>
    </row>
    <row r="14" spans="2:136" ht="19" x14ac:dyDescent="0.25">
      <c r="B14" s="6" t="s">
        <v>19</v>
      </c>
      <c r="C14" s="7"/>
      <c r="D14" s="7"/>
      <c r="E14" s="7"/>
      <c r="F14" s="7"/>
      <c r="G14" s="7"/>
      <c r="H14" s="8"/>
      <c r="J14" s="6" t="s">
        <v>19</v>
      </c>
      <c r="K14" s="7"/>
      <c r="L14" s="7"/>
      <c r="M14" s="7"/>
      <c r="N14" s="7"/>
      <c r="O14" s="7"/>
      <c r="P14" s="8"/>
      <c r="R14" s="6" t="s">
        <v>19</v>
      </c>
      <c r="S14" s="7"/>
      <c r="T14" s="7"/>
      <c r="U14" s="7"/>
      <c r="V14" s="7"/>
      <c r="W14" s="7"/>
      <c r="X14" s="8"/>
      <c r="Z14" s="6" t="s">
        <v>19</v>
      </c>
      <c r="AA14" s="7"/>
      <c r="AB14" s="7"/>
      <c r="AC14" s="7"/>
      <c r="AD14" s="7"/>
      <c r="AE14" s="7"/>
      <c r="AF14" s="8"/>
      <c r="AH14" s="6" t="s">
        <v>19</v>
      </c>
      <c r="AI14" s="7"/>
      <c r="AJ14" s="7"/>
      <c r="AK14" s="7"/>
      <c r="AL14" s="7"/>
      <c r="AM14" s="7"/>
      <c r="AN14" s="8"/>
      <c r="AP14" s="6" t="s">
        <v>19</v>
      </c>
      <c r="AQ14" s="7"/>
      <c r="AR14" s="7"/>
      <c r="AS14" s="7"/>
      <c r="AT14" s="7"/>
      <c r="AU14" s="7"/>
      <c r="AV14" s="8"/>
      <c r="AX14" s="6" t="s">
        <v>19</v>
      </c>
      <c r="AY14" s="7"/>
      <c r="AZ14" s="7"/>
      <c r="BA14" s="7"/>
      <c r="BB14" s="7"/>
      <c r="BC14" s="7"/>
      <c r="BD14" s="8"/>
      <c r="BF14" s="6" t="s">
        <v>19</v>
      </c>
      <c r="BG14" s="7"/>
      <c r="BH14" s="7"/>
      <c r="BI14" s="7"/>
      <c r="BJ14" s="7"/>
      <c r="BK14" s="7"/>
      <c r="BL14" s="8"/>
      <c r="BN14" s="6" t="s">
        <v>19</v>
      </c>
      <c r="BO14" s="7"/>
      <c r="BP14" s="7"/>
      <c r="BQ14" s="7"/>
      <c r="BR14" s="7"/>
      <c r="BS14" s="7"/>
      <c r="BT14" s="8"/>
      <c r="BV14" s="6" t="s">
        <v>19</v>
      </c>
      <c r="BW14" s="7"/>
      <c r="BX14" s="7"/>
      <c r="BY14" s="7"/>
      <c r="BZ14" s="7"/>
      <c r="CA14" s="7"/>
      <c r="CB14" s="8"/>
      <c r="CD14" s="6" t="s">
        <v>19</v>
      </c>
      <c r="CE14" s="7"/>
      <c r="CF14" s="7"/>
      <c r="CG14" s="7"/>
      <c r="CH14" s="7"/>
      <c r="CI14" s="7"/>
      <c r="CJ14" s="8"/>
      <c r="CL14" s="6" t="s">
        <v>19</v>
      </c>
      <c r="CM14" s="7"/>
      <c r="CN14" s="7"/>
      <c r="CO14" s="7"/>
      <c r="CP14" s="7"/>
      <c r="CQ14" s="7"/>
      <c r="CR14" s="8"/>
      <c r="CT14" s="6" t="s">
        <v>19</v>
      </c>
      <c r="CU14" s="7"/>
      <c r="CV14" s="7"/>
      <c r="CW14" s="7"/>
      <c r="CX14" s="7"/>
      <c r="CY14" s="7"/>
      <c r="CZ14" s="8"/>
      <c r="DB14" s="6" t="s">
        <v>19</v>
      </c>
      <c r="DC14" s="7"/>
      <c r="DD14" s="7"/>
      <c r="DE14" s="7"/>
      <c r="DF14" s="7"/>
      <c r="DG14" s="7"/>
      <c r="DH14" s="8"/>
      <c r="DJ14" s="6" t="s">
        <v>19</v>
      </c>
      <c r="DK14" s="7"/>
      <c r="DL14" s="7"/>
      <c r="DM14" s="7"/>
      <c r="DN14" s="7"/>
      <c r="DO14" s="7"/>
      <c r="DP14" s="8"/>
      <c r="DR14" s="6" t="s">
        <v>19</v>
      </c>
      <c r="DS14" s="7"/>
      <c r="DT14" s="7"/>
      <c r="DU14" s="7"/>
      <c r="DV14" s="7"/>
      <c r="DW14" s="7"/>
      <c r="DX14" s="8"/>
      <c r="DZ14" s="6" t="s">
        <v>19</v>
      </c>
      <c r="EA14" s="7"/>
      <c r="EB14" s="7"/>
      <c r="EC14" s="7"/>
      <c r="ED14" s="7"/>
      <c r="EE14" s="7"/>
      <c r="EF14" s="8"/>
    </row>
    <row r="15" spans="2:136" ht="19" x14ac:dyDescent="0.25">
      <c r="B15" s="6" t="s">
        <v>20</v>
      </c>
      <c r="C15" s="7"/>
      <c r="D15" s="7"/>
      <c r="E15" s="7"/>
      <c r="F15" s="7"/>
      <c r="G15" s="7"/>
      <c r="H15" s="8"/>
      <c r="J15" s="6" t="s">
        <v>20</v>
      </c>
      <c r="K15" s="7"/>
      <c r="L15" s="7"/>
      <c r="M15" s="7"/>
      <c r="N15" s="7"/>
      <c r="O15" s="7"/>
      <c r="P15" s="8"/>
      <c r="R15" s="6" t="s">
        <v>20</v>
      </c>
      <c r="S15" s="7"/>
      <c r="T15" s="7"/>
      <c r="U15" s="7"/>
      <c r="V15" s="7"/>
      <c r="W15" s="7"/>
      <c r="X15" s="8"/>
      <c r="Z15" s="6" t="s">
        <v>20</v>
      </c>
      <c r="AA15" s="7"/>
      <c r="AB15" s="7"/>
      <c r="AC15" s="7"/>
      <c r="AD15" s="7"/>
      <c r="AE15" s="7"/>
      <c r="AF15" s="8"/>
      <c r="AH15" s="6" t="s">
        <v>20</v>
      </c>
      <c r="AI15" s="7"/>
      <c r="AJ15" s="7"/>
      <c r="AK15" s="7"/>
      <c r="AL15" s="7"/>
      <c r="AM15" s="7"/>
      <c r="AN15" s="8"/>
      <c r="AP15" s="6" t="s">
        <v>20</v>
      </c>
      <c r="AQ15" s="7"/>
      <c r="AR15" s="7"/>
      <c r="AS15" s="7"/>
      <c r="AT15" s="7"/>
      <c r="AU15" s="7"/>
      <c r="AV15" s="8"/>
      <c r="AX15" s="6" t="s">
        <v>20</v>
      </c>
      <c r="AY15" s="7"/>
      <c r="AZ15" s="7"/>
      <c r="BA15" s="7"/>
      <c r="BB15" s="7"/>
      <c r="BC15" s="7"/>
      <c r="BD15" s="8"/>
      <c r="BF15" s="6" t="s">
        <v>20</v>
      </c>
      <c r="BG15" s="7"/>
      <c r="BH15" s="7"/>
      <c r="BI15" s="7"/>
      <c r="BJ15" s="7"/>
      <c r="BK15" s="7"/>
      <c r="BL15" s="8"/>
      <c r="BN15" s="6" t="s">
        <v>20</v>
      </c>
      <c r="BO15" s="7"/>
      <c r="BP15" s="7"/>
      <c r="BQ15" s="7"/>
      <c r="BR15" s="7"/>
      <c r="BS15" s="7"/>
      <c r="BT15" s="8"/>
      <c r="BV15" s="6" t="s">
        <v>20</v>
      </c>
      <c r="BW15" s="7"/>
      <c r="BX15" s="7"/>
      <c r="BY15" s="7"/>
      <c r="BZ15" s="7"/>
      <c r="CA15" s="7"/>
      <c r="CB15" s="8"/>
      <c r="CD15" s="6" t="s">
        <v>20</v>
      </c>
      <c r="CE15" s="7"/>
      <c r="CF15" s="7"/>
      <c r="CG15" s="7"/>
      <c r="CH15" s="7"/>
      <c r="CI15" s="7"/>
      <c r="CJ15" s="8"/>
      <c r="CL15" s="6" t="s">
        <v>20</v>
      </c>
      <c r="CM15" s="7"/>
      <c r="CN15" s="7"/>
      <c r="CO15" s="7"/>
      <c r="CP15" s="7"/>
      <c r="CQ15" s="7"/>
      <c r="CR15" s="8"/>
      <c r="CT15" s="6" t="s">
        <v>20</v>
      </c>
      <c r="CU15" s="7"/>
      <c r="CV15" s="7"/>
      <c r="CW15" s="7"/>
      <c r="CX15" s="7"/>
      <c r="CY15" s="7"/>
      <c r="CZ15" s="8"/>
      <c r="DB15" s="6" t="s">
        <v>20</v>
      </c>
      <c r="DC15" s="7"/>
      <c r="DD15" s="7"/>
      <c r="DE15" s="7"/>
      <c r="DF15" s="7"/>
      <c r="DG15" s="7"/>
      <c r="DH15" s="8"/>
      <c r="DJ15" s="6" t="s">
        <v>20</v>
      </c>
      <c r="DK15" s="7"/>
      <c r="DL15" s="7"/>
      <c r="DM15" s="7"/>
      <c r="DN15" s="7"/>
      <c r="DO15" s="7"/>
      <c r="DP15" s="8"/>
      <c r="DR15" s="6" t="s">
        <v>20</v>
      </c>
      <c r="DS15" s="7"/>
      <c r="DT15" s="7"/>
      <c r="DU15" s="7"/>
      <c r="DV15" s="7"/>
      <c r="DW15" s="7"/>
      <c r="DX15" s="8"/>
      <c r="DZ15" s="6" t="s">
        <v>20</v>
      </c>
      <c r="EA15" s="7"/>
      <c r="EB15" s="7"/>
      <c r="EC15" s="7"/>
      <c r="ED15" s="7"/>
      <c r="EE15" s="7"/>
      <c r="EF15" s="8"/>
    </row>
    <row r="16" spans="2:136" ht="19" x14ac:dyDescent="0.25">
      <c r="B16" s="6" t="s">
        <v>21</v>
      </c>
      <c r="C16" s="7"/>
      <c r="D16" s="7"/>
      <c r="E16" s="7"/>
      <c r="F16" s="7"/>
      <c r="G16" s="7"/>
      <c r="H16" s="8"/>
      <c r="J16" s="6" t="s">
        <v>21</v>
      </c>
      <c r="K16" s="7"/>
      <c r="L16" s="7"/>
      <c r="M16" s="7"/>
      <c r="N16" s="7"/>
      <c r="O16" s="7"/>
      <c r="P16" s="8"/>
      <c r="R16" s="6" t="s">
        <v>21</v>
      </c>
      <c r="S16" s="7"/>
      <c r="T16" s="7"/>
      <c r="U16" s="7"/>
      <c r="V16" s="7"/>
      <c r="W16" s="7"/>
      <c r="X16" s="8"/>
      <c r="Z16" s="6" t="s">
        <v>21</v>
      </c>
      <c r="AA16" s="7"/>
      <c r="AB16" s="7"/>
      <c r="AC16" s="7"/>
      <c r="AD16" s="7"/>
      <c r="AE16" s="7"/>
      <c r="AF16" s="8"/>
      <c r="AH16" s="6" t="s">
        <v>21</v>
      </c>
      <c r="AI16" s="7"/>
      <c r="AJ16" s="7"/>
      <c r="AK16" s="7"/>
      <c r="AL16" s="7"/>
      <c r="AM16" s="7"/>
      <c r="AN16" s="8"/>
      <c r="AP16" s="6" t="s">
        <v>21</v>
      </c>
      <c r="AQ16" s="7"/>
      <c r="AR16" s="7"/>
      <c r="AS16" s="7"/>
      <c r="AT16" s="7"/>
      <c r="AU16" s="7"/>
      <c r="AV16" s="8"/>
      <c r="AX16" s="6" t="s">
        <v>21</v>
      </c>
      <c r="AY16" s="7"/>
      <c r="AZ16" s="7"/>
      <c r="BA16" s="7"/>
      <c r="BB16" s="7"/>
      <c r="BC16" s="7"/>
      <c r="BD16" s="8"/>
      <c r="BF16" s="6" t="s">
        <v>21</v>
      </c>
      <c r="BG16" s="7"/>
      <c r="BH16" s="7"/>
      <c r="BI16" s="7"/>
      <c r="BJ16" s="7"/>
      <c r="BK16" s="7"/>
      <c r="BL16" s="8"/>
      <c r="BN16" s="6" t="s">
        <v>21</v>
      </c>
      <c r="BO16" s="7"/>
      <c r="BP16" s="7"/>
      <c r="BQ16" s="7"/>
      <c r="BR16" s="7"/>
      <c r="BS16" s="7"/>
      <c r="BT16" s="8"/>
      <c r="BV16" s="6" t="s">
        <v>21</v>
      </c>
      <c r="BW16" s="7"/>
      <c r="BX16" s="7"/>
      <c r="BY16" s="7"/>
      <c r="BZ16" s="7"/>
      <c r="CA16" s="7"/>
      <c r="CB16" s="8"/>
      <c r="CD16" s="6" t="s">
        <v>21</v>
      </c>
      <c r="CE16" s="7"/>
      <c r="CF16" s="7"/>
      <c r="CG16" s="7"/>
      <c r="CH16" s="7"/>
      <c r="CI16" s="7"/>
      <c r="CJ16" s="8"/>
      <c r="CL16" s="6" t="s">
        <v>21</v>
      </c>
      <c r="CM16" s="7"/>
      <c r="CN16" s="7"/>
      <c r="CO16" s="7"/>
      <c r="CP16" s="7"/>
      <c r="CQ16" s="7"/>
      <c r="CR16" s="8"/>
      <c r="CT16" s="6" t="s">
        <v>21</v>
      </c>
      <c r="CU16" s="7"/>
      <c r="CV16" s="7"/>
      <c r="CW16" s="7"/>
      <c r="CX16" s="7"/>
      <c r="CY16" s="7"/>
      <c r="CZ16" s="8"/>
      <c r="DB16" s="6" t="s">
        <v>21</v>
      </c>
      <c r="DC16" s="7"/>
      <c r="DD16" s="7"/>
      <c r="DE16" s="7"/>
      <c r="DF16" s="7"/>
      <c r="DG16" s="7"/>
      <c r="DH16" s="8"/>
      <c r="DJ16" s="6" t="s">
        <v>21</v>
      </c>
      <c r="DK16" s="7"/>
      <c r="DL16" s="7"/>
      <c r="DM16" s="7"/>
      <c r="DN16" s="7"/>
      <c r="DO16" s="7"/>
      <c r="DP16" s="8"/>
      <c r="DR16" s="6" t="s">
        <v>21</v>
      </c>
      <c r="DS16" s="7"/>
      <c r="DT16" s="7"/>
      <c r="DU16" s="7"/>
      <c r="DV16" s="7"/>
      <c r="DW16" s="7"/>
      <c r="DX16" s="8"/>
      <c r="DZ16" s="6" t="s">
        <v>21</v>
      </c>
      <c r="EA16" s="7"/>
      <c r="EB16" s="7"/>
      <c r="EC16" s="7"/>
      <c r="ED16" s="7"/>
      <c r="EE16" s="7"/>
      <c r="EF16" s="8"/>
    </row>
    <row r="17" spans="2:136" ht="19" x14ac:dyDescent="0.25">
      <c r="B17" s="6" t="s">
        <v>22</v>
      </c>
      <c r="C17" s="7"/>
      <c r="D17" s="7"/>
      <c r="E17" s="7"/>
      <c r="F17" s="7"/>
      <c r="G17" s="7"/>
      <c r="H17" s="8"/>
      <c r="J17" s="6" t="s">
        <v>22</v>
      </c>
      <c r="K17" s="7"/>
      <c r="L17" s="7"/>
      <c r="M17" s="7"/>
      <c r="N17" s="7"/>
      <c r="O17" s="7"/>
      <c r="P17" s="8"/>
      <c r="R17" s="6" t="s">
        <v>22</v>
      </c>
      <c r="S17" s="7"/>
      <c r="T17" s="7"/>
      <c r="U17" s="7"/>
      <c r="V17" s="7"/>
      <c r="W17" s="7"/>
      <c r="X17" s="8"/>
      <c r="Z17" s="6" t="s">
        <v>22</v>
      </c>
      <c r="AA17" s="7"/>
      <c r="AB17" s="7"/>
      <c r="AC17" s="7"/>
      <c r="AD17" s="7"/>
      <c r="AE17" s="7"/>
      <c r="AF17" s="8"/>
      <c r="AH17" s="6" t="s">
        <v>22</v>
      </c>
      <c r="AI17" s="7"/>
      <c r="AJ17" s="7"/>
      <c r="AK17" s="7"/>
      <c r="AL17" s="7"/>
      <c r="AM17" s="7"/>
      <c r="AN17" s="8"/>
      <c r="AP17" s="6" t="s">
        <v>22</v>
      </c>
      <c r="AQ17" s="7"/>
      <c r="AR17" s="7"/>
      <c r="AS17" s="7"/>
      <c r="AT17" s="7"/>
      <c r="AU17" s="7"/>
      <c r="AV17" s="8"/>
      <c r="AX17" s="6" t="s">
        <v>22</v>
      </c>
      <c r="AY17" s="7"/>
      <c r="AZ17" s="7"/>
      <c r="BA17" s="7"/>
      <c r="BB17" s="7"/>
      <c r="BC17" s="7"/>
      <c r="BD17" s="8"/>
      <c r="BF17" s="6" t="s">
        <v>22</v>
      </c>
      <c r="BG17" s="7"/>
      <c r="BH17" s="7"/>
      <c r="BI17" s="7"/>
      <c r="BJ17" s="7"/>
      <c r="BK17" s="7"/>
      <c r="BL17" s="8"/>
      <c r="BN17" s="6" t="s">
        <v>22</v>
      </c>
      <c r="BO17" s="7"/>
      <c r="BP17" s="7"/>
      <c r="BQ17" s="7"/>
      <c r="BR17" s="7"/>
      <c r="BS17" s="7"/>
      <c r="BT17" s="8"/>
      <c r="BV17" s="6" t="s">
        <v>22</v>
      </c>
      <c r="BW17" s="7"/>
      <c r="BX17" s="7"/>
      <c r="BY17" s="7"/>
      <c r="BZ17" s="7"/>
      <c r="CA17" s="7"/>
      <c r="CB17" s="8"/>
      <c r="CD17" s="6" t="s">
        <v>22</v>
      </c>
      <c r="CE17" s="7"/>
      <c r="CF17" s="7"/>
      <c r="CG17" s="7"/>
      <c r="CH17" s="7"/>
      <c r="CI17" s="7"/>
      <c r="CJ17" s="8"/>
      <c r="CL17" s="6" t="s">
        <v>22</v>
      </c>
      <c r="CM17" s="7"/>
      <c r="CN17" s="7"/>
      <c r="CO17" s="7"/>
      <c r="CP17" s="7"/>
      <c r="CQ17" s="7"/>
      <c r="CR17" s="8"/>
      <c r="CT17" s="6" t="s">
        <v>22</v>
      </c>
      <c r="CU17" s="7"/>
      <c r="CV17" s="7"/>
      <c r="CW17" s="7"/>
      <c r="CX17" s="7"/>
      <c r="CY17" s="7"/>
      <c r="CZ17" s="8"/>
      <c r="DB17" s="6" t="s">
        <v>22</v>
      </c>
      <c r="DC17" s="7"/>
      <c r="DD17" s="7"/>
      <c r="DE17" s="7"/>
      <c r="DF17" s="7"/>
      <c r="DG17" s="7"/>
      <c r="DH17" s="8"/>
      <c r="DJ17" s="6" t="s">
        <v>22</v>
      </c>
      <c r="DK17" s="7"/>
      <c r="DL17" s="7"/>
      <c r="DM17" s="7"/>
      <c r="DN17" s="7"/>
      <c r="DO17" s="7"/>
      <c r="DP17" s="8"/>
      <c r="DR17" s="6" t="s">
        <v>22</v>
      </c>
      <c r="DS17" s="7"/>
      <c r="DT17" s="7"/>
      <c r="DU17" s="7"/>
      <c r="DV17" s="7"/>
      <c r="DW17" s="7"/>
      <c r="DX17" s="8"/>
      <c r="DZ17" s="6" t="s">
        <v>22</v>
      </c>
      <c r="EA17" s="7"/>
      <c r="EB17" s="7"/>
      <c r="EC17" s="7"/>
      <c r="ED17" s="7"/>
      <c r="EE17" s="7"/>
      <c r="EF17" s="8"/>
    </row>
    <row r="18" spans="2:136" ht="19" x14ac:dyDescent="0.25">
      <c r="B18" s="6" t="s">
        <v>23</v>
      </c>
      <c r="C18" s="7"/>
      <c r="D18" s="7"/>
      <c r="E18" s="7"/>
      <c r="F18" s="7"/>
      <c r="G18" s="7"/>
      <c r="H18" s="8"/>
      <c r="J18" s="6" t="s">
        <v>23</v>
      </c>
      <c r="K18" s="7"/>
      <c r="L18" s="7"/>
      <c r="M18" s="7"/>
      <c r="N18" s="7"/>
      <c r="O18" s="7"/>
      <c r="P18" s="8"/>
      <c r="R18" s="6" t="s">
        <v>23</v>
      </c>
      <c r="S18" s="7"/>
      <c r="T18" s="7"/>
      <c r="U18" s="7"/>
      <c r="V18" s="7"/>
      <c r="W18" s="7"/>
      <c r="X18" s="8"/>
      <c r="Z18" s="6" t="s">
        <v>23</v>
      </c>
      <c r="AA18" s="7"/>
      <c r="AB18" s="7"/>
      <c r="AC18" s="7"/>
      <c r="AD18" s="7"/>
      <c r="AE18" s="7"/>
      <c r="AF18" s="8"/>
      <c r="AH18" s="6" t="s">
        <v>23</v>
      </c>
      <c r="AI18" s="7"/>
      <c r="AJ18" s="7"/>
      <c r="AK18" s="7"/>
      <c r="AL18" s="7"/>
      <c r="AM18" s="7"/>
      <c r="AN18" s="8"/>
      <c r="AP18" s="6" t="s">
        <v>23</v>
      </c>
      <c r="AQ18" s="7"/>
      <c r="AR18" s="7"/>
      <c r="AS18" s="7"/>
      <c r="AT18" s="7"/>
      <c r="AU18" s="7"/>
      <c r="AV18" s="8"/>
      <c r="AX18" s="6" t="s">
        <v>23</v>
      </c>
      <c r="AY18" s="7"/>
      <c r="AZ18" s="7"/>
      <c r="BA18" s="7"/>
      <c r="BB18" s="7"/>
      <c r="BC18" s="7"/>
      <c r="BD18" s="8"/>
      <c r="BF18" s="6" t="s">
        <v>23</v>
      </c>
      <c r="BG18" s="7"/>
      <c r="BH18" s="7"/>
      <c r="BI18" s="7"/>
      <c r="BJ18" s="7"/>
      <c r="BK18" s="7"/>
      <c r="BL18" s="8"/>
      <c r="BN18" s="6" t="s">
        <v>23</v>
      </c>
      <c r="BO18" s="7"/>
      <c r="BP18" s="7"/>
      <c r="BQ18" s="7"/>
      <c r="BR18" s="7"/>
      <c r="BS18" s="7"/>
      <c r="BT18" s="8"/>
      <c r="BV18" s="6" t="s">
        <v>23</v>
      </c>
      <c r="BW18" s="7"/>
      <c r="BX18" s="7"/>
      <c r="BY18" s="7"/>
      <c r="BZ18" s="7"/>
      <c r="CA18" s="7"/>
      <c r="CB18" s="8"/>
      <c r="CD18" s="6" t="s">
        <v>23</v>
      </c>
      <c r="CE18" s="7"/>
      <c r="CF18" s="7"/>
      <c r="CG18" s="7"/>
      <c r="CH18" s="7"/>
      <c r="CI18" s="7"/>
      <c r="CJ18" s="8"/>
      <c r="CL18" s="6" t="s">
        <v>23</v>
      </c>
      <c r="CM18" s="7"/>
      <c r="CN18" s="7"/>
      <c r="CO18" s="7"/>
      <c r="CP18" s="7"/>
      <c r="CQ18" s="7"/>
      <c r="CR18" s="8"/>
      <c r="CT18" s="6" t="s">
        <v>23</v>
      </c>
      <c r="CU18" s="7"/>
      <c r="CV18" s="7"/>
      <c r="CW18" s="7"/>
      <c r="CX18" s="7"/>
      <c r="CY18" s="7"/>
      <c r="CZ18" s="8"/>
      <c r="DB18" s="6" t="s">
        <v>23</v>
      </c>
      <c r="DC18" s="7"/>
      <c r="DD18" s="7"/>
      <c r="DE18" s="7"/>
      <c r="DF18" s="7"/>
      <c r="DG18" s="7"/>
      <c r="DH18" s="8"/>
      <c r="DJ18" s="6" t="s">
        <v>23</v>
      </c>
      <c r="DK18" s="7"/>
      <c r="DL18" s="7"/>
      <c r="DM18" s="7"/>
      <c r="DN18" s="7"/>
      <c r="DO18" s="7"/>
      <c r="DP18" s="8"/>
      <c r="DR18" s="6" t="s">
        <v>23</v>
      </c>
      <c r="DS18" s="7"/>
      <c r="DT18" s="7"/>
      <c r="DU18" s="7"/>
      <c r="DV18" s="7"/>
      <c r="DW18" s="7"/>
      <c r="DX18" s="8"/>
      <c r="DZ18" s="6" t="s">
        <v>23</v>
      </c>
      <c r="EA18" s="7"/>
      <c r="EB18" s="7"/>
      <c r="EC18" s="7"/>
      <c r="ED18" s="7"/>
      <c r="EE18" s="7"/>
      <c r="EF18" s="8"/>
    </row>
    <row r="19" spans="2:136" ht="19" x14ac:dyDescent="0.25">
      <c r="B19" s="6" t="s">
        <v>24</v>
      </c>
      <c r="C19" s="7"/>
      <c r="D19" s="7"/>
      <c r="E19" s="7"/>
      <c r="F19" s="7"/>
      <c r="G19" s="7"/>
      <c r="H19" s="8"/>
      <c r="J19" s="6" t="s">
        <v>24</v>
      </c>
      <c r="K19" s="7"/>
      <c r="L19" s="7"/>
      <c r="M19" s="7"/>
      <c r="N19" s="7"/>
      <c r="O19" s="7"/>
      <c r="P19" s="8"/>
      <c r="R19" s="6" t="s">
        <v>24</v>
      </c>
      <c r="S19" s="7"/>
      <c r="T19" s="7"/>
      <c r="U19" s="7"/>
      <c r="V19" s="7"/>
      <c r="W19" s="7"/>
      <c r="X19" s="8"/>
      <c r="Z19" s="6" t="s">
        <v>24</v>
      </c>
      <c r="AA19" s="7"/>
      <c r="AB19" s="7"/>
      <c r="AC19" s="7"/>
      <c r="AD19" s="7"/>
      <c r="AE19" s="7"/>
      <c r="AF19" s="8"/>
      <c r="AH19" s="6" t="s">
        <v>24</v>
      </c>
      <c r="AI19" s="7"/>
      <c r="AJ19" s="7"/>
      <c r="AK19" s="7"/>
      <c r="AL19" s="7"/>
      <c r="AM19" s="7"/>
      <c r="AN19" s="8"/>
      <c r="AP19" s="6" t="s">
        <v>24</v>
      </c>
      <c r="AQ19" s="7"/>
      <c r="AR19" s="7"/>
      <c r="AS19" s="7"/>
      <c r="AT19" s="7"/>
      <c r="AU19" s="7"/>
      <c r="AV19" s="8"/>
      <c r="AX19" s="6" t="s">
        <v>24</v>
      </c>
      <c r="AY19" s="7"/>
      <c r="AZ19" s="7"/>
      <c r="BA19" s="7"/>
      <c r="BB19" s="7"/>
      <c r="BC19" s="7"/>
      <c r="BD19" s="8"/>
      <c r="BF19" s="6" t="s">
        <v>24</v>
      </c>
      <c r="BG19" s="7"/>
      <c r="BH19" s="7"/>
      <c r="BI19" s="7"/>
      <c r="BJ19" s="7"/>
      <c r="BK19" s="7"/>
      <c r="BL19" s="8"/>
      <c r="BN19" s="6" t="s">
        <v>24</v>
      </c>
      <c r="BO19" s="7"/>
      <c r="BP19" s="7"/>
      <c r="BQ19" s="7"/>
      <c r="BR19" s="7"/>
      <c r="BS19" s="7"/>
      <c r="BT19" s="8"/>
      <c r="BV19" s="6" t="s">
        <v>24</v>
      </c>
      <c r="BW19" s="7"/>
      <c r="BX19" s="7"/>
      <c r="BY19" s="7"/>
      <c r="BZ19" s="7"/>
      <c r="CA19" s="7"/>
      <c r="CB19" s="8"/>
      <c r="CD19" s="6" t="s">
        <v>24</v>
      </c>
      <c r="CE19" s="7"/>
      <c r="CF19" s="7"/>
      <c r="CG19" s="7"/>
      <c r="CH19" s="7"/>
      <c r="CI19" s="7"/>
      <c r="CJ19" s="8"/>
      <c r="CL19" s="6" t="s">
        <v>24</v>
      </c>
      <c r="CM19" s="7"/>
      <c r="CN19" s="7"/>
      <c r="CO19" s="7"/>
      <c r="CP19" s="7"/>
      <c r="CQ19" s="7"/>
      <c r="CR19" s="8"/>
      <c r="CT19" s="6" t="s">
        <v>24</v>
      </c>
      <c r="CU19" s="7"/>
      <c r="CV19" s="7"/>
      <c r="CW19" s="7"/>
      <c r="CX19" s="7"/>
      <c r="CY19" s="7"/>
      <c r="CZ19" s="8"/>
      <c r="DB19" s="6" t="s">
        <v>24</v>
      </c>
      <c r="DC19" s="7"/>
      <c r="DD19" s="7"/>
      <c r="DE19" s="7"/>
      <c r="DF19" s="7"/>
      <c r="DG19" s="7"/>
      <c r="DH19" s="8"/>
      <c r="DJ19" s="6" t="s">
        <v>24</v>
      </c>
      <c r="DK19" s="7"/>
      <c r="DL19" s="7"/>
      <c r="DM19" s="7"/>
      <c r="DN19" s="7"/>
      <c r="DO19" s="7"/>
      <c r="DP19" s="8"/>
      <c r="DR19" s="6" t="s">
        <v>24</v>
      </c>
      <c r="DS19" s="7"/>
      <c r="DT19" s="7"/>
      <c r="DU19" s="7"/>
      <c r="DV19" s="7"/>
      <c r="DW19" s="7"/>
      <c r="DX19" s="8"/>
      <c r="DZ19" s="6" t="s">
        <v>24</v>
      </c>
      <c r="EA19" s="7"/>
      <c r="EB19" s="7"/>
      <c r="EC19" s="7"/>
      <c r="ED19" s="7"/>
      <c r="EE19" s="7"/>
      <c r="EF19" s="8"/>
    </row>
    <row r="20" spans="2:136" ht="19" x14ac:dyDescent="0.25">
      <c r="B20" s="6" t="s">
        <v>25</v>
      </c>
      <c r="C20" s="7"/>
      <c r="D20" s="7"/>
      <c r="E20" s="7"/>
      <c r="F20" s="7"/>
      <c r="G20" s="7"/>
      <c r="H20" s="8"/>
      <c r="J20" s="6" t="s">
        <v>25</v>
      </c>
      <c r="K20" s="7"/>
      <c r="L20" s="7"/>
      <c r="M20" s="7"/>
      <c r="N20" s="7"/>
      <c r="O20" s="7"/>
      <c r="P20" s="8"/>
      <c r="R20" s="6" t="s">
        <v>25</v>
      </c>
      <c r="S20" s="7"/>
      <c r="T20" s="7"/>
      <c r="U20" s="7"/>
      <c r="V20" s="7"/>
      <c r="W20" s="7"/>
      <c r="X20" s="8"/>
      <c r="Z20" s="6" t="s">
        <v>25</v>
      </c>
      <c r="AA20" s="7"/>
      <c r="AB20" s="7"/>
      <c r="AC20" s="7"/>
      <c r="AD20" s="7"/>
      <c r="AE20" s="7"/>
      <c r="AF20" s="8"/>
      <c r="AH20" s="6" t="s">
        <v>25</v>
      </c>
      <c r="AI20" s="7"/>
      <c r="AJ20" s="7"/>
      <c r="AK20" s="7"/>
      <c r="AL20" s="7"/>
      <c r="AM20" s="7"/>
      <c r="AN20" s="8"/>
      <c r="AP20" s="6" t="s">
        <v>25</v>
      </c>
      <c r="AQ20" s="7"/>
      <c r="AR20" s="7"/>
      <c r="AS20" s="7"/>
      <c r="AT20" s="7"/>
      <c r="AU20" s="7"/>
      <c r="AV20" s="8"/>
      <c r="AX20" s="6" t="s">
        <v>25</v>
      </c>
      <c r="AY20" s="7"/>
      <c r="AZ20" s="7"/>
      <c r="BA20" s="7"/>
      <c r="BB20" s="7"/>
      <c r="BC20" s="7"/>
      <c r="BD20" s="8"/>
      <c r="BF20" s="6" t="s">
        <v>25</v>
      </c>
      <c r="BG20" s="7"/>
      <c r="BH20" s="7"/>
      <c r="BI20" s="7"/>
      <c r="BJ20" s="7"/>
      <c r="BK20" s="7"/>
      <c r="BL20" s="8"/>
      <c r="BN20" s="6" t="s">
        <v>25</v>
      </c>
      <c r="BO20" s="7"/>
      <c r="BP20" s="7"/>
      <c r="BQ20" s="7"/>
      <c r="BR20" s="7"/>
      <c r="BS20" s="7"/>
      <c r="BT20" s="8"/>
      <c r="BV20" s="6" t="s">
        <v>25</v>
      </c>
      <c r="BW20" s="7"/>
      <c r="BX20" s="7"/>
      <c r="BY20" s="7"/>
      <c r="BZ20" s="7"/>
      <c r="CA20" s="7"/>
      <c r="CB20" s="8"/>
      <c r="CD20" s="6" t="s">
        <v>25</v>
      </c>
      <c r="CE20" s="7"/>
      <c r="CF20" s="7"/>
      <c r="CG20" s="7"/>
      <c r="CH20" s="7"/>
      <c r="CI20" s="7"/>
      <c r="CJ20" s="8"/>
      <c r="CL20" s="6" t="s">
        <v>25</v>
      </c>
      <c r="CM20" s="7"/>
      <c r="CN20" s="7"/>
      <c r="CO20" s="7"/>
      <c r="CP20" s="7"/>
      <c r="CQ20" s="7"/>
      <c r="CR20" s="8"/>
      <c r="CT20" s="6" t="s">
        <v>25</v>
      </c>
      <c r="CU20" s="7"/>
      <c r="CV20" s="7"/>
      <c r="CW20" s="7"/>
      <c r="CX20" s="7"/>
      <c r="CY20" s="7"/>
      <c r="CZ20" s="8"/>
      <c r="DB20" s="6" t="s">
        <v>25</v>
      </c>
      <c r="DC20" s="7"/>
      <c r="DD20" s="7"/>
      <c r="DE20" s="7"/>
      <c r="DF20" s="7"/>
      <c r="DG20" s="7"/>
      <c r="DH20" s="8"/>
      <c r="DJ20" s="6" t="s">
        <v>25</v>
      </c>
      <c r="DK20" s="7"/>
      <c r="DL20" s="7"/>
      <c r="DM20" s="7"/>
      <c r="DN20" s="7"/>
      <c r="DO20" s="7"/>
      <c r="DP20" s="8"/>
      <c r="DR20" s="6" t="s">
        <v>25</v>
      </c>
      <c r="DS20" s="7"/>
      <c r="DT20" s="7"/>
      <c r="DU20" s="7"/>
      <c r="DV20" s="7"/>
      <c r="DW20" s="7"/>
      <c r="DX20" s="8"/>
      <c r="DZ20" s="6" t="s">
        <v>25</v>
      </c>
      <c r="EA20" s="7"/>
      <c r="EB20" s="7"/>
      <c r="EC20" s="7"/>
      <c r="ED20" s="7"/>
      <c r="EE20" s="7"/>
      <c r="EF20" s="8"/>
    </row>
    <row r="21" spans="2:136" ht="19" x14ac:dyDescent="0.25">
      <c r="B21" s="6" t="s">
        <v>26</v>
      </c>
      <c r="C21" s="7"/>
      <c r="D21" s="7"/>
      <c r="E21" s="7"/>
      <c r="F21" s="7"/>
      <c r="G21" s="7"/>
      <c r="H21" s="8"/>
      <c r="J21" s="6" t="s">
        <v>26</v>
      </c>
      <c r="K21" s="7"/>
      <c r="L21" s="7"/>
      <c r="M21" s="7"/>
      <c r="N21" s="7"/>
      <c r="O21" s="7"/>
      <c r="P21" s="8"/>
      <c r="R21" s="6" t="s">
        <v>26</v>
      </c>
      <c r="S21" s="7"/>
      <c r="T21" s="7"/>
      <c r="U21" s="7"/>
      <c r="V21" s="7"/>
      <c r="W21" s="7"/>
      <c r="X21" s="8"/>
      <c r="Z21" s="6" t="s">
        <v>26</v>
      </c>
      <c r="AA21" s="7"/>
      <c r="AB21" s="7"/>
      <c r="AC21" s="7"/>
      <c r="AD21" s="7"/>
      <c r="AE21" s="7"/>
      <c r="AF21" s="8"/>
      <c r="AH21" s="6" t="s">
        <v>26</v>
      </c>
      <c r="AI21" s="7"/>
      <c r="AJ21" s="7"/>
      <c r="AK21" s="7"/>
      <c r="AL21" s="7"/>
      <c r="AM21" s="7"/>
      <c r="AN21" s="8"/>
      <c r="AP21" s="6" t="s">
        <v>26</v>
      </c>
      <c r="AQ21" s="7"/>
      <c r="AR21" s="7"/>
      <c r="AS21" s="7"/>
      <c r="AT21" s="7"/>
      <c r="AU21" s="7"/>
      <c r="AV21" s="8"/>
      <c r="AX21" s="6" t="s">
        <v>26</v>
      </c>
      <c r="AY21" s="7"/>
      <c r="AZ21" s="7"/>
      <c r="BA21" s="7"/>
      <c r="BB21" s="7"/>
      <c r="BC21" s="7"/>
      <c r="BD21" s="8"/>
      <c r="BF21" s="6" t="s">
        <v>26</v>
      </c>
      <c r="BG21" s="7"/>
      <c r="BH21" s="7"/>
      <c r="BI21" s="7"/>
      <c r="BJ21" s="7"/>
      <c r="BK21" s="7"/>
      <c r="BL21" s="8"/>
      <c r="BN21" s="6" t="s">
        <v>26</v>
      </c>
      <c r="BO21" s="7"/>
      <c r="BP21" s="7"/>
      <c r="BQ21" s="7"/>
      <c r="BR21" s="7"/>
      <c r="BS21" s="7"/>
      <c r="BT21" s="8"/>
      <c r="BV21" s="6" t="s">
        <v>26</v>
      </c>
      <c r="BW21" s="7"/>
      <c r="BX21" s="7"/>
      <c r="BY21" s="7"/>
      <c r="BZ21" s="7"/>
      <c r="CA21" s="7"/>
      <c r="CB21" s="8"/>
      <c r="CD21" s="6" t="s">
        <v>26</v>
      </c>
      <c r="CE21" s="7"/>
      <c r="CF21" s="7"/>
      <c r="CG21" s="7"/>
      <c r="CH21" s="7"/>
      <c r="CI21" s="7"/>
      <c r="CJ21" s="8"/>
      <c r="CL21" s="6" t="s">
        <v>26</v>
      </c>
      <c r="CM21" s="7"/>
      <c r="CN21" s="7"/>
      <c r="CO21" s="7"/>
      <c r="CP21" s="7"/>
      <c r="CQ21" s="7"/>
      <c r="CR21" s="8"/>
      <c r="CT21" s="6" t="s">
        <v>26</v>
      </c>
      <c r="CU21" s="7"/>
      <c r="CV21" s="7"/>
      <c r="CW21" s="7"/>
      <c r="CX21" s="7"/>
      <c r="CY21" s="7"/>
      <c r="CZ21" s="8"/>
      <c r="DB21" s="6" t="s">
        <v>26</v>
      </c>
      <c r="DC21" s="7"/>
      <c r="DD21" s="7"/>
      <c r="DE21" s="7"/>
      <c r="DF21" s="7"/>
      <c r="DG21" s="7"/>
      <c r="DH21" s="8"/>
      <c r="DJ21" s="6" t="s">
        <v>26</v>
      </c>
      <c r="DK21" s="7"/>
      <c r="DL21" s="7"/>
      <c r="DM21" s="7"/>
      <c r="DN21" s="7"/>
      <c r="DO21" s="7"/>
      <c r="DP21" s="8"/>
      <c r="DR21" s="6" t="s">
        <v>26</v>
      </c>
      <c r="DS21" s="7"/>
      <c r="DT21" s="7"/>
      <c r="DU21" s="7"/>
      <c r="DV21" s="7"/>
      <c r="DW21" s="7"/>
      <c r="DX21" s="8"/>
      <c r="DZ21" s="6" t="s">
        <v>26</v>
      </c>
      <c r="EA21" s="7"/>
      <c r="EB21" s="7"/>
      <c r="EC21" s="7"/>
      <c r="ED21" s="7"/>
      <c r="EE21" s="7"/>
      <c r="EF21" s="8"/>
    </row>
    <row r="22" spans="2:136" ht="19" x14ac:dyDescent="0.25">
      <c r="B22" s="6" t="s">
        <v>27</v>
      </c>
      <c r="C22" s="7"/>
      <c r="D22" s="7"/>
      <c r="E22" s="7"/>
      <c r="F22" s="7"/>
      <c r="G22" s="7"/>
      <c r="H22" s="8"/>
      <c r="J22" s="6" t="s">
        <v>27</v>
      </c>
      <c r="K22" s="7"/>
      <c r="L22" s="7"/>
      <c r="M22" s="7"/>
      <c r="N22" s="7"/>
      <c r="O22" s="7"/>
      <c r="P22" s="8"/>
      <c r="R22" s="6" t="s">
        <v>27</v>
      </c>
      <c r="S22" s="7"/>
      <c r="T22" s="7"/>
      <c r="U22" s="7"/>
      <c r="V22" s="7"/>
      <c r="W22" s="7"/>
      <c r="X22" s="8"/>
      <c r="Z22" s="6" t="s">
        <v>27</v>
      </c>
      <c r="AA22" s="7"/>
      <c r="AB22" s="7"/>
      <c r="AC22" s="7"/>
      <c r="AD22" s="7"/>
      <c r="AE22" s="7"/>
      <c r="AF22" s="8"/>
      <c r="AH22" s="6" t="s">
        <v>27</v>
      </c>
      <c r="AI22" s="7"/>
      <c r="AJ22" s="7"/>
      <c r="AK22" s="7"/>
      <c r="AL22" s="7"/>
      <c r="AM22" s="7"/>
      <c r="AN22" s="8"/>
      <c r="AP22" s="6" t="s">
        <v>27</v>
      </c>
      <c r="AQ22" s="7"/>
      <c r="AR22" s="7"/>
      <c r="AS22" s="7"/>
      <c r="AT22" s="7"/>
      <c r="AU22" s="7"/>
      <c r="AV22" s="8"/>
      <c r="AX22" s="6" t="s">
        <v>27</v>
      </c>
      <c r="AY22" s="7"/>
      <c r="AZ22" s="7"/>
      <c r="BA22" s="7"/>
      <c r="BB22" s="7"/>
      <c r="BC22" s="7"/>
      <c r="BD22" s="8"/>
      <c r="BF22" s="6" t="s">
        <v>27</v>
      </c>
      <c r="BG22" s="7"/>
      <c r="BH22" s="7"/>
      <c r="BI22" s="7"/>
      <c r="BJ22" s="7"/>
      <c r="BK22" s="7"/>
      <c r="BL22" s="8"/>
      <c r="BN22" s="6" t="s">
        <v>27</v>
      </c>
      <c r="BO22" s="7"/>
      <c r="BP22" s="7"/>
      <c r="BQ22" s="7"/>
      <c r="BR22" s="7"/>
      <c r="BS22" s="7"/>
      <c r="BT22" s="8"/>
      <c r="BV22" s="6" t="s">
        <v>27</v>
      </c>
      <c r="BW22" s="7"/>
      <c r="BX22" s="7"/>
      <c r="BY22" s="7"/>
      <c r="BZ22" s="7"/>
      <c r="CA22" s="7"/>
      <c r="CB22" s="8"/>
      <c r="CD22" s="6" t="s">
        <v>27</v>
      </c>
      <c r="CE22" s="7"/>
      <c r="CF22" s="7"/>
      <c r="CG22" s="7"/>
      <c r="CH22" s="7"/>
      <c r="CI22" s="7"/>
      <c r="CJ22" s="8"/>
      <c r="CL22" s="6" t="s">
        <v>27</v>
      </c>
      <c r="CM22" s="7"/>
      <c r="CN22" s="7"/>
      <c r="CO22" s="7"/>
      <c r="CP22" s="7"/>
      <c r="CQ22" s="7"/>
      <c r="CR22" s="8"/>
      <c r="CT22" s="6" t="s">
        <v>27</v>
      </c>
      <c r="CU22" s="7"/>
      <c r="CV22" s="7"/>
      <c r="CW22" s="7"/>
      <c r="CX22" s="7"/>
      <c r="CY22" s="7"/>
      <c r="CZ22" s="8"/>
      <c r="DB22" s="6" t="s">
        <v>27</v>
      </c>
      <c r="DC22" s="7"/>
      <c r="DD22" s="7"/>
      <c r="DE22" s="7"/>
      <c r="DF22" s="7"/>
      <c r="DG22" s="7"/>
      <c r="DH22" s="8"/>
      <c r="DJ22" s="6" t="s">
        <v>27</v>
      </c>
      <c r="DK22" s="7"/>
      <c r="DL22" s="7"/>
      <c r="DM22" s="7"/>
      <c r="DN22" s="7"/>
      <c r="DO22" s="7"/>
      <c r="DP22" s="8"/>
      <c r="DR22" s="6" t="s">
        <v>27</v>
      </c>
      <c r="DS22" s="7"/>
      <c r="DT22" s="7"/>
      <c r="DU22" s="7"/>
      <c r="DV22" s="7"/>
      <c r="DW22" s="7"/>
      <c r="DX22" s="8"/>
      <c r="DZ22" s="6" t="s">
        <v>27</v>
      </c>
      <c r="EA22" s="7"/>
      <c r="EB22" s="7"/>
      <c r="EC22" s="7"/>
      <c r="ED22" s="7"/>
      <c r="EE22" s="7"/>
      <c r="EF22" s="8"/>
    </row>
    <row r="23" spans="2:136" ht="19" x14ac:dyDescent="0.25">
      <c r="B23" s="6" t="s">
        <v>28</v>
      </c>
      <c r="C23" s="7"/>
      <c r="D23" s="7"/>
      <c r="E23" s="7"/>
      <c r="F23" s="7"/>
      <c r="G23" s="7"/>
      <c r="H23" s="8"/>
      <c r="J23" s="6" t="s">
        <v>28</v>
      </c>
      <c r="K23" s="7"/>
      <c r="L23" s="7"/>
      <c r="M23" s="7"/>
      <c r="N23" s="7"/>
      <c r="O23" s="7"/>
      <c r="P23" s="8"/>
      <c r="R23" s="6" t="s">
        <v>28</v>
      </c>
      <c r="S23" s="7"/>
      <c r="T23" s="7"/>
      <c r="U23" s="7"/>
      <c r="V23" s="7"/>
      <c r="W23" s="7"/>
      <c r="X23" s="8"/>
      <c r="Z23" s="6" t="s">
        <v>28</v>
      </c>
      <c r="AA23" s="7"/>
      <c r="AB23" s="7"/>
      <c r="AC23" s="7"/>
      <c r="AD23" s="7"/>
      <c r="AE23" s="7"/>
      <c r="AF23" s="8"/>
      <c r="AH23" s="6" t="s">
        <v>28</v>
      </c>
      <c r="AI23" s="7"/>
      <c r="AJ23" s="7"/>
      <c r="AK23" s="7"/>
      <c r="AL23" s="7"/>
      <c r="AM23" s="7"/>
      <c r="AN23" s="8"/>
      <c r="AP23" s="6" t="s">
        <v>28</v>
      </c>
      <c r="AQ23" s="7"/>
      <c r="AR23" s="7"/>
      <c r="AS23" s="7"/>
      <c r="AT23" s="7"/>
      <c r="AU23" s="7"/>
      <c r="AV23" s="8"/>
      <c r="AX23" s="6" t="s">
        <v>28</v>
      </c>
      <c r="AY23" s="7"/>
      <c r="AZ23" s="7"/>
      <c r="BA23" s="7"/>
      <c r="BB23" s="7"/>
      <c r="BC23" s="7"/>
      <c r="BD23" s="8"/>
      <c r="BF23" s="6" t="s">
        <v>28</v>
      </c>
      <c r="BG23" s="7"/>
      <c r="BH23" s="7"/>
      <c r="BI23" s="7"/>
      <c r="BJ23" s="7"/>
      <c r="BK23" s="7"/>
      <c r="BL23" s="8"/>
      <c r="BN23" s="6" t="s">
        <v>28</v>
      </c>
      <c r="BO23" s="7"/>
      <c r="BP23" s="7"/>
      <c r="BQ23" s="7"/>
      <c r="BR23" s="7"/>
      <c r="BS23" s="7"/>
      <c r="BT23" s="8"/>
      <c r="BV23" s="6" t="s">
        <v>28</v>
      </c>
      <c r="BW23" s="7"/>
      <c r="BX23" s="7"/>
      <c r="BY23" s="7"/>
      <c r="BZ23" s="7"/>
      <c r="CA23" s="7"/>
      <c r="CB23" s="8"/>
      <c r="CD23" s="6" t="s">
        <v>28</v>
      </c>
      <c r="CE23" s="7"/>
      <c r="CF23" s="7"/>
      <c r="CG23" s="7"/>
      <c r="CH23" s="7"/>
      <c r="CI23" s="7"/>
      <c r="CJ23" s="8"/>
      <c r="CL23" s="6" t="s">
        <v>28</v>
      </c>
      <c r="CM23" s="7"/>
      <c r="CN23" s="7"/>
      <c r="CO23" s="7"/>
      <c r="CP23" s="7"/>
      <c r="CQ23" s="7"/>
      <c r="CR23" s="8"/>
      <c r="CT23" s="6" t="s">
        <v>28</v>
      </c>
      <c r="CU23" s="7"/>
      <c r="CV23" s="7"/>
      <c r="CW23" s="7"/>
      <c r="CX23" s="7"/>
      <c r="CY23" s="7"/>
      <c r="CZ23" s="8"/>
      <c r="DB23" s="6" t="s">
        <v>28</v>
      </c>
      <c r="DC23" s="7"/>
      <c r="DD23" s="7"/>
      <c r="DE23" s="7"/>
      <c r="DF23" s="7"/>
      <c r="DG23" s="7"/>
      <c r="DH23" s="8"/>
      <c r="DJ23" s="6" t="s">
        <v>28</v>
      </c>
      <c r="DK23" s="7"/>
      <c r="DL23" s="7"/>
      <c r="DM23" s="7"/>
      <c r="DN23" s="7"/>
      <c r="DO23" s="7"/>
      <c r="DP23" s="8"/>
      <c r="DR23" s="6" t="s">
        <v>28</v>
      </c>
      <c r="DS23" s="7"/>
      <c r="DT23" s="7"/>
      <c r="DU23" s="7"/>
      <c r="DV23" s="7"/>
      <c r="DW23" s="7"/>
      <c r="DX23" s="8"/>
      <c r="DZ23" s="6" t="s">
        <v>28</v>
      </c>
      <c r="EA23" s="7"/>
      <c r="EB23" s="7"/>
      <c r="EC23" s="7"/>
      <c r="ED23" s="7"/>
      <c r="EE23" s="7"/>
      <c r="EF23" s="8"/>
    </row>
    <row r="24" spans="2:136" ht="19" x14ac:dyDescent="0.25">
      <c r="B24" s="6" t="s">
        <v>29</v>
      </c>
      <c r="C24" s="7"/>
      <c r="D24" s="7"/>
      <c r="E24" s="7"/>
      <c r="F24" s="7"/>
      <c r="G24" s="7"/>
      <c r="H24" s="8"/>
      <c r="J24" s="6" t="s">
        <v>29</v>
      </c>
      <c r="K24" s="7"/>
      <c r="L24" s="7"/>
      <c r="M24" s="7"/>
      <c r="N24" s="7"/>
      <c r="O24" s="7"/>
      <c r="P24" s="8"/>
      <c r="R24" s="6" t="s">
        <v>29</v>
      </c>
      <c r="S24" s="7"/>
      <c r="T24" s="7"/>
      <c r="U24" s="7"/>
      <c r="V24" s="7"/>
      <c r="W24" s="7"/>
      <c r="X24" s="8"/>
      <c r="Z24" s="6" t="s">
        <v>29</v>
      </c>
      <c r="AA24" s="7"/>
      <c r="AB24" s="7"/>
      <c r="AC24" s="7"/>
      <c r="AD24" s="7"/>
      <c r="AE24" s="7"/>
      <c r="AF24" s="8"/>
      <c r="AH24" s="6" t="s">
        <v>29</v>
      </c>
      <c r="AI24" s="7"/>
      <c r="AJ24" s="7"/>
      <c r="AK24" s="7"/>
      <c r="AL24" s="7"/>
      <c r="AM24" s="7"/>
      <c r="AN24" s="8"/>
      <c r="AP24" s="6" t="s">
        <v>29</v>
      </c>
      <c r="AQ24" s="7"/>
      <c r="AR24" s="7"/>
      <c r="AS24" s="7"/>
      <c r="AT24" s="7"/>
      <c r="AU24" s="7"/>
      <c r="AV24" s="8"/>
      <c r="AX24" s="6" t="s">
        <v>29</v>
      </c>
      <c r="AY24" s="7"/>
      <c r="AZ24" s="7"/>
      <c r="BA24" s="7"/>
      <c r="BB24" s="7"/>
      <c r="BC24" s="7"/>
      <c r="BD24" s="8"/>
      <c r="BF24" s="6" t="s">
        <v>29</v>
      </c>
      <c r="BG24" s="7"/>
      <c r="BH24" s="7"/>
      <c r="BI24" s="7"/>
      <c r="BJ24" s="7"/>
      <c r="BK24" s="7"/>
      <c r="BL24" s="8"/>
      <c r="BN24" s="6" t="s">
        <v>29</v>
      </c>
      <c r="BO24" s="7"/>
      <c r="BP24" s="7"/>
      <c r="BQ24" s="7"/>
      <c r="BR24" s="7"/>
      <c r="BS24" s="7"/>
      <c r="BT24" s="8"/>
      <c r="BV24" s="6" t="s">
        <v>29</v>
      </c>
      <c r="BW24" s="7"/>
      <c r="BX24" s="7"/>
      <c r="BY24" s="7"/>
      <c r="BZ24" s="7"/>
      <c r="CA24" s="7"/>
      <c r="CB24" s="8"/>
      <c r="CD24" s="6" t="s">
        <v>29</v>
      </c>
      <c r="CE24" s="7"/>
      <c r="CF24" s="7"/>
      <c r="CG24" s="7"/>
      <c r="CH24" s="7"/>
      <c r="CI24" s="7"/>
      <c r="CJ24" s="8"/>
      <c r="CL24" s="6" t="s">
        <v>29</v>
      </c>
      <c r="CM24" s="7"/>
      <c r="CN24" s="7"/>
      <c r="CO24" s="7"/>
      <c r="CP24" s="7"/>
      <c r="CQ24" s="7"/>
      <c r="CR24" s="8"/>
      <c r="CT24" s="6" t="s">
        <v>29</v>
      </c>
      <c r="CU24" s="7"/>
      <c r="CV24" s="7"/>
      <c r="CW24" s="7"/>
      <c r="CX24" s="7"/>
      <c r="CY24" s="7"/>
      <c r="CZ24" s="8"/>
      <c r="DB24" s="6" t="s">
        <v>29</v>
      </c>
      <c r="DC24" s="7"/>
      <c r="DD24" s="7"/>
      <c r="DE24" s="7"/>
      <c r="DF24" s="7"/>
      <c r="DG24" s="7"/>
      <c r="DH24" s="8"/>
      <c r="DJ24" s="6" t="s">
        <v>29</v>
      </c>
      <c r="DK24" s="7"/>
      <c r="DL24" s="7"/>
      <c r="DM24" s="7"/>
      <c r="DN24" s="7"/>
      <c r="DO24" s="7"/>
      <c r="DP24" s="8"/>
      <c r="DR24" s="6" t="s">
        <v>29</v>
      </c>
      <c r="DS24" s="7"/>
      <c r="DT24" s="7"/>
      <c r="DU24" s="7"/>
      <c r="DV24" s="7"/>
      <c r="DW24" s="7"/>
      <c r="DX24" s="8"/>
      <c r="DZ24" s="6" t="s">
        <v>29</v>
      </c>
      <c r="EA24" s="7"/>
      <c r="EB24" s="7"/>
      <c r="EC24" s="7"/>
      <c r="ED24" s="7"/>
      <c r="EE24" s="7"/>
      <c r="EF24" s="8"/>
    </row>
    <row r="25" spans="2:136" ht="19" x14ac:dyDescent="0.25">
      <c r="B25" s="6" t="s">
        <v>50</v>
      </c>
      <c r="C25" s="7"/>
      <c r="D25" s="7"/>
      <c r="E25" s="7"/>
      <c r="F25" s="7"/>
      <c r="G25" s="7"/>
      <c r="H25" s="8"/>
      <c r="J25" s="6" t="s">
        <v>50</v>
      </c>
      <c r="K25" s="7"/>
      <c r="L25" s="7"/>
      <c r="M25" s="7"/>
      <c r="N25" s="7"/>
      <c r="O25" s="7"/>
      <c r="P25" s="8"/>
      <c r="R25" s="6" t="s">
        <v>50</v>
      </c>
      <c r="S25" s="7"/>
      <c r="T25" s="7"/>
      <c r="U25" s="7"/>
      <c r="V25" s="7"/>
      <c r="W25" s="7"/>
      <c r="X25" s="8"/>
      <c r="Z25" s="6" t="s">
        <v>50</v>
      </c>
      <c r="AA25" s="7"/>
      <c r="AB25" s="7"/>
      <c r="AC25" s="7"/>
      <c r="AD25" s="7"/>
      <c r="AE25" s="7"/>
      <c r="AF25" s="8"/>
      <c r="AH25" s="6" t="s">
        <v>50</v>
      </c>
      <c r="AI25" s="7"/>
      <c r="AJ25" s="7"/>
      <c r="AK25" s="7"/>
      <c r="AL25" s="7"/>
      <c r="AM25" s="7"/>
      <c r="AN25" s="8"/>
      <c r="AP25" s="6" t="s">
        <v>50</v>
      </c>
      <c r="AQ25" s="7"/>
      <c r="AR25" s="7"/>
      <c r="AS25" s="7"/>
      <c r="AT25" s="7"/>
      <c r="AU25" s="7"/>
      <c r="AV25" s="8"/>
      <c r="AX25" s="6" t="s">
        <v>50</v>
      </c>
      <c r="AY25" s="7"/>
      <c r="AZ25" s="7"/>
      <c r="BA25" s="7"/>
      <c r="BB25" s="7"/>
      <c r="BC25" s="7"/>
      <c r="BD25" s="8"/>
      <c r="BF25" s="6" t="s">
        <v>50</v>
      </c>
      <c r="BG25" s="7"/>
      <c r="BH25" s="7"/>
      <c r="BI25" s="7"/>
      <c r="BJ25" s="7"/>
      <c r="BK25" s="7"/>
      <c r="BL25" s="8"/>
      <c r="BN25" s="6" t="s">
        <v>50</v>
      </c>
      <c r="BO25" s="7"/>
      <c r="BP25" s="7"/>
      <c r="BQ25" s="7"/>
      <c r="BR25" s="7"/>
      <c r="BS25" s="7"/>
      <c r="BT25" s="8"/>
      <c r="BV25" s="6" t="s">
        <v>50</v>
      </c>
      <c r="BW25" s="7"/>
      <c r="BX25" s="7"/>
      <c r="BY25" s="7"/>
      <c r="BZ25" s="7"/>
      <c r="CA25" s="7"/>
      <c r="CB25" s="8"/>
      <c r="CD25" s="6" t="s">
        <v>50</v>
      </c>
      <c r="CE25" s="7"/>
      <c r="CF25" s="7"/>
      <c r="CG25" s="7"/>
      <c r="CH25" s="7"/>
      <c r="CI25" s="7"/>
      <c r="CJ25" s="8"/>
      <c r="CL25" s="6" t="s">
        <v>50</v>
      </c>
      <c r="CM25" s="7"/>
      <c r="CN25" s="7"/>
      <c r="CO25" s="7"/>
      <c r="CP25" s="7"/>
      <c r="CQ25" s="7"/>
      <c r="CR25" s="8"/>
      <c r="CT25" s="6" t="s">
        <v>50</v>
      </c>
      <c r="CU25" s="7"/>
      <c r="CV25" s="7"/>
      <c r="CW25" s="7"/>
      <c r="CX25" s="7"/>
      <c r="CY25" s="7"/>
      <c r="CZ25" s="8"/>
      <c r="DB25" s="6" t="s">
        <v>50</v>
      </c>
      <c r="DC25" s="7"/>
      <c r="DD25" s="7"/>
      <c r="DE25" s="7"/>
      <c r="DF25" s="7"/>
      <c r="DG25" s="7"/>
      <c r="DH25" s="8"/>
      <c r="DJ25" s="6" t="s">
        <v>50</v>
      </c>
      <c r="DK25" s="7"/>
      <c r="DL25" s="7"/>
      <c r="DM25" s="7"/>
      <c r="DN25" s="7"/>
      <c r="DO25" s="7"/>
      <c r="DP25" s="8"/>
      <c r="DR25" s="6" t="s">
        <v>50</v>
      </c>
      <c r="DS25" s="7"/>
      <c r="DT25" s="7"/>
      <c r="DU25" s="7"/>
      <c r="DV25" s="7"/>
      <c r="DW25" s="7"/>
      <c r="DX25" s="8"/>
      <c r="DZ25" s="6" t="s">
        <v>50</v>
      </c>
      <c r="EA25" s="7"/>
      <c r="EB25" s="7"/>
      <c r="EC25" s="7"/>
      <c r="ED25" s="7"/>
      <c r="EE25" s="7"/>
      <c r="EF25" s="8"/>
    </row>
    <row r="26" spans="2:136" ht="20" thickBot="1" x14ac:dyDescent="0.3">
      <c r="B26" s="9" t="s">
        <v>19</v>
      </c>
      <c r="C26" s="10"/>
      <c r="D26" s="10"/>
      <c r="E26" s="10"/>
      <c r="F26" s="10"/>
      <c r="G26" s="10"/>
      <c r="H26" s="11"/>
      <c r="J26" s="9" t="s">
        <v>19</v>
      </c>
      <c r="K26" s="10"/>
      <c r="L26" s="10"/>
      <c r="M26" s="10"/>
      <c r="N26" s="10"/>
      <c r="O26" s="10"/>
      <c r="P26" s="11"/>
      <c r="R26" s="9" t="s">
        <v>19</v>
      </c>
      <c r="S26" s="10"/>
      <c r="T26" s="10"/>
      <c r="U26" s="10"/>
      <c r="V26" s="10"/>
      <c r="W26" s="10"/>
      <c r="X26" s="11"/>
      <c r="Z26" s="9" t="s">
        <v>19</v>
      </c>
      <c r="AA26" s="10"/>
      <c r="AB26" s="10"/>
      <c r="AC26" s="10"/>
      <c r="AD26" s="10"/>
      <c r="AE26" s="10"/>
      <c r="AF26" s="11"/>
      <c r="AH26" s="9" t="s">
        <v>19</v>
      </c>
      <c r="AI26" s="10"/>
      <c r="AJ26" s="10"/>
      <c r="AK26" s="10"/>
      <c r="AL26" s="10"/>
      <c r="AM26" s="10"/>
      <c r="AN26" s="11"/>
      <c r="AP26" s="9" t="s">
        <v>19</v>
      </c>
      <c r="AQ26" s="10"/>
      <c r="AR26" s="10"/>
      <c r="AS26" s="10"/>
      <c r="AT26" s="10"/>
      <c r="AU26" s="10"/>
      <c r="AV26" s="11"/>
      <c r="AX26" s="9" t="s">
        <v>19</v>
      </c>
      <c r="AY26" s="10"/>
      <c r="AZ26" s="10"/>
      <c r="BA26" s="10"/>
      <c r="BB26" s="10"/>
      <c r="BC26" s="10"/>
      <c r="BD26" s="11"/>
      <c r="BF26" s="9" t="s">
        <v>19</v>
      </c>
      <c r="BG26" s="10"/>
      <c r="BH26" s="10"/>
      <c r="BI26" s="10"/>
      <c r="BJ26" s="10"/>
      <c r="BK26" s="10"/>
      <c r="BL26" s="11"/>
      <c r="BN26" s="9" t="s">
        <v>19</v>
      </c>
      <c r="BO26" s="10"/>
      <c r="BP26" s="10"/>
      <c r="BQ26" s="10"/>
      <c r="BR26" s="10"/>
      <c r="BS26" s="10"/>
      <c r="BT26" s="11"/>
      <c r="BV26" s="9" t="s">
        <v>19</v>
      </c>
      <c r="BW26" s="10"/>
      <c r="BX26" s="10"/>
      <c r="BY26" s="10"/>
      <c r="BZ26" s="10"/>
      <c r="CA26" s="10"/>
      <c r="CB26" s="11"/>
      <c r="CD26" s="9" t="s">
        <v>19</v>
      </c>
      <c r="CE26" s="10"/>
      <c r="CF26" s="10"/>
      <c r="CG26" s="10"/>
      <c r="CH26" s="10"/>
      <c r="CI26" s="10"/>
      <c r="CJ26" s="11"/>
      <c r="CL26" s="9" t="s">
        <v>19</v>
      </c>
      <c r="CM26" s="10"/>
      <c r="CN26" s="10"/>
      <c r="CO26" s="10"/>
      <c r="CP26" s="10"/>
      <c r="CQ26" s="10"/>
      <c r="CR26" s="11"/>
      <c r="CT26" s="9" t="s">
        <v>19</v>
      </c>
      <c r="CU26" s="10"/>
      <c r="CV26" s="10"/>
      <c r="CW26" s="10"/>
      <c r="CX26" s="10"/>
      <c r="CY26" s="10"/>
      <c r="CZ26" s="11"/>
      <c r="DB26" s="9" t="s">
        <v>19</v>
      </c>
      <c r="DC26" s="10"/>
      <c r="DD26" s="10"/>
      <c r="DE26" s="10"/>
      <c r="DF26" s="10"/>
      <c r="DG26" s="10"/>
      <c r="DH26" s="11"/>
      <c r="DJ26" s="9" t="s">
        <v>19</v>
      </c>
      <c r="DK26" s="10"/>
      <c r="DL26" s="10"/>
      <c r="DM26" s="10"/>
      <c r="DN26" s="10"/>
      <c r="DO26" s="10"/>
      <c r="DP26" s="11"/>
      <c r="DR26" s="9" t="s">
        <v>19</v>
      </c>
      <c r="DS26" s="10"/>
      <c r="DT26" s="10"/>
      <c r="DU26" s="10"/>
      <c r="DV26" s="10"/>
      <c r="DW26" s="10"/>
      <c r="DX26" s="11"/>
      <c r="DZ26" s="9" t="s">
        <v>19</v>
      </c>
      <c r="EA26" s="10"/>
      <c r="EB26" s="10"/>
      <c r="EC26" s="10"/>
      <c r="ED26" s="10"/>
      <c r="EE26" s="10"/>
      <c r="EF26" s="11"/>
    </row>
  </sheetData>
  <mergeCells count="68">
    <mergeCell ref="DW3:DX3"/>
    <mergeCell ref="DZ3:EB3"/>
    <mergeCell ref="EC3:ED3"/>
    <mergeCell ref="EE3:EF3"/>
    <mergeCell ref="DG3:DH3"/>
    <mergeCell ref="DJ3:DL3"/>
    <mergeCell ref="DM3:DN3"/>
    <mergeCell ref="DO3:DP3"/>
    <mergeCell ref="DR3:DT3"/>
    <mergeCell ref="DU3:DV3"/>
    <mergeCell ref="DE3:DF3"/>
    <mergeCell ref="CA3:CB3"/>
    <mergeCell ref="CD3:CF3"/>
    <mergeCell ref="CG3:CH3"/>
    <mergeCell ref="CI3:CJ3"/>
    <mergeCell ref="CL3:CN3"/>
    <mergeCell ref="CO3:CP3"/>
    <mergeCell ref="CQ3:CR3"/>
    <mergeCell ref="CT3:CV3"/>
    <mergeCell ref="CW3:CX3"/>
    <mergeCell ref="CY3:CZ3"/>
    <mergeCell ref="DB3:DD3"/>
    <mergeCell ref="BY3:BZ3"/>
    <mergeCell ref="AU3:AV3"/>
    <mergeCell ref="AX3:AZ3"/>
    <mergeCell ref="BA3:BB3"/>
    <mergeCell ref="BC3:BD3"/>
    <mergeCell ref="BF3:BH3"/>
    <mergeCell ref="BI3:BJ3"/>
    <mergeCell ref="BK3:BL3"/>
    <mergeCell ref="BN3:BP3"/>
    <mergeCell ref="BQ3:BR3"/>
    <mergeCell ref="BS3:BT3"/>
    <mergeCell ref="BV3:BX3"/>
    <mergeCell ref="AS3:AT3"/>
    <mergeCell ref="O3:P3"/>
    <mergeCell ref="R3:T3"/>
    <mergeCell ref="U3:V3"/>
    <mergeCell ref="W3:X3"/>
    <mergeCell ref="Z3:AB3"/>
    <mergeCell ref="AC3:AD3"/>
    <mergeCell ref="AE3:AF3"/>
    <mergeCell ref="AH3:AJ3"/>
    <mergeCell ref="AK3:AL3"/>
    <mergeCell ref="AM3:AN3"/>
    <mergeCell ref="AP3:AR3"/>
    <mergeCell ref="CT2:CZ2"/>
    <mergeCell ref="DB2:DH2"/>
    <mergeCell ref="DJ2:DP2"/>
    <mergeCell ref="DR2:DX2"/>
    <mergeCell ref="DZ2:EF2"/>
    <mergeCell ref="B3:D3"/>
    <mergeCell ref="E3:F3"/>
    <mergeCell ref="G3:H3"/>
    <mergeCell ref="J3:L3"/>
    <mergeCell ref="M3:N3"/>
    <mergeCell ref="CL2:CR2"/>
    <mergeCell ref="B2:H2"/>
    <mergeCell ref="J2:P2"/>
    <mergeCell ref="R2:X2"/>
    <mergeCell ref="Z2:AF2"/>
    <mergeCell ref="AH2:AN2"/>
    <mergeCell ref="AP2:AV2"/>
    <mergeCell ref="AX2:BD2"/>
    <mergeCell ref="BF2:BL2"/>
    <mergeCell ref="BN2:BT2"/>
    <mergeCell ref="BV2:CB2"/>
    <mergeCell ref="CD2:C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63"/>
  <sheetViews>
    <sheetView workbookViewId="0">
      <selection sqref="A1:A1048576"/>
    </sheetView>
  </sheetViews>
  <sheetFormatPr baseColWidth="10" defaultRowHeight="16" x14ac:dyDescent="0.2"/>
  <cols>
    <col min="3" max="3" width="17" bestFit="1" customWidth="1"/>
    <col min="4" max="5" width="10.6640625" bestFit="1" customWidth="1"/>
    <col min="6" max="6" width="17" bestFit="1" customWidth="1"/>
    <col min="7" max="7" width="12.33203125" bestFit="1" customWidth="1"/>
    <col min="8" max="8" width="7.33203125" bestFit="1" customWidth="1"/>
    <col min="9" max="9" width="17" bestFit="1" customWidth="1"/>
    <col min="10" max="10" width="7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13.5" bestFit="1" customWidth="1"/>
  </cols>
  <sheetData>
    <row r="1" spans="3:16" ht="17" thickBot="1" x14ac:dyDescent="0.25"/>
    <row r="2" spans="3:16" ht="19" x14ac:dyDescent="0.25">
      <c r="C2" s="15" t="s">
        <v>2</v>
      </c>
      <c r="D2" s="19" t="s">
        <v>3</v>
      </c>
      <c r="F2" s="15" t="s">
        <v>2</v>
      </c>
      <c r="G2" s="16" t="s">
        <v>5</v>
      </c>
      <c r="I2" s="15" t="s">
        <v>2</v>
      </c>
      <c r="J2" s="17" t="s">
        <v>6</v>
      </c>
      <c r="L2" s="15" t="s">
        <v>2</v>
      </c>
      <c r="M2" s="20" t="s">
        <v>8</v>
      </c>
      <c r="O2" s="15" t="s">
        <v>2</v>
      </c>
      <c r="P2" s="18" t="s">
        <v>9</v>
      </c>
    </row>
    <row r="3" spans="3:16" ht="19" x14ac:dyDescent="0.25">
      <c r="C3" s="6" t="s">
        <v>10</v>
      </c>
      <c r="D3" s="8">
        <f>'2º Vuelta'!D5+'2º Vuelta'!L5+'2º Vuelta'!T5+'2º Vuelta'!AB5+'2º Vuelta'!AJ5+'2º Vuelta'!AR5+'2º Vuelta'!AZ5+'2º Vuelta'!BH5+'2º Vuelta'!BP5+'2º Vuelta'!BX5+'2º Vuelta'!CF5+'2º Vuelta'!CN5+'2º Vuelta'!CV5+'2º Vuelta'!DD5+'2º Vuelta'!DL5+'2º Vuelta'!DT5+'2º Vuelta'!EB5</f>
        <v>0</v>
      </c>
      <c r="F3" s="6" t="s">
        <v>10</v>
      </c>
      <c r="G3" s="8">
        <f>'2º Vuelta'!E5+'2º Vuelta'!M5+'2º Vuelta'!U5+'2º Vuelta'!AC5+'2º Vuelta'!AK5+'2º Vuelta'!AS5+'2º Vuelta'!BA5+'2º Vuelta'!BI5+'2º Vuelta'!BQ5+'2º Vuelta'!BY5+'2º Vuelta'!CG5+'2º Vuelta'!CO5+'2º Vuelta'!CW5+'2º Vuelta'!DE5+'2º Vuelta'!DM5+'2º Vuelta'!DU5+'2º Vuelta'!EC5</f>
        <v>0</v>
      </c>
      <c r="I3" s="6" t="s">
        <v>10</v>
      </c>
      <c r="J3" s="8">
        <f>'2º Vuelta'!F5+'2º Vuelta'!N5+'2º Vuelta'!V5+'2º Vuelta'!AD5+'2º Vuelta'!AL5+'2º Vuelta'!AT5+'2º Vuelta'!BB5+'2º Vuelta'!BJ5+'2º Vuelta'!BR5+'2º Vuelta'!BZ5+'2º Vuelta'!CH5+'2º Vuelta'!CP5+'2º Vuelta'!CX5+'2º Vuelta'!DF5+'2º Vuelta'!DN5+'2º Vuelta'!DV5+'2º Vuelta'!ED5</f>
        <v>0</v>
      </c>
      <c r="L3" s="6" t="s">
        <v>10</v>
      </c>
      <c r="M3" s="8">
        <f>'2º Vuelta'!G5+'2º Vuelta'!O5+'2º Vuelta'!W5+'2º Vuelta'!AE5+'2º Vuelta'!AM5+'2º Vuelta'!AU5+'2º Vuelta'!BC5+'2º Vuelta'!BK5+'2º Vuelta'!BS5+'2º Vuelta'!CA5+'2º Vuelta'!CI5+'2º Vuelta'!CQ5+'2º Vuelta'!CY5+'2º Vuelta'!DG5+'2º Vuelta'!DO5+'2º Vuelta'!DW5+'2º Vuelta'!EE5</f>
        <v>0</v>
      </c>
      <c r="O3" s="6" t="s">
        <v>10</v>
      </c>
      <c r="P3" s="8">
        <f>'2º Vuelta'!H5+'2º Vuelta'!P5+'2º Vuelta'!X5+'2º Vuelta'!AF5+'2º Vuelta'!AN5+'2º Vuelta'!AV5+'2º Vuelta'!BD5+'2º Vuelta'!BL5+'2º Vuelta'!BT5+'2º Vuelta'!CB5+'2º Vuelta'!CJ5+'2º Vuelta'!CR5+'2º Vuelta'!CZ5+'2º Vuelta'!DH5+'2º Vuelta'!DP5+'2º Vuelta'!DX5+'2º Vuelta'!EF5</f>
        <v>0</v>
      </c>
    </row>
    <row r="4" spans="3:16" ht="19" x14ac:dyDescent="0.25">
      <c r="C4" s="6" t="s">
        <v>11</v>
      </c>
      <c r="D4" s="8">
        <f>'2º Vuelta'!D6+'2º Vuelta'!L6+'2º Vuelta'!T6+'2º Vuelta'!AB6+'2º Vuelta'!AJ6+'2º Vuelta'!AR6+'2º Vuelta'!AZ6+'2º Vuelta'!BH6+'2º Vuelta'!BP6+'2º Vuelta'!BX6+'2º Vuelta'!CF6+'2º Vuelta'!CN6+'2º Vuelta'!CV6+'2º Vuelta'!DD6+'2º Vuelta'!DL6+'2º Vuelta'!DT6+'2º Vuelta'!EB6</f>
        <v>0</v>
      </c>
      <c r="F4" s="6" t="s">
        <v>11</v>
      </c>
      <c r="G4" s="8">
        <f>'2º Vuelta'!E6+'2º Vuelta'!M6+'2º Vuelta'!U6+'2º Vuelta'!AC6+'2º Vuelta'!AK6+'2º Vuelta'!AS6+'2º Vuelta'!BA6+'2º Vuelta'!BI6+'2º Vuelta'!BQ6+'2º Vuelta'!BY6+'2º Vuelta'!CG6+'2º Vuelta'!CO6+'2º Vuelta'!CW6+'2º Vuelta'!DE6+'2º Vuelta'!DM6+'2º Vuelta'!DU6+'2º Vuelta'!EC6</f>
        <v>0</v>
      </c>
      <c r="I4" s="6" t="s">
        <v>11</v>
      </c>
      <c r="J4" s="8">
        <f>'2º Vuelta'!F6+'2º Vuelta'!N6+'2º Vuelta'!V6+'2º Vuelta'!AD6+'2º Vuelta'!AL6+'2º Vuelta'!AT6+'2º Vuelta'!BB6+'2º Vuelta'!BJ6+'2º Vuelta'!BR6+'2º Vuelta'!BZ6+'2º Vuelta'!CH6+'2º Vuelta'!CP6+'2º Vuelta'!CX6+'2º Vuelta'!DF6+'2º Vuelta'!DN6+'2º Vuelta'!DV6+'2º Vuelta'!ED6</f>
        <v>0</v>
      </c>
      <c r="L4" s="6" t="s">
        <v>11</v>
      </c>
      <c r="M4" s="8">
        <f>'2º Vuelta'!G6+'2º Vuelta'!O6+'2º Vuelta'!W6+'2º Vuelta'!AE6+'2º Vuelta'!AM6+'2º Vuelta'!AU6+'2º Vuelta'!BC6+'2º Vuelta'!BK6+'2º Vuelta'!BS6+'2º Vuelta'!CA6+'2º Vuelta'!CI6+'2º Vuelta'!CQ6+'2º Vuelta'!CY6+'2º Vuelta'!DG6+'2º Vuelta'!DO6+'2º Vuelta'!DW6+'2º Vuelta'!EE6</f>
        <v>0</v>
      </c>
      <c r="O4" s="6" t="s">
        <v>11</v>
      </c>
      <c r="P4" s="8">
        <f>'2º Vuelta'!H6+'2º Vuelta'!P6+'2º Vuelta'!X6+'2º Vuelta'!AF6+'2º Vuelta'!AN6+'2º Vuelta'!AV6+'2º Vuelta'!BD6+'2º Vuelta'!BL6+'2º Vuelta'!BT6+'2º Vuelta'!CB6+'2º Vuelta'!CJ6+'2º Vuelta'!CR6+'2º Vuelta'!CZ6+'2º Vuelta'!DH6+'2º Vuelta'!DP6+'2º Vuelta'!DX6+'2º Vuelta'!EF6</f>
        <v>0</v>
      </c>
    </row>
    <row r="5" spans="3:16" ht="19" x14ac:dyDescent="0.25">
      <c r="C5" s="6" t="s">
        <v>12</v>
      </c>
      <c r="D5" s="8">
        <f>'2º Vuelta'!D7+'2º Vuelta'!L7+'2º Vuelta'!T7+'2º Vuelta'!AB7+'2º Vuelta'!AJ7+'2º Vuelta'!AR7+'2º Vuelta'!AZ7+'2º Vuelta'!BH7+'2º Vuelta'!BP7+'2º Vuelta'!BX7+'2º Vuelta'!CF7+'2º Vuelta'!CN7+'2º Vuelta'!CV7+'2º Vuelta'!DD7+'2º Vuelta'!DL7+'2º Vuelta'!DT7+'2º Vuelta'!EB7</f>
        <v>0</v>
      </c>
      <c r="F5" s="6" t="s">
        <v>12</v>
      </c>
      <c r="G5" s="8">
        <f>'2º Vuelta'!E7+'2º Vuelta'!M7+'2º Vuelta'!U7+'2º Vuelta'!AC7+'2º Vuelta'!AK7+'2º Vuelta'!AS7+'2º Vuelta'!BA7+'2º Vuelta'!BI7+'2º Vuelta'!BQ7+'2º Vuelta'!BY7+'2º Vuelta'!CG7+'2º Vuelta'!CO7+'2º Vuelta'!CW7+'2º Vuelta'!DE7+'2º Vuelta'!DM7+'2º Vuelta'!DU7+'2º Vuelta'!EC7</f>
        <v>0</v>
      </c>
      <c r="I5" s="6" t="s">
        <v>12</v>
      </c>
      <c r="J5" s="8">
        <f>'2º Vuelta'!F7+'2º Vuelta'!N7+'2º Vuelta'!V7+'2º Vuelta'!AD7+'2º Vuelta'!AL7+'2º Vuelta'!AT7+'2º Vuelta'!BB7+'2º Vuelta'!BJ7+'2º Vuelta'!BR7+'2º Vuelta'!BZ7+'2º Vuelta'!CH7+'2º Vuelta'!CP7+'2º Vuelta'!CX7+'2º Vuelta'!DF7+'2º Vuelta'!DN7+'2º Vuelta'!DV7+'2º Vuelta'!ED7</f>
        <v>0</v>
      </c>
      <c r="L5" s="6" t="s">
        <v>12</v>
      </c>
      <c r="M5" s="8">
        <f>'2º Vuelta'!G7+'2º Vuelta'!O7+'2º Vuelta'!W7+'2º Vuelta'!AE7+'2º Vuelta'!AM7+'2º Vuelta'!AU7+'2º Vuelta'!BC7+'2º Vuelta'!BK7+'2º Vuelta'!BS7+'2º Vuelta'!CA7+'2º Vuelta'!CI7+'2º Vuelta'!CQ7+'2º Vuelta'!CY7+'2º Vuelta'!DG7+'2º Vuelta'!DO7+'2º Vuelta'!DW7+'2º Vuelta'!EE7</f>
        <v>0</v>
      </c>
      <c r="O5" s="6" t="s">
        <v>12</v>
      </c>
      <c r="P5" s="8">
        <f>'2º Vuelta'!H7+'2º Vuelta'!P7+'2º Vuelta'!X7+'2º Vuelta'!AF7+'2º Vuelta'!AN7+'2º Vuelta'!AV7+'2º Vuelta'!BD7+'2º Vuelta'!BL7+'2º Vuelta'!BT7+'2º Vuelta'!CB7+'2º Vuelta'!CJ7+'2º Vuelta'!CR7+'2º Vuelta'!CZ7+'2º Vuelta'!DH7+'2º Vuelta'!DP7+'2º Vuelta'!DX7+'2º Vuelta'!EF7</f>
        <v>0</v>
      </c>
    </row>
    <row r="6" spans="3:16" ht="19" x14ac:dyDescent="0.25">
      <c r="C6" s="6" t="s">
        <v>13</v>
      </c>
      <c r="D6" s="8">
        <f>'2º Vuelta'!D8+'2º Vuelta'!L8+'2º Vuelta'!T8+'2º Vuelta'!AB8+'2º Vuelta'!AJ8+'2º Vuelta'!AR8+'2º Vuelta'!AZ8+'2º Vuelta'!BH8+'2º Vuelta'!BP8+'2º Vuelta'!BX8+'2º Vuelta'!CF8+'2º Vuelta'!CN8+'2º Vuelta'!CV8+'2º Vuelta'!DD8+'2º Vuelta'!DL8+'2º Vuelta'!DT8+'2º Vuelta'!EB8</f>
        <v>0</v>
      </c>
      <c r="F6" s="6" t="s">
        <v>13</v>
      </c>
      <c r="G6" s="8">
        <f>'2º Vuelta'!E8+'2º Vuelta'!M8+'2º Vuelta'!U8+'2º Vuelta'!AC8+'2º Vuelta'!AK8+'2º Vuelta'!AS8+'2º Vuelta'!BA8+'2º Vuelta'!BI8+'2º Vuelta'!BQ8+'2º Vuelta'!BY8+'2º Vuelta'!CG8+'2º Vuelta'!CO8+'2º Vuelta'!CW8+'2º Vuelta'!DE8+'2º Vuelta'!DM8+'2º Vuelta'!DU8+'2º Vuelta'!EC8</f>
        <v>0</v>
      </c>
      <c r="I6" s="6" t="s">
        <v>13</v>
      </c>
      <c r="J6" s="8">
        <f>'2º Vuelta'!F8+'2º Vuelta'!N8+'2º Vuelta'!V8+'2º Vuelta'!AD8+'2º Vuelta'!AL8+'2º Vuelta'!AT8+'2º Vuelta'!BB8+'2º Vuelta'!BJ8+'2º Vuelta'!BR8+'2º Vuelta'!BZ8+'2º Vuelta'!CH8+'2º Vuelta'!CP8+'2º Vuelta'!CX8+'2º Vuelta'!DF8+'2º Vuelta'!DN8+'2º Vuelta'!DV8+'2º Vuelta'!ED8</f>
        <v>0</v>
      </c>
      <c r="L6" s="6" t="s">
        <v>13</v>
      </c>
      <c r="M6" s="8">
        <f>'2º Vuelta'!G8+'2º Vuelta'!O8+'2º Vuelta'!W8+'2º Vuelta'!AE8+'2º Vuelta'!AM8+'2º Vuelta'!AU8+'2º Vuelta'!BC8+'2º Vuelta'!BK8+'2º Vuelta'!BS8+'2º Vuelta'!CA8+'2º Vuelta'!CI8+'2º Vuelta'!CQ8+'2º Vuelta'!CY8+'2º Vuelta'!DG8+'2º Vuelta'!DO8+'2º Vuelta'!DW8+'2º Vuelta'!EE8</f>
        <v>0</v>
      </c>
      <c r="O6" s="6" t="s">
        <v>13</v>
      </c>
      <c r="P6" s="8">
        <f>'2º Vuelta'!H8+'2º Vuelta'!P8+'2º Vuelta'!X8+'2º Vuelta'!AF8+'2º Vuelta'!AN8+'2º Vuelta'!AV8+'2º Vuelta'!BD8+'2º Vuelta'!BL8+'2º Vuelta'!BT8+'2º Vuelta'!CB8+'2º Vuelta'!CJ8+'2º Vuelta'!CR8+'2º Vuelta'!CZ8+'2º Vuelta'!DH8+'2º Vuelta'!DP8+'2º Vuelta'!DX8+'2º Vuelta'!EF8</f>
        <v>0</v>
      </c>
    </row>
    <row r="7" spans="3:16" ht="19" x14ac:dyDescent="0.25">
      <c r="C7" s="6" t="s">
        <v>14</v>
      </c>
      <c r="D7" s="8">
        <f>'2º Vuelta'!D9+'2º Vuelta'!L9+'2º Vuelta'!T9+'2º Vuelta'!AB9+'2º Vuelta'!AJ9+'2º Vuelta'!AR9+'2º Vuelta'!AZ9+'2º Vuelta'!BH9+'2º Vuelta'!BP9+'2º Vuelta'!BX9+'2º Vuelta'!CF9+'2º Vuelta'!CN9+'2º Vuelta'!CV9+'2º Vuelta'!DD9+'2º Vuelta'!DL9+'2º Vuelta'!DT9+'2º Vuelta'!EB9</f>
        <v>0</v>
      </c>
      <c r="F7" s="6" t="s">
        <v>14</v>
      </c>
      <c r="G7" s="8">
        <f>'2º Vuelta'!E9+'2º Vuelta'!M9+'2º Vuelta'!U9+'2º Vuelta'!AC9+'2º Vuelta'!AK9+'2º Vuelta'!AS9+'2º Vuelta'!BA9+'2º Vuelta'!BI9+'2º Vuelta'!BQ9+'2º Vuelta'!BY9+'2º Vuelta'!CG9+'2º Vuelta'!CO9+'2º Vuelta'!CW9+'2º Vuelta'!DE9+'2º Vuelta'!DM9+'2º Vuelta'!DU9+'2º Vuelta'!EC9</f>
        <v>0</v>
      </c>
      <c r="I7" s="6" t="s">
        <v>14</v>
      </c>
      <c r="J7" s="8">
        <f>'2º Vuelta'!F9+'2º Vuelta'!N9+'2º Vuelta'!V9+'2º Vuelta'!AD9+'2º Vuelta'!AL9+'2º Vuelta'!AT9+'2º Vuelta'!BB9+'2º Vuelta'!BJ9+'2º Vuelta'!BR9+'2º Vuelta'!BZ9+'2º Vuelta'!CH9+'2º Vuelta'!CP9+'2º Vuelta'!CX9+'2º Vuelta'!DF9+'2º Vuelta'!DN9+'2º Vuelta'!DV9+'2º Vuelta'!ED9</f>
        <v>0</v>
      </c>
      <c r="L7" s="6" t="s">
        <v>14</v>
      </c>
      <c r="M7" s="8">
        <f>'2º Vuelta'!G9+'2º Vuelta'!O9+'2º Vuelta'!W9+'2º Vuelta'!AE9+'2º Vuelta'!AM9+'2º Vuelta'!AU9+'2º Vuelta'!BC9+'2º Vuelta'!BK9+'2º Vuelta'!BS9+'2º Vuelta'!CA9+'2º Vuelta'!CI9+'2º Vuelta'!CQ9+'2º Vuelta'!CY9+'2º Vuelta'!DG9+'2º Vuelta'!DO9+'2º Vuelta'!DW9+'2º Vuelta'!EE9</f>
        <v>0</v>
      </c>
      <c r="O7" s="6" t="s">
        <v>14</v>
      </c>
      <c r="P7" s="8">
        <f>'2º Vuelta'!H9+'2º Vuelta'!P9+'2º Vuelta'!X9+'2º Vuelta'!AF9+'2º Vuelta'!AN9+'2º Vuelta'!AV9+'2º Vuelta'!BD9+'2º Vuelta'!BL9+'2º Vuelta'!BT9+'2º Vuelta'!CB9+'2º Vuelta'!CJ9+'2º Vuelta'!CR9+'2º Vuelta'!CZ9+'2º Vuelta'!DH9+'2º Vuelta'!DP9+'2º Vuelta'!DX9+'2º Vuelta'!EF9</f>
        <v>0</v>
      </c>
    </row>
    <row r="8" spans="3:16" ht="19" x14ac:dyDescent="0.25">
      <c r="C8" s="6" t="s">
        <v>15</v>
      </c>
      <c r="D8" s="8">
        <f>'2º Vuelta'!D10+'2º Vuelta'!L10+'2º Vuelta'!T10+'2º Vuelta'!AB10+'2º Vuelta'!AJ10+'2º Vuelta'!AR10+'2º Vuelta'!AZ10+'2º Vuelta'!BH10+'2º Vuelta'!BP10+'2º Vuelta'!BX10+'2º Vuelta'!CF10+'2º Vuelta'!CN10+'2º Vuelta'!CV10+'2º Vuelta'!DD10+'2º Vuelta'!DL10+'2º Vuelta'!DT10+'2º Vuelta'!EB10</f>
        <v>0</v>
      </c>
      <c r="F8" s="6" t="s">
        <v>15</v>
      </c>
      <c r="G8" s="8">
        <f>'2º Vuelta'!E10+'2º Vuelta'!M10+'2º Vuelta'!U10+'2º Vuelta'!AC10+'2º Vuelta'!AK10+'2º Vuelta'!AS10+'2º Vuelta'!BA10+'2º Vuelta'!BI10+'2º Vuelta'!BQ10+'2º Vuelta'!BY10+'2º Vuelta'!CG10+'2º Vuelta'!CO10+'2º Vuelta'!CW10+'2º Vuelta'!DE10+'2º Vuelta'!DM10+'2º Vuelta'!DU10+'2º Vuelta'!EC10</f>
        <v>0</v>
      </c>
      <c r="I8" s="6" t="s">
        <v>15</v>
      </c>
      <c r="J8" s="8">
        <f>'2º Vuelta'!F10+'2º Vuelta'!N10+'2º Vuelta'!V10+'2º Vuelta'!AD10+'2º Vuelta'!AL10+'2º Vuelta'!AT10+'2º Vuelta'!BB10+'2º Vuelta'!BJ10+'2º Vuelta'!BR10+'2º Vuelta'!BZ10+'2º Vuelta'!CH10+'2º Vuelta'!CP10+'2º Vuelta'!CX10+'2º Vuelta'!DF10+'2º Vuelta'!DN10+'2º Vuelta'!DV10+'2º Vuelta'!ED10</f>
        <v>0</v>
      </c>
      <c r="L8" s="6" t="s">
        <v>15</v>
      </c>
      <c r="M8" s="8">
        <f>'2º Vuelta'!G10+'2º Vuelta'!O10+'2º Vuelta'!W10+'2º Vuelta'!AE10+'2º Vuelta'!AM10+'2º Vuelta'!AU10+'2º Vuelta'!BC10+'2º Vuelta'!BK10+'2º Vuelta'!BS10+'2º Vuelta'!CA10+'2º Vuelta'!CI10+'2º Vuelta'!CQ10+'2º Vuelta'!CY10+'2º Vuelta'!DG10+'2º Vuelta'!DO10+'2º Vuelta'!DW10+'2º Vuelta'!EE10</f>
        <v>0</v>
      </c>
      <c r="O8" s="6" t="s">
        <v>15</v>
      </c>
      <c r="P8" s="8">
        <f>'2º Vuelta'!H10+'2º Vuelta'!P10+'2º Vuelta'!X10+'2º Vuelta'!AF10+'2º Vuelta'!AN10+'2º Vuelta'!AV10+'2º Vuelta'!BD10+'2º Vuelta'!BL10+'2º Vuelta'!BT10+'2º Vuelta'!CB10+'2º Vuelta'!CJ10+'2º Vuelta'!CR10+'2º Vuelta'!CZ10+'2º Vuelta'!DH10+'2º Vuelta'!DP10+'2º Vuelta'!DX10+'2º Vuelta'!EF10</f>
        <v>0</v>
      </c>
    </row>
    <row r="9" spans="3:16" ht="19" x14ac:dyDescent="0.25">
      <c r="C9" s="6" t="s">
        <v>16</v>
      </c>
      <c r="D9" s="8">
        <f>'2º Vuelta'!D11+'2º Vuelta'!L11+'2º Vuelta'!T11+'2º Vuelta'!AB11+'2º Vuelta'!AJ11+'2º Vuelta'!AR11+'2º Vuelta'!AZ11+'2º Vuelta'!BH11+'2º Vuelta'!BP11+'2º Vuelta'!BX11+'2º Vuelta'!CF11+'2º Vuelta'!CN11+'2º Vuelta'!CV11+'2º Vuelta'!DD11+'2º Vuelta'!DL11+'2º Vuelta'!DT11+'2º Vuelta'!EB11</f>
        <v>0</v>
      </c>
      <c r="F9" s="6" t="s">
        <v>16</v>
      </c>
      <c r="G9" s="8">
        <f>'2º Vuelta'!E11+'2º Vuelta'!M11+'2º Vuelta'!U11+'2º Vuelta'!AC11+'2º Vuelta'!AK11+'2º Vuelta'!AS11+'2º Vuelta'!BA11+'2º Vuelta'!BI11+'2º Vuelta'!BQ11+'2º Vuelta'!BY11+'2º Vuelta'!CG11+'2º Vuelta'!CO11+'2º Vuelta'!CW11+'2º Vuelta'!DE11+'2º Vuelta'!DM11+'2º Vuelta'!DU11+'2º Vuelta'!EC11</f>
        <v>0</v>
      </c>
      <c r="I9" s="6" t="s">
        <v>16</v>
      </c>
      <c r="J9" s="8">
        <f>'2º Vuelta'!F11+'2º Vuelta'!N11+'2º Vuelta'!V11+'2º Vuelta'!AD11+'2º Vuelta'!AL11+'2º Vuelta'!AT11+'2º Vuelta'!BB11+'2º Vuelta'!BJ11+'2º Vuelta'!BR11+'2º Vuelta'!BZ11+'2º Vuelta'!CH11+'2º Vuelta'!CP11+'2º Vuelta'!CX11+'2º Vuelta'!DF11+'2º Vuelta'!DN11+'2º Vuelta'!DV11+'2º Vuelta'!ED11</f>
        <v>0</v>
      </c>
      <c r="L9" s="6" t="s">
        <v>16</v>
      </c>
      <c r="M9" s="8">
        <f>'2º Vuelta'!G11+'2º Vuelta'!O11+'2º Vuelta'!W11+'2º Vuelta'!AE11+'2º Vuelta'!AM11+'2º Vuelta'!AU11+'2º Vuelta'!BC11+'2º Vuelta'!BK11+'2º Vuelta'!BS11+'2º Vuelta'!CA11+'2º Vuelta'!CI11+'2º Vuelta'!CQ11+'2º Vuelta'!CY11+'2º Vuelta'!DG11+'2º Vuelta'!DO11+'2º Vuelta'!DW11+'2º Vuelta'!EE11</f>
        <v>0</v>
      </c>
      <c r="O9" s="6" t="s">
        <v>16</v>
      </c>
      <c r="P9" s="8">
        <f>'2º Vuelta'!H11+'2º Vuelta'!P11+'2º Vuelta'!X11+'2º Vuelta'!AF11+'2º Vuelta'!AN11+'2º Vuelta'!AV11+'2º Vuelta'!BD11+'2º Vuelta'!BL11+'2º Vuelta'!BT11+'2º Vuelta'!CB11+'2º Vuelta'!CJ11+'2º Vuelta'!CR11+'2º Vuelta'!CZ11+'2º Vuelta'!DH11+'2º Vuelta'!DP11+'2º Vuelta'!DX11+'2º Vuelta'!EF11</f>
        <v>0</v>
      </c>
    </row>
    <row r="10" spans="3:16" ht="19" x14ac:dyDescent="0.25">
      <c r="C10" s="6" t="s">
        <v>17</v>
      </c>
      <c r="D10" s="8">
        <f>'2º Vuelta'!D12+'2º Vuelta'!L12+'2º Vuelta'!T12+'2º Vuelta'!AB12+'2º Vuelta'!AJ12+'2º Vuelta'!AR12+'2º Vuelta'!AZ12+'2º Vuelta'!BH12+'2º Vuelta'!BP12+'2º Vuelta'!BX12+'2º Vuelta'!CF12+'2º Vuelta'!CN12+'2º Vuelta'!CV12+'2º Vuelta'!DD12+'2º Vuelta'!DL12+'2º Vuelta'!DT12+'2º Vuelta'!EB12</f>
        <v>0</v>
      </c>
      <c r="F10" s="6" t="s">
        <v>17</v>
      </c>
      <c r="G10" s="8">
        <f>'2º Vuelta'!E12+'2º Vuelta'!M12+'2º Vuelta'!U12+'2º Vuelta'!AC12+'2º Vuelta'!AK12+'2º Vuelta'!AS12+'2º Vuelta'!BA12+'2º Vuelta'!BI12+'2º Vuelta'!BQ12+'2º Vuelta'!BY12+'2º Vuelta'!CG12+'2º Vuelta'!CO12+'2º Vuelta'!CW12+'2º Vuelta'!DE12+'2º Vuelta'!DM12+'2º Vuelta'!DU12+'2º Vuelta'!EC12</f>
        <v>0</v>
      </c>
      <c r="I10" s="6" t="s">
        <v>17</v>
      </c>
      <c r="J10" s="8">
        <f>'2º Vuelta'!F12+'2º Vuelta'!N12+'2º Vuelta'!V12+'2º Vuelta'!AD12+'2º Vuelta'!AL12+'2º Vuelta'!AT12+'2º Vuelta'!BB12+'2º Vuelta'!BJ12+'2º Vuelta'!BR12+'2º Vuelta'!BZ12+'2º Vuelta'!CH12+'2º Vuelta'!CP12+'2º Vuelta'!CX12+'2º Vuelta'!DF12+'2º Vuelta'!DN12+'2º Vuelta'!DV12+'2º Vuelta'!ED12</f>
        <v>0</v>
      </c>
      <c r="L10" s="6" t="s">
        <v>17</v>
      </c>
      <c r="M10" s="8">
        <f>'2º Vuelta'!G12+'2º Vuelta'!O12+'2º Vuelta'!W12+'2º Vuelta'!AE12+'2º Vuelta'!AM12+'2º Vuelta'!AU12+'2º Vuelta'!BC12+'2º Vuelta'!BK12+'2º Vuelta'!BS12+'2º Vuelta'!CA12+'2º Vuelta'!CI12+'2º Vuelta'!CQ12+'2º Vuelta'!CY12+'2º Vuelta'!DG12+'2º Vuelta'!DO12+'2º Vuelta'!DW12+'2º Vuelta'!EE12</f>
        <v>0</v>
      </c>
      <c r="O10" s="6" t="s">
        <v>17</v>
      </c>
      <c r="P10" s="8">
        <f>'2º Vuelta'!H12+'2º Vuelta'!P12+'2º Vuelta'!X12+'2º Vuelta'!AF12+'2º Vuelta'!AN12+'2º Vuelta'!AV12+'2º Vuelta'!BD12+'2º Vuelta'!BL12+'2º Vuelta'!BT12+'2º Vuelta'!CB12+'2º Vuelta'!CJ12+'2º Vuelta'!CR12+'2º Vuelta'!CZ12+'2º Vuelta'!DH12+'2º Vuelta'!DP12+'2º Vuelta'!DX12+'2º Vuelta'!EF12</f>
        <v>0</v>
      </c>
    </row>
    <row r="11" spans="3:16" ht="19" x14ac:dyDescent="0.25">
      <c r="C11" s="6" t="s">
        <v>18</v>
      </c>
      <c r="D11" s="8">
        <f>'2º Vuelta'!D13+'2º Vuelta'!L13+'2º Vuelta'!T13+'2º Vuelta'!AB13+'2º Vuelta'!AJ13+'2º Vuelta'!AR13+'2º Vuelta'!AZ13+'2º Vuelta'!BH13+'2º Vuelta'!BP13+'2º Vuelta'!BX13+'2º Vuelta'!CF13+'2º Vuelta'!CN13+'2º Vuelta'!CV13+'2º Vuelta'!DD13+'2º Vuelta'!DL13+'2º Vuelta'!DT13+'2º Vuelta'!EB13</f>
        <v>0</v>
      </c>
      <c r="F11" s="6" t="s">
        <v>18</v>
      </c>
      <c r="G11" s="8">
        <f>'2º Vuelta'!E13+'2º Vuelta'!M13+'2º Vuelta'!U13+'2º Vuelta'!AC13+'2º Vuelta'!AK13+'2º Vuelta'!AS13+'2º Vuelta'!BA13+'2º Vuelta'!BI13+'2º Vuelta'!BQ13+'2º Vuelta'!BY13+'2º Vuelta'!CG13+'2º Vuelta'!CO13+'2º Vuelta'!CW13+'2º Vuelta'!DE13+'2º Vuelta'!DM13+'2º Vuelta'!DU13+'2º Vuelta'!EC13</f>
        <v>0</v>
      </c>
      <c r="I11" s="6" t="s">
        <v>18</v>
      </c>
      <c r="J11" s="8">
        <f>'2º Vuelta'!F13+'2º Vuelta'!N13+'2º Vuelta'!V13+'2º Vuelta'!AD13+'2º Vuelta'!AL13+'2º Vuelta'!AT13+'2º Vuelta'!BB13+'2º Vuelta'!BJ13+'2º Vuelta'!BR13+'2º Vuelta'!BZ13+'2º Vuelta'!CH13+'2º Vuelta'!CP13+'2º Vuelta'!CX13+'2º Vuelta'!DF13+'2º Vuelta'!DN13+'2º Vuelta'!DV13+'2º Vuelta'!ED13</f>
        <v>0</v>
      </c>
      <c r="L11" s="6" t="s">
        <v>18</v>
      </c>
      <c r="M11" s="8">
        <f>'2º Vuelta'!G13+'2º Vuelta'!O13+'2º Vuelta'!W13+'2º Vuelta'!AE13+'2º Vuelta'!AM13+'2º Vuelta'!AU13+'2º Vuelta'!BC13+'2º Vuelta'!BK13+'2º Vuelta'!BS13+'2º Vuelta'!CA13+'2º Vuelta'!CI13+'2º Vuelta'!CQ13+'2º Vuelta'!CY13+'2º Vuelta'!DG13+'2º Vuelta'!DO13+'2º Vuelta'!DW13+'2º Vuelta'!EE13</f>
        <v>0</v>
      </c>
      <c r="O11" s="6" t="s">
        <v>18</v>
      </c>
      <c r="P11" s="8">
        <f>'2º Vuelta'!H13+'2º Vuelta'!P13+'2º Vuelta'!X13+'2º Vuelta'!AF13+'2º Vuelta'!AN13+'2º Vuelta'!AV13+'2º Vuelta'!BD13+'2º Vuelta'!BL13+'2º Vuelta'!BT13+'2º Vuelta'!CB13+'2º Vuelta'!CJ13+'2º Vuelta'!CR13+'2º Vuelta'!CZ13+'2º Vuelta'!DH13+'2º Vuelta'!DP13+'2º Vuelta'!DX13+'2º Vuelta'!EF13</f>
        <v>0</v>
      </c>
    </row>
    <row r="12" spans="3:16" ht="19" x14ac:dyDescent="0.25">
      <c r="C12" s="6" t="s">
        <v>19</v>
      </c>
      <c r="D12" s="8">
        <f>'2º Vuelta'!D14+'2º Vuelta'!L14+'2º Vuelta'!T14+'2º Vuelta'!AB14+'2º Vuelta'!AJ14+'2º Vuelta'!AR14+'2º Vuelta'!AZ14+'2º Vuelta'!BH14+'2º Vuelta'!BP14+'2º Vuelta'!BX14+'2º Vuelta'!CF14+'2º Vuelta'!CN14+'2º Vuelta'!CV14+'2º Vuelta'!DD14+'2º Vuelta'!DL14+'2º Vuelta'!DT14+'2º Vuelta'!EB14</f>
        <v>0</v>
      </c>
      <c r="F12" s="6" t="s">
        <v>19</v>
      </c>
      <c r="G12" s="8">
        <f>'2º Vuelta'!E14+'2º Vuelta'!M14+'2º Vuelta'!U14+'2º Vuelta'!AC14+'2º Vuelta'!AK14+'2º Vuelta'!AS14+'2º Vuelta'!BA14+'2º Vuelta'!BI14+'2º Vuelta'!BQ14+'2º Vuelta'!BY14+'2º Vuelta'!CG14+'2º Vuelta'!CO14+'2º Vuelta'!CW14+'2º Vuelta'!DE14+'2º Vuelta'!DM14+'2º Vuelta'!DU14+'2º Vuelta'!EC14</f>
        <v>0</v>
      </c>
      <c r="I12" s="6" t="s">
        <v>19</v>
      </c>
      <c r="J12" s="8">
        <f>'2º Vuelta'!F14+'2º Vuelta'!N14+'2º Vuelta'!V14+'2º Vuelta'!AD14+'2º Vuelta'!AL14+'2º Vuelta'!AT14+'2º Vuelta'!BB14+'2º Vuelta'!BJ14+'2º Vuelta'!BR14+'2º Vuelta'!BZ14+'2º Vuelta'!CH14+'2º Vuelta'!CP14+'2º Vuelta'!CX14+'2º Vuelta'!DF14+'2º Vuelta'!DN14+'2º Vuelta'!DV14+'2º Vuelta'!ED14</f>
        <v>0</v>
      </c>
      <c r="L12" s="6" t="s">
        <v>19</v>
      </c>
      <c r="M12" s="8">
        <f>'2º Vuelta'!G14+'2º Vuelta'!O14+'2º Vuelta'!W14+'2º Vuelta'!AE14+'2º Vuelta'!AM14+'2º Vuelta'!AU14+'2º Vuelta'!BC14+'2º Vuelta'!BK14+'2º Vuelta'!BS14+'2º Vuelta'!CA14+'2º Vuelta'!CI14+'2º Vuelta'!CQ14+'2º Vuelta'!CY14+'2º Vuelta'!DG14+'2º Vuelta'!DO14+'2º Vuelta'!DW14+'2º Vuelta'!EE14</f>
        <v>0</v>
      </c>
      <c r="O12" s="6" t="s">
        <v>19</v>
      </c>
      <c r="P12" s="8">
        <f>'2º Vuelta'!H14+'2º Vuelta'!P14+'2º Vuelta'!X14+'2º Vuelta'!AF14+'2º Vuelta'!AN14+'2º Vuelta'!AV14+'2º Vuelta'!BD14+'2º Vuelta'!BL14+'2º Vuelta'!BT14+'2º Vuelta'!CB14+'2º Vuelta'!CJ14+'2º Vuelta'!CR14+'2º Vuelta'!CZ14+'2º Vuelta'!DH14+'2º Vuelta'!DP14+'2º Vuelta'!DX14+'2º Vuelta'!EF14</f>
        <v>0</v>
      </c>
    </row>
    <row r="13" spans="3:16" ht="19" x14ac:dyDescent="0.25">
      <c r="C13" s="6" t="s">
        <v>20</v>
      </c>
      <c r="D13" s="8">
        <f>'2º Vuelta'!D15+'2º Vuelta'!L15+'2º Vuelta'!T15+'2º Vuelta'!AB15+'2º Vuelta'!AJ15+'2º Vuelta'!AR15+'2º Vuelta'!AZ15+'2º Vuelta'!BH15+'2º Vuelta'!BP15+'2º Vuelta'!BX15+'2º Vuelta'!CF15+'2º Vuelta'!CN15+'2º Vuelta'!CV15+'2º Vuelta'!DD15+'2º Vuelta'!DL15+'2º Vuelta'!DT15+'2º Vuelta'!EB15</f>
        <v>0</v>
      </c>
      <c r="F13" s="6" t="s">
        <v>20</v>
      </c>
      <c r="G13" s="8">
        <f>'2º Vuelta'!E15+'2º Vuelta'!M15+'2º Vuelta'!U15+'2º Vuelta'!AC15+'2º Vuelta'!AK15+'2º Vuelta'!AS15+'2º Vuelta'!BA15+'2º Vuelta'!BI15+'2º Vuelta'!BQ15+'2º Vuelta'!BY15+'2º Vuelta'!CG15+'2º Vuelta'!CO15+'2º Vuelta'!CW15+'2º Vuelta'!DE15+'2º Vuelta'!DM15+'2º Vuelta'!DU15+'2º Vuelta'!EC15</f>
        <v>0</v>
      </c>
      <c r="I13" s="6" t="s">
        <v>20</v>
      </c>
      <c r="J13" s="8">
        <f>'2º Vuelta'!F15+'2º Vuelta'!N15+'2º Vuelta'!V15+'2º Vuelta'!AD15+'2º Vuelta'!AL15+'2º Vuelta'!AT15+'2º Vuelta'!BB15+'2º Vuelta'!BJ15+'2º Vuelta'!BR15+'2º Vuelta'!BZ15+'2º Vuelta'!CH15+'2º Vuelta'!CP15+'2º Vuelta'!CX15+'2º Vuelta'!DF15+'2º Vuelta'!DN15+'2º Vuelta'!DV15+'2º Vuelta'!ED15</f>
        <v>0</v>
      </c>
      <c r="L13" s="6" t="s">
        <v>20</v>
      </c>
      <c r="M13" s="8">
        <f>'2º Vuelta'!G15+'2º Vuelta'!O15+'2º Vuelta'!W15+'2º Vuelta'!AE15+'2º Vuelta'!AM15+'2º Vuelta'!AU15+'2º Vuelta'!BC15+'2º Vuelta'!BK15+'2º Vuelta'!BS15+'2º Vuelta'!CA15+'2º Vuelta'!CI15+'2º Vuelta'!CQ15+'2º Vuelta'!CY15+'2º Vuelta'!DG15+'2º Vuelta'!DO15+'2º Vuelta'!DW15+'2º Vuelta'!EE15</f>
        <v>0</v>
      </c>
      <c r="O13" s="6" t="s">
        <v>20</v>
      </c>
      <c r="P13" s="8">
        <f>'2º Vuelta'!H15+'2º Vuelta'!P15+'2º Vuelta'!X15+'2º Vuelta'!AF15+'2º Vuelta'!AN15+'2º Vuelta'!AV15+'2º Vuelta'!BD15+'2º Vuelta'!BL15+'2º Vuelta'!BT15+'2º Vuelta'!CB15+'2º Vuelta'!CJ15+'2º Vuelta'!CR15+'2º Vuelta'!CZ15+'2º Vuelta'!DH15+'2º Vuelta'!DP15+'2º Vuelta'!DX15+'2º Vuelta'!EF15</f>
        <v>0</v>
      </c>
    </row>
    <row r="14" spans="3:16" ht="19" x14ac:dyDescent="0.25">
      <c r="C14" s="6" t="s">
        <v>21</v>
      </c>
      <c r="D14" s="8">
        <f>'2º Vuelta'!D16+'2º Vuelta'!L16+'2º Vuelta'!T16+'2º Vuelta'!AB16+'2º Vuelta'!AJ16+'2º Vuelta'!AR16+'2º Vuelta'!AZ16+'2º Vuelta'!BH16+'2º Vuelta'!BP16+'2º Vuelta'!BX16+'2º Vuelta'!CF16+'2º Vuelta'!CN16+'2º Vuelta'!CV16+'2º Vuelta'!DD16+'2º Vuelta'!DL16+'2º Vuelta'!DT16+'2º Vuelta'!EB16</f>
        <v>0</v>
      </c>
      <c r="F14" s="6" t="s">
        <v>21</v>
      </c>
      <c r="G14" s="8">
        <f>'2º Vuelta'!E16+'2º Vuelta'!M16+'2º Vuelta'!U16+'2º Vuelta'!AC16+'2º Vuelta'!AK16+'2º Vuelta'!AS16+'2º Vuelta'!BA16+'2º Vuelta'!BI16+'2º Vuelta'!BQ16+'2º Vuelta'!BY16+'2º Vuelta'!CG16+'2º Vuelta'!CO16+'2º Vuelta'!CW16+'2º Vuelta'!DE16+'2º Vuelta'!DM16+'2º Vuelta'!DU16+'2º Vuelta'!EC16</f>
        <v>0</v>
      </c>
      <c r="I14" s="6" t="s">
        <v>21</v>
      </c>
      <c r="J14" s="8">
        <f>'2º Vuelta'!F16+'2º Vuelta'!N16+'2º Vuelta'!V16+'2º Vuelta'!AD16+'2º Vuelta'!AL16+'2º Vuelta'!AT16+'2º Vuelta'!BB16+'2º Vuelta'!BJ16+'2º Vuelta'!BR16+'2º Vuelta'!BZ16+'2º Vuelta'!CH16+'2º Vuelta'!CP16+'2º Vuelta'!CX16+'2º Vuelta'!DF16+'2º Vuelta'!DN16+'2º Vuelta'!DV16+'2º Vuelta'!ED16</f>
        <v>0</v>
      </c>
      <c r="L14" s="6" t="s">
        <v>21</v>
      </c>
      <c r="M14" s="8">
        <f>'2º Vuelta'!G16+'2º Vuelta'!O16+'2º Vuelta'!W16+'2º Vuelta'!AE16+'2º Vuelta'!AM16+'2º Vuelta'!AU16+'2º Vuelta'!BC16+'2º Vuelta'!BK16+'2º Vuelta'!BS16+'2º Vuelta'!CA16+'2º Vuelta'!CI16+'2º Vuelta'!CQ16+'2º Vuelta'!CY16+'2º Vuelta'!DG16+'2º Vuelta'!DO16+'2º Vuelta'!DW16+'2º Vuelta'!EE16</f>
        <v>0</v>
      </c>
      <c r="O14" s="6" t="s">
        <v>21</v>
      </c>
      <c r="P14" s="8">
        <f>'2º Vuelta'!H16+'2º Vuelta'!P16+'2º Vuelta'!X16+'2º Vuelta'!AF16+'2º Vuelta'!AN16+'2º Vuelta'!AV16+'2º Vuelta'!BD16+'2º Vuelta'!BL16+'2º Vuelta'!BT16+'2º Vuelta'!CB16+'2º Vuelta'!CJ16+'2º Vuelta'!CR16+'2º Vuelta'!CZ16+'2º Vuelta'!DH16+'2º Vuelta'!DP16+'2º Vuelta'!DX16+'2º Vuelta'!EF16</f>
        <v>0</v>
      </c>
    </row>
    <row r="15" spans="3:16" ht="19" x14ac:dyDescent="0.25">
      <c r="C15" s="6" t="s">
        <v>22</v>
      </c>
      <c r="D15" s="8">
        <f>'2º Vuelta'!D17+'2º Vuelta'!L17+'2º Vuelta'!T17+'2º Vuelta'!AB17+'2º Vuelta'!AJ17+'2º Vuelta'!AR17+'2º Vuelta'!AZ17+'2º Vuelta'!BH17+'2º Vuelta'!BP17+'2º Vuelta'!BX17+'2º Vuelta'!CF17+'2º Vuelta'!CN17+'2º Vuelta'!CV17+'2º Vuelta'!DD17+'2º Vuelta'!DL17+'2º Vuelta'!DT17+'2º Vuelta'!EB17</f>
        <v>0</v>
      </c>
      <c r="F15" s="6" t="s">
        <v>22</v>
      </c>
      <c r="G15" s="8">
        <f>'2º Vuelta'!E17+'2º Vuelta'!M17+'2º Vuelta'!U17+'2º Vuelta'!AC17+'2º Vuelta'!AK17+'2º Vuelta'!AS17+'2º Vuelta'!BA17+'2º Vuelta'!BI17+'2º Vuelta'!BQ17+'2º Vuelta'!BY17+'2º Vuelta'!CG17+'2º Vuelta'!CO17+'2º Vuelta'!CW17+'2º Vuelta'!DE17+'2º Vuelta'!DM17+'2º Vuelta'!DU17+'2º Vuelta'!EC17</f>
        <v>0</v>
      </c>
      <c r="I15" s="6" t="s">
        <v>22</v>
      </c>
      <c r="J15" s="8">
        <f>'2º Vuelta'!F17+'2º Vuelta'!N17+'2º Vuelta'!V17+'2º Vuelta'!AD17+'2º Vuelta'!AL17+'2º Vuelta'!AT17+'2º Vuelta'!BB17+'2º Vuelta'!BJ17+'2º Vuelta'!BR17+'2º Vuelta'!BZ17+'2º Vuelta'!CH17+'2º Vuelta'!CP17+'2º Vuelta'!CX17+'2º Vuelta'!DF17+'2º Vuelta'!DN17+'2º Vuelta'!DV17+'2º Vuelta'!ED17</f>
        <v>0</v>
      </c>
      <c r="L15" s="6" t="s">
        <v>22</v>
      </c>
      <c r="M15" s="8">
        <f>'2º Vuelta'!G17+'2º Vuelta'!O17+'2º Vuelta'!W17+'2º Vuelta'!AE17+'2º Vuelta'!AM17+'2º Vuelta'!AU17+'2º Vuelta'!BC17+'2º Vuelta'!BK17+'2º Vuelta'!BS17+'2º Vuelta'!CA17+'2º Vuelta'!CI17+'2º Vuelta'!CQ17+'2º Vuelta'!CY17+'2º Vuelta'!DG17+'2º Vuelta'!DO17+'2º Vuelta'!DW17+'2º Vuelta'!EE17</f>
        <v>0</v>
      </c>
      <c r="O15" s="6" t="s">
        <v>22</v>
      </c>
      <c r="P15" s="8">
        <f>'2º Vuelta'!H17+'2º Vuelta'!P17+'2º Vuelta'!X17+'2º Vuelta'!AF17+'2º Vuelta'!AN17+'2º Vuelta'!AV17+'2º Vuelta'!BD17+'2º Vuelta'!BL17+'2º Vuelta'!BT17+'2º Vuelta'!CB17+'2º Vuelta'!CJ17+'2º Vuelta'!CR17+'2º Vuelta'!CZ17+'2º Vuelta'!DH17+'2º Vuelta'!DP17+'2º Vuelta'!DX17+'2º Vuelta'!EF17</f>
        <v>0</v>
      </c>
    </row>
    <row r="16" spans="3:16" ht="19" x14ac:dyDescent="0.25">
      <c r="C16" s="6" t="s">
        <v>23</v>
      </c>
      <c r="D16" s="8">
        <f>'2º Vuelta'!D18+'2º Vuelta'!L18+'2º Vuelta'!T18+'2º Vuelta'!AB18+'2º Vuelta'!AJ18+'2º Vuelta'!AR18+'2º Vuelta'!AZ18+'2º Vuelta'!BH18+'2º Vuelta'!BP18+'2º Vuelta'!BX18+'2º Vuelta'!CF18+'2º Vuelta'!CN18+'2º Vuelta'!CV18+'2º Vuelta'!DD18+'2º Vuelta'!DL18+'2º Vuelta'!DT18+'2º Vuelta'!EB18</f>
        <v>0</v>
      </c>
      <c r="F16" s="6" t="s">
        <v>23</v>
      </c>
      <c r="G16" s="8">
        <f>'2º Vuelta'!E18+'2º Vuelta'!M18+'2º Vuelta'!U18+'2º Vuelta'!AC18+'2º Vuelta'!AK18+'2º Vuelta'!AS18+'2º Vuelta'!BA18+'2º Vuelta'!BI18+'2º Vuelta'!BQ18+'2º Vuelta'!BY18+'2º Vuelta'!CG18+'2º Vuelta'!CO18+'2º Vuelta'!CW18+'2º Vuelta'!DE18+'2º Vuelta'!DM18+'2º Vuelta'!DU18+'2º Vuelta'!EC18</f>
        <v>0</v>
      </c>
      <c r="I16" s="6" t="s">
        <v>23</v>
      </c>
      <c r="J16" s="8">
        <f>'2º Vuelta'!F18+'2º Vuelta'!N18+'2º Vuelta'!V18+'2º Vuelta'!AD18+'2º Vuelta'!AL18+'2º Vuelta'!AT18+'2º Vuelta'!BB18+'2º Vuelta'!BJ18+'2º Vuelta'!BR18+'2º Vuelta'!BZ18+'2º Vuelta'!CH18+'2º Vuelta'!CP18+'2º Vuelta'!CX18+'2º Vuelta'!DF18+'2º Vuelta'!DN18+'2º Vuelta'!DV18+'2º Vuelta'!ED18</f>
        <v>0</v>
      </c>
      <c r="L16" s="6" t="s">
        <v>23</v>
      </c>
      <c r="M16" s="8">
        <f>'2º Vuelta'!G18+'2º Vuelta'!O18+'2º Vuelta'!W18+'2º Vuelta'!AE18+'2º Vuelta'!AM18+'2º Vuelta'!AU18+'2º Vuelta'!BC18+'2º Vuelta'!BK18+'2º Vuelta'!BS18+'2º Vuelta'!CA18+'2º Vuelta'!CI18+'2º Vuelta'!CQ18+'2º Vuelta'!CY18+'2º Vuelta'!DG18+'2º Vuelta'!DO18+'2º Vuelta'!DW18+'2º Vuelta'!EE18</f>
        <v>0</v>
      </c>
      <c r="O16" s="6" t="s">
        <v>23</v>
      </c>
      <c r="P16" s="8">
        <f>'2º Vuelta'!H18+'2º Vuelta'!P18+'2º Vuelta'!X18+'2º Vuelta'!AF18+'2º Vuelta'!AN18+'2º Vuelta'!AV18+'2º Vuelta'!BD18+'2º Vuelta'!BL18+'2º Vuelta'!BT18+'2º Vuelta'!CB18+'2º Vuelta'!CJ18+'2º Vuelta'!CR18+'2º Vuelta'!CZ18+'2º Vuelta'!DH18+'2º Vuelta'!DP18+'2º Vuelta'!DX18+'2º Vuelta'!EF18</f>
        <v>0</v>
      </c>
    </row>
    <row r="17" spans="3:16" ht="19" x14ac:dyDescent="0.25">
      <c r="C17" s="6" t="s">
        <v>24</v>
      </c>
      <c r="D17" s="8">
        <f>'2º Vuelta'!D19+'2º Vuelta'!L19+'2º Vuelta'!T19+'2º Vuelta'!AB19+'2º Vuelta'!AJ19+'2º Vuelta'!AR19+'2º Vuelta'!AZ19+'2º Vuelta'!BH19+'2º Vuelta'!BP19+'2º Vuelta'!BX19+'2º Vuelta'!CF19+'2º Vuelta'!CN19+'2º Vuelta'!CV19+'2º Vuelta'!DD19+'2º Vuelta'!DL19+'2º Vuelta'!DT19+'2º Vuelta'!EB19</f>
        <v>0</v>
      </c>
      <c r="F17" s="6" t="s">
        <v>24</v>
      </c>
      <c r="G17" s="8">
        <f>'2º Vuelta'!E19+'2º Vuelta'!M19+'2º Vuelta'!U19+'2º Vuelta'!AC19+'2º Vuelta'!AK19+'2º Vuelta'!AS19+'2º Vuelta'!BA19+'2º Vuelta'!BI19+'2º Vuelta'!BQ19+'2º Vuelta'!BY19+'2º Vuelta'!CG19+'2º Vuelta'!CO19+'2º Vuelta'!CW19+'2º Vuelta'!DE19+'2º Vuelta'!DM19+'2º Vuelta'!DU19+'2º Vuelta'!EC19</f>
        <v>0</v>
      </c>
      <c r="I17" s="6" t="s">
        <v>24</v>
      </c>
      <c r="J17" s="8">
        <f>'2º Vuelta'!F19+'2º Vuelta'!N19+'2º Vuelta'!V19+'2º Vuelta'!AD19+'2º Vuelta'!AL19+'2º Vuelta'!AT19+'2º Vuelta'!BB19+'2º Vuelta'!BJ19+'2º Vuelta'!BR19+'2º Vuelta'!BZ19+'2º Vuelta'!CH19+'2º Vuelta'!CP19+'2º Vuelta'!CX19+'2º Vuelta'!DF19+'2º Vuelta'!DN19+'2º Vuelta'!DV19+'2º Vuelta'!ED19</f>
        <v>0</v>
      </c>
      <c r="L17" s="6" t="s">
        <v>24</v>
      </c>
      <c r="M17" s="8">
        <f>'2º Vuelta'!G19+'2º Vuelta'!O19+'2º Vuelta'!W19+'2º Vuelta'!AE19+'2º Vuelta'!AM19+'2º Vuelta'!AU19+'2º Vuelta'!BC19+'2º Vuelta'!BK19+'2º Vuelta'!BS19+'2º Vuelta'!CA19+'2º Vuelta'!CI19+'2º Vuelta'!CQ19+'2º Vuelta'!CY19+'2º Vuelta'!DG19+'2º Vuelta'!DO19+'2º Vuelta'!DW19+'2º Vuelta'!EE19</f>
        <v>0</v>
      </c>
      <c r="O17" s="6" t="s">
        <v>24</v>
      </c>
      <c r="P17" s="8">
        <f>'2º Vuelta'!H19+'2º Vuelta'!P19+'2º Vuelta'!X19+'2º Vuelta'!AF19+'2º Vuelta'!AN19+'2º Vuelta'!AV19+'2º Vuelta'!BD19+'2º Vuelta'!BL19+'2º Vuelta'!BT19+'2º Vuelta'!CB19+'2º Vuelta'!CJ19+'2º Vuelta'!CR19+'2º Vuelta'!CZ19+'2º Vuelta'!DH19+'2º Vuelta'!DP19+'2º Vuelta'!DX19+'2º Vuelta'!EF19</f>
        <v>0</v>
      </c>
    </row>
    <row r="18" spans="3:16" ht="19" x14ac:dyDescent="0.25">
      <c r="C18" s="6" t="s">
        <v>25</v>
      </c>
      <c r="D18" s="8">
        <f>'2º Vuelta'!D20+'2º Vuelta'!L20+'2º Vuelta'!T20+'2º Vuelta'!AB20+'2º Vuelta'!AJ20+'2º Vuelta'!AR20+'2º Vuelta'!AZ20+'2º Vuelta'!BH20+'2º Vuelta'!BP20+'2º Vuelta'!BX20+'2º Vuelta'!CF20+'2º Vuelta'!CN20+'2º Vuelta'!CV20+'2º Vuelta'!DD20+'2º Vuelta'!DL20+'2º Vuelta'!DT20+'2º Vuelta'!EB20</f>
        <v>0</v>
      </c>
      <c r="F18" s="6" t="s">
        <v>25</v>
      </c>
      <c r="G18" s="8">
        <f>'2º Vuelta'!E20+'2º Vuelta'!M20+'2º Vuelta'!U20+'2º Vuelta'!AC20+'2º Vuelta'!AK20+'2º Vuelta'!AS20+'2º Vuelta'!BA20+'2º Vuelta'!BI20+'2º Vuelta'!BQ20+'2º Vuelta'!BY20+'2º Vuelta'!CG20+'2º Vuelta'!CO20+'2º Vuelta'!CW20+'2º Vuelta'!DE20+'2º Vuelta'!DM20+'2º Vuelta'!DU20+'2º Vuelta'!EC20</f>
        <v>0</v>
      </c>
      <c r="I18" s="6" t="s">
        <v>25</v>
      </c>
      <c r="J18" s="8">
        <f>'2º Vuelta'!F20+'2º Vuelta'!N20+'2º Vuelta'!V20+'2º Vuelta'!AD20+'2º Vuelta'!AL20+'2º Vuelta'!AT20+'2º Vuelta'!BB20+'2º Vuelta'!BJ20+'2º Vuelta'!BR20+'2º Vuelta'!BZ20+'2º Vuelta'!CH20+'2º Vuelta'!CP20+'2º Vuelta'!CX20+'2º Vuelta'!DF20+'2º Vuelta'!DN20+'2º Vuelta'!DV20+'2º Vuelta'!ED20</f>
        <v>0</v>
      </c>
      <c r="L18" s="6" t="s">
        <v>25</v>
      </c>
      <c r="M18" s="8">
        <f>'2º Vuelta'!G20+'2º Vuelta'!O20+'2º Vuelta'!W20+'2º Vuelta'!AE20+'2º Vuelta'!AM20+'2º Vuelta'!AU20+'2º Vuelta'!BC20+'2º Vuelta'!BK20+'2º Vuelta'!BS20+'2º Vuelta'!CA20+'2º Vuelta'!CI20+'2º Vuelta'!CQ20+'2º Vuelta'!CY20+'2º Vuelta'!DG20+'2º Vuelta'!DO20+'2º Vuelta'!DW20+'2º Vuelta'!EE20</f>
        <v>0</v>
      </c>
      <c r="O18" s="6" t="s">
        <v>25</v>
      </c>
      <c r="P18" s="8">
        <f>'2º Vuelta'!H20+'2º Vuelta'!P20+'2º Vuelta'!X20+'2º Vuelta'!AF20+'2º Vuelta'!AN20+'2º Vuelta'!AV20+'2º Vuelta'!BD20+'2º Vuelta'!BL20+'2º Vuelta'!BT20+'2º Vuelta'!CB20+'2º Vuelta'!CJ20+'2º Vuelta'!CR20+'2º Vuelta'!CZ20+'2º Vuelta'!DH20+'2º Vuelta'!DP20+'2º Vuelta'!DX20+'2º Vuelta'!EF20</f>
        <v>0</v>
      </c>
    </row>
    <row r="19" spans="3:16" ht="19" x14ac:dyDescent="0.25">
      <c r="C19" s="6" t="s">
        <v>26</v>
      </c>
      <c r="D19" s="8">
        <f>'2º Vuelta'!D21+'2º Vuelta'!L21+'2º Vuelta'!T21+'2º Vuelta'!AB21+'2º Vuelta'!AJ21+'2º Vuelta'!AR21+'2º Vuelta'!AZ21+'2º Vuelta'!BH21+'2º Vuelta'!BP21+'2º Vuelta'!BX21+'2º Vuelta'!CF21+'2º Vuelta'!CN21+'2º Vuelta'!CV21+'2º Vuelta'!DD21+'2º Vuelta'!DL21+'2º Vuelta'!DT21+'2º Vuelta'!EB21</f>
        <v>0</v>
      </c>
      <c r="F19" s="6" t="s">
        <v>26</v>
      </c>
      <c r="G19" s="8">
        <f>'2º Vuelta'!E21+'2º Vuelta'!M21+'2º Vuelta'!U21+'2º Vuelta'!AC21+'2º Vuelta'!AK21+'2º Vuelta'!AS21+'2º Vuelta'!BA21+'2º Vuelta'!BI21+'2º Vuelta'!BQ21+'2º Vuelta'!BY21+'2º Vuelta'!CG21+'2º Vuelta'!CO21+'2º Vuelta'!CW21+'2º Vuelta'!DE21+'2º Vuelta'!DM21+'2º Vuelta'!DU21+'2º Vuelta'!EC21</f>
        <v>0</v>
      </c>
      <c r="I19" s="6" t="s">
        <v>26</v>
      </c>
      <c r="J19" s="8">
        <f>'2º Vuelta'!F21+'2º Vuelta'!N21+'2º Vuelta'!V21+'2º Vuelta'!AD21+'2º Vuelta'!AL21+'2º Vuelta'!AT21+'2º Vuelta'!BB21+'2º Vuelta'!BJ21+'2º Vuelta'!BR21+'2º Vuelta'!BZ21+'2º Vuelta'!CH21+'2º Vuelta'!CP21+'2º Vuelta'!CX21+'2º Vuelta'!DF21+'2º Vuelta'!DN21+'2º Vuelta'!DV21+'2º Vuelta'!ED21</f>
        <v>0</v>
      </c>
      <c r="L19" s="6" t="s">
        <v>26</v>
      </c>
      <c r="M19" s="8">
        <f>'2º Vuelta'!G21+'2º Vuelta'!O21+'2º Vuelta'!W21+'2º Vuelta'!AE21+'2º Vuelta'!AM21+'2º Vuelta'!AU21+'2º Vuelta'!BC21+'2º Vuelta'!BK21+'2º Vuelta'!BS21+'2º Vuelta'!CA21+'2º Vuelta'!CI21+'2º Vuelta'!CQ21+'2º Vuelta'!CY21+'2º Vuelta'!DG21+'2º Vuelta'!DO21+'2º Vuelta'!DW21+'2º Vuelta'!EE21</f>
        <v>0</v>
      </c>
      <c r="O19" s="6" t="s">
        <v>26</v>
      </c>
      <c r="P19" s="8">
        <f>'2º Vuelta'!H21+'2º Vuelta'!P21+'2º Vuelta'!X21+'2º Vuelta'!AF21+'2º Vuelta'!AN21+'2º Vuelta'!AV21+'2º Vuelta'!BD21+'2º Vuelta'!BL21+'2º Vuelta'!BT21+'2º Vuelta'!CB21+'2º Vuelta'!CJ21+'2º Vuelta'!CR21+'2º Vuelta'!CZ21+'2º Vuelta'!DH21+'2º Vuelta'!DP21+'2º Vuelta'!DX21+'2º Vuelta'!EF21</f>
        <v>0</v>
      </c>
    </row>
    <row r="20" spans="3:16" ht="19" x14ac:dyDescent="0.25">
      <c r="C20" s="6" t="s">
        <v>27</v>
      </c>
      <c r="D20" s="8">
        <f>'2º Vuelta'!D22+'2º Vuelta'!L22+'2º Vuelta'!T22+'2º Vuelta'!AB22+'2º Vuelta'!AJ22+'2º Vuelta'!AR22+'2º Vuelta'!AZ22+'2º Vuelta'!BH22+'2º Vuelta'!BP22+'2º Vuelta'!BX22+'2º Vuelta'!CF22+'2º Vuelta'!CN22+'2º Vuelta'!CV22+'2º Vuelta'!DD22+'2º Vuelta'!DL22+'2º Vuelta'!DT22+'2º Vuelta'!EB22</f>
        <v>0</v>
      </c>
      <c r="F20" s="6" t="s">
        <v>27</v>
      </c>
      <c r="G20" s="8">
        <f>'2º Vuelta'!E22+'2º Vuelta'!M22+'2º Vuelta'!U22+'2º Vuelta'!AC22+'2º Vuelta'!AK22+'2º Vuelta'!AS22+'2º Vuelta'!BA22+'2º Vuelta'!BI22+'2º Vuelta'!BQ22+'2º Vuelta'!BY22+'2º Vuelta'!CG22+'2º Vuelta'!CO22+'2º Vuelta'!CW22+'2º Vuelta'!DE22+'2º Vuelta'!DM22+'2º Vuelta'!DU22+'2º Vuelta'!EC22</f>
        <v>0</v>
      </c>
      <c r="I20" s="6" t="s">
        <v>27</v>
      </c>
      <c r="J20" s="8">
        <f>'2º Vuelta'!F22+'2º Vuelta'!N22+'2º Vuelta'!V22+'2º Vuelta'!AD22+'2º Vuelta'!AL22+'2º Vuelta'!AT22+'2º Vuelta'!BB22+'2º Vuelta'!BJ22+'2º Vuelta'!BR22+'2º Vuelta'!BZ22+'2º Vuelta'!CH22+'2º Vuelta'!CP22+'2º Vuelta'!CX22+'2º Vuelta'!DF22+'2º Vuelta'!DN22+'2º Vuelta'!DV22+'2º Vuelta'!ED22</f>
        <v>0</v>
      </c>
      <c r="L20" s="6" t="s">
        <v>27</v>
      </c>
      <c r="M20" s="8">
        <f>'2º Vuelta'!G22+'2º Vuelta'!O22+'2º Vuelta'!W22+'2º Vuelta'!AE22+'2º Vuelta'!AM22+'2º Vuelta'!AU22+'2º Vuelta'!BC22+'2º Vuelta'!BK22+'2º Vuelta'!BS22+'2º Vuelta'!CA22+'2º Vuelta'!CI22+'2º Vuelta'!CQ22+'2º Vuelta'!CY22+'2º Vuelta'!DG22+'2º Vuelta'!DO22+'2º Vuelta'!DW22+'2º Vuelta'!EE22</f>
        <v>0</v>
      </c>
      <c r="O20" s="6" t="s">
        <v>27</v>
      </c>
      <c r="P20" s="8">
        <f>'2º Vuelta'!H22+'2º Vuelta'!P22+'2º Vuelta'!X22+'2º Vuelta'!AF22+'2º Vuelta'!AN22+'2º Vuelta'!AV22+'2º Vuelta'!BD22+'2º Vuelta'!BL22+'2º Vuelta'!BT22+'2º Vuelta'!CB22+'2º Vuelta'!CJ22+'2º Vuelta'!CR22+'2º Vuelta'!CZ22+'2º Vuelta'!DH22+'2º Vuelta'!DP22+'2º Vuelta'!DX22+'2º Vuelta'!EF22</f>
        <v>0</v>
      </c>
    </row>
    <row r="21" spans="3:16" ht="19" x14ac:dyDescent="0.25">
      <c r="C21" s="6" t="s">
        <v>28</v>
      </c>
      <c r="D21" s="8">
        <f>'2º Vuelta'!D23+'2º Vuelta'!L23+'2º Vuelta'!T23+'2º Vuelta'!AB23+'2º Vuelta'!AJ23+'2º Vuelta'!AR23+'2º Vuelta'!AZ23+'2º Vuelta'!BH23+'2º Vuelta'!BP23+'2º Vuelta'!BX23+'2º Vuelta'!CF23+'2º Vuelta'!CN23+'2º Vuelta'!CV23+'2º Vuelta'!DD23+'2º Vuelta'!DL23+'2º Vuelta'!DT23+'2º Vuelta'!EB23</f>
        <v>0</v>
      </c>
      <c r="F21" s="6" t="s">
        <v>28</v>
      </c>
      <c r="G21" s="8">
        <f>'2º Vuelta'!E23+'2º Vuelta'!M23+'2º Vuelta'!U23+'2º Vuelta'!AC23+'2º Vuelta'!AK23+'2º Vuelta'!AS23+'2º Vuelta'!BA23+'2º Vuelta'!BI23+'2º Vuelta'!BQ23+'2º Vuelta'!BY23+'2º Vuelta'!CG23+'2º Vuelta'!CO23+'2º Vuelta'!CW23+'2º Vuelta'!DE23+'2º Vuelta'!DM23+'2º Vuelta'!DU23+'2º Vuelta'!EC23</f>
        <v>0</v>
      </c>
      <c r="I21" s="6" t="s">
        <v>28</v>
      </c>
      <c r="J21" s="8">
        <f>'2º Vuelta'!F23+'2º Vuelta'!N23+'2º Vuelta'!V23+'2º Vuelta'!AD23+'2º Vuelta'!AL23+'2º Vuelta'!AT23+'2º Vuelta'!BB23+'2º Vuelta'!BJ23+'2º Vuelta'!BR23+'2º Vuelta'!BZ23+'2º Vuelta'!CH23+'2º Vuelta'!CP23+'2º Vuelta'!CX23+'2º Vuelta'!DF23+'2º Vuelta'!DN23+'2º Vuelta'!DV23+'2º Vuelta'!ED23</f>
        <v>0</v>
      </c>
      <c r="L21" s="6" t="s">
        <v>28</v>
      </c>
      <c r="M21" s="8">
        <f>'2º Vuelta'!G23+'2º Vuelta'!O23+'2º Vuelta'!W23+'2º Vuelta'!AE23+'2º Vuelta'!AM23+'2º Vuelta'!AU23+'2º Vuelta'!BC23+'2º Vuelta'!BK23+'2º Vuelta'!BS23+'2º Vuelta'!CA23+'2º Vuelta'!CI23+'2º Vuelta'!CQ23+'2º Vuelta'!CY23+'2º Vuelta'!DG23+'2º Vuelta'!DO23+'2º Vuelta'!DW23+'2º Vuelta'!EE23</f>
        <v>0</v>
      </c>
      <c r="O21" s="6" t="s">
        <v>28</v>
      </c>
      <c r="P21" s="8">
        <f>'2º Vuelta'!H23+'2º Vuelta'!P23+'2º Vuelta'!X23+'2º Vuelta'!AF23+'2º Vuelta'!AN23+'2º Vuelta'!AV23+'2º Vuelta'!BD23+'2º Vuelta'!BL23+'2º Vuelta'!BT23+'2º Vuelta'!CB23+'2º Vuelta'!CJ23+'2º Vuelta'!CR23+'2º Vuelta'!CZ23+'2º Vuelta'!DH23+'2º Vuelta'!DP23+'2º Vuelta'!DX23+'2º Vuelta'!EF23</f>
        <v>0</v>
      </c>
    </row>
    <row r="22" spans="3:16" ht="19" x14ac:dyDescent="0.25">
      <c r="C22" s="6" t="s">
        <v>29</v>
      </c>
      <c r="D22" s="8">
        <f>'2º Vuelta'!D24+'2º Vuelta'!L24+'2º Vuelta'!T24+'2º Vuelta'!AB24+'2º Vuelta'!AJ24+'2º Vuelta'!AR24+'2º Vuelta'!AZ24+'2º Vuelta'!BH24+'2º Vuelta'!BP24+'2º Vuelta'!BX24+'2º Vuelta'!CF24+'2º Vuelta'!CN24+'2º Vuelta'!CV24+'2º Vuelta'!DD24+'2º Vuelta'!DL24+'2º Vuelta'!DT24+'2º Vuelta'!EB24</f>
        <v>0</v>
      </c>
      <c r="F22" s="6" t="s">
        <v>29</v>
      </c>
      <c r="G22" s="8">
        <f>'2º Vuelta'!E24+'2º Vuelta'!M24+'2º Vuelta'!U24+'2º Vuelta'!AC24+'2º Vuelta'!AK24+'2º Vuelta'!AS24+'2º Vuelta'!BA24+'2º Vuelta'!BI24+'2º Vuelta'!BQ24+'2º Vuelta'!BY24+'2º Vuelta'!CG24+'2º Vuelta'!CO24+'2º Vuelta'!CW24+'2º Vuelta'!DE24+'2º Vuelta'!DM24+'2º Vuelta'!DU24+'2º Vuelta'!EC24</f>
        <v>0</v>
      </c>
      <c r="I22" s="6" t="s">
        <v>29</v>
      </c>
      <c r="J22" s="8">
        <f>'2º Vuelta'!F24+'2º Vuelta'!N24+'2º Vuelta'!V24+'2º Vuelta'!AD24+'2º Vuelta'!AL24+'2º Vuelta'!AT24+'2º Vuelta'!BB24+'2º Vuelta'!BJ24+'2º Vuelta'!BR24+'2º Vuelta'!BZ24+'2º Vuelta'!CH24+'2º Vuelta'!CP24+'2º Vuelta'!CX24+'2º Vuelta'!DF24+'2º Vuelta'!DN24+'2º Vuelta'!DV24+'2º Vuelta'!ED24</f>
        <v>0</v>
      </c>
      <c r="L22" s="6" t="s">
        <v>29</v>
      </c>
      <c r="M22" s="8">
        <f>'2º Vuelta'!G24+'2º Vuelta'!O24+'2º Vuelta'!W24+'2º Vuelta'!AE24+'2º Vuelta'!AM24+'2º Vuelta'!AU24+'2º Vuelta'!BC24+'2º Vuelta'!BK24+'2º Vuelta'!BS24+'2º Vuelta'!CA24+'2º Vuelta'!CI24+'2º Vuelta'!CQ24+'2º Vuelta'!CY24+'2º Vuelta'!DG24+'2º Vuelta'!DO24+'2º Vuelta'!DW24+'2º Vuelta'!EE24</f>
        <v>0</v>
      </c>
      <c r="O22" s="6" t="s">
        <v>29</v>
      </c>
      <c r="P22" s="8">
        <f>'2º Vuelta'!H24+'2º Vuelta'!P24+'2º Vuelta'!X24+'2º Vuelta'!AF24+'2º Vuelta'!AN24+'2º Vuelta'!AV24+'2º Vuelta'!BD24+'2º Vuelta'!BL24+'2º Vuelta'!BT24+'2º Vuelta'!CB24+'2º Vuelta'!CJ24+'2º Vuelta'!CR24+'2º Vuelta'!CZ24+'2º Vuelta'!DH24+'2º Vuelta'!DP24+'2º Vuelta'!DX24+'2º Vuelta'!EF24</f>
        <v>0</v>
      </c>
    </row>
    <row r="23" spans="3:16" ht="19" x14ac:dyDescent="0.25">
      <c r="C23" s="6" t="s">
        <v>50</v>
      </c>
      <c r="D23" s="8">
        <f>'2º Vuelta'!D25+'2º Vuelta'!L25+'2º Vuelta'!T25+'2º Vuelta'!AB25+'2º Vuelta'!AJ25+'2º Vuelta'!AR25+'2º Vuelta'!AZ25+'2º Vuelta'!BH25+'2º Vuelta'!BP25+'2º Vuelta'!BX25+'2º Vuelta'!CF25+'2º Vuelta'!CN25+'2º Vuelta'!CV25+'2º Vuelta'!DD25+'2º Vuelta'!DL25+'2º Vuelta'!DT25+'2º Vuelta'!EB25</f>
        <v>0</v>
      </c>
      <c r="F23" s="6" t="s">
        <v>50</v>
      </c>
      <c r="G23" s="8">
        <f>'2º Vuelta'!E25+'2º Vuelta'!M25+'2º Vuelta'!U25+'2º Vuelta'!AC25+'2º Vuelta'!AK25+'2º Vuelta'!AS25+'2º Vuelta'!BA25+'2º Vuelta'!BI25+'2º Vuelta'!BQ25+'2º Vuelta'!BY25+'2º Vuelta'!CG25+'2º Vuelta'!CO25+'2º Vuelta'!CW25+'2º Vuelta'!DE25+'2º Vuelta'!DM25+'2º Vuelta'!DU25+'2º Vuelta'!EC25</f>
        <v>0</v>
      </c>
      <c r="I23" s="6" t="s">
        <v>50</v>
      </c>
      <c r="J23" s="8">
        <f>'2º Vuelta'!F25+'2º Vuelta'!N25+'2º Vuelta'!V25+'2º Vuelta'!AD25+'2º Vuelta'!AL25+'2º Vuelta'!AT25+'2º Vuelta'!BB25+'2º Vuelta'!BJ25+'2º Vuelta'!BR25+'2º Vuelta'!BZ25+'2º Vuelta'!CH25+'2º Vuelta'!CP25+'2º Vuelta'!CX25+'2º Vuelta'!DF25+'2º Vuelta'!DN25+'2º Vuelta'!DV25+'2º Vuelta'!ED25</f>
        <v>0</v>
      </c>
      <c r="L23" s="6" t="s">
        <v>50</v>
      </c>
      <c r="M23" s="8">
        <f>'2º Vuelta'!G25+'2º Vuelta'!O25+'2º Vuelta'!W25+'2º Vuelta'!AE25+'2º Vuelta'!AM25+'2º Vuelta'!AU25+'2º Vuelta'!BC25+'2º Vuelta'!BK25+'2º Vuelta'!BS25+'2º Vuelta'!CA25+'2º Vuelta'!CI25+'2º Vuelta'!CQ25+'2º Vuelta'!CY25+'2º Vuelta'!DG25+'2º Vuelta'!DO25+'2º Vuelta'!DW25+'2º Vuelta'!EE25</f>
        <v>0</v>
      </c>
      <c r="O23" s="6" t="s">
        <v>50</v>
      </c>
      <c r="P23" s="8">
        <f>'2º Vuelta'!H25+'2º Vuelta'!P25+'2º Vuelta'!X25+'2º Vuelta'!AF25+'2º Vuelta'!AN25+'2º Vuelta'!AV25+'2º Vuelta'!BD25+'2º Vuelta'!BL25+'2º Vuelta'!BT25+'2º Vuelta'!CB25+'2º Vuelta'!CJ25+'2º Vuelta'!CR25+'2º Vuelta'!CZ25+'2º Vuelta'!DH25+'2º Vuelta'!DP25+'2º Vuelta'!DX25+'2º Vuelta'!EF25</f>
        <v>0</v>
      </c>
    </row>
    <row r="24" spans="3:16" ht="20" thickBot="1" x14ac:dyDescent="0.3">
      <c r="C24" s="9" t="s">
        <v>19</v>
      </c>
      <c r="D24" s="11">
        <f>'2º Vuelta'!D26+'2º Vuelta'!L26+'2º Vuelta'!T26+'2º Vuelta'!AB26+'2º Vuelta'!AJ26+'2º Vuelta'!AR26+'2º Vuelta'!AZ26+'2º Vuelta'!BH26+'2º Vuelta'!BP26+'2º Vuelta'!BX26+'2º Vuelta'!CF26+'2º Vuelta'!CN26+'2º Vuelta'!CV26+'2º Vuelta'!DD26+'2º Vuelta'!DL26+'2º Vuelta'!DT26+'2º Vuelta'!EB26</f>
        <v>0</v>
      </c>
      <c r="F24" s="9" t="s">
        <v>19</v>
      </c>
      <c r="G24" s="11">
        <f>'2º Vuelta'!E26+'2º Vuelta'!M26+'2º Vuelta'!U26+'2º Vuelta'!AC26+'2º Vuelta'!AK26+'2º Vuelta'!AS26+'2º Vuelta'!BA26+'2º Vuelta'!BI26+'2º Vuelta'!BQ26+'2º Vuelta'!BY26+'2º Vuelta'!CG26+'2º Vuelta'!CO26+'2º Vuelta'!CW26+'2º Vuelta'!DE26+'2º Vuelta'!DM26+'2º Vuelta'!DU26+'2º Vuelta'!EC26</f>
        <v>0</v>
      </c>
      <c r="I24" s="9" t="s">
        <v>19</v>
      </c>
      <c r="J24" s="11">
        <f>'2º Vuelta'!F26+'2º Vuelta'!N26+'2º Vuelta'!V26+'2º Vuelta'!AD26+'2º Vuelta'!AL26+'2º Vuelta'!AT26+'2º Vuelta'!BB26+'2º Vuelta'!BJ26+'2º Vuelta'!BR26+'2º Vuelta'!BZ26+'2º Vuelta'!CH26+'2º Vuelta'!CP26+'2º Vuelta'!CX26+'2º Vuelta'!DF26+'2º Vuelta'!DN26+'2º Vuelta'!DV26+'2º Vuelta'!ED26</f>
        <v>0</v>
      </c>
      <c r="L24" s="9" t="s">
        <v>19</v>
      </c>
      <c r="M24" s="11">
        <f>'2º Vuelta'!G26+'2º Vuelta'!O26+'2º Vuelta'!W26+'2º Vuelta'!AE26+'2º Vuelta'!AM26+'2º Vuelta'!AU26+'2º Vuelta'!BC26+'2º Vuelta'!BK26+'2º Vuelta'!BS26+'2º Vuelta'!CA26+'2º Vuelta'!CI26+'2º Vuelta'!CQ26+'2º Vuelta'!CY26+'2º Vuelta'!DG26+'2º Vuelta'!DO26+'2º Vuelta'!DW26+'2º Vuelta'!EE26</f>
        <v>0</v>
      </c>
      <c r="O24" s="9" t="s">
        <v>19</v>
      </c>
      <c r="P24" s="11">
        <f>'2º Vuelta'!H26+'2º Vuelta'!P26+'2º Vuelta'!X26+'2º Vuelta'!AF26+'2º Vuelta'!AN26+'2º Vuelta'!AV26+'2º Vuelta'!BD26+'2º Vuelta'!BL26+'2º Vuelta'!BT26+'2º Vuelta'!CB26+'2º Vuelta'!CJ26+'2º Vuelta'!CR26+'2º Vuelta'!CZ26+'2º Vuelta'!DH26+'2º Vuelta'!DP26+'2º Vuelta'!DX26+'2º Vuelta'!EF26</f>
        <v>0</v>
      </c>
    </row>
    <row r="38" spans="3:9" ht="17" thickBot="1" x14ac:dyDescent="0.25"/>
    <row r="39" spans="3:9" ht="19" x14ac:dyDescent="0.25">
      <c r="C39" s="141" t="s">
        <v>47</v>
      </c>
      <c r="D39" s="142"/>
      <c r="E39" s="142"/>
      <c r="F39" s="142"/>
      <c r="G39" s="142"/>
      <c r="H39" s="142"/>
      <c r="I39" s="143"/>
    </row>
    <row r="40" spans="3:9" ht="19" x14ac:dyDescent="0.25">
      <c r="C40" s="147" t="s">
        <v>0</v>
      </c>
      <c r="D40" s="148"/>
      <c r="E40" s="148"/>
      <c r="F40" s="144" t="s">
        <v>4</v>
      </c>
      <c r="G40" s="144"/>
      <c r="H40" s="145" t="s">
        <v>7</v>
      </c>
      <c r="I40" s="146"/>
    </row>
    <row r="41" spans="3:9" ht="19" x14ac:dyDescent="0.25">
      <c r="C41" s="14" t="s">
        <v>2</v>
      </c>
      <c r="D41" s="2" t="s">
        <v>49</v>
      </c>
      <c r="E41" s="3" t="s">
        <v>3</v>
      </c>
      <c r="F41" s="4" t="s">
        <v>5</v>
      </c>
      <c r="G41" s="5" t="s">
        <v>6</v>
      </c>
      <c r="H41" s="12" t="s">
        <v>8</v>
      </c>
      <c r="I41" s="13" t="s">
        <v>9</v>
      </c>
    </row>
    <row r="42" spans="3:9" ht="19" x14ac:dyDescent="0.25">
      <c r="C42" s="6" t="s">
        <v>10</v>
      </c>
      <c r="D42" s="7">
        <f>'2º Vuelta'!C5+'2º Vuelta'!K5+'2º Vuelta'!S5+'2º Vuelta'!AA5+'2º Vuelta'!AI5+'2º Vuelta'!AQ5+'2º Vuelta'!AY5+'2º Vuelta'!BG5+'2º Vuelta'!BO5+'2º Vuelta'!BW5+'2º Vuelta'!CE5+'2º Vuelta'!CM5+'2º Vuelta'!CU5+'2º Vuelta'!DC5+'2º Vuelta'!DK5+'2º Vuelta'!DS5+'2º Vuelta'!EA5</f>
        <v>0</v>
      </c>
      <c r="E42" s="7">
        <f>'2º Vuelta'!D5+'2º Vuelta'!L5+'2º Vuelta'!T5+'2º Vuelta'!AB5+'2º Vuelta'!AJ5+'2º Vuelta'!AR5+'2º Vuelta'!AZ5+'2º Vuelta'!BH5+'2º Vuelta'!BP5+'2º Vuelta'!BX5+'2º Vuelta'!CF5+'2º Vuelta'!CN5+'2º Vuelta'!CV5+'2º Vuelta'!DD5+'2º Vuelta'!DL5+'2º Vuelta'!DT5+'2º Vuelta'!EB5</f>
        <v>0</v>
      </c>
      <c r="F42" s="7">
        <f>'2º Vuelta'!E5+'2º Vuelta'!M5+'2º Vuelta'!U5+'2º Vuelta'!AC5+'2º Vuelta'!AK5+'2º Vuelta'!AS5+'2º Vuelta'!BA5+'2º Vuelta'!BI5+'2º Vuelta'!BQ5+'2º Vuelta'!BY5+'2º Vuelta'!CG5+'2º Vuelta'!CO5+'2º Vuelta'!CW5+'2º Vuelta'!DE5+'2º Vuelta'!DM5+'2º Vuelta'!DU5+'2º Vuelta'!EC5</f>
        <v>0</v>
      </c>
      <c r="G42" s="7">
        <f>'2º Vuelta'!F5+'2º Vuelta'!N5+'2º Vuelta'!V5+'2º Vuelta'!AD5+'2º Vuelta'!AL5+'2º Vuelta'!AT5+'2º Vuelta'!BB5+'2º Vuelta'!BJ5+'2º Vuelta'!BR5+'2º Vuelta'!BZ5+'2º Vuelta'!CH5+'2º Vuelta'!CP5+'2º Vuelta'!CX5+'2º Vuelta'!DF5+'2º Vuelta'!DN5+'2º Vuelta'!DV5+'2º Vuelta'!ED5</f>
        <v>0</v>
      </c>
      <c r="H42" s="7">
        <f>'2º Vuelta'!G5+'2º Vuelta'!O5+'2º Vuelta'!W5+'2º Vuelta'!AE5+'2º Vuelta'!AM5+'2º Vuelta'!AU5+'2º Vuelta'!BC5+'2º Vuelta'!BK5+'2º Vuelta'!BS5+'2º Vuelta'!CA5+'2º Vuelta'!CI5+'2º Vuelta'!CQ5+'2º Vuelta'!CY5+'2º Vuelta'!DG5+'2º Vuelta'!DO5+'2º Vuelta'!DW5+'2º Vuelta'!EE5</f>
        <v>0</v>
      </c>
      <c r="I42" s="8">
        <f>'2º Vuelta'!H5+'2º Vuelta'!P5+'2º Vuelta'!X5+'2º Vuelta'!AF5+'2º Vuelta'!AN5+'2º Vuelta'!AV5+'2º Vuelta'!BD5+'2º Vuelta'!BL5+'2º Vuelta'!BT5+'2º Vuelta'!CB5+'2º Vuelta'!CJ5+'2º Vuelta'!CR5+'2º Vuelta'!CZ5+'2º Vuelta'!DH5+'2º Vuelta'!DP5+'2º Vuelta'!DX5+'2º Vuelta'!EF5</f>
        <v>0</v>
      </c>
    </row>
    <row r="43" spans="3:9" ht="19" x14ac:dyDescent="0.25">
      <c r="C43" s="6" t="s">
        <v>11</v>
      </c>
      <c r="D43" s="7">
        <f>'2º Vuelta'!C6+'2º Vuelta'!K6+'2º Vuelta'!S6+'2º Vuelta'!AA6+'2º Vuelta'!AI6+'2º Vuelta'!AQ6+'2º Vuelta'!AY6+'2º Vuelta'!BG6+'2º Vuelta'!BO6+'2º Vuelta'!BW6+'2º Vuelta'!CE6+'2º Vuelta'!CM6+'2º Vuelta'!CU6+'2º Vuelta'!DC6+'2º Vuelta'!DK6+'2º Vuelta'!DS6+'2º Vuelta'!EA6</f>
        <v>0</v>
      </c>
      <c r="E43" s="7">
        <f>'2º Vuelta'!D6+'2º Vuelta'!L6+'2º Vuelta'!T6+'2º Vuelta'!AB6+'2º Vuelta'!AJ6+'2º Vuelta'!AR6+'2º Vuelta'!AZ6+'2º Vuelta'!BH6+'2º Vuelta'!BP6+'2º Vuelta'!BX6+'2º Vuelta'!CF6+'2º Vuelta'!CN6+'2º Vuelta'!CV6+'2º Vuelta'!DD6+'2º Vuelta'!DL6+'2º Vuelta'!DT6+'2º Vuelta'!EB6</f>
        <v>0</v>
      </c>
      <c r="F43" s="7">
        <f>'2º Vuelta'!E6+'2º Vuelta'!M6+'2º Vuelta'!U6+'2º Vuelta'!AC6+'2º Vuelta'!AK6+'2º Vuelta'!AS6+'2º Vuelta'!BA6+'2º Vuelta'!BI6+'2º Vuelta'!BQ6+'2º Vuelta'!BY6+'2º Vuelta'!CG6+'2º Vuelta'!CO6+'2º Vuelta'!CW6+'2º Vuelta'!DE6+'2º Vuelta'!DM6+'2º Vuelta'!DU6+'2º Vuelta'!EC6</f>
        <v>0</v>
      </c>
      <c r="G43" s="7">
        <f>'2º Vuelta'!F6+'2º Vuelta'!N6+'2º Vuelta'!V6+'2º Vuelta'!AD6+'2º Vuelta'!AL6+'2º Vuelta'!AT6+'2º Vuelta'!BB6+'2º Vuelta'!BJ6+'2º Vuelta'!BR6+'2º Vuelta'!BZ6+'2º Vuelta'!CH6+'2º Vuelta'!CP6+'2º Vuelta'!CX6+'2º Vuelta'!DF6+'2º Vuelta'!DN6+'2º Vuelta'!DV6+'2º Vuelta'!ED6</f>
        <v>0</v>
      </c>
      <c r="H43" s="7">
        <f>'2º Vuelta'!G6+'2º Vuelta'!O6+'2º Vuelta'!W6+'2º Vuelta'!AE6+'2º Vuelta'!AM6+'2º Vuelta'!AU6+'2º Vuelta'!BC6+'2º Vuelta'!BK6+'2º Vuelta'!BS6+'2º Vuelta'!CA6+'2º Vuelta'!CI6+'2º Vuelta'!CQ6+'2º Vuelta'!CY6+'2º Vuelta'!DG6+'2º Vuelta'!DO6+'2º Vuelta'!DW6+'2º Vuelta'!EE6</f>
        <v>0</v>
      </c>
      <c r="I43" s="8">
        <f>'2º Vuelta'!H6+'2º Vuelta'!P6+'2º Vuelta'!X6+'2º Vuelta'!AF6+'2º Vuelta'!AN6+'2º Vuelta'!AV6+'2º Vuelta'!BD6+'2º Vuelta'!BL6+'2º Vuelta'!BT6+'2º Vuelta'!CB6+'2º Vuelta'!CJ6+'2º Vuelta'!CR6+'2º Vuelta'!CZ6+'2º Vuelta'!DH6+'2º Vuelta'!DP6+'2º Vuelta'!DX6+'2º Vuelta'!EF6</f>
        <v>0</v>
      </c>
    </row>
    <row r="44" spans="3:9" ht="19" x14ac:dyDescent="0.25">
      <c r="C44" s="6" t="s">
        <v>12</v>
      </c>
      <c r="D44" s="7">
        <f>'2º Vuelta'!C7+'2º Vuelta'!K7+'2º Vuelta'!S7+'2º Vuelta'!AA7+'2º Vuelta'!AI7+'2º Vuelta'!AQ7+'2º Vuelta'!AY7+'2º Vuelta'!BG7+'2º Vuelta'!BO7+'2º Vuelta'!BW7+'2º Vuelta'!CE7+'2º Vuelta'!CM7+'2º Vuelta'!CU7+'2º Vuelta'!DC7+'2º Vuelta'!DK7+'2º Vuelta'!DS7+'2º Vuelta'!EA7</f>
        <v>0</v>
      </c>
      <c r="E44" s="7">
        <f>'2º Vuelta'!D7+'2º Vuelta'!L7+'2º Vuelta'!T7+'2º Vuelta'!AB7+'2º Vuelta'!AJ7+'2º Vuelta'!AR7+'2º Vuelta'!AZ7+'2º Vuelta'!BH7+'2º Vuelta'!BP7+'2º Vuelta'!BX7+'2º Vuelta'!CF7+'2º Vuelta'!CN7+'2º Vuelta'!CV7+'2º Vuelta'!DD7+'2º Vuelta'!DL7+'2º Vuelta'!DT7+'2º Vuelta'!EB7</f>
        <v>0</v>
      </c>
      <c r="F44" s="7">
        <f>'2º Vuelta'!E7+'2º Vuelta'!M7+'2º Vuelta'!U7+'2º Vuelta'!AC7+'2º Vuelta'!AK7+'2º Vuelta'!AS7+'2º Vuelta'!BA7+'2º Vuelta'!BI7+'2º Vuelta'!BQ7+'2º Vuelta'!BY7+'2º Vuelta'!CG7+'2º Vuelta'!CO7+'2º Vuelta'!CW7+'2º Vuelta'!DE7+'2º Vuelta'!DM7+'2º Vuelta'!DU7+'2º Vuelta'!EC7</f>
        <v>0</v>
      </c>
      <c r="G44" s="7">
        <f>'2º Vuelta'!F7+'2º Vuelta'!N7+'2º Vuelta'!V7+'2º Vuelta'!AD7+'2º Vuelta'!AL7+'2º Vuelta'!AT7+'2º Vuelta'!BB7+'2º Vuelta'!BJ7+'2º Vuelta'!BR7+'2º Vuelta'!BZ7+'2º Vuelta'!CH7+'2º Vuelta'!CP7+'2º Vuelta'!CX7+'2º Vuelta'!DF7+'2º Vuelta'!DN7+'2º Vuelta'!DV7+'2º Vuelta'!ED7</f>
        <v>0</v>
      </c>
      <c r="H44" s="7">
        <f>'2º Vuelta'!G7+'2º Vuelta'!O7+'2º Vuelta'!W7+'2º Vuelta'!AE7+'2º Vuelta'!AM7+'2º Vuelta'!AU7+'2º Vuelta'!BC7+'2º Vuelta'!BK7+'2º Vuelta'!BS7+'2º Vuelta'!CA7+'2º Vuelta'!CI7+'2º Vuelta'!CQ7+'2º Vuelta'!CY7+'2º Vuelta'!DG7+'2º Vuelta'!DO7+'2º Vuelta'!DW7+'2º Vuelta'!EE7</f>
        <v>0</v>
      </c>
      <c r="I44" s="8">
        <f>'2º Vuelta'!H7+'2º Vuelta'!P7+'2º Vuelta'!X7+'2º Vuelta'!AF7+'2º Vuelta'!AN7+'2º Vuelta'!AV7+'2º Vuelta'!BD7+'2º Vuelta'!BL7+'2º Vuelta'!BT7+'2º Vuelta'!CB7+'2º Vuelta'!CJ7+'2º Vuelta'!CR7+'2º Vuelta'!CZ7+'2º Vuelta'!DH7+'2º Vuelta'!DP7+'2º Vuelta'!DX7+'2º Vuelta'!EF7</f>
        <v>0</v>
      </c>
    </row>
    <row r="45" spans="3:9" ht="19" x14ac:dyDescent="0.25">
      <c r="C45" s="6" t="s">
        <v>13</v>
      </c>
      <c r="D45" s="7">
        <f>'2º Vuelta'!C8+'2º Vuelta'!K8+'2º Vuelta'!S8+'2º Vuelta'!AA8+'2º Vuelta'!AI8+'2º Vuelta'!AQ8+'2º Vuelta'!AY8+'2º Vuelta'!BG8+'2º Vuelta'!BO8+'2º Vuelta'!BW8+'2º Vuelta'!CE8+'2º Vuelta'!CM8+'2º Vuelta'!CU8+'2º Vuelta'!DC8+'2º Vuelta'!DK8+'2º Vuelta'!DS8+'2º Vuelta'!EA8</f>
        <v>0</v>
      </c>
      <c r="E45" s="7">
        <f>'2º Vuelta'!D8+'2º Vuelta'!L8+'2º Vuelta'!T8+'2º Vuelta'!AB8+'2º Vuelta'!AJ8+'2º Vuelta'!AR8+'2º Vuelta'!AZ8+'2º Vuelta'!BH8+'2º Vuelta'!BP8+'2º Vuelta'!BX8+'2º Vuelta'!CF8+'2º Vuelta'!CN8+'2º Vuelta'!CV8+'2º Vuelta'!DD8+'2º Vuelta'!DL8+'2º Vuelta'!DT8+'2º Vuelta'!EB8</f>
        <v>0</v>
      </c>
      <c r="F45" s="7">
        <f>'2º Vuelta'!E8+'2º Vuelta'!M8+'2º Vuelta'!U8+'2º Vuelta'!AC8+'2º Vuelta'!AK8+'2º Vuelta'!AS8+'2º Vuelta'!BA8+'2º Vuelta'!BI8+'2º Vuelta'!BQ8+'2º Vuelta'!BY8+'2º Vuelta'!CG8+'2º Vuelta'!CO8+'2º Vuelta'!CW8+'2º Vuelta'!DE8+'2º Vuelta'!DM8+'2º Vuelta'!DU8+'2º Vuelta'!EC8</f>
        <v>0</v>
      </c>
      <c r="G45" s="7">
        <f>'2º Vuelta'!F8+'2º Vuelta'!N8+'2º Vuelta'!V8+'2º Vuelta'!AD8+'2º Vuelta'!AL8+'2º Vuelta'!AT8+'2º Vuelta'!BB8+'2º Vuelta'!BJ8+'2º Vuelta'!BR8+'2º Vuelta'!BZ8+'2º Vuelta'!CH8+'2º Vuelta'!CP8+'2º Vuelta'!CX8+'2º Vuelta'!DF8+'2º Vuelta'!DN8+'2º Vuelta'!DV8+'2º Vuelta'!ED8</f>
        <v>0</v>
      </c>
      <c r="H45" s="7">
        <f>'2º Vuelta'!G8+'2º Vuelta'!O8+'2º Vuelta'!W8+'2º Vuelta'!AE8+'2º Vuelta'!AM8+'2º Vuelta'!AU8+'2º Vuelta'!BC8+'2º Vuelta'!BK8+'2º Vuelta'!BS8+'2º Vuelta'!CA8+'2º Vuelta'!CI8+'2º Vuelta'!CQ8+'2º Vuelta'!CY8+'2º Vuelta'!DG8+'2º Vuelta'!DO8+'2º Vuelta'!DW8+'2º Vuelta'!EE8</f>
        <v>0</v>
      </c>
      <c r="I45" s="8">
        <f>'2º Vuelta'!H8+'2º Vuelta'!P8+'2º Vuelta'!X8+'2º Vuelta'!AF8+'2º Vuelta'!AN8+'2º Vuelta'!AV8+'2º Vuelta'!BD8+'2º Vuelta'!BL8+'2º Vuelta'!BT8+'2º Vuelta'!CB8+'2º Vuelta'!CJ8+'2º Vuelta'!CR8+'2º Vuelta'!CZ8+'2º Vuelta'!DH8+'2º Vuelta'!DP8+'2º Vuelta'!DX8+'2º Vuelta'!EF8</f>
        <v>0</v>
      </c>
    </row>
    <row r="46" spans="3:9" ht="19" x14ac:dyDescent="0.25">
      <c r="C46" s="6" t="s">
        <v>14</v>
      </c>
      <c r="D46" s="7">
        <f>'2º Vuelta'!C9+'2º Vuelta'!K9+'2º Vuelta'!S9+'2º Vuelta'!AA9+'2º Vuelta'!AI9+'2º Vuelta'!AQ9+'2º Vuelta'!AY9+'2º Vuelta'!BG9+'2º Vuelta'!BO9+'2º Vuelta'!BW9+'2º Vuelta'!CE9+'2º Vuelta'!CM9+'2º Vuelta'!CU9+'2º Vuelta'!DC9+'2º Vuelta'!DK9+'2º Vuelta'!DS9+'2º Vuelta'!EA9</f>
        <v>0</v>
      </c>
      <c r="E46" s="7">
        <f>'2º Vuelta'!D9+'2º Vuelta'!L9+'2º Vuelta'!T9+'2º Vuelta'!AB9+'2º Vuelta'!AJ9+'2º Vuelta'!AR9+'2º Vuelta'!AZ9+'2º Vuelta'!BH9+'2º Vuelta'!BP9+'2º Vuelta'!BX9+'2º Vuelta'!CF9+'2º Vuelta'!CN9+'2º Vuelta'!CV9+'2º Vuelta'!DD9+'2º Vuelta'!DL9+'2º Vuelta'!DT9+'2º Vuelta'!EB9</f>
        <v>0</v>
      </c>
      <c r="F46" s="7">
        <f>'2º Vuelta'!E9+'2º Vuelta'!M9+'2º Vuelta'!U9+'2º Vuelta'!AC9+'2º Vuelta'!AK9+'2º Vuelta'!AS9+'2º Vuelta'!BA9+'2º Vuelta'!BI9+'2º Vuelta'!BQ9+'2º Vuelta'!BY9+'2º Vuelta'!CG9+'2º Vuelta'!CO9+'2º Vuelta'!CW9+'2º Vuelta'!DE9+'2º Vuelta'!DM9+'2º Vuelta'!DU9+'2º Vuelta'!EC9</f>
        <v>0</v>
      </c>
      <c r="G46" s="7">
        <f>'2º Vuelta'!F9+'2º Vuelta'!N9+'2º Vuelta'!V9+'2º Vuelta'!AD9+'2º Vuelta'!AL9+'2º Vuelta'!AT9+'2º Vuelta'!BB9+'2º Vuelta'!BJ9+'2º Vuelta'!BR9+'2º Vuelta'!BZ9+'2º Vuelta'!CH9+'2º Vuelta'!CP9+'2º Vuelta'!CX9+'2º Vuelta'!DF9+'2º Vuelta'!DN9+'2º Vuelta'!DV9+'2º Vuelta'!ED9</f>
        <v>0</v>
      </c>
      <c r="H46" s="7">
        <f>'2º Vuelta'!G9+'2º Vuelta'!O9+'2º Vuelta'!W9+'2º Vuelta'!AE9+'2º Vuelta'!AM9+'2º Vuelta'!AU9+'2º Vuelta'!BC9+'2º Vuelta'!BK9+'2º Vuelta'!BS9+'2º Vuelta'!CA9+'2º Vuelta'!CI9+'2º Vuelta'!CQ9+'2º Vuelta'!CY9+'2º Vuelta'!DG9+'2º Vuelta'!DO9+'2º Vuelta'!DW9+'2º Vuelta'!EE9</f>
        <v>0</v>
      </c>
      <c r="I46" s="8">
        <f>'2º Vuelta'!H9+'2º Vuelta'!P9+'2º Vuelta'!X9+'2º Vuelta'!AF9+'2º Vuelta'!AN9+'2º Vuelta'!AV9+'2º Vuelta'!BD9+'2º Vuelta'!BL9+'2º Vuelta'!BT9+'2º Vuelta'!CB9+'2º Vuelta'!CJ9+'2º Vuelta'!CR9+'2º Vuelta'!CZ9+'2º Vuelta'!DH9+'2º Vuelta'!DP9+'2º Vuelta'!DX9+'2º Vuelta'!EF9</f>
        <v>0</v>
      </c>
    </row>
    <row r="47" spans="3:9" ht="19" x14ac:dyDescent="0.25">
      <c r="C47" s="6" t="s">
        <v>15</v>
      </c>
      <c r="D47" s="7">
        <f>'2º Vuelta'!C10+'2º Vuelta'!K10+'2º Vuelta'!S10+'2º Vuelta'!AA10+'2º Vuelta'!AI10+'2º Vuelta'!AQ10+'2º Vuelta'!AY10+'2º Vuelta'!BG10+'2º Vuelta'!BO10+'2º Vuelta'!BW10+'2º Vuelta'!CE10+'2º Vuelta'!CM10+'2º Vuelta'!CU10+'2º Vuelta'!DC10+'2º Vuelta'!DK10+'2º Vuelta'!DS10+'2º Vuelta'!EA10</f>
        <v>0</v>
      </c>
      <c r="E47" s="7">
        <f>'2º Vuelta'!D10+'2º Vuelta'!L10+'2º Vuelta'!T10+'2º Vuelta'!AB10+'2º Vuelta'!AJ10+'2º Vuelta'!AR10+'2º Vuelta'!AZ10+'2º Vuelta'!BH10+'2º Vuelta'!BP10+'2º Vuelta'!BX10+'2º Vuelta'!CF10+'2º Vuelta'!CN10+'2º Vuelta'!CV10+'2º Vuelta'!DD10+'2º Vuelta'!DL10+'2º Vuelta'!DT10+'2º Vuelta'!EB10</f>
        <v>0</v>
      </c>
      <c r="F47" s="7">
        <f>'2º Vuelta'!E10+'2º Vuelta'!M10+'2º Vuelta'!U10+'2º Vuelta'!AC10+'2º Vuelta'!AK10+'2º Vuelta'!AS10+'2º Vuelta'!BA10+'2º Vuelta'!BI10+'2º Vuelta'!BQ10+'2º Vuelta'!BY10+'2º Vuelta'!CG10+'2º Vuelta'!CO10+'2º Vuelta'!CW10+'2º Vuelta'!DE10+'2º Vuelta'!DM10+'2º Vuelta'!DU10+'2º Vuelta'!EC10</f>
        <v>0</v>
      </c>
      <c r="G47" s="7">
        <f>'2º Vuelta'!F10+'2º Vuelta'!N10+'2º Vuelta'!V10+'2º Vuelta'!AD10+'2º Vuelta'!AL10+'2º Vuelta'!AT10+'2º Vuelta'!BB10+'2º Vuelta'!BJ10+'2º Vuelta'!BR10+'2º Vuelta'!BZ10+'2º Vuelta'!CH10+'2º Vuelta'!CP10+'2º Vuelta'!CX10+'2º Vuelta'!DF10+'2º Vuelta'!DN10+'2º Vuelta'!DV10+'2º Vuelta'!ED10</f>
        <v>0</v>
      </c>
      <c r="H47" s="7">
        <f>'2º Vuelta'!G10+'2º Vuelta'!O10+'2º Vuelta'!W10+'2º Vuelta'!AE10+'2º Vuelta'!AM10+'2º Vuelta'!AU10+'2º Vuelta'!BC10+'2º Vuelta'!BK10+'2º Vuelta'!BS10+'2º Vuelta'!CA10+'2º Vuelta'!CI10+'2º Vuelta'!CQ10+'2º Vuelta'!CY10+'2º Vuelta'!DG10+'2º Vuelta'!DO10+'2º Vuelta'!DW10+'2º Vuelta'!EE10</f>
        <v>0</v>
      </c>
      <c r="I47" s="8">
        <f>'2º Vuelta'!H10+'2º Vuelta'!P10+'2º Vuelta'!X10+'2º Vuelta'!AF10+'2º Vuelta'!AN10+'2º Vuelta'!AV10+'2º Vuelta'!BD10+'2º Vuelta'!BL10+'2º Vuelta'!BT10+'2º Vuelta'!CB10+'2º Vuelta'!CJ10+'2º Vuelta'!CR10+'2º Vuelta'!CZ10+'2º Vuelta'!DH10+'2º Vuelta'!DP10+'2º Vuelta'!DX10+'2º Vuelta'!EF10</f>
        <v>0</v>
      </c>
    </row>
    <row r="48" spans="3:9" ht="19" x14ac:dyDescent="0.25">
      <c r="C48" s="6" t="s">
        <v>16</v>
      </c>
      <c r="D48" s="7">
        <f>'2º Vuelta'!C11+'2º Vuelta'!K11+'2º Vuelta'!S11+'2º Vuelta'!AA11+'2º Vuelta'!AI11+'2º Vuelta'!AQ11+'2º Vuelta'!AY11+'2º Vuelta'!BG11+'2º Vuelta'!BO11+'2º Vuelta'!BW11+'2º Vuelta'!CE11+'2º Vuelta'!CM11+'2º Vuelta'!CU11+'2º Vuelta'!DC11+'2º Vuelta'!DK11+'2º Vuelta'!DS11+'2º Vuelta'!EA11</f>
        <v>0</v>
      </c>
      <c r="E48" s="7">
        <f>'2º Vuelta'!D11+'2º Vuelta'!L11+'2º Vuelta'!T11+'2º Vuelta'!AB11+'2º Vuelta'!AJ11+'2º Vuelta'!AR11+'2º Vuelta'!AZ11+'2º Vuelta'!BH11+'2º Vuelta'!BP11+'2º Vuelta'!BX11+'2º Vuelta'!CF11+'2º Vuelta'!CN11+'2º Vuelta'!CV11+'2º Vuelta'!DD11+'2º Vuelta'!DL11+'2º Vuelta'!DT11+'2º Vuelta'!EB11</f>
        <v>0</v>
      </c>
      <c r="F48" s="7">
        <f>'2º Vuelta'!E11+'2º Vuelta'!M11+'2º Vuelta'!U11+'2º Vuelta'!AC11+'2º Vuelta'!AK11+'2º Vuelta'!AS11+'2º Vuelta'!BA11+'2º Vuelta'!BI11+'2º Vuelta'!BQ11+'2º Vuelta'!BY11+'2º Vuelta'!CG11+'2º Vuelta'!CO11+'2º Vuelta'!CW11+'2º Vuelta'!DE11+'2º Vuelta'!DM11+'2º Vuelta'!DU11+'2º Vuelta'!EC11</f>
        <v>0</v>
      </c>
      <c r="G48" s="7">
        <f>'2º Vuelta'!F11+'2º Vuelta'!N11+'2º Vuelta'!V11+'2º Vuelta'!AD11+'2º Vuelta'!AL11+'2º Vuelta'!AT11+'2º Vuelta'!BB11+'2º Vuelta'!BJ11+'2º Vuelta'!BR11+'2º Vuelta'!BZ11+'2º Vuelta'!CH11+'2º Vuelta'!CP11+'2º Vuelta'!CX11+'2º Vuelta'!DF11+'2º Vuelta'!DN11+'2º Vuelta'!DV11+'2º Vuelta'!ED11</f>
        <v>0</v>
      </c>
      <c r="H48" s="7">
        <f>'2º Vuelta'!G11+'2º Vuelta'!O11+'2º Vuelta'!W11+'2º Vuelta'!AE11+'2º Vuelta'!AM11+'2º Vuelta'!AU11+'2º Vuelta'!BC11+'2º Vuelta'!BK11+'2º Vuelta'!BS11+'2º Vuelta'!CA11+'2º Vuelta'!CI11+'2º Vuelta'!CQ11+'2º Vuelta'!CY11+'2º Vuelta'!DG11+'2º Vuelta'!DO11+'2º Vuelta'!DW11+'2º Vuelta'!EE11</f>
        <v>0</v>
      </c>
      <c r="I48" s="8">
        <f>'2º Vuelta'!H11+'2º Vuelta'!P11+'2º Vuelta'!X11+'2º Vuelta'!AF11+'2º Vuelta'!AN11+'2º Vuelta'!AV11+'2º Vuelta'!BD11+'2º Vuelta'!BL11+'2º Vuelta'!BT11+'2º Vuelta'!CB11+'2º Vuelta'!CJ11+'2º Vuelta'!CR11+'2º Vuelta'!CZ11+'2º Vuelta'!DH11+'2º Vuelta'!DP11+'2º Vuelta'!DX11+'2º Vuelta'!EF11</f>
        <v>0</v>
      </c>
    </row>
    <row r="49" spans="3:9" ht="19" x14ac:dyDescent="0.25">
      <c r="C49" s="6" t="s">
        <v>17</v>
      </c>
      <c r="D49" s="7">
        <f>'2º Vuelta'!C12+'2º Vuelta'!K12+'2º Vuelta'!S12+'2º Vuelta'!AA12+'2º Vuelta'!AI12+'2º Vuelta'!AQ12+'2º Vuelta'!AY12+'2º Vuelta'!BG12+'2º Vuelta'!BO12+'2º Vuelta'!BW12+'2º Vuelta'!CE12+'2º Vuelta'!CM12+'2º Vuelta'!CU12+'2º Vuelta'!DC12+'2º Vuelta'!DK12+'2º Vuelta'!DS12+'2º Vuelta'!EA12</f>
        <v>0</v>
      </c>
      <c r="E49" s="7">
        <f>'2º Vuelta'!D12+'2º Vuelta'!L12+'2º Vuelta'!T12+'2º Vuelta'!AB12+'2º Vuelta'!AJ12+'2º Vuelta'!AR12+'2º Vuelta'!AZ12+'2º Vuelta'!BH12+'2º Vuelta'!BP12+'2º Vuelta'!BX12+'2º Vuelta'!CF12+'2º Vuelta'!CN12+'2º Vuelta'!CV12+'2º Vuelta'!DD12+'2º Vuelta'!DL12+'2º Vuelta'!DT12+'2º Vuelta'!EB12</f>
        <v>0</v>
      </c>
      <c r="F49" s="7">
        <f>'2º Vuelta'!E12+'2º Vuelta'!M12+'2º Vuelta'!U12+'2º Vuelta'!AC12+'2º Vuelta'!AK12+'2º Vuelta'!AS12+'2º Vuelta'!BA12+'2º Vuelta'!BI12+'2º Vuelta'!BQ12+'2º Vuelta'!BY12+'2º Vuelta'!CG12+'2º Vuelta'!CO12+'2º Vuelta'!CW12+'2º Vuelta'!DE12+'2º Vuelta'!DM12+'2º Vuelta'!DU12+'2º Vuelta'!EC12</f>
        <v>0</v>
      </c>
      <c r="G49" s="7">
        <f>'2º Vuelta'!F12+'2º Vuelta'!N12+'2º Vuelta'!V12+'2º Vuelta'!AD12+'2º Vuelta'!AL12+'2º Vuelta'!AT12+'2º Vuelta'!BB12+'2º Vuelta'!BJ12+'2º Vuelta'!BR12+'2º Vuelta'!BZ12+'2º Vuelta'!CH12+'2º Vuelta'!CP12+'2º Vuelta'!CX12+'2º Vuelta'!DF12+'2º Vuelta'!DN12+'2º Vuelta'!DV12+'2º Vuelta'!ED12</f>
        <v>0</v>
      </c>
      <c r="H49" s="7">
        <f>'2º Vuelta'!G12+'2º Vuelta'!O12+'2º Vuelta'!W12+'2º Vuelta'!AE12+'2º Vuelta'!AM12+'2º Vuelta'!AU12+'2º Vuelta'!BC12+'2º Vuelta'!BK12+'2º Vuelta'!BS12+'2º Vuelta'!CA12+'2º Vuelta'!CI12+'2º Vuelta'!CQ12+'2º Vuelta'!CY12+'2º Vuelta'!DG12+'2º Vuelta'!DO12+'2º Vuelta'!DW12+'2º Vuelta'!EE12</f>
        <v>0</v>
      </c>
      <c r="I49" s="8">
        <f>'2º Vuelta'!H12+'2º Vuelta'!P12+'2º Vuelta'!X12+'2º Vuelta'!AF12+'2º Vuelta'!AN12+'2º Vuelta'!AV12+'2º Vuelta'!BD12+'2º Vuelta'!BL12+'2º Vuelta'!BT12+'2º Vuelta'!CB12+'2º Vuelta'!CJ12+'2º Vuelta'!CR12+'2º Vuelta'!CZ12+'2º Vuelta'!DH12+'2º Vuelta'!DP12+'2º Vuelta'!DX12+'2º Vuelta'!EF12</f>
        <v>0</v>
      </c>
    </row>
    <row r="50" spans="3:9" ht="19" x14ac:dyDescent="0.25">
      <c r="C50" s="6" t="s">
        <v>18</v>
      </c>
      <c r="D50" s="7">
        <f>'2º Vuelta'!C13+'2º Vuelta'!K13+'2º Vuelta'!S13+'2º Vuelta'!AA13+'2º Vuelta'!AI13+'2º Vuelta'!AQ13+'2º Vuelta'!AY13+'2º Vuelta'!BG13+'2º Vuelta'!BO13+'2º Vuelta'!BW13+'2º Vuelta'!CE13+'2º Vuelta'!CM13+'2º Vuelta'!CU13+'2º Vuelta'!DC13+'2º Vuelta'!DK13+'2º Vuelta'!DS13+'2º Vuelta'!EA13</f>
        <v>0</v>
      </c>
      <c r="E50" s="7">
        <f>'2º Vuelta'!D13+'2º Vuelta'!L13+'2º Vuelta'!T13+'2º Vuelta'!AB13+'2º Vuelta'!AJ13+'2º Vuelta'!AR13+'2º Vuelta'!AZ13+'2º Vuelta'!BH13+'2º Vuelta'!BP13+'2º Vuelta'!BX13+'2º Vuelta'!CF13+'2º Vuelta'!CN13+'2º Vuelta'!CV13+'2º Vuelta'!DD13+'2º Vuelta'!DL13+'2º Vuelta'!DT13+'2º Vuelta'!EB13</f>
        <v>0</v>
      </c>
      <c r="F50" s="7">
        <f>'2º Vuelta'!E13+'2º Vuelta'!M13+'2º Vuelta'!U13+'2º Vuelta'!AC13+'2º Vuelta'!AK13+'2º Vuelta'!AS13+'2º Vuelta'!BA13+'2º Vuelta'!BI13+'2º Vuelta'!BQ13+'2º Vuelta'!BY13+'2º Vuelta'!CG13+'2º Vuelta'!CO13+'2º Vuelta'!CW13+'2º Vuelta'!DE13+'2º Vuelta'!DM13+'2º Vuelta'!DU13+'2º Vuelta'!EC13</f>
        <v>0</v>
      </c>
      <c r="G50" s="7">
        <f>'2º Vuelta'!F13+'2º Vuelta'!N13+'2º Vuelta'!V13+'2º Vuelta'!AD13+'2º Vuelta'!AL13+'2º Vuelta'!AT13+'2º Vuelta'!BB13+'2º Vuelta'!BJ13+'2º Vuelta'!BR13+'2º Vuelta'!BZ13+'2º Vuelta'!CH13+'2º Vuelta'!CP13+'2º Vuelta'!CX13+'2º Vuelta'!DF13+'2º Vuelta'!DN13+'2º Vuelta'!DV13+'2º Vuelta'!ED13</f>
        <v>0</v>
      </c>
      <c r="H50" s="7">
        <f>'2º Vuelta'!G13+'2º Vuelta'!O13+'2º Vuelta'!W13+'2º Vuelta'!AE13+'2º Vuelta'!AM13+'2º Vuelta'!AU13+'2º Vuelta'!BC13+'2º Vuelta'!BK13+'2º Vuelta'!BS13+'2º Vuelta'!CA13+'2º Vuelta'!CI13+'2º Vuelta'!CQ13+'2º Vuelta'!CY13+'2º Vuelta'!DG13+'2º Vuelta'!DO13+'2º Vuelta'!DW13+'2º Vuelta'!EE13</f>
        <v>0</v>
      </c>
      <c r="I50" s="8">
        <f>'2º Vuelta'!H13+'2º Vuelta'!P13+'2º Vuelta'!X13+'2º Vuelta'!AF13+'2º Vuelta'!AN13+'2º Vuelta'!AV13+'2º Vuelta'!BD13+'2º Vuelta'!BL13+'2º Vuelta'!BT13+'2º Vuelta'!CB13+'2º Vuelta'!CJ13+'2º Vuelta'!CR13+'2º Vuelta'!CZ13+'2º Vuelta'!DH13+'2º Vuelta'!DP13+'2º Vuelta'!DX13+'2º Vuelta'!EF13</f>
        <v>0</v>
      </c>
    </row>
    <row r="51" spans="3:9" ht="19" x14ac:dyDescent="0.25">
      <c r="C51" s="6" t="s">
        <v>19</v>
      </c>
      <c r="D51" s="7">
        <f>'2º Vuelta'!C14+'2º Vuelta'!K14+'2º Vuelta'!S14+'2º Vuelta'!AA14+'2º Vuelta'!AI14+'2º Vuelta'!AQ14+'2º Vuelta'!AY14+'2º Vuelta'!BG14+'2º Vuelta'!BO14+'2º Vuelta'!BW14+'2º Vuelta'!CE14+'2º Vuelta'!CM14+'2º Vuelta'!CU14+'2º Vuelta'!DC14+'2º Vuelta'!DK14+'2º Vuelta'!DS14+'2º Vuelta'!EA14</f>
        <v>0</v>
      </c>
      <c r="E51" s="7">
        <f>'2º Vuelta'!D14+'2º Vuelta'!L14+'2º Vuelta'!T14+'2º Vuelta'!AB14+'2º Vuelta'!AJ14+'2º Vuelta'!AR14+'2º Vuelta'!AZ14+'2º Vuelta'!BH14+'2º Vuelta'!BP14+'2º Vuelta'!BX14+'2º Vuelta'!CF14+'2º Vuelta'!CN14+'2º Vuelta'!CV14+'2º Vuelta'!DD14+'2º Vuelta'!DL14+'2º Vuelta'!DT14+'2º Vuelta'!EB14</f>
        <v>0</v>
      </c>
      <c r="F51" s="7">
        <f>'2º Vuelta'!E14+'2º Vuelta'!M14+'2º Vuelta'!U14+'2º Vuelta'!AC14+'2º Vuelta'!AK14+'2º Vuelta'!AS14+'2º Vuelta'!BA14+'2º Vuelta'!BI14+'2º Vuelta'!BQ14+'2º Vuelta'!BY14+'2º Vuelta'!CG14+'2º Vuelta'!CO14+'2º Vuelta'!CW14+'2º Vuelta'!DE14+'2º Vuelta'!DM14+'2º Vuelta'!DU14+'2º Vuelta'!EC14</f>
        <v>0</v>
      </c>
      <c r="G51" s="7">
        <f>'2º Vuelta'!F14+'2º Vuelta'!N14+'2º Vuelta'!V14+'2º Vuelta'!AD14+'2º Vuelta'!AL14+'2º Vuelta'!AT14+'2º Vuelta'!BB14+'2º Vuelta'!BJ14+'2º Vuelta'!BR14+'2º Vuelta'!BZ14+'2º Vuelta'!CH14+'2º Vuelta'!CP14+'2º Vuelta'!CX14+'2º Vuelta'!DF14+'2º Vuelta'!DN14+'2º Vuelta'!DV14+'2º Vuelta'!ED14</f>
        <v>0</v>
      </c>
      <c r="H51" s="7">
        <f>'2º Vuelta'!G14+'2º Vuelta'!O14+'2º Vuelta'!W14+'2º Vuelta'!AE14+'2º Vuelta'!AM14+'2º Vuelta'!AU14+'2º Vuelta'!BC14+'2º Vuelta'!BK14+'2º Vuelta'!BS14+'2º Vuelta'!CA14+'2º Vuelta'!CI14+'2º Vuelta'!CQ14+'2º Vuelta'!CY14+'2º Vuelta'!DG14+'2º Vuelta'!DO14+'2º Vuelta'!DW14+'2º Vuelta'!EE14</f>
        <v>0</v>
      </c>
      <c r="I51" s="8">
        <f>'2º Vuelta'!H14+'2º Vuelta'!P14+'2º Vuelta'!X14+'2º Vuelta'!AF14+'2º Vuelta'!AN14+'2º Vuelta'!AV14+'2º Vuelta'!BD14+'2º Vuelta'!BL14+'2º Vuelta'!BT14+'2º Vuelta'!CB14+'2º Vuelta'!CJ14+'2º Vuelta'!CR14+'2º Vuelta'!CZ14+'2º Vuelta'!DH14+'2º Vuelta'!DP14+'2º Vuelta'!DX14+'2º Vuelta'!EF14</f>
        <v>0</v>
      </c>
    </row>
    <row r="52" spans="3:9" ht="19" x14ac:dyDescent="0.25">
      <c r="C52" s="6" t="s">
        <v>20</v>
      </c>
      <c r="D52" s="7">
        <f>'2º Vuelta'!C15+'2º Vuelta'!K15+'2º Vuelta'!S15+'2º Vuelta'!AA15+'2º Vuelta'!AI15+'2º Vuelta'!AQ15+'2º Vuelta'!AY15+'2º Vuelta'!BG15+'2º Vuelta'!BO15+'2º Vuelta'!BW15+'2º Vuelta'!CE15+'2º Vuelta'!CM15+'2º Vuelta'!CU15+'2º Vuelta'!DC15+'2º Vuelta'!DK15+'2º Vuelta'!DS15+'2º Vuelta'!EA15</f>
        <v>0</v>
      </c>
      <c r="E52" s="7">
        <f>'2º Vuelta'!D15+'2º Vuelta'!L15+'2º Vuelta'!T15+'2º Vuelta'!AB15+'2º Vuelta'!AJ15+'2º Vuelta'!AR15+'2º Vuelta'!AZ15+'2º Vuelta'!BH15+'2º Vuelta'!BP15+'2º Vuelta'!BX15+'2º Vuelta'!CF15+'2º Vuelta'!CN15+'2º Vuelta'!CV15+'2º Vuelta'!DD15+'2º Vuelta'!DL15+'2º Vuelta'!DT15+'2º Vuelta'!EB15</f>
        <v>0</v>
      </c>
      <c r="F52" s="7">
        <f>'2º Vuelta'!E15+'2º Vuelta'!M15+'2º Vuelta'!U15+'2º Vuelta'!AC15+'2º Vuelta'!AK15+'2º Vuelta'!AS15+'2º Vuelta'!BA15+'2º Vuelta'!BI15+'2º Vuelta'!BQ15+'2º Vuelta'!BY15+'2º Vuelta'!CG15+'2º Vuelta'!CO15+'2º Vuelta'!CW15+'2º Vuelta'!DE15+'2º Vuelta'!DM15+'2º Vuelta'!DU15+'2º Vuelta'!EC15</f>
        <v>0</v>
      </c>
      <c r="G52" s="7">
        <f>'2º Vuelta'!F15+'2º Vuelta'!N15+'2º Vuelta'!V15+'2º Vuelta'!AD15+'2º Vuelta'!AL15+'2º Vuelta'!AT15+'2º Vuelta'!BB15+'2º Vuelta'!BJ15+'2º Vuelta'!BR15+'2º Vuelta'!BZ15+'2º Vuelta'!CH15+'2º Vuelta'!CP15+'2º Vuelta'!CX15+'2º Vuelta'!DF15+'2º Vuelta'!DN15+'2º Vuelta'!DV15+'2º Vuelta'!ED15</f>
        <v>0</v>
      </c>
      <c r="H52" s="7">
        <f>'2º Vuelta'!G15+'2º Vuelta'!O15+'2º Vuelta'!W15+'2º Vuelta'!AE15+'2º Vuelta'!AM15+'2º Vuelta'!AU15+'2º Vuelta'!BC15+'2º Vuelta'!BK15+'2º Vuelta'!BS15+'2º Vuelta'!CA15+'2º Vuelta'!CI15+'2º Vuelta'!CQ15+'2º Vuelta'!CY15+'2º Vuelta'!DG15+'2º Vuelta'!DO15+'2º Vuelta'!DW15+'2º Vuelta'!EE15</f>
        <v>0</v>
      </c>
      <c r="I52" s="8">
        <f>'2º Vuelta'!H15+'2º Vuelta'!P15+'2º Vuelta'!X15+'2º Vuelta'!AF15+'2º Vuelta'!AN15+'2º Vuelta'!AV15+'2º Vuelta'!BD15+'2º Vuelta'!BL15+'2º Vuelta'!BT15+'2º Vuelta'!CB15+'2º Vuelta'!CJ15+'2º Vuelta'!CR15+'2º Vuelta'!CZ15+'2º Vuelta'!DH15+'2º Vuelta'!DP15+'2º Vuelta'!DX15+'2º Vuelta'!EF15</f>
        <v>0</v>
      </c>
    </row>
    <row r="53" spans="3:9" ht="19" x14ac:dyDescent="0.25">
      <c r="C53" s="6" t="s">
        <v>21</v>
      </c>
      <c r="D53" s="7">
        <f>'2º Vuelta'!C16+'2º Vuelta'!K16+'2º Vuelta'!S16+'2º Vuelta'!AA16+'2º Vuelta'!AI16+'2º Vuelta'!AQ16+'2º Vuelta'!AY16+'2º Vuelta'!BG16+'2º Vuelta'!BO16+'2º Vuelta'!BW16+'2º Vuelta'!CE16+'2º Vuelta'!CM16+'2º Vuelta'!CU16+'2º Vuelta'!DC16+'2º Vuelta'!DK16+'2º Vuelta'!DS16+'2º Vuelta'!EA16</f>
        <v>0</v>
      </c>
      <c r="E53" s="7">
        <f>'2º Vuelta'!D16+'2º Vuelta'!L16+'2º Vuelta'!T16+'2º Vuelta'!AB16+'2º Vuelta'!AJ16+'2º Vuelta'!AR16+'2º Vuelta'!AZ16+'2º Vuelta'!BH16+'2º Vuelta'!BP16+'2º Vuelta'!BX16+'2º Vuelta'!CF16+'2º Vuelta'!CN16+'2º Vuelta'!CV16+'2º Vuelta'!DD16+'2º Vuelta'!DL16+'2º Vuelta'!DT16+'2º Vuelta'!EB16</f>
        <v>0</v>
      </c>
      <c r="F53" s="7">
        <f>'2º Vuelta'!E16+'2º Vuelta'!M16+'2º Vuelta'!U16+'2º Vuelta'!AC16+'2º Vuelta'!AK16+'2º Vuelta'!AS16+'2º Vuelta'!BA16+'2º Vuelta'!BI16+'2º Vuelta'!BQ16+'2º Vuelta'!BY16+'2º Vuelta'!CG16+'2º Vuelta'!CO16+'2º Vuelta'!CW16+'2º Vuelta'!DE16+'2º Vuelta'!DM16+'2º Vuelta'!DU16+'2º Vuelta'!EC16</f>
        <v>0</v>
      </c>
      <c r="G53" s="7">
        <f>'2º Vuelta'!F16+'2º Vuelta'!N16+'2º Vuelta'!V16+'2º Vuelta'!AD16+'2º Vuelta'!AL16+'2º Vuelta'!AT16+'2º Vuelta'!BB16+'2º Vuelta'!BJ16+'2º Vuelta'!BR16+'2º Vuelta'!BZ16+'2º Vuelta'!CH16+'2º Vuelta'!CP16+'2º Vuelta'!CX16+'2º Vuelta'!DF16+'2º Vuelta'!DN16+'2º Vuelta'!DV16+'2º Vuelta'!ED16</f>
        <v>0</v>
      </c>
      <c r="H53" s="7">
        <f>'2º Vuelta'!G16+'2º Vuelta'!O16+'2º Vuelta'!W16+'2º Vuelta'!AE16+'2º Vuelta'!AM16+'2º Vuelta'!AU16+'2º Vuelta'!BC16+'2º Vuelta'!BK16+'2º Vuelta'!BS16+'2º Vuelta'!CA16+'2º Vuelta'!CI16+'2º Vuelta'!CQ16+'2º Vuelta'!CY16+'2º Vuelta'!DG16+'2º Vuelta'!DO16+'2º Vuelta'!DW16+'2º Vuelta'!EE16</f>
        <v>0</v>
      </c>
      <c r="I53" s="8">
        <f>'2º Vuelta'!H16+'2º Vuelta'!P16+'2º Vuelta'!X16+'2º Vuelta'!AF16+'2º Vuelta'!AN16+'2º Vuelta'!AV16+'2º Vuelta'!BD16+'2º Vuelta'!BL16+'2º Vuelta'!BT16+'2º Vuelta'!CB16+'2º Vuelta'!CJ16+'2º Vuelta'!CR16+'2º Vuelta'!CZ16+'2º Vuelta'!DH16+'2º Vuelta'!DP16+'2º Vuelta'!DX16+'2º Vuelta'!EF16</f>
        <v>0</v>
      </c>
    </row>
    <row r="54" spans="3:9" ht="19" x14ac:dyDescent="0.25">
      <c r="C54" s="6" t="s">
        <v>22</v>
      </c>
      <c r="D54" s="7">
        <f>'2º Vuelta'!C17+'2º Vuelta'!K17+'2º Vuelta'!S17+'2º Vuelta'!AA17+'2º Vuelta'!AI17+'2º Vuelta'!AQ17+'2º Vuelta'!AY17+'2º Vuelta'!BG17+'2º Vuelta'!BO17+'2º Vuelta'!BW17+'2º Vuelta'!CE17+'2º Vuelta'!CM17+'2º Vuelta'!CU17+'2º Vuelta'!DC17+'2º Vuelta'!DK17+'2º Vuelta'!DS17+'2º Vuelta'!EA17</f>
        <v>0</v>
      </c>
      <c r="E54" s="7">
        <f>'2º Vuelta'!D17+'2º Vuelta'!L17+'2º Vuelta'!T17+'2º Vuelta'!AB17+'2º Vuelta'!AJ17+'2º Vuelta'!AR17+'2º Vuelta'!AZ17+'2º Vuelta'!BH17+'2º Vuelta'!BP17+'2º Vuelta'!BX17+'2º Vuelta'!CF17+'2º Vuelta'!CN17+'2º Vuelta'!CV17+'2º Vuelta'!DD17+'2º Vuelta'!DL17+'2º Vuelta'!DT17+'2º Vuelta'!EB17</f>
        <v>0</v>
      </c>
      <c r="F54" s="7">
        <f>'2º Vuelta'!E17+'2º Vuelta'!M17+'2º Vuelta'!U17+'2º Vuelta'!AC17+'2º Vuelta'!AK17+'2º Vuelta'!AS17+'2º Vuelta'!BA17+'2º Vuelta'!BI17+'2º Vuelta'!BQ17+'2º Vuelta'!BY17+'2º Vuelta'!CG17+'2º Vuelta'!CO17+'2º Vuelta'!CW17+'2º Vuelta'!DE17+'2º Vuelta'!DM17+'2º Vuelta'!DU17+'2º Vuelta'!EC17</f>
        <v>0</v>
      </c>
      <c r="G54" s="7">
        <f>'2º Vuelta'!F17+'2º Vuelta'!N17+'2º Vuelta'!V17+'2º Vuelta'!AD17+'2º Vuelta'!AL17+'2º Vuelta'!AT17+'2º Vuelta'!BB17+'2º Vuelta'!BJ17+'2º Vuelta'!BR17+'2º Vuelta'!BZ17+'2º Vuelta'!CH17+'2º Vuelta'!CP17+'2º Vuelta'!CX17+'2º Vuelta'!DF17+'2º Vuelta'!DN17+'2º Vuelta'!DV17+'2º Vuelta'!ED17</f>
        <v>0</v>
      </c>
      <c r="H54" s="7">
        <f>'2º Vuelta'!G17+'2º Vuelta'!O17+'2º Vuelta'!W17+'2º Vuelta'!AE17+'2º Vuelta'!AM17+'2º Vuelta'!AU17+'2º Vuelta'!BC17+'2º Vuelta'!BK17+'2º Vuelta'!BS17+'2º Vuelta'!CA17+'2º Vuelta'!CI17+'2º Vuelta'!CQ17+'2º Vuelta'!CY17+'2º Vuelta'!DG17+'2º Vuelta'!DO17+'2º Vuelta'!DW17+'2º Vuelta'!EE17</f>
        <v>0</v>
      </c>
      <c r="I54" s="8">
        <f>'2º Vuelta'!H17+'2º Vuelta'!P17+'2º Vuelta'!X17+'2º Vuelta'!AF17+'2º Vuelta'!AN17+'2º Vuelta'!AV17+'2º Vuelta'!BD17+'2º Vuelta'!BL17+'2º Vuelta'!BT17+'2º Vuelta'!CB17+'2º Vuelta'!CJ17+'2º Vuelta'!CR17+'2º Vuelta'!CZ17+'2º Vuelta'!DH17+'2º Vuelta'!DP17+'2º Vuelta'!DX17+'2º Vuelta'!EF17</f>
        <v>0</v>
      </c>
    </row>
    <row r="55" spans="3:9" ht="19" x14ac:dyDescent="0.25">
      <c r="C55" s="6" t="s">
        <v>23</v>
      </c>
      <c r="D55" s="7">
        <f>'2º Vuelta'!C18+'2º Vuelta'!K18+'2º Vuelta'!S18+'2º Vuelta'!AA18+'2º Vuelta'!AI18+'2º Vuelta'!AQ18+'2º Vuelta'!AY18+'2º Vuelta'!BG18+'2º Vuelta'!BO18+'2º Vuelta'!BW18+'2º Vuelta'!CE18+'2º Vuelta'!CM18+'2º Vuelta'!CU18+'2º Vuelta'!DC18+'2º Vuelta'!DK18+'2º Vuelta'!DS18+'2º Vuelta'!EA18</f>
        <v>0</v>
      </c>
      <c r="E55" s="7">
        <f>'2º Vuelta'!D18+'2º Vuelta'!L18+'2º Vuelta'!T18+'2º Vuelta'!AB18+'2º Vuelta'!AJ18+'2º Vuelta'!AR18+'2º Vuelta'!AZ18+'2º Vuelta'!BH18+'2º Vuelta'!BP18+'2º Vuelta'!BX18+'2º Vuelta'!CF18+'2º Vuelta'!CN18+'2º Vuelta'!CV18+'2º Vuelta'!DD18+'2º Vuelta'!DL18+'2º Vuelta'!DT18+'2º Vuelta'!EB18</f>
        <v>0</v>
      </c>
      <c r="F55" s="7">
        <f>'2º Vuelta'!E18+'2º Vuelta'!M18+'2º Vuelta'!U18+'2º Vuelta'!AC18+'2º Vuelta'!AK18+'2º Vuelta'!AS18+'2º Vuelta'!BA18+'2º Vuelta'!BI18+'2º Vuelta'!BQ18+'2º Vuelta'!BY18+'2º Vuelta'!CG18+'2º Vuelta'!CO18+'2º Vuelta'!CW18+'2º Vuelta'!DE18+'2º Vuelta'!DM18+'2º Vuelta'!DU18+'2º Vuelta'!EC18</f>
        <v>0</v>
      </c>
      <c r="G55" s="7">
        <f>'2º Vuelta'!F18+'2º Vuelta'!N18+'2º Vuelta'!V18+'2º Vuelta'!AD18+'2º Vuelta'!AL18+'2º Vuelta'!AT18+'2º Vuelta'!BB18+'2º Vuelta'!BJ18+'2º Vuelta'!BR18+'2º Vuelta'!BZ18+'2º Vuelta'!CH18+'2º Vuelta'!CP18+'2º Vuelta'!CX18+'2º Vuelta'!DF18+'2º Vuelta'!DN18+'2º Vuelta'!DV18+'2º Vuelta'!ED18</f>
        <v>0</v>
      </c>
      <c r="H55" s="7">
        <f>'2º Vuelta'!G18+'2º Vuelta'!O18+'2º Vuelta'!W18+'2º Vuelta'!AE18+'2º Vuelta'!AM18+'2º Vuelta'!AU18+'2º Vuelta'!BC18+'2º Vuelta'!BK18+'2º Vuelta'!BS18+'2º Vuelta'!CA18+'2º Vuelta'!CI18+'2º Vuelta'!CQ18+'2º Vuelta'!CY18+'2º Vuelta'!DG18+'2º Vuelta'!DO18+'2º Vuelta'!DW18+'2º Vuelta'!EE18</f>
        <v>0</v>
      </c>
      <c r="I55" s="8">
        <f>'2º Vuelta'!H18+'2º Vuelta'!P18+'2º Vuelta'!X18+'2º Vuelta'!AF18+'2º Vuelta'!AN18+'2º Vuelta'!AV18+'2º Vuelta'!BD18+'2º Vuelta'!BL18+'2º Vuelta'!BT18+'2º Vuelta'!CB18+'2º Vuelta'!CJ18+'2º Vuelta'!CR18+'2º Vuelta'!CZ18+'2º Vuelta'!DH18+'2º Vuelta'!DP18+'2º Vuelta'!DX18+'2º Vuelta'!EF18</f>
        <v>0</v>
      </c>
    </row>
    <row r="56" spans="3:9" ht="19" x14ac:dyDescent="0.25">
      <c r="C56" s="6" t="s">
        <v>24</v>
      </c>
      <c r="D56" s="7">
        <f>'2º Vuelta'!C19+'2º Vuelta'!K19+'2º Vuelta'!S19+'2º Vuelta'!AA19+'2º Vuelta'!AI19+'2º Vuelta'!AQ19+'2º Vuelta'!AY19+'2º Vuelta'!BG19+'2º Vuelta'!BO19+'2º Vuelta'!BW19+'2º Vuelta'!CE19+'2º Vuelta'!CM19+'2º Vuelta'!CU19+'2º Vuelta'!DC19+'2º Vuelta'!DK19+'2º Vuelta'!DS19+'2º Vuelta'!EA19</f>
        <v>0</v>
      </c>
      <c r="E56" s="7">
        <f>'2º Vuelta'!D19+'2º Vuelta'!L19+'2º Vuelta'!T19+'2º Vuelta'!AB19+'2º Vuelta'!AJ19+'2º Vuelta'!AR19+'2º Vuelta'!AZ19+'2º Vuelta'!BH19+'2º Vuelta'!BP19+'2º Vuelta'!BX19+'2º Vuelta'!CF19+'2º Vuelta'!CN19+'2º Vuelta'!CV19+'2º Vuelta'!DD19+'2º Vuelta'!DL19+'2º Vuelta'!DT19+'2º Vuelta'!EB19</f>
        <v>0</v>
      </c>
      <c r="F56" s="7">
        <f>'2º Vuelta'!E19+'2º Vuelta'!M19+'2º Vuelta'!U19+'2º Vuelta'!AC19+'2º Vuelta'!AK19+'2º Vuelta'!AS19+'2º Vuelta'!BA19+'2º Vuelta'!BI19+'2º Vuelta'!BQ19+'2º Vuelta'!BY19+'2º Vuelta'!CG19+'2º Vuelta'!CO19+'2º Vuelta'!CW19+'2º Vuelta'!DE19+'2º Vuelta'!DM19+'2º Vuelta'!DU19+'2º Vuelta'!EC19</f>
        <v>0</v>
      </c>
      <c r="G56" s="7">
        <f>'2º Vuelta'!F19+'2º Vuelta'!N19+'2º Vuelta'!V19+'2º Vuelta'!AD19+'2º Vuelta'!AL19+'2º Vuelta'!AT19+'2º Vuelta'!BB19+'2º Vuelta'!BJ19+'2º Vuelta'!BR19+'2º Vuelta'!BZ19+'2º Vuelta'!CH19+'2º Vuelta'!CP19+'2º Vuelta'!CX19+'2º Vuelta'!DF19+'2º Vuelta'!DN19+'2º Vuelta'!DV19+'2º Vuelta'!ED19</f>
        <v>0</v>
      </c>
      <c r="H56" s="7">
        <f>'2º Vuelta'!G19+'2º Vuelta'!O19+'2º Vuelta'!W19+'2º Vuelta'!AE19+'2º Vuelta'!AM19+'2º Vuelta'!AU19+'2º Vuelta'!BC19+'2º Vuelta'!BK19+'2º Vuelta'!BS19+'2º Vuelta'!CA19+'2º Vuelta'!CI19+'2º Vuelta'!CQ19+'2º Vuelta'!CY19+'2º Vuelta'!DG19+'2º Vuelta'!DO19+'2º Vuelta'!DW19+'2º Vuelta'!EE19</f>
        <v>0</v>
      </c>
      <c r="I56" s="8">
        <f>'2º Vuelta'!H19+'2º Vuelta'!P19+'2º Vuelta'!X19+'2º Vuelta'!AF19+'2º Vuelta'!AN19+'2º Vuelta'!AV19+'2º Vuelta'!BD19+'2º Vuelta'!BL19+'2º Vuelta'!BT19+'2º Vuelta'!CB19+'2º Vuelta'!CJ19+'2º Vuelta'!CR19+'2º Vuelta'!CZ19+'2º Vuelta'!DH19+'2º Vuelta'!DP19+'2º Vuelta'!DX19+'2º Vuelta'!EF19</f>
        <v>0</v>
      </c>
    </row>
    <row r="57" spans="3:9" ht="19" x14ac:dyDescent="0.25">
      <c r="C57" s="6" t="s">
        <v>25</v>
      </c>
      <c r="D57" s="7">
        <f>'2º Vuelta'!C20+'2º Vuelta'!K20+'2º Vuelta'!S20+'2º Vuelta'!AA20+'2º Vuelta'!AI20+'2º Vuelta'!AQ20+'2º Vuelta'!AY20+'2º Vuelta'!BG20+'2º Vuelta'!BO20+'2º Vuelta'!BW20+'2º Vuelta'!CE20+'2º Vuelta'!CM20+'2º Vuelta'!CU20+'2º Vuelta'!DC20+'2º Vuelta'!DK20+'2º Vuelta'!DS20+'2º Vuelta'!EA20</f>
        <v>0</v>
      </c>
      <c r="E57" s="7">
        <f>'2º Vuelta'!D20+'2º Vuelta'!L20+'2º Vuelta'!T20+'2º Vuelta'!AB20+'2º Vuelta'!AJ20+'2º Vuelta'!AR20+'2º Vuelta'!AZ20+'2º Vuelta'!BH20+'2º Vuelta'!BP20+'2º Vuelta'!BX20+'2º Vuelta'!CF20+'2º Vuelta'!CN20+'2º Vuelta'!CV20+'2º Vuelta'!DD20+'2º Vuelta'!DL20+'2º Vuelta'!DT20+'2º Vuelta'!EB20</f>
        <v>0</v>
      </c>
      <c r="F57" s="7">
        <f>'2º Vuelta'!E20+'2º Vuelta'!M20+'2º Vuelta'!U20+'2º Vuelta'!AC20+'2º Vuelta'!AK20+'2º Vuelta'!AS20+'2º Vuelta'!BA20+'2º Vuelta'!BI20+'2º Vuelta'!BQ20+'2º Vuelta'!BY20+'2º Vuelta'!CG20+'2º Vuelta'!CO20+'2º Vuelta'!CW20+'2º Vuelta'!DE20+'2º Vuelta'!DM20+'2º Vuelta'!DU20+'2º Vuelta'!EC20</f>
        <v>0</v>
      </c>
      <c r="G57" s="7">
        <f>'2º Vuelta'!F20+'2º Vuelta'!N20+'2º Vuelta'!V20+'2º Vuelta'!AD20+'2º Vuelta'!AL20+'2º Vuelta'!AT20+'2º Vuelta'!BB20+'2º Vuelta'!BJ20+'2º Vuelta'!BR20+'2º Vuelta'!BZ20+'2º Vuelta'!CH20+'2º Vuelta'!CP20+'2º Vuelta'!CX20+'2º Vuelta'!DF20+'2º Vuelta'!DN20+'2º Vuelta'!DV20+'2º Vuelta'!ED20</f>
        <v>0</v>
      </c>
      <c r="H57" s="7">
        <f>'2º Vuelta'!G20+'2º Vuelta'!O20+'2º Vuelta'!W20+'2º Vuelta'!AE20+'2º Vuelta'!AM20+'2º Vuelta'!AU20+'2º Vuelta'!BC20+'2º Vuelta'!BK20+'2º Vuelta'!BS20+'2º Vuelta'!CA20+'2º Vuelta'!CI20+'2º Vuelta'!CQ20+'2º Vuelta'!CY20+'2º Vuelta'!DG20+'2º Vuelta'!DO20+'2º Vuelta'!DW20+'2º Vuelta'!EE20</f>
        <v>0</v>
      </c>
      <c r="I57" s="8">
        <f>'2º Vuelta'!H20+'2º Vuelta'!P20+'2º Vuelta'!X20+'2º Vuelta'!AF20+'2º Vuelta'!AN20+'2º Vuelta'!AV20+'2º Vuelta'!BD20+'2º Vuelta'!BL20+'2º Vuelta'!BT20+'2º Vuelta'!CB20+'2º Vuelta'!CJ20+'2º Vuelta'!CR20+'2º Vuelta'!CZ20+'2º Vuelta'!DH20+'2º Vuelta'!DP20+'2º Vuelta'!DX20+'2º Vuelta'!EF20</f>
        <v>0</v>
      </c>
    </row>
    <row r="58" spans="3:9" ht="19" x14ac:dyDescent="0.25">
      <c r="C58" s="6" t="s">
        <v>26</v>
      </c>
      <c r="D58" s="7">
        <f>'2º Vuelta'!C21+'2º Vuelta'!K21+'2º Vuelta'!S21+'2º Vuelta'!AA21+'2º Vuelta'!AI21+'2º Vuelta'!AQ21+'2º Vuelta'!AY21+'2º Vuelta'!BG21+'2º Vuelta'!BO21+'2º Vuelta'!BW21+'2º Vuelta'!CE21+'2º Vuelta'!CM21+'2º Vuelta'!CU21+'2º Vuelta'!DC21+'2º Vuelta'!DK21+'2º Vuelta'!DS21+'2º Vuelta'!EA21</f>
        <v>0</v>
      </c>
      <c r="E58" s="7">
        <f>'2º Vuelta'!D21+'2º Vuelta'!L21+'2º Vuelta'!T21+'2º Vuelta'!AB21+'2º Vuelta'!AJ21+'2º Vuelta'!AR21+'2º Vuelta'!AZ21+'2º Vuelta'!BH21+'2º Vuelta'!BP21+'2º Vuelta'!BX21+'2º Vuelta'!CF21+'2º Vuelta'!CN21+'2º Vuelta'!CV21+'2º Vuelta'!DD21+'2º Vuelta'!DL21+'2º Vuelta'!DT21+'2º Vuelta'!EB21</f>
        <v>0</v>
      </c>
      <c r="F58" s="7">
        <f>'2º Vuelta'!E21+'2º Vuelta'!M21+'2º Vuelta'!U21+'2º Vuelta'!AC21+'2º Vuelta'!AK21+'2º Vuelta'!AS21+'2º Vuelta'!BA21+'2º Vuelta'!BI21+'2º Vuelta'!BQ21+'2º Vuelta'!BY21+'2º Vuelta'!CG21+'2º Vuelta'!CO21+'2º Vuelta'!CW21+'2º Vuelta'!DE21+'2º Vuelta'!DM21+'2º Vuelta'!DU21+'2º Vuelta'!EC21</f>
        <v>0</v>
      </c>
      <c r="G58" s="7">
        <f>'2º Vuelta'!F21+'2º Vuelta'!N21+'2º Vuelta'!V21+'2º Vuelta'!AD21+'2º Vuelta'!AL21+'2º Vuelta'!AT21+'2º Vuelta'!BB21+'2º Vuelta'!BJ21+'2º Vuelta'!BR21+'2º Vuelta'!BZ21+'2º Vuelta'!CH21+'2º Vuelta'!CP21+'2º Vuelta'!CX21+'2º Vuelta'!DF21+'2º Vuelta'!DN21+'2º Vuelta'!DV21+'2º Vuelta'!ED21</f>
        <v>0</v>
      </c>
      <c r="H58" s="7">
        <f>'2º Vuelta'!G21+'2º Vuelta'!O21+'2º Vuelta'!W21+'2º Vuelta'!AE21+'2º Vuelta'!AM21+'2º Vuelta'!AU21+'2º Vuelta'!BC21+'2º Vuelta'!BK21+'2º Vuelta'!BS21+'2º Vuelta'!CA21+'2º Vuelta'!CI21+'2º Vuelta'!CQ21+'2º Vuelta'!CY21+'2º Vuelta'!DG21+'2º Vuelta'!DO21+'2º Vuelta'!DW21+'2º Vuelta'!EE21</f>
        <v>0</v>
      </c>
      <c r="I58" s="8">
        <f>'2º Vuelta'!H21+'2º Vuelta'!P21+'2º Vuelta'!X21+'2º Vuelta'!AF21+'2º Vuelta'!AN21+'2º Vuelta'!AV21+'2º Vuelta'!BD21+'2º Vuelta'!BL21+'2º Vuelta'!BT21+'2º Vuelta'!CB21+'2º Vuelta'!CJ21+'2º Vuelta'!CR21+'2º Vuelta'!CZ21+'2º Vuelta'!DH21+'2º Vuelta'!DP21+'2º Vuelta'!DX21+'2º Vuelta'!EF21</f>
        <v>0</v>
      </c>
    </row>
    <row r="59" spans="3:9" ht="19" x14ac:dyDescent="0.25">
      <c r="C59" s="6" t="s">
        <v>27</v>
      </c>
      <c r="D59" s="7">
        <f>'2º Vuelta'!C22+'2º Vuelta'!K22+'2º Vuelta'!S22+'2º Vuelta'!AA22+'2º Vuelta'!AI22+'2º Vuelta'!AQ22+'2º Vuelta'!AY22+'2º Vuelta'!BG22+'2º Vuelta'!BO22+'2º Vuelta'!BW22+'2º Vuelta'!CE22+'2º Vuelta'!CM22+'2º Vuelta'!CU22+'2º Vuelta'!DC22+'2º Vuelta'!DK22+'2º Vuelta'!DS22+'2º Vuelta'!EA22</f>
        <v>0</v>
      </c>
      <c r="E59" s="7">
        <f>'2º Vuelta'!D22+'2º Vuelta'!L22+'2º Vuelta'!T22+'2º Vuelta'!AB22+'2º Vuelta'!AJ22+'2º Vuelta'!AR22+'2º Vuelta'!AZ22+'2º Vuelta'!BH22+'2º Vuelta'!BP22+'2º Vuelta'!BX22+'2º Vuelta'!CF22+'2º Vuelta'!CN22+'2º Vuelta'!CV22+'2º Vuelta'!DD22+'2º Vuelta'!DL22+'2º Vuelta'!DT22+'2º Vuelta'!EB22</f>
        <v>0</v>
      </c>
      <c r="F59" s="7">
        <f>'2º Vuelta'!E22+'2º Vuelta'!M22+'2º Vuelta'!U22+'2º Vuelta'!AC22+'2º Vuelta'!AK22+'2º Vuelta'!AS22+'2º Vuelta'!BA22+'2º Vuelta'!BI22+'2º Vuelta'!BQ22+'2º Vuelta'!BY22+'2º Vuelta'!CG22+'2º Vuelta'!CO22+'2º Vuelta'!CW22+'2º Vuelta'!DE22+'2º Vuelta'!DM22+'2º Vuelta'!DU22+'2º Vuelta'!EC22</f>
        <v>0</v>
      </c>
      <c r="G59" s="7">
        <f>'2º Vuelta'!F22+'2º Vuelta'!N22+'2º Vuelta'!V22+'2º Vuelta'!AD22+'2º Vuelta'!AL22+'2º Vuelta'!AT22+'2º Vuelta'!BB22+'2º Vuelta'!BJ22+'2º Vuelta'!BR22+'2º Vuelta'!BZ22+'2º Vuelta'!CH22+'2º Vuelta'!CP22+'2º Vuelta'!CX22+'2º Vuelta'!DF22+'2º Vuelta'!DN22+'2º Vuelta'!DV22+'2º Vuelta'!ED22</f>
        <v>0</v>
      </c>
      <c r="H59" s="7">
        <f>'2º Vuelta'!G22+'2º Vuelta'!O22+'2º Vuelta'!W22+'2º Vuelta'!AE22+'2º Vuelta'!AM22+'2º Vuelta'!AU22+'2º Vuelta'!BC22+'2º Vuelta'!BK22+'2º Vuelta'!BS22+'2º Vuelta'!CA22+'2º Vuelta'!CI22+'2º Vuelta'!CQ22+'2º Vuelta'!CY22+'2º Vuelta'!DG22+'2º Vuelta'!DO22+'2º Vuelta'!DW22+'2º Vuelta'!EE22</f>
        <v>0</v>
      </c>
      <c r="I59" s="8">
        <f>'2º Vuelta'!H22+'2º Vuelta'!P22+'2º Vuelta'!X22+'2º Vuelta'!AF22+'2º Vuelta'!AN22+'2º Vuelta'!AV22+'2º Vuelta'!BD22+'2º Vuelta'!BL22+'2º Vuelta'!BT22+'2º Vuelta'!CB22+'2º Vuelta'!CJ22+'2º Vuelta'!CR22+'2º Vuelta'!CZ22+'2º Vuelta'!DH22+'2º Vuelta'!DP22+'2º Vuelta'!DX22+'2º Vuelta'!EF22</f>
        <v>0</v>
      </c>
    </row>
    <row r="60" spans="3:9" ht="19" x14ac:dyDescent="0.25">
      <c r="C60" s="6" t="s">
        <v>28</v>
      </c>
      <c r="D60" s="7">
        <f>'2º Vuelta'!C23+'2º Vuelta'!K23+'2º Vuelta'!S23+'2º Vuelta'!AA23+'2º Vuelta'!AI23+'2º Vuelta'!AQ23+'2º Vuelta'!AY23+'2º Vuelta'!BG23+'2º Vuelta'!BO23+'2º Vuelta'!BW23+'2º Vuelta'!CE23+'2º Vuelta'!CM23+'2º Vuelta'!CU23+'2º Vuelta'!DC23+'2º Vuelta'!DK23+'2º Vuelta'!DS23+'2º Vuelta'!EA23</f>
        <v>0</v>
      </c>
      <c r="E60" s="7">
        <f>'2º Vuelta'!D23+'2º Vuelta'!L23+'2º Vuelta'!T23+'2º Vuelta'!AB23+'2º Vuelta'!AJ23+'2º Vuelta'!AR23+'2º Vuelta'!AZ23+'2º Vuelta'!BH23+'2º Vuelta'!BP23+'2º Vuelta'!BX23+'2º Vuelta'!CF23+'2º Vuelta'!CN23+'2º Vuelta'!CV23+'2º Vuelta'!DD23+'2º Vuelta'!DL23+'2º Vuelta'!DT23+'2º Vuelta'!EB23</f>
        <v>0</v>
      </c>
      <c r="F60" s="7">
        <f>'2º Vuelta'!E23+'2º Vuelta'!M23+'2º Vuelta'!U23+'2º Vuelta'!AC23+'2º Vuelta'!AK23+'2º Vuelta'!AS23+'2º Vuelta'!BA23+'2º Vuelta'!BI23+'2º Vuelta'!BQ23+'2º Vuelta'!BY23+'2º Vuelta'!CG23+'2º Vuelta'!CO23+'2º Vuelta'!CW23+'2º Vuelta'!DE23+'2º Vuelta'!DM23+'2º Vuelta'!DU23+'2º Vuelta'!EC23</f>
        <v>0</v>
      </c>
      <c r="G60" s="7">
        <f>'2º Vuelta'!F23+'2º Vuelta'!N23+'2º Vuelta'!V23+'2º Vuelta'!AD23+'2º Vuelta'!AL23+'2º Vuelta'!AT23+'2º Vuelta'!BB23+'2º Vuelta'!BJ23+'2º Vuelta'!BR23+'2º Vuelta'!BZ23+'2º Vuelta'!CH23+'2º Vuelta'!CP23+'2º Vuelta'!CX23+'2º Vuelta'!DF23+'2º Vuelta'!DN23+'2º Vuelta'!DV23+'2º Vuelta'!ED23</f>
        <v>0</v>
      </c>
      <c r="H60" s="7">
        <f>'2º Vuelta'!G23+'2º Vuelta'!O23+'2º Vuelta'!W23+'2º Vuelta'!AE23+'2º Vuelta'!AM23+'2º Vuelta'!AU23+'2º Vuelta'!BC23+'2º Vuelta'!BK23+'2º Vuelta'!BS23+'2º Vuelta'!CA23+'2º Vuelta'!CI23+'2º Vuelta'!CQ23+'2º Vuelta'!CY23+'2º Vuelta'!DG23+'2º Vuelta'!DO23+'2º Vuelta'!DW23+'2º Vuelta'!EE23</f>
        <v>0</v>
      </c>
      <c r="I60" s="8">
        <f>'2º Vuelta'!H23+'2º Vuelta'!P23+'2º Vuelta'!X23+'2º Vuelta'!AF23+'2º Vuelta'!AN23+'2º Vuelta'!AV23+'2º Vuelta'!BD23+'2º Vuelta'!BL23+'2º Vuelta'!BT23+'2º Vuelta'!CB23+'2º Vuelta'!CJ23+'2º Vuelta'!CR23+'2º Vuelta'!CZ23+'2º Vuelta'!DH23+'2º Vuelta'!DP23+'2º Vuelta'!DX23+'2º Vuelta'!EF23</f>
        <v>0</v>
      </c>
    </row>
    <row r="61" spans="3:9" ht="19" x14ac:dyDescent="0.25">
      <c r="C61" s="6" t="s">
        <v>29</v>
      </c>
      <c r="D61" s="7">
        <f>'2º Vuelta'!C24+'2º Vuelta'!K24+'2º Vuelta'!S24+'2º Vuelta'!AA24+'2º Vuelta'!AI24+'2º Vuelta'!AQ24+'2º Vuelta'!AY24+'2º Vuelta'!BG24+'2º Vuelta'!BO24+'2º Vuelta'!BW24+'2º Vuelta'!CE24+'2º Vuelta'!CM24+'2º Vuelta'!CU24+'2º Vuelta'!DC24+'2º Vuelta'!DK24+'2º Vuelta'!DS24+'2º Vuelta'!EA24</f>
        <v>0</v>
      </c>
      <c r="E61" s="7">
        <f>'2º Vuelta'!D24+'2º Vuelta'!L24+'2º Vuelta'!T24+'2º Vuelta'!AB24+'2º Vuelta'!AJ24+'2º Vuelta'!AR24+'2º Vuelta'!AZ24+'2º Vuelta'!BH24+'2º Vuelta'!BP24+'2º Vuelta'!BX24+'2º Vuelta'!CF24+'2º Vuelta'!CN24+'2º Vuelta'!CV24+'2º Vuelta'!DD24+'2º Vuelta'!DL24+'2º Vuelta'!DT24+'2º Vuelta'!EB24</f>
        <v>0</v>
      </c>
      <c r="F61" s="7">
        <f>'2º Vuelta'!E24+'2º Vuelta'!M24+'2º Vuelta'!U24+'2º Vuelta'!AC24+'2º Vuelta'!AK24+'2º Vuelta'!AS24+'2º Vuelta'!BA24+'2º Vuelta'!BI24+'2º Vuelta'!BQ24+'2º Vuelta'!BY24+'2º Vuelta'!CG24+'2º Vuelta'!CO24+'2º Vuelta'!CW24+'2º Vuelta'!DE24+'2º Vuelta'!DM24+'2º Vuelta'!DU24+'2º Vuelta'!EC24</f>
        <v>0</v>
      </c>
      <c r="G61" s="7">
        <f>'2º Vuelta'!F24+'2º Vuelta'!N24+'2º Vuelta'!V24+'2º Vuelta'!AD24+'2º Vuelta'!AL24+'2º Vuelta'!AT24+'2º Vuelta'!BB24+'2º Vuelta'!BJ24+'2º Vuelta'!BR24+'2º Vuelta'!BZ24+'2º Vuelta'!CH24+'2º Vuelta'!CP24+'2º Vuelta'!CX24+'2º Vuelta'!DF24+'2º Vuelta'!DN24+'2º Vuelta'!DV24+'2º Vuelta'!ED24</f>
        <v>0</v>
      </c>
      <c r="H61" s="7">
        <f>'2º Vuelta'!G24+'2º Vuelta'!O24+'2º Vuelta'!W24+'2º Vuelta'!AE24+'2º Vuelta'!AM24+'2º Vuelta'!AU24+'2º Vuelta'!BC24+'2º Vuelta'!BK24+'2º Vuelta'!BS24+'2º Vuelta'!CA24+'2º Vuelta'!CI24+'2º Vuelta'!CQ24+'2º Vuelta'!CY24+'2º Vuelta'!DG24+'2º Vuelta'!DO24+'2º Vuelta'!DW24+'2º Vuelta'!EE24</f>
        <v>0</v>
      </c>
      <c r="I61" s="8">
        <f>'2º Vuelta'!H24+'2º Vuelta'!P24+'2º Vuelta'!X24+'2º Vuelta'!AF24+'2º Vuelta'!AN24+'2º Vuelta'!AV24+'2º Vuelta'!BD24+'2º Vuelta'!BL24+'2º Vuelta'!BT24+'2º Vuelta'!CB24+'2º Vuelta'!CJ24+'2º Vuelta'!CR24+'2º Vuelta'!CZ24+'2º Vuelta'!DH24+'2º Vuelta'!DP24+'2º Vuelta'!DX24+'2º Vuelta'!EF24</f>
        <v>0</v>
      </c>
    </row>
    <row r="62" spans="3:9" ht="19" x14ac:dyDescent="0.25">
      <c r="C62" s="6" t="s">
        <v>19</v>
      </c>
      <c r="D62" s="7">
        <f>'2º Vuelta'!C25+'2º Vuelta'!K25+'2º Vuelta'!S25+'2º Vuelta'!AA25+'2º Vuelta'!AI25+'2º Vuelta'!AQ25+'2º Vuelta'!AY25+'2º Vuelta'!BG25+'2º Vuelta'!BO25+'2º Vuelta'!BW25+'2º Vuelta'!CE25+'2º Vuelta'!CM25+'2º Vuelta'!CU25+'2º Vuelta'!DC25+'2º Vuelta'!DK25+'2º Vuelta'!DS25+'2º Vuelta'!EA25</f>
        <v>0</v>
      </c>
      <c r="E62" s="7">
        <f>'2º Vuelta'!D25+'2º Vuelta'!L25+'2º Vuelta'!T25+'2º Vuelta'!AB25+'2º Vuelta'!AJ25+'2º Vuelta'!AR25+'2º Vuelta'!AZ25+'2º Vuelta'!BH25+'2º Vuelta'!BP25+'2º Vuelta'!BX25+'2º Vuelta'!CF25+'2º Vuelta'!CN25+'2º Vuelta'!CV25+'2º Vuelta'!DD25+'2º Vuelta'!DL25+'2º Vuelta'!DT25+'2º Vuelta'!EB25</f>
        <v>0</v>
      </c>
      <c r="F62" s="7">
        <f>'2º Vuelta'!E25+'2º Vuelta'!M25+'2º Vuelta'!U25+'2º Vuelta'!AC25+'2º Vuelta'!AK25+'2º Vuelta'!AS25+'2º Vuelta'!BA25+'2º Vuelta'!BI25+'2º Vuelta'!BQ25+'2º Vuelta'!BY25+'2º Vuelta'!CG25+'2º Vuelta'!CO25+'2º Vuelta'!CW25+'2º Vuelta'!DE25+'2º Vuelta'!DM25+'2º Vuelta'!DU25+'2º Vuelta'!EC25</f>
        <v>0</v>
      </c>
      <c r="G62" s="7">
        <f>'2º Vuelta'!F25+'2º Vuelta'!N25+'2º Vuelta'!V25+'2º Vuelta'!AD25+'2º Vuelta'!AL25+'2º Vuelta'!AT25+'2º Vuelta'!BB25+'2º Vuelta'!BJ25+'2º Vuelta'!BR25+'2º Vuelta'!BZ25+'2º Vuelta'!CH25+'2º Vuelta'!CP25+'2º Vuelta'!CX25+'2º Vuelta'!DF25+'2º Vuelta'!DN25+'2º Vuelta'!DV25+'2º Vuelta'!ED25</f>
        <v>0</v>
      </c>
      <c r="H62" s="7">
        <f>'2º Vuelta'!G25+'2º Vuelta'!O25+'2º Vuelta'!W25+'2º Vuelta'!AE25+'2º Vuelta'!AM25+'2º Vuelta'!AU25+'2º Vuelta'!BC25+'2º Vuelta'!BK25+'2º Vuelta'!BS25+'2º Vuelta'!CA25+'2º Vuelta'!CI25+'2º Vuelta'!CQ25+'2º Vuelta'!CY25+'2º Vuelta'!DG25+'2º Vuelta'!DO25+'2º Vuelta'!DW25+'2º Vuelta'!EE25</f>
        <v>0</v>
      </c>
      <c r="I62" s="8">
        <f>'2º Vuelta'!H25+'2º Vuelta'!P25+'2º Vuelta'!X25+'2º Vuelta'!AF25+'2º Vuelta'!AN25+'2º Vuelta'!AV25+'2º Vuelta'!BD25+'2º Vuelta'!BL25+'2º Vuelta'!BT25+'2º Vuelta'!CB25+'2º Vuelta'!CJ25+'2º Vuelta'!CR25+'2º Vuelta'!CZ25+'2º Vuelta'!DH25+'2º Vuelta'!DP25+'2º Vuelta'!DX25+'2º Vuelta'!EF25</f>
        <v>0</v>
      </c>
    </row>
    <row r="63" spans="3:9" ht="20" thickBot="1" x14ac:dyDescent="0.3">
      <c r="C63" s="9" t="s">
        <v>19</v>
      </c>
      <c r="D63" s="7">
        <f>'2º Vuelta'!C26+'2º Vuelta'!K26+'2º Vuelta'!S26+'2º Vuelta'!AA26+'2º Vuelta'!AI26+'2º Vuelta'!AQ26+'2º Vuelta'!AY26+'2º Vuelta'!BG26+'2º Vuelta'!BO26+'2º Vuelta'!BW26+'2º Vuelta'!CE26+'2º Vuelta'!CM26+'2º Vuelta'!CU26+'2º Vuelta'!DC26+'2º Vuelta'!DK26+'2º Vuelta'!DS26+'2º Vuelta'!EA26</f>
        <v>0</v>
      </c>
      <c r="E63" s="10">
        <f>'2º Vuelta'!D26+'2º Vuelta'!L26+'2º Vuelta'!T26+'2º Vuelta'!AB26+'2º Vuelta'!AJ26+'2º Vuelta'!AR26+'2º Vuelta'!AZ26+'2º Vuelta'!BH26+'2º Vuelta'!BP26+'2º Vuelta'!BX26+'2º Vuelta'!CF26+'2º Vuelta'!CN26+'2º Vuelta'!CV26+'2º Vuelta'!DD26+'2º Vuelta'!DL26+'2º Vuelta'!DT26+'2º Vuelta'!EB26</f>
        <v>0</v>
      </c>
      <c r="F63" s="10">
        <f>'2º Vuelta'!E26+'2º Vuelta'!M26+'2º Vuelta'!U26+'2º Vuelta'!AC26+'2º Vuelta'!AK26+'2º Vuelta'!AS26+'2º Vuelta'!BA26+'2º Vuelta'!BI26+'2º Vuelta'!BQ26+'2º Vuelta'!BY26+'2º Vuelta'!CG26+'2º Vuelta'!CO26+'2º Vuelta'!CW26+'2º Vuelta'!DE26+'2º Vuelta'!DM26+'2º Vuelta'!DU26+'2º Vuelta'!EC26</f>
        <v>0</v>
      </c>
      <c r="G63" s="10">
        <f>'2º Vuelta'!F26+'2º Vuelta'!N26+'2º Vuelta'!V26+'2º Vuelta'!AD26+'2º Vuelta'!AL26+'2º Vuelta'!AT26+'2º Vuelta'!BB26+'2º Vuelta'!BJ26+'2º Vuelta'!BR26+'2º Vuelta'!BZ26+'2º Vuelta'!CH26+'2º Vuelta'!CP26+'2º Vuelta'!CX26+'2º Vuelta'!DF26+'2º Vuelta'!DN26+'2º Vuelta'!DV26+'2º Vuelta'!ED26</f>
        <v>0</v>
      </c>
      <c r="H63" s="10">
        <f>'2º Vuelta'!G26+'2º Vuelta'!O26+'2º Vuelta'!W26+'2º Vuelta'!AE26+'2º Vuelta'!AM26+'2º Vuelta'!AU26+'2º Vuelta'!BC26+'2º Vuelta'!BK26+'2º Vuelta'!BS26+'2º Vuelta'!CA26+'2º Vuelta'!CI26+'2º Vuelta'!CQ26+'2º Vuelta'!CY26+'2º Vuelta'!DG26+'2º Vuelta'!DO26+'2º Vuelta'!DW26+'2º Vuelta'!EE26</f>
        <v>0</v>
      </c>
      <c r="I63" s="11">
        <f>'2º Vuelta'!H26+'2º Vuelta'!P26+'2º Vuelta'!X26+'2º Vuelta'!AF26+'2º Vuelta'!AN26+'2º Vuelta'!AV26+'2º Vuelta'!BD26+'2º Vuelta'!BL26+'2º Vuelta'!BT26+'2º Vuelta'!CB26+'2º Vuelta'!CJ26+'2º Vuelta'!CR26+'2º Vuelta'!CZ26+'2º Vuelta'!DH26+'2º Vuelta'!DP26+'2º Vuelta'!DX26+'2º Vuelta'!EF26</f>
        <v>0</v>
      </c>
    </row>
  </sheetData>
  <sortState ref="O3:P24">
    <sortCondition descending="1" ref="P3:P24"/>
  </sortState>
  <mergeCells count="4">
    <mergeCell ref="C39:I39"/>
    <mergeCell ref="C40:E40"/>
    <mergeCell ref="F40:G40"/>
    <mergeCell ref="H40:I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63"/>
  <sheetViews>
    <sheetView workbookViewId="0">
      <selection activeCell="F39" sqref="F39:L63"/>
    </sheetView>
  </sheetViews>
  <sheetFormatPr baseColWidth="10" defaultRowHeight="16" x14ac:dyDescent="0.2"/>
  <cols>
    <col min="3" max="3" width="17" bestFit="1" customWidth="1"/>
    <col min="4" max="4" width="9.33203125" bestFit="1" customWidth="1"/>
    <col min="6" max="6" width="17" bestFit="1" customWidth="1"/>
    <col min="7" max="8" width="10.6640625" bestFit="1" customWidth="1"/>
    <col min="9" max="9" width="17" bestFit="1" customWidth="1"/>
    <col min="10" max="10" width="12.33203125" bestFit="1" customWidth="1"/>
    <col min="11" max="11" width="7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7.33203125" bestFit="1" customWidth="1"/>
    <col min="18" max="18" width="17" bestFit="1" customWidth="1"/>
    <col min="19" max="19" width="13.5" bestFit="1" customWidth="1"/>
  </cols>
  <sheetData>
    <row r="1" spans="3:19" ht="17" thickBot="1" x14ac:dyDescent="0.25"/>
    <row r="2" spans="3:19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16" t="s">
        <v>5</v>
      </c>
      <c r="L2" s="15" t="s">
        <v>2</v>
      </c>
      <c r="M2" s="17" t="s">
        <v>6</v>
      </c>
      <c r="O2" s="15" t="s">
        <v>2</v>
      </c>
      <c r="P2" s="20" t="s">
        <v>8</v>
      </c>
      <c r="R2" s="15" t="s">
        <v>2</v>
      </c>
      <c r="S2" s="18" t="s">
        <v>9</v>
      </c>
    </row>
    <row r="3" spans="3:19" ht="19" x14ac:dyDescent="0.25">
      <c r="C3" s="6" t="s">
        <v>10</v>
      </c>
      <c r="D3" s="8">
        <f>G42</f>
        <v>7</v>
      </c>
      <c r="F3" s="6" t="s">
        <v>10</v>
      </c>
      <c r="G3" s="8">
        <f t="shared" ref="G3:G24" si="0">H42</f>
        <v>630</v>
      </c>
      <c r="I3" s="6" t="s">
        <v>10</v>
      </c>
      <c r="J3" s="8">
        <f t="shared" ref="J3:J24" si="1">I42</f>
        <v>0</v>
      </c>
      <c r="L3" s="6" t="s">
        <v>10</v>
      </c>
      <c r="M3" s="8">
        <f t="shared" ref="M3:M24" si="2">J42</f>
        <v>0</v>
      </c>
      <c r="O3" s="6" t="s">
        <v>10</v>
      </c>
      <c r="P3" s="8">
        <f t="shared" ref="P3:P24" si="3">K42</f>
        <v>0</v>
      </c>
      <c r="R3" s="6" t="s">
        <v>10</v>
      </c>
      <c r="S3" s="8">
        <f t="shared" ref="S3:S24" si="4">L42</f>
        <v>0</v>
      </c>
    </row>
    <row r="4" spans="3:19" ht="19" x14ac:dyDescent="0.25">
      <c r="C4" s="6" t="s">
        <v>11</v>
      </c>
      <c r="D4" s="8">
        <f t="shared" ref="D4:D24" si="5">G43</f>
        <v>0</v>
      </c>
      <c r="F4" s="6" t="s">
        <v>11</v>
      </c>
      <c r="G4" s="8">
        <f t="shared" si="0"/>
        <v>0</v>
      </c>
      <c r="I4" s="6" t="s">
        <v>11</v>
      </c>
      <c r="J4" s="8">
        <f t="shared" si="1"/>
        <v>0</v>
      </c>
      <c r="L4" s="6" t="s">
        <v>11</v>
      </c>
      <c r="M4" s="8">
        <f t="shared" si="2"/>
        <v>0</v>
      </c>
      <c r="O4" s="6" t="s">
        <v>11</v>
      </c>
      <c r="P4" s="8">
        <f t="shared" si="3"/>
        <v>0</v>
      </c>
      <c r="R4" s="6" t="s">
        <v>11</v>
      </c>
      <c r="S4" s="8">
        <f t="shared" si="4"/>
        <v>0</v>
      </c>
    </row>
    <row r="5" spans="3:19" ht="19" x14ac:dyDescent="0.25">
      <c r="C5" s="6" t="s">
        <v>12</v>
      </c>
      <c r="D5" s="8">
        <f t="shared" si="5"/>
        <v>6</v>
      </c>
      <c r="F5" s="6" t="s">
        <v>12</v>
      </c>
      <c r="G5" s="8">
        <f t="shared" si="0"/>
        <v>467</v>
      </c>
      <c r="I5" s="6" t="s">
        <v>12</v>
      </c>
      <c r="J5" s="8">
        <f t="shared" si="1"/>
        <v>1</v>
      </c>
      <c r="L5" s="6" t="s">
        <v>12</v>
      </c>
      <c r="M5" s="8">
        <f t="shared" si="2"/>
        <v>0</v>
      </c>
      <c r="O5" s="6" t="s">
        <v>12</v>
      </c>
      <c r="P5" s="8">
        <f t="shared" si="3"/>
        <v>1</v>
      </c>
      <c r="R5" s="6" t="s">
        <v>12</v>
      </c>
      <c r="S5" s="8">
        <f t="shared" si="4"/>
        <v>0</v>
      </c>
    </row>
    <row r="6" spans="3:19" ht="19" x14ac:dyDescent="0.25">
      <c r="C6" s="6" t="s">
        <v>13</v>
      </c>
      <c r="D6" s="8">
        <f t="shared" si="5"/>
        <v>0</v>
      </c>
      <c r="F6" s="6" t="s">
        <v>13</v>
      </c>
      <c r="G6" s="8">
        <f t="shared" si="0"/>
        <v>0</v>
      </c>
      <c r="I6" s="6" t="s">
        <v>13</v>
      </c>
      <c r="J6" s="8">
        <f t="shared" si="1"/>
        <v>0</v>
      </c>
      <c r="L6" s="6" t="s">
        <v>13</v>
      </c>
      <c r="M6" s="8">
        <f t="shared" si="2"/>
        <v>0</v>
      </c>
      <c r="O6" s="6" t="s">
        <v>13</v>
      </c>
      <c r="P6" s="8">
        <f t="shared" si="3"/>
        <v>0</v>
      </c>
      <c r="R6" s="6" t="s">
        <v>13</v>
      </c>
      <c r="S6" s="8">
        <f t="shared" si="4"/>
        <v>0</v>
      </c>
    </row>
    <row r="7" spans="3:19" ht="19" x14ac:dyDescent="0.25">
      <c r="C7" s="6" t="s">
        <v>14</v>
      </c>
      <c r="D7" s="8">
        <f t="shared" si="5"/>
        <v>2</v>
      </c>
      <c r="F7" s="6" t="s">
        <v>14</v>
      </c>
      <c r="G7" s="8">
        <f t="shared" si="0"/>
        <v>236</v>
      </c>
      <c r="I7" s="6" t="s">
        <v>14</v>
      </c>
      <c r="J7" s="8">
        <f t="shared" si="1"/>
        <v>0</v>
      </c>
      <c r="L7" s="6" t="s">
        <v>14</v>
      </c>
      <c r="M7" s="8">
        <f t="shared" si="2"/>
        <v>0</v>
      </c>
      <c r="O7" s="6" t="s">
        <v>14</v>
      </c>
      <c r="P7" s="8">
        <f t="shared" si="3"/>
        <v>0</v>
      </c>
      <c r="R7" s="6" t="s">
        <v>14</v>
      </c>
      <c r="S7" s="8">
        <f t="shared" si="4"/>
        <v>0</v>
      </c>
    </row>
    <row r="8" spans="3:19" ht="19" x14ac:dyDescent="0.25">
      <c r="C8" s="6" t="s">
        <v>15</v>
      </c>
      <c r="D8" s="8">
        <f t="shared" si="5"/>
        <v>7</v>
      </c>
      <c r="F8" s="6" t="s">
        <v>15</v>
      </c>
      <c r="G8" s="8">
        <f t="shared" si="0"/>
        <v>619</v>
      </c>
      <c r="I8" s="6" t="s">
        <v>15</v>
      </c>
      <c r="J8" s="8">
        <f t="shared" si="1"/>
        <v>0</v>
      </c>
      <c r="L8" s="6" t="s">
        <v>15</v>
      </c>
      <c r="M8" s="8">
        <f t="shared" si="2"/>
        <v>0</v>
      </c>
      <c r="O8" s="6" t="s">
        <v>15</v>
      </c>
      <c r="P8" s="8">
        <f t="shared" si="3"/>
        <v>0</v>
      </c>
      <c r="R8" s="6" t="s">
        <v>15</v>
      </c>
      <c r="S8" s="8">
        <f t="shared" si="4"/>
        <v>0</v>
      </c>
    </row>
    <row r="9" spans="3:19" ht="19" x14ac:dyDescent="0.25">
      <c r="C9" s="6" t="s">
        <v>16</v>
      </c>
      <c r="D9" s="8">
        <f t="shared" si="5"/>
        <v>6</v>
      </c>
      <c r="F9" s="6" t="s">
        <v>16</v>
      </c>
      <c r="G9" s="8">
        <f t="shared" si="0"/>
        <v>565</v>
      </c>
      <c r="I9" s="6" t="s">
        <v>16</v>
      </c>
      <c r="J9" s="8">
        <f t="shared" si="1"/>
        <v>1</v>
      </c>
      <c r="L9" s="6" t="s">
        <v>16</v>
      </c>
      <c r="M9" s="8">
        <f t="shared" si="2"/>
        <v>0</v>
      </c>
      <c r="O9" s="6" t="s">
        <v>16</v>
      </c>
      <c r="P9" s="8">
        <f t="shared" si="3"/>
        <v>1</v>
      </c>
      <c r="R9" s="6" t="s">
        <v>16</v>
      </c>
      <c r="S9" s="8">
        <f t="shared" si="4"/>
        <v>0</v>
      </c>
    </row>
    <row r="10" spans="3:19" ht="19" x14ac:dyDescent="0.25">
      <c r="C10" s="6" t="s">
        <v>17</v>
      </c>
      <c r="D10" s="8">
        <f t="shared" si="5"/>
        <v>2</v>
      </c>
      <c r="F10" s="6" t="s">
        <v>17</v>
      </c>
      <c r="G10" s="8">
        <f t="shared" si="0"/>
        <v>211</v>
      </c>
      <c r="I10" s="6" t="s">
        <v>17</v>
      </c>
      <c r="J10" s="8">
        <f t="shared" si="1"/>
        <v>0</v>
      </c>
      <c r="L10" s="6" t="s">
        <v>17</v>
      </c>
      <c r="M10" s="8">
        <f t="shared" si="2"/>
        <v>0</v>
      </c>
      <c r="O10" s="6" t="s">
        <v>17</v>
      </c>
      <c r="P10" s="8">
        <f t="shared" si="3"/>
        <v>1</v>
      </c>
      <c r="R10" s="6" t="s">
        <v>17</v>
      </c>
      <c r="S10" s="8">
        <f t="shared" si="4"/>
        <v>0</v>
      </c>
    </row>
    <row r="11" spans="3:19" ht="19" x14ac:dyDescent="0.25">
      <c r="C11" s="6" t="s">
        <v>18</v>
      </c>
      <c r="D11" s="8">
        <f t="shared" si="5"/>
        <v>6</v>
      </c>
      <c r="F11" s="6" t="s">
        <v>18</v>
      </c>
      <c r="G11" s="8">
        <f t="shared" si="0"/>
        <v>495</v>
      </c>
      <c r="I11" s="6" t="s">
        <v>18</v>
      </c>
      <c r="J11" s="8">
        <f t="shared" si="1"/>
        <v>1</v>
      </c>
      <c r="L11" s="6" t="s">
        <v>18</v>
      </c>
      <c r="M11" s="8">
        <f t="shared" si="2"/>
        <v>0</v>
      </c>
      <c r="O11" s="6" t="s">
        <v>18</v>
      </c>
      <c r="P11" s="8">
        <f t="shared" si="3"/>
        <v>1</v>
      </c>
      <c r="R11" s="6" t="s">
        <v>18</v>
      </c>
      <c r="S11" s="8">
        <f t="shared" si="4"/>
        <v>1</v>
      </c>
    </row>
    <row r="12" spans="3:19" ht="19" x14ac:dyDescent="0.25">
      <c r="C12" s="6" t="s">
        <v>19</v>
      </c>
      <c r="D12" s="8" t="e">
        <f t="shared" si="5"/>
        <v>#REF!</v>
      </c>
      <c r="F12" s="6" t="s">
        <v>19</v>
      </c>
      <c r="G12" s="8" t="e">
        <f t="shared" si="0"/>
        <v>#REF!</v>
      </c>
      <c r="I12" s="6" t="s">
        <v>19</v>
      </c>
      <c r="J12" s="8" t="e">
        <f t="shared" si="1"/>
        <v>#REF!</v>
      </c>
      <c r="L12" s="6" t="s">
        <v>19</v>
      </c>
      <c r="M12" s="8" t="e">
        <f t="shared" si="2"/>
        <v>#REF!</v>
      </c>
      <c r="O12" s="6" t="s">
        <v>19</v>
      </c>
      <c r="P12" s="8" t="e">
        <f t="shared" si="3"/>
        <v>#REF!</v>
      </c>
      <c r="R12" s="6" t="s">
        <v>19</v>
      </c>
      <c r="S12" s="8" t="e">
        <f t="shared" si="4"/>
        <v>#REF!</v>
      </c>
    </row>
    <row r="13" spans="3:19" ht="19" x14ac:dyDescent="0.25">
      <c r="C13" s="6" t="s">
        <v>20</v>
      </c>
      <c r="D13" s="8">
        <f t="shared" si="5"/>
        <v>0</v>
      </c>
      <c r="F13" s="6" t="s">
        <v>20</v>
      </c>
      <c r="G13" s="8">
        <f t="shared" si="0"/>
        <v>49</v>
      </c>
      <c r="I13" s="6" t="s">
        <v>20</v>
      </c>
      <c r="J13" s="8">
        <f t="shared" si="1"/>
        <v>0</v>
      </c>
      <c r="L13" s="6" t="s">
        <v>20</v>
      </c>
      <c r="M13" s="8">
        <f t="shared" si="2"/>
        <v>0</v>
      </c>
      <c r="O13" s="6" t="s">
        <v>20</v>
      </c>
      <c r="P13" s="8">
        <f t="shared" si="3"/>
        <v>0</v>
      </c>
      <c r="R13" s="6" t="s">
        <v>20</v>
      </c>
      <c r="S13" s="8">
        <f t="shared" si="4"/>
        <v>0</v>
      </c>
    </row>
    <row r="14" spans="3:19" ht="19" x14ac:dyDescent="0.25">
      <c r="C14" s="6" t="s">
        <v>21</v>
      </c>
      <c r="D14" s="8">
        <f t="shared" si="5"/>
        <v>4</v>
      </c>
      <c r="F14" s="6" t="s">
        <v>21</v>
      </c>
      <c r="G14" s="8">
        <f t="shared" si="0"/>
        <v>279</v>
      </c>
      <c r="I14" s="6" t="s">
        <v>21</v>
      </c>
      <c r="J14" s="8">
        <f t="shared" si="1"/>
        <v>1</v>
      </c>
      <c r="L14" s="6" t="s">
        <v>21</v>
      </c>
      <c r="M14" s="8">
        <f t="shared" si="2"/>
        <v>0</v>
      </c>
      <c r="O14" s="6" t="s">
        <v>21</v>
      </c>
      <c r="P14" s="8">
        <f t="shared" si="3"/>
        <v>1</v>
      </c>
      <c r="R14" s="6" t="s">
        <v>21</v>
      </c>
      <c r="S14" s="8">
        <f t="shared" si="4"/>
        <v>0</v>
      </c>
    </row>
    <row r="15" spans="3:19" ht="19" x14ac:dyDescent="0.25">
      <c r="C15" s="6" t="s">
        <v>22</v>
      </c>
      <c r="D15" s="8">
        <f t="shared" si="5"/>
        <v>6</v>
      </c>
      <c r="F15" s="6" t="s">
        <v>22</v>
      </c>
      <c r="G15" s="8">
        <f t="shared" si="0"/>
        <v>515</v>
      </c>
      <c r="I15" s="6" t="s">
        <v>22</v>
      </c>
      <c r="J15" s="8">
        <f t="shared" si="1"/>
        <v>1</v>
      </c>
      <c r="L15" s="6" t="s">
        <v>22</v>
      </c>
      <c r="M15" s="8">
        <f t="shared" si="2"/>
        <v>0</v>
      </c>
      <c r="O15" s="6" t="s">
        <v>22</v>
      </c>
      <c r="P15" s="8">
        <f t="shared" si="3"/>
        <v>1</v>
      </c>
      <c r="R15" s="6" t="s">
        <v>22</v>
      </c>
      <c r="S15" s="8">
        <f t="shared" si="4"/>
        <v>2</v>
      </c>
    </row>
    <row r="16" spans="3:19" ht="19" x14ac:dyDescent="0.25">
      <c r="C16" s="6" t="s">
        <v>23</v>
      </c>
      <c r="D16" s="8">
        <f t="shared" si="5"/>
        <v>0</v>
      </c>
      <c r="F16" s="6" t="s">
        <v>23</v>
      </c>
      <c r="G16" s="8">
        <f t="shared" si="0"/>
        <v>38</v>
      </c>
      <c r="I16" s="6" t="s">
        <v>23</v>
      </c>
      <c r="J16" s="8">
        <f t="shared" si="1"/>
        <v>0</v>
      </c>
      <c r="L16" s="6" t="s">
        <v>23</v>
      </c>
      <c r="M16" s="8">
        <f t="shared" si="2"/>
        <v>0</v>
      </c>
      <c r="O16" s="6" t="s">
        <v>23</v>
      </c>
      <c r="P16" s="8">
        <f t="shared" si="3"/>
        <v>0</v>
      </c>
      <c r="R16" s="6" t="s">
        <v>23</v>
      </c>
      <c r="S16" s="8">
        <f t="shared" si="4"/>
        <v>0</v>
      </c>
    </row>
    <row r="17" spans="3:19" ht="19" x14ac:dyDescent="0.25">
      <c r="C17" s="6" t="s">
        <v>24</v>
      </c>
      <c r="D17" s="8">
        <f t="shared" si="5"/>
        <v>7</v>
      </c>
      <c r="F17" s="6" t="s">
        <v>24</v>
      </c>
      <c r="G17" s="8">
        <f t="shared" si="0"/>
        <v>583</v>
      </c>
      <c r="I17" s="6" t="s">
        <v>24</v>
      </c>
      <c r="J17" s="8">
        <f t="shared" si="1"/>
        <v>0</v>
      </c>
      <c r="L17" s="6" t="s">
        <v>24</v>
      </c>
      <c r="M17" s="8">
        <f t="shared" si="2"/>
        <v>0</v>
      </c>
      <c r="O17" s="6" t="s">
        <v>24</v>
      </c>
      <c r="P17" s="8">
        <f t="shared" si="3"/>
        <v>1</v>
      </c>
      <c r="R17" s="6" t="s">
        <v>24</v>
      </c>
      <c r="S17" s="8">
        <f t="shared" si="4"/>
        <v>2</v>
      </c>
    </row>
    <row r="18" spans="3:19" ht="19" x14ac:dyDescent="0.25">
      <c r="C18" s="6" t="s">
        <v>25</v>
      </c>
      <c r="D18" s="8">
        <f t="shared" si="5"/>
        <v>3</v>
      </c>
      <c r="F18" s="6" t="s">
        <v>25</v>
      </c>
      <c r="G18" s="8">
        <f t="shared" si="0"/>
        <v>293</v>
      </c>
      <c r="I18" s="6" t="s">
        <v>25</v>
      </c>
      <c r="J18" s="8">
        <f t="shared" si="1"/>
        <v>1</v>
      </c>
      <c r="L18" s="6" t="s">
        <v>25</v>
      </c>
      <c r="M18" s="8">
        <f t="shared" si="2"/>
        <v>0</v>
      </c>
      <c r="O18" s="6" t="s">
        <v>25</v>
      </c>
      <c r="P18" s="8">
        <f t="shared" si="3"/>
        <v>1</v>
      </c>
      <c r="R18" s="6" t="s">
        <v>25</v>
      </c>
      <c r="S18" s="8">
        <f t="shared" si="4"/>
        <v>2</v>
      </c>
    </row>
    <row r="19" spans="3:19" ht="19" x14ac:dyDescent="0.25">
      <c r="C19" s="6" t="s">
        <v>26</v>
      </c>
      <c r="D19" s="8">
        <f t="shared" si="5"/>
        <v>5</v>
      </c>
      <c r="F19" s="6" t="s">
        <v>26</v>
      </c>
      <c r="G19" s="8">
        <f t="shared" si="0"/>
        <v>463</v>
      </c>
      <c r="I19" s="6" t="s">
        <v>26</v>
      </c>
      <c r="J19" s="8">
        <f t="shared" si="1"/>
        <v>0</v>
      </c>
      <c r="L19" s="6" t="s">
        <v>26</v>
      </c>
      <c r="M19" s="8">
        <f t="shared" si="2"/>
        <v>0</v>
      </c>
      <c r="O19" s="6" t="s">
        <v>26</v>
      </c>
      <c r="P19" s="8">
        <f t="shared" si="3"/>
        <v>0</v>
      </c>
      <c r="R19" s="6" t="s">
        <v>26</v>
      </c>
      <c r="S19" s="8">
        <f t="shared" si="4"/>
        <v>1</v>
      </c>
    </row>
    <row r="20" spans="3:19" ht="19" x14ac:dyDescent="0.25">
      <c r="C20" s="6" t="s">
        <v>27</v>
      </c>
      <c r="D20" s="8">
        <f t="shared" si="5"/>
        <v>6</v>
      </c>
      <c r="F20" s="6" t="s">
        <v>27</v>
      </c>
      <c r="G20" s="8">
        <f t="shared" si="0"/>
        <v>485</v>
      </c>
      <c r="I20" s="6" t="s">
        <v>27</v>
      </c>
      <c r="J20" s="8">
        <f t="shared" si="1"/>
        <v>0</v>
      </c>
      <c r="L20" s="6" t="s">
        <v>27</v>
      </c>
      <c r="M20" s="8">
        <f t="shared" si="2"/>
        <v>1</v>
      </c>
      <c r="O20" s="6" t="s">
        <v>27</v>
      </c>
      <c r="P20" s="8">
        <f t="shared" si="3"/>
        <v>1</v>
      </c>
      <c r="R20" s="6" t="s">
        <v>27</v>
      </c>
      <c r="S20" s="8">
        <f t="shared" si="4"/>
        <v>0</v>
      </c>
    </row>
    <row r="21" spans="3:19" ht="19" x14ac:dyDescent="0.25">
      <c r="C21" s="6" t="s">
        <v>28</v>
      </c>
      <c r="D21" s="8">
        <f t="shared" si="5"/>
        <v>5</v>
      </c>
      <c r="F21" s="6" t="s">
        <v>28</v>
      </c>
      <c r="G21" s="8">
        <f t="shared" si="0"/>
        <v>468</v>
      </c>
      <c r="I21" s="6" t="s">
        <v>28</v>
      </c>
      <c r="J21" s="8">
        <f t="shared" si="1"/>
        <v>0</v>
      </c>
      <c r="L21" s="6" t="s">
        <v>28</v>
      </c>
      <c r="M21" s="8">
        <f t="shared" si="2"/>
        <v>0</v>
      </c>
      <c r="O21" s="6" t="s">
        <v>28</v>
      </c>
      <c r="P21" s="8">
        <f t="shared" si="3"/>
        <v>3</v>
      </c>
      <c r="R21" s="6" t="s">
        <v>28</v>
      </c>
      <c r="S21" s="8">
        <f t="shared" si="4"/>
        <v>1</v>
      </c>
    </row>
    <row r="22" spans="3:19" ht="19" x14ac:dyDescent="0.25">
      <c r="C22" s="6" t="s">
        <v>29</v>
      </c>
      <c r="D22" s="8">
        <f t="shared" si="5"/>
        <v>5</v>
      </c>
      <c r="F22" s="6" t="s">
        <v>29</v>
      </c>
      <c r="G22" s="8">
        <f t="shared" si="0"/>
        <v>455</v>
      </c>
      <c r="I22" s="6" t="s">
        <v>29</v>
      </c>
      <c r="J22" s="8">
        <f t="shared" si="1"/>
        <v>2</v>
      </c>
      <c r="L22" s="6" t="s">
        <v>29</v>
      </c>
      <c r="M22" s="8">
        <f t="shared" si="2"/>
        <v>0</v>
      </c>
      <c r="O22" s="6" t="s">
        <v>29</v>
      </c>
      <c r="P22" s="8">
        <f t="shared" si="3"/>
        <v>1</v>
      </c>
      <c r="R22" s="6" t="s">
        <v>29</v>
      </c>
      <c r="S22" s="8">
        <f t="shared" si="4"/>
        <v>0</v>
      </c>
    </row>
    <row r="23" spans="3:19" ht="19" x14ac:dyDescent="0.25">
      <c r="C23" s="6" t="s">
        <v>50</v>
      </c>
      <c r="D23" s="8">
        <f t="shared" si="5"/>
        <v>0</v>
      </c>
      <c r="F23" s="6" t="s">
        <v>50</v>
      </c>
      <c r="G23" s="8">
        <f t="shared" si="0"/>
        <v>66</v>
      </c>
      <c r="I23" s="6" t="s">
        <v>50</v>
      </c>
      <c r="J23" s="8">
        <f t="shared" si="1"/>
        <v>0</v>
      </c>
      <c r="L23" s="6" t="s">
        <v>50</v>
      </c>
      <c r="M23" s="8">
        <f t="shared" si="2"/>
        <v>0</v>
      </c>
      <c r="O23" s="6" t="s">
        <v>50</v>
      </c>
      <c r="P23" s="8">
        <f t="shared" si="3"/>
        <v>2</v>
      </c>
      <c r="R23" s="6" t="s">
        <v>50</v>
      </c>
      <c r="S23" s="8">
        <f t="shared" si="4"/>
        <v>0</v>
      </c>
    </row>
    <row r="24" spans="3:19" ht="20" thickBot="1" x14ac:dyDescent="0.3">
      <c r="C24" s="9" t="s">
        <v>19</v>
      </c>
      <c r="D24" s="11" t="e">
        <f t="shared" si="5"/>
        <v>#REF!</v>
      </c>
      <c r="F24" s="9" t="s">
        <v>19</v>
      </c>
      <c r="G24" s="11" t="e">
        <f t="shared" si="0"/>
        <v>#REF!</v>
      </c>
      <c r="I24" s="9" t="s">
        <v>19</v>
      </c>
      <c r="J24" s="11" t="e">
        <f t="shared" si="1"/>
        <v>#REF!</v>
      </c>
      <c r="L24" s="9" t="s">
        <v>19</v>
      </c>
      <c r="M24" s="11" t="e">
        <f t="shared" si="2"/>
        <v>#REF!</v>
      </c>
      <c r="O24" s="9" t="s">
        <v>19</v>
      </c>
      <c r="P24" s="11" t="e">
        <f t="shared" si="3"/>
        <v>#REF!</v>
      </c>
      <c r="R24" s="9" t="s">
        <v>19</v>
      </c>
      <c r="S24" s="11" t="e">
        <f t="shared" si="4"/>
        <v>#REF!</v>
      </c>
    </row>
    <row r="38" spans="6:12" ht="17" thickBot="1" x14ac:dyDescent="0.25"/>
    <row r="39" spans="6:12" ht="19" x14ac:dyDescent="0.25">
      <c r="F39" s="150" t="s">
        <v>46</v>
      </c>
      <c r="G39" s="151"/>
      <c r="H39" s="151"/>
      <c r="I39" s="151"/>
      <c r="J39" s="151"/>
      <c r="K39" s="151"/>
      <c r="L39" s="152"/>
    </row>
    <row r="40" spans="6:12" ht="19" x14ac:dyDescent="0.25">
      <c r="F40" s="147" t="s">
        <v>0</v>
      </c>
      <c r="G40" s="148"/>
      <c r="H40" s="148"/>
      <c r="I40" s="144" t="s">
        <v>4</v>
      </c>
      <c r="J40" s="144"/>
      <c r="K40" s="145" t="s">
        <v>7</v>
      </c>
      <c r="L40" s="146"/>
    </row>
    <row r="41" spans="6:12" ht="19" x14ac:dyDescent="0.25">
      <c r="F41" s="14" t="s">
        <v>2</v>
      </c>
      <c r="G41" s="2" t="s">
        <v>49</v>
      </c>
      <c r="H41" s="3" t="s">
        <v>3</v>
      </c>
      <c r="I41" s="4" t="s">
        <v>5</v>
      </c>
      <c r="J41" s="5" t="s">
        <v>6</v>
      </c>
      <c r="K41" s="12" t="s">
        <v>8</v>
      </c>
      <c r="L41" s="13" t="s">
        <v>9</v>
      </c>
    </row>
    <row r="42" spans="6:12" ht="19" x14ac:dyDescent="0.25">
      <c r="F42" s="6" t="s">
        <v>10</v>
      </c>
      <c r="G42" s="7">
        <f>'Estadisticas 1º Vuelta'!F40+'Estadisticas 2º Vuelta'!D42</f>
        <v>7</v>
      </c>
      <c r="H42" s="7">
        <f>'Estadisticas 1º Vuelta'!G40+'Estadisticas 2º Vuelta'!E42</f>
        <v>630</v>
      </c>
      <c r="I42" s="7">
        <f>'Estadisticas 1º Vuelta'!H40+'Estadisticas 2º Vuelta'!F42</f>
        <v>0</v>
      </c>
      <c r="J42" s="7">
        <f>'Estadisticas 1º Vuelta'!I40+'Estadisticas 2º Vuelta'!G42</f>
        <v>0</v>
      </c>
      <c r="K42" s="7">
        <f>'Estadisticas 1º Vuelta'!J40+'Estadisticas 2º Vuelta'!H42</f>
        <v>0</v>
      </c>
      <c r="L42" s="8">
        <f>'Estadisticas 1º Vuelta'!K40+'Estadisticas 2º Vuelta'!I42</f>
        <v>0</v>
      </c>
    </row>
    <row r="43" spans="6:12" ht="19" x14ac:dyDescent="0.25">
      <c r="F43" s="6" t="s">
        <v>11</v>
      </c>
      <c r="G43" s="7">
        <f>'Estadisticas 1º Vuelta'!F41+'Estadisticas 2º Vuelta'!D43</f>
        <v>0</v>
      </c>
      <c r="H43" s="7">
        <f>'Estadisticas 1º Vuelta'!G41+'Estadisticas 2º Vuelta'!E43</f>
        <v>0</v>
      </c>
      <c r="I43" s="7">
        <f>'Estadisticas 1º Vuelta'!H41+'Estadisticas 2º Vuelta'!F43</f>
        <v>0</v>
      </c>
      <c r="J43" s="7">
        <f>'Estadisticas 1º Vuelta'!I41+'Estadisticas 2º Vuelta'!G43</f>
        <v>0</v>
      </c>
      <c r="K43" s="7">
        <f>'Estadisticas 1º Vuelta'!J41+'Estadisticas 2º Vuelta'!H43</f>
        <v>0</v>
      </c>
      <c r="L43" s="8">
        <f>'Estadisticas 1º Vuelta'!K41+'Estadisticas 2º Vuelta'!I43</f>
        <v>0</v>
      </c>
    </row>
    <row r="44" spans="6:12" ht="19" x14ac:dyDescent="0.25">
      <c r="F44" s="6" t="s">
        <v>12</v>
      </c>
      <c r="G44" s="7">
        <f>'Estadisticas 1º Vuelta'!F42+'Estadisticas 2º Vuelta'!D44</f>
        <v>6</v>
      </c>
      <c r="H44" s="7">
        <f>'Estadisticas 1º Vuelta'!G42+'Estadisticas 2º Vuelta'!E44</f>
        <v>467</v>
      </c>
      <c r="I44" s="7">
        <f>'Estadisticas 1º Vuelta'!H42+'Estadisticas 2º Vuelta'!F44</f>
        <v>1</v>
      </c>
      <c r="J44" s="7">
        <f>'Estadisticas 1º Vuelta'!I42+'Estadisticas 2º Vuelta'!G44</f>
        <v>0</v>
      </c>
      <c r="K44" s="7">
        <f>'Estadisticas 1º Vuelta'!J42+'Estadisticas 2º Vuelta'!H44</f>
        <v>1</v>
      </c>
      <c r="L44" s="8">
        <f>'Estadisticas 1º Vuelta'!K42+'Estadisticas 2º Vuelta'!I44</f>
        <v>0</v>
      </c>
    </row>
    <row r="45" spans="6:12" ht="19" x14ac:dyDescent="0.25">
      <c r="F45" s="6" t="s">
        <v>13</v>
      </c>
      <c r="G45" s="7">
        <f>'Estadisticas 1º Vuelta'!F43+'Estadisticas 2º Vuelta'!D45</f>
        <v>0</v>
      </c>
      <c r="H45" s="7">
        <f>'Estadisticas 1º Vuelta'!G43+'Estadisticas 2º Vuelta'!E45</f>
        <v>0</v>
      </c>
      <c r="I45" s="7">
        <f>'Estadisticas 1º Vuelta'!H43+'Estadisticas 2º Vuelta'!F45</f>
        <v>0</v>
      </c>
      <c r="J45" s="7">
        <f>'Estadisticas 1º Vuelta'!I43+'Estadisticas 2º Vuelta'!G45</f>
        <v>0</v>
      </c>
      <c r="K45" s="7">
        <f>'Estadisticas 1º Vuelta'!J43+'Estadisticas 2º Vuelta'!H45</f>
        <v>0</v>
      </c>
      <c r="L45" s="8">
        <f>'Estadisticas 1º Vuelta'!K43+'Estadisticas 2º Vuelta'!I45</f>
        <v>0</v>
      </c>
    </row>
    <row r="46" spans="6:12" ht="19" x14ac:dyDescent="0.25">
      <c r="F46" s="6" t="s">
        <v>14</v>
      </c>
      <c r="G46" s="7">
        <f>'Estadisticas 1º Vuelta'!F44+'Estadisticas 2º Vuelta'!D46</f>
        <v>2</v>
      </c>
      <c r="H46" s="7">
        <f>'Estadisticas 1º Vuelta'!G44+'Estadisticas 2º Vuelta'!E46</f>
        <v>236</v>
      </c>
      <c r="I46" s="7">
        <f>'Estadisticas 1º Vuelta'!H44+'Estadisticas 2º Vuelta'!F46</f>
        <v>0</v>
      </c>
      <c r="J46" s="7">
        <f>'Estadisticas 1º Vuelta'!I44+'Estadisticas 2º Vuelta'!G46</f>
        <v>0</v>
      </c>
      <c r="K46" s="7">
        <f>'Estadisticas 1º Vuelta'!J44+'Estadisticas 2º Vuelta'!H46</f>
        <v>0</v>
      </c>
      <c r="L46" s="8">
        <f>'Estadisticas 1º Vuelta'!K44+'Estadisticas 2º Vuelta'!I46</f>
        <v>0</v>
      </c>
    </row>
    <row r="47" spans="6:12" ht="19" x14ac:dyDescent="0.25">
      <c r="F47" s="6" t="s">
        <v>15</v>
      </c>
      <c r="G47" s="7">
        <f>'Estadisticas 1º Vuelta'!F45+'Estadisticas 2º Vuelta'!D47</f>
        <v>7</v>
      </c>
      <c r="H47" s="7">
        <f>'Estadisticas 1º Vuelta'!G45+'Estadisticas 2º Vuelta'!E47</f>
        <v>619</v>
      </c>
      <c r="I47" s="7">
        <f>'Estadisticas 1º Vuelta'!H45+'Estadisticas 2º Vuelta'!F47</f>
        <v>0</v>
      </c>
      <c r="J47" s="7">
        <f>'Estadisticas 1º Vuelta'!I45+'Estadisticas 2º Vuelta'!G47</f>
        <v>0</v>
      </c>
      <c r="K47" s="7">
        <f>'Estadisticas 1º Vuelta'!J45+'Estadisticas 2º Vuelta'!H47</f>
        <v>0</v>
      </c>
      <c r="L47" s="8">
        <f>'Estadisticas 1º Vuelta'!K45+'Estadisticas 2º Vuelta'!I47</f>
        <v>0</v>
      </c>
    </row>
    <row r="48" spans="6:12" ht="19" x14ac:dyDescent="0.25">
      <c r="F48" s="6" t="s">
        <v>16</v>
      </c>
      <c r="G48" s="7">
        <f>'Estadisticas 1º Vuelta'!F46+'Estadisticas 2º Vuelta'!D48</f>
        <v>6</v>
      </c>
      <c r="H48" s="7">
        <f>'Estadisticas 1º Vuelta'!G46+'Estadisticas 2º Vuelta'!E48</f>
        <v>565</v>
      </c>
      <c r="I48" s="7">
        <f>'Estadisticas 1º Vuelta'!H46+'Estadisticas 2º Vuelta'!F48</f>
        <v>1</v>
      </c>
      <c r="J48" s="7">
        <f>'Estadisticas 1º Vuelta'!I46+'Estadisticas 2º Vuelta'!G48</f>
        <v>0</v>
      </c>
      <c r="K48" s="7">
        <f>'Estadisticas 1º Vuelta'!J46+'Estadisticas 2º Vuelta'!H48</f>
        <v>1</v>
      </c>
      <c r="L48" s="8">
        <f>'Estadisticas 1º Vuelta'!K46+'Estadisticas 2º Vuelta'!I48</f>
        <v>0</v>
      </c>
    </row>
    <row r="49" spans="6:12" ht="19" x14ac:dyDescent="0.25">
      <c r="F49" s="6" t="s">
        <v>17</v>
      </c>
      <c r="G49" s="7">
        <f>'Estadisticas 1º Vuelta'!F47+'Estadisticas 2º Vuelta'!D49</f>
        <v>2</v>
      </c>
      <c r="H49" s="7">
        <f>'Estadisticas 1º Vuelta'!G47+'Estadisticas 2º Vuelta'!E49</f>
        <v>211</v>
      </c>
      <c r="I49" s="7">
        <f>'Estadisticas 1º Vuelta'!H47+'Estadisticas 2º Vuelta'!F49</f>
        <v>0</v>
      </c>
      <c r="J49" s="7">
        <f>'Estadisticas 1º Vuelta'!I47+'Estadisticas 2º Vuelta'!G49</f>
        <v>0</v>
      </c>
      <c r="K49" s="7">
        <f>'Estadisticas 1º Vuelta'!J47+'Estadisticas 2º Vuelta'!H49</f>
        <v>1</v>
      </c>
      <c r="L49" s="8">
        <f>'Estadisticas 1º Vuelta'!K47+'Estadisticas 2º Vuelta'!I49</f>
        <v>0</v>
      </c>
    </row>
    <row r="50" spans="6:12" ht="19" x14ac:dyDescent="0.25">
      <c r="F50" s="6" t="s">
        <v>18</v>
      </c>
      <c r="G50" s="7">
        <f>'Estadisticas 1º Vuelta'!F48+'Estadisticas 2º Vuelta'!D50</f>
        <v>6</v>
      </c>
      <c r="H50" s="7">
        <f>'Estadisticas 1º Vuelta'!G48+'Estadisticas 2º Vuelta'!E50</f>
        <v>495</v>
      </c>
      <c r="I50" s="7">
        <f>'Estadisticas 1º Vuelta'!H48+'Estadisticas 2º Vuelta'!F50</f>
        <v>1</v>
      </c>
      <c r="J50" s="7">
        <f>'Estadisticas 1º Vuelta'!I48+'Estadisticas 2º Vuelta'!G50</f>
        <v>0</v>
      </c>
      <c r="K50" s="7">
        <f>'Estadisticas 1º Vuelta'!J48+'Estadisticas 2º Vuelta'!H50</f>
        <v>1</v>
      </c>
      <c r="L50" s="8">
        <f>'Estadisticas 1º Vuelta'!K48+'Estadisticas 2º Vuelta'!I50</f>
        <v>1</v>
      </c>
    </row>
    <row r="51" spans="6:12" ht="19" x14ac:dyDescent="0.25">
      <c r="F51" s="6" t="s">
        <v>19</v>
      </c>
      <c r="G51" s="7" t="e">
        <f>'Estadisticas 1º Vuelta'!#REF!+'Estadisticas 2º Vuelta'!D51</f>
        <v>#REF!</v>
      </c>
      <c r="H51" s="7" t="e">
        <f>'Estadisticas 1º Vuelta'!#REF!+'Estadisticas 2º Vuelta'!E51</f>
        <v>#REF!</v>
      </c>
      <c r="I51" s="7" t="e">
        <f>'Estadisticas 1º Vuelta'!#REF!+'Estadisticas 2º Vuelta'!F51</f>
        <v>#REF!</v>
      </c>
      <c r="J51" s="7" t="e">
        <f>'Estadisticas 1º Vuelta'!#REF!+'Estadisticas 2º Vuelta'!G51</f>
        <v>#REF!</v>
      </c>
      <c r="K51" s="7" t="e">
        <f>'Estadisticas 1º Vuelta'!#REF!+'Estadisticas 2º Vuelta'!H51</f>
        <v>#REF!</v>
      </c>
      <c r="L51" s="8" t="e">
        <f>'Estadisticas 1º Vuelta'!#REF!+'Estadisticas 2º Vuelta'!I51</f>
        <v>#REF!</v>
      </c>
    </row>
    <row r="52" spans="6:12" ht="19" x14ac:dyDescent="0.25">
      <c r="F52" s="6" t="s">
        <v>20</v>
      </c>
      <c r="G52" s="7">
        <f>'Estadisticas 1º Vuelta'!F49+'Estadisticas 2º Vuelta'!D52</f>
        <v>0</v>
      </c>
      <c r="H52" s="7">
        <f>'Estadisticas 1º Vuelta'!G49+'Estadisticas 2º Vuelta'!E52</f>
        <v>49</v>
      </c>
      <c r="I52" s="7">
        <f>'Estadisticas 1º Vuelta'!H49+'Estadisticas 2º Vuelta'!F52</f>
        <v>0</v>
      </c>
      <c r="J52" s="7">
        <f>'Estadisticas 1º Vuelta'!I49+'Estadisticas 2º Vuelta'!G52</f>
        <v>0</v>
      </c>
      <c r="K52" s="7">
        <f>'Estadisticas 1º Vuelta'!J49+'Estadisticas 2º Vuelta'!H52</f>
        <v>0</v>
      </c>
      <c r="L52" s="8">
        <f>'Estadisticas 1º Vuelta'!K49+'Estadisticas 2º Vuelta'!I52</f>
        <v>0</v>
      </c>
    </row>
    <row r="53" spans="6:12" ht="19" x14ac:dyDescent="0.25">
      <c r="F53" s="6" t="s">
        <v>21</v>
      </c>
      <c r="G53" s="7">
        <f>'Estadisticas 1º Vuelta'!F50+'Estadisticas 2º Vuelta'!D53</f>
        <v>4</v>
      </c>
      <c r="H53" s="7">
        <f>'Estadisticas 1º Vuelta'!G50+'Estadisticas 2º Vuelta'!E53</f>
        <v>279</v>
      </c>
      <c r="I53" s="7">
        <f>'Estadisticas 1º Vuelta'!H50+'Estadisticas 2º Vuelta'!F53</f>
        <v>1</v>
      </c>
      <c r="J53" s="7">
        <f>'Estadisticas 1º Vuelta'!I50+'Estadisticas 2º Vuelta'!G53</f>
        <v>0</v>
      </c>
      <c r="K53" s="7">
        <f>'Estadisticas 1º Vuelta'!J50+'Estadisticas 2º Vuelta'!H53</f>
        <v>1</v>
      </c>
      <c r="L53" s="8">
        <f>'Estadisticas 1º Vuelta'!K50+'Estadisticas 2º Vuelta'!I53</f>
        <v>0</v>
      </c>
    </row>
    <row r="54" spans="6:12" ht="19" x14ac:dyDescent="0.25">
      <c r="F54" s="6" t="s">
        <v>22</v>
      </c>
      <c r="G54" s="7">
        <f>'Estadisticas 1º Vuelta'!F51+'Estadisticas 2º Vuelta'!D54</f>
        <v>6</v>
      </c>
      <c r="H54" s="7">
        <f>'Estadisticas 1º Vuelta'!G51+'Estadisticas 2º Vuelta'!E54</f>
        <v>515</v>
      </c>
      <c r="I54" s="7">
        <f>'Estadisticas 1º Vuelta'!H51+'Estadisticas 2º Vuelta'!F54</f>
        <v>1</v>
      </c>
      <c r="J54" s="7">
        <f>'Estadisticas 1º Vuelta'!I51+'Estadisticas 2º Vuelta'!G54</f>
        <v>0</v>
      </c>
      <c r="K54" s="7">
        <f>'Estadisticas 1º Vuelta'!J51+'Estadisticas 2º Vuelta'!H54</f>
        <v>1</v>
      </c>
      <c r="L54" s="8">
        <f>'Estadisticas 1º Vuelta'!K51+'Estadisticas 2º Vuelta'!I54</f>
        <v>2</v>
      </c>
    </row>
    <row r="55" spans="6:12" ht="19" x14ac:dyDescent="0.25">
      <c r="F55" s="6" t="s">
        <v>23</v>
      </c>
      <c r="G55" s="7">
        <f>'Estadisticas 1º Vuelta'!F52+'Estadisticas 2º Vuelta'!D55</f>
        <v>0</v>
      </c>
      <c r="H55" s="7">
        <f>'Estadisticas 1º Vuelta'!G52+'Estadisticas 2º Vuelta'!E55</f>
        <v>38</v>
      </c>
      <c r="I55" s="7">
        <f>'Estadisticas 1º Vuelta'!H52+'Estadisticas 2º Vuelta'!F55</f>
        <v>0</v>
      </c>
      <c r="J55" s="7">
        <f>'Estadisticas 1º Vuelta'!I52+'Estadisticas 2º Vuelta'!G55</f>
        <v>0</v>
      </c>
      <c r="K55" s="7">
        <f>'Estadisticas 1º Vuelta'!J52+'Estadisticas 2º Vuelta'!H55</f>
        <v>0</v>
      </c>
      <c r="L55" s="8">
        <f>'Estadisticas 1º Vuelta'!K52+'Estadisticas 2º Vuelta'!I55</f>
        <v>0</v>
      </c>
    </row>
    <row r="56" spans="6:12" ht="19" x14ac:dyDescent="0.25">
      <c r="F56" s="6" t="s">
        <v>24</v>
      </c>
      <c r="G56" s="7">
        <f>'Estadisticas 1º Vuelta'!F53+'Estadisticas 2º Vuelta'!D56</f>
        <v>7</v>
      </c>
      <c r="H56" s="7">
        <f>'Estadisticas 1º Vuelta'!G53+'Estadisticas 2º Vuelta'!E56</f>
        <v>583</v>
      </c>
      <c r="I56" s="7">
        <f>'Estadisticas 1º Vuelta'!H53+'Estadisticas 2º Vuelta'!F56</f>
        <v>0</v>
      </c>
      <c r="J56" s="7">
        <f>'Estadisticas 1º Vuelta'!I53+'Estadisticas 2º Vuelta'!G56</f>
        <v>0</v>
      </c>
      <c r="K56" s="7">
        <f>'Estadisticas 1º Vuelta'!J53+'Estadisticas 2º Vuelta'!H56</f>
        <v>1</v>
      </c>
      <c r="L56" s="8">
        <f>'Estadisticas 1º Vuelta'!K53+'Estadisticas 2º Vuelta'!I56</f>
        <v>2</v>
      </c>
    </row>
    <row r="57" spans="6:12" ht="19" x14ac:dyDescent="0.25">
      <c r="F57" s="6" t="s">
        <v>25</v>
      </c>
      <c r="G57" s="7">
        <f>'Estadisticas 1º Vuelta'!F54+'Estadisticas 2º Vuelta'!D57</f>
        <v>3</v>
      </c>
      <c r="H57" s="7">
        <f>'Estadisticas 1º Vuelta'!G54+'Estadisticas 2º Vuelta'!E57</f>
        <v>293</v>
      </c>
      <c r="I57" s="7">
        <f>'Estadisticas 1º Vuelta'!H54+'Estadisticas 2º Vuelta'!F57</f>
        <v>1</v>
      </c>
      <c r="J57" s="7">
        <f>'Estadisticas 1º Vuelta'!I54+'Estadisticas 2º Vuelta'!G57</f>
        <v>0</v>
      </c>
      <c r="K57" s="7">
        <f>'Estadisticas 1º Vuelta'!J54+'Estadisticas 2º Vuelta'!H57</f>
        <v>1</v>
      </c>
      <c r="L57" s="8">
        <f>'Estadisticas 1º Vuelta'!K54+'Estadisticas 2º Vuelta'!I57</f>
        <v>2</v>
      </c>
    </row>
    <row r="58" spans="6:12" ht="19" x14ac:dyDescent="0.25">
      <c r="F58" s="6" t="s">
        <v>26</v>
      </c>
      <c r="G58" s="7">
        <f>'Estadisticas 1º Vuelta'!F55+'Estadisticas 2º Vuelta'!D58</f>
        <v>5</v>
      </c>
      <c r="H58" s="7">
        <f>'Estadisticas 1º Vuelta'!G55+'Estadisticas 2º Vuelta'!E58</f>
        <v>463</v>
      </c>
      <c r="I58" s="7">
        <f>'Estadisticas 1º Vuelta'!H55+'Estadisticas 2º Vuelta'!F58</f>
        <v>0</v>
      </c>
      <c r="J58" s="7">
        <f>'Estadisticas 1º Vuelta'!I55+'Estadisticas 2º Vuelta'!G58</f>
        <v>0</v>
      </c>
      <c r="K58" s="7">
        <f>'Estadisticas 1º Vuelta'!J55+'Estadisticas 2º Vuelta'!H58</f>
        <v>0</v>
      </c>
      <c r="L58" s="8">
        <f>'Estadisticas 1º Vuelta'!K55+'Estadisticas 2º Vuelta'!I58</f>
        <v>1</v>
      </c>
    </row>
    <row r="59" spans="6:12" ht="19" x14ac:dyDescent="0.25">
      <c r="F59" s="6" t="s">
        <v>27</v>
      </c>
      <c r="G59" s="7">
        <f>'Estadisticas 1º Vuelta'!F56+'Estadisticas 2º Vuelta'!D59</f>
        <v>6</v>
      </c>
      <c r="H59" s="7">
        <f>'Estadisticas 1º Vuelta'!G56+'Estadisticas 2º Vuelta'!E59</f>
        <v>485</v>
      </c>
      <c r="I59" s="7">
        <f>'Estadisticas 1º Vuelta'!H56+'Estadisticas 2º Vuelta'!F59</f>
        <v>0</v>
      </c>
      <c r="J59" s="7">
        <f>'Estadisticas 1º Vuelta'!I56+'Estadisticas 2º Vuelta'!G59</f>
        <v>1</v>
      </c>
      <c r="K59" s="7">
        <f>'Estadisticas 1º Vuelta'!J56+'Estadisticas 2º Vuelta'!H59</f>
        <v>1</v>
      </c>
      <c r="L59" s="8">
        <f>'Estadisticas 1º Vuelta'!K56+'Estadisticas 2º Vuelta'!I59</f>
        <v>0</v>
      </c>
    </row>
    <row r="60" spans="6:12" ht="19" x14ac:dyDescent="0.25">
      <c r="F60" s="6" t="s">
        <v>28</v>
      </c>
      <c r="G60" s="7">
        <f>'Estadisticas 1º Vuelta'!F57+'Estadisticas 2º Vuelta'!D60</f>
        <v>5</v>
      </c>
      <c r="H60" s="7">
        <f>'Estadisticas 1º Vuelta'!G57+'Estadisticas 2º Vuelta'!E60</f>
        <v>468</v>
      </c>
      <c r="I60" s="7">
        <f>'Estadisticas 1º Vuelta'!H57+'Estadisticas 2º Vuelta'!F60</f>
        <v>0</v>
      </c>
      <c r="J60" s="7">
        <f>'Estadisticas 1º Vuelta'!I57+'Estadisticas 2º Vuelta'!G60</f>
        <v>0</v>
      </c>
      <c r="K60" s="7">
        <f>'Estadisticas 1º Vuelta'!J57+'Estadisticas 2º Vuelta'!H60</f>
        <v>3</v>
      </c>
      <c r="L60" s="8">
        <f>'Estadisticas 1º Vuelta'!K57+'Estadisticas 2º Vuelta'!I60</f>
        <v>1</v>
      </c>
    </row>
    <row r="61" spans="6:12" ht="19" x14ac:dyDescent="0.25">
      <c r="F61" s="6" t="s">
        <v>29</v>
      </c>
      <c r="G61" s="7">
        <f>'Estadisticas 1º Vuelta'!F58+'Estadisticas 2º Vuelta'!D61</f>
        <v>5</v>
      </c>
      <c r="H61" s="7">
        <f>'Estadisticas 1º Vuelta'!G58+'Estadisticas 2º Vuelta'!E61</f>
        <v>455</v>
      </c>
      <c r="I61" s="7">
        <f>'Estadisticas 1º Vuelta'!H58+'Estadisticas 2º Vuelta'!F61</f>
        <v>2</v>
      </c>
      <c r="J61" s="7">
        <f>'Estadisticas 1º Vuelta'!I58+'Estadisticas 2º Vuelta'!G61</f>
        <v>0</v>
      </c>
      <c r="K61" s="7">
        <f>'Estadisticas 1º Vuelta'!J58+'Estadisticas 2º Vuelta'!H61</f>
        <v>1</v>
      </c>
      <c r="L61" s="8">
        <f>'Estadisticas 1º Vuelta'!K58+'Estadisticas 2º Vuelta'!I61</f>
        <v>0</v>
      </c>
    </row>
    <row r="62" spans="6:12" ht="19" x14ac:dyDescent="0.25">
      <c r="F62" s="6" t="s">
        <v>19</v>
      </c>
      <c r="G62" s="7">
        <f>'Estadisticas 1º Vuelta'!F59+'Estadisticas 2º Vuelta'!D62</f>
        <v>0</v>
      </c>
      <c r="H62" s="7">
        <f>'Estadisticas 1º Vuelta'!G59+'Estadisticas 2º Vuelta'!E62</f>
        <v>66</v>
      </c>
      <c r="I62" s="7">
        <f>'Estadisticas 1º Vuelta'!H59+'Estadisticas 2º Vuelta'!F62</f>
        <v>0</v>
      </c>
      <c r="J62" s="7">
        <f>'Estadisticas 1º Vuelta'!I59+'Estadisticas 2º Vuelta'!G62</f>
        <v>0</v>
      </c>
      <c r="K62" s="7">
        <f>'Estadisticas 1º Vuelta'!J59+'Estadisticas 2º Vuelta'!H62</f>
        <v>2</v>
      </c>
      <c r="L62" s="8">
        <f>'Estadisticas 1º Vuelta'!K59+'Estadisticas 2º Vuelta'!I62</f>
        <v>0</v>
      </c>
    </row>
    <row r="63" spans="6:12" ht="20" thickBot="1" x14ac:dyDescent="0.3">
      <c r="F63" s="9" t="s">
        <v>19</v>
      </c>
      <c r="G63" s="7" t="e">
        <f>'Estadisticas 1º Vuelta'!#REF!+'Estadisticas 2º Vuelta'!D63</f>
        <v>#REF!</v>
      </c>
      <c r="H63" s="10" t="e">
        <f>'Estadisticas 1º Vuelta'!#REF!+'Estadisticas 2º Vuelta'!E63</f>
        <v>#REF!</v>
      </c>
      <c r="I63" s="10" t="e">
        <f>'Estadisticas 1º Vuelta'!#REF!+'Estadisticas 2º Vuelta'!F63</f>
        <v>#REF!</v>
      </c>
      <c r="J63" s="10" t="e">
        <f>'Estadisticas 1º Vuelta'!#REF!+'Estadisticas 2º Vuelta'!G63</f>
        <v>#REF!</v>
      </c>
      <c r="K63" s="10" t="e">
        <f>'Estadisticas 1º Vuelta'!#REF!+'Estadisticas 2º Vuelta'!H63</f>
        <v>#REF!</v>
      </c>
      <c r="L63" s="11" t="e">
        <f>'Estadisticas 1º Vuelta'!#REF!+'Estadisticas 2º Vuelta'!I63</f>
        <v>#REF!</v>
      </c>
    </row>
  </sheetData>
  <sortState ref="R3:S24">
    <sortCondition descending="1" ref="S3:S24"/>
  </sortState>
  <mergeCells count="4">
    <mergeCell ref="F39:L39"/>
    <mergeCell ref="F40:H40"/>
    <mergeCell ref="I40:J40"/>
    <mergeCell ref="K40:L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PRETEMPORADA</vt:lpstr>
      <vt:lpstr>Total Pretemporada</vt:lpstr>
      <vt:lpstr>Copa RFEF</vt:lpstr>
      <vt:lpstr>Total Copa RFEF</vt:lpstr>
      <vt:lpstr>1º Vuelta</vt:lpstr>
      <vt:lpstr>Estadisticas 1º Vuelta</vt:lpstr>
      <vt:lpstr>2º Vuelta</vt:lpstr>
      <vt:lpstr>Estadisticas 2º Vuelta</vt:lpstr>
      <vt:lpstr>Estadisticas Totales</vt:lpstr>
      <vt:lpstr>Clasificacion</vt:lpstr>
      <vt:lpstr>Equipos (cálculos)</vt:lpstr>
      <vt:lpstr>Clasificacion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2023-07-12T14:36:09Z</dcterms:created>
  <dcterms:modified xsi:type="dcterms:W3CDTF">2023-10-22T18:54:34Z</dcterms:modified>
</cp:coreProperties>
</file>