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25052288840\Downloads\FIA_data_mining\Aula 15 - Regressão Logística\"/>
    </mc:Choice>
  </mc:AlternateContent>
  <bookViews>
    <workbookView xWindow="0" yWindow="0" windowWidth="21600" windowHeight="10320"/>
  </bookViews>
  <sheets>
    <sheet name="Plan2" sheetId="2" r:id="rId1"/>
    <sheet name="Plan1" sheetId="1" r:id="rId2"/>
  </sheets>
  <definedNames>
    <definedName name="RF_Sonegacao" localSheetId="0">Plan2!$A$1:$H$28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2" l="1"/>
  <c r="X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" i="2"/>
  <c r="S2" i="2"/>
  <c r="U2" i="2"/>
  <c r="U3" i="2" s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" i="2"/>
  <c r="H29" i="2"/>
  <c r="V2" i="2" l="1"/>
  <c r="V3" i="2" l="1"/>
</calcChain>
</file>

<file path=xl/connections.xml><?xml version="1.0" encoding="utf-8"?>
<connections xmlns="http://schemas.openxmlformats.org/spreadsheetml/2006/main">
  <connection id="1" name="RF-Sonegacao" type="6" refreshedVersion="5" background="1" saveData="1">
    <textPr codePage="28591" sourceFile="D:\Users\25052288840\Downloads\FIA_data_mining\Aula 15 - Regressão Logística\RF-Sonegacao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<sst xmlns="http://schemas.openxmlformats.org/spreadsheetml/2006/main" count="28" uniqueCount="28">
  <si>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Obs</t>
  </si>
  <si>
    <t>Y</t>
  </si>
  <si>
    <t>X1</t>
  </si>
  <si>
    <t>X2</t>
  </si>
  <si>
    <t>X3</t>
  </si>
  <si>
    <t>X4</t>
  </si>
  <si>
    <t>X5</t>
  </si>
  <si>
    <t>X6</t>
  </si>
  <si>
    <t>b0</t>
  </si>
  <si>
    <t>b1</t>
  </si>
  <si>
    <t>b2</t>
  </si>
  <si>
    <t>b3</t>
  </si>
  <si>
    <t>b4</t>
  </si>
  <si>
    <t>b5</t>
  </si>
  <si>
    <t>b6</t>
  </si>
  <si>
    <t>erro</t>
  </si>
  <si>
    <t>erro^2</t>
  </si>
  <si>
    <t>y</t>
  </si>
  <si>
    <t>Modelo nulo</t>
  </si>
  <si>
    <t>Modelo regressão</t>
  </si>
  <si>
    <t>P(Y=1)=E(Y)</t>
  </si>
  <si>
    <t>z</t>
  </si>
  <si>
    <t>llh</t>
  </si>
  <si>
    <t>llhNull</t>
  </si>
  <si>
    <t>G2</t>
  </si>
  <si>
    <t>McFadden</t>
  </si>
  <si>
    <t>r2ML</t>
  </si>
  <si>
    <t>r2CU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</si>
</sst>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F-Sonega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H1" workbookViewId="0">
      <selection activeCell="W3" sqref="W3"/>
    </sheetView>
  </sheetViews>
  <sheetFormatPr defaultRowHeight="15" x14ac:dyDescent="0.25"/>
  <cols>
    <col min="1" max="1" width="4.42578125" bestFit="1" customWidth="1"/>
    <col min="2" max="2" width="2" bestFit="1" customWidth="1"/>
    <col min="3" max="4" width="5" bestFit="1" customWidth="1"/>
    <col min="5" max="5" width="4.5703125" bestFit="1" customWidth="1"/>
    <col min="6" max="6" width="4" bestFit="1" customWidth="1"/>
    <col min="7" max="7" width="5" bestFit="1" customWidth="1"/>
    <col min="8" max="8" width="7.85546875" customWidth="1"/>
    <col min="15" max="15" width="12.7109375" customWidth="1"/>
    <col min="19" max="19" width="12.28515625" bestFit="1" customWidth="1"/>
    <col min="20" max="20" width="15" customWidth="1"/>
    <col min="24" max="24" width="10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t="s">
        <v>21</v>
      </c>
      <c r="O1" t="s">
        <v>20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22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>
        <v>1</v>
      </c>
      <c r="B2">
        <v>1</v>
      </c>
      <c r="C2">
        <v>0.8</v>
      </c>
      <c r="D2">
        <v>0.83</v>
      </c>
      <c r="E2">
        <v>0.66</v>
      </c>
      <c r="F2">
        <v>1.9</v>
      </c>
      <c r="G2">
        <v>1.1000000000000001</v>
      </c>
      <c r="H2">
        <v>1</v>
      </c>
      <c r="N2">
        <f>$K$3+$K$4*C2+$K$5*D2+$K$6*E2+$K$7*F2+$K$8*G2+$K$9*H2</f>
        <v>1.0273954000000174</v>
      </c>
      <c r="O2">
        <f>EXP(N2)/(1+EXP(N2))</f>
        <v>0.73641062829551696</v>
      </c>
      <c r="P2">
        <f>O2-B2</f>
        <v>-0.26358937170448304</v>
      </c>
      <c r="Q2">
        <f>P2*P2</f>
        <v>6.9479356875564127E-2</v>
      </c>
      <c r="R2">
        <f>AVERAGE(B2:B28)</f>
        <v>0.33333333333333331</v>
      </c>
      <c r="S2">
        <f>B2*LN(R$2)+(1 - B2)*LN(1 - R$2)</f>
        <v>-1.0986122886681098</v>
      </c>
      <c r="T2">
        <f>B2*LN(O2)+(1 - B2)*LN(1 - O2)</f>
        <v>-0.30596739695235631</v>
      </c>
      <c r="U2">
        <f>SUM(S2:S28)</f>
        <v>-17.185882543959938</v>
      </c>
      <c r="V2">
        <f>SUM(T2:T28)</f>
        <v>-10.796924491534869</v>
      </c>
      <c r="W2">
        <f>2*(U2 - V2)</f>
        <v>-12.777916104850139</v>
      </c>
      <c r="X2">
        <f>1-(V2/U2)</f>
        <v>0.37175618046281245</v>
      </c>
    </row>
    <row r="3" spans="1:26" x14ac:dyDescent="0.25">
      <c r="A3">
        <v>2</v>
      </c>
      <c r="B3">
        <v>1</v>
      </c>
      <c r="C3">
        <v>0.9</v>
      </c>
      <c r="D3">
        <v>0.36</v>
      </c>
      <c r="E3">
        <v>0.32</v>
      </c>
      <c r="F3">
        <v>1.4</v>
      </c>
      <c r="G3">
        <v>0.74</v>
      </c>
      <c r="H3">
        <v>0.99</v>
      </c>
      <c r="J3" t="s">
        <v>8</v>
      </c>
      <c r="K3">
        <v>64.258080000000007</v>
      </c>
      <c r="N3">
        <f t="shared" ref="N3:N28" si="0">$K$3+$K$4*C3+$K$5*D3+$K$6*E3+$K$7*F3+$K$8*G3+$K$9*H3</f>
        <v>-0.17518940000000782</v>
      </c>
      <c r="O3">
        <f t="shared" ref="O3:O28" si="1">EXP(N3)/(1+EXP(N3))</f>
        <v>0.45631432383248455</v>
      </c>
      <c r="P3">
        <f t="shared" ref="P3:P28" si="2">O3-B3</f>
        <v>-0.54368567616751551</v>
      </c>
      <c r="Q3">
        <f t="shared" ref="Q3:Q28" si="3">P3*P3</f>
        <v>0.29559411446972855</v>
      </c>
      <c r="S3">
        <f t="shared" ref="S3:S28" si="4">B3*LN(R$2)+(1 - B3)*LN(1 - R$2)</f>
        <v>-1.0986122886681098</v>
      </c>
      <c r="T3">
        <f t="shared" ref="T3:T28" si="5">B3*LN(O3)+(1 - B3)*LN(1 - O3)</f>
        <v>-0.78457340028027778</v>
      </c>
      <c r="U3">
        <f>U2*-2</f>
        <v>34.371765087919876</v>
      </c>
      <c r="V3">
        <f>V2*-2</f>
        <v>21.593848983069737</v>
      </c>
      <c r="W3" s="1"/>
    </row>
    <row r="4" spans="1:26" x14ac:dyDescent="0.25">
      <c r="A4">
        <v>3</v>
      </c>
      <c r="B4">
        <v>0</v>
      </c>
      <c r="C4">
        <v>0.8</v>
      </c>
      <c r="D4">
        <v>0.88</v>
      </c>
      <c r="E4">
        <v>0.7</v>
      </c>
      <c r="F4">
        <v>0.8</v>
      </c>
      <c r="G4">
        <v>0.18</v>
      </c>
      <c r="H4">
        <v>0.98</v>
      </c>
      <c r="J4" t="s">
        <v>9</v>
      </c>
      <c r="K4">
        <v>30.83006</v>
      </c>
      <c r="N4">
        <f t="shared" si="0"/>
        <v>-1.5196867999999881</v>
      </c>
      <c r="O4">
        <f t="shared" si="1"/>
        <v>0.17950764432938102</v>
      </c>
      <c r="P4">
        <f t="shared" si="2"/>
        <v>0.17950764432938102</v>
      </c>
      <c r="Q4">
        <f t="shared" si="3"/>
        <v>3.2222994372683555E-2</v>
      </c>
      <c r="S4">
        <f t="shared" si="4"/>
        <v>-0.40546510810816427</v>
      </c>
      <c r="T4">
        <f t="shared" si="5"/>
        <v>-0.19785068516739807</v>
      </c>
    </row>
    <row r="5" spans="1:26" x14ac:dyDescent="0.25">
      <c r="A5">
        <v>4</v>
      </c>
      <c r="B5">
        <v>0</v>
      </c>
      <c r="C5">
        <v>1</v>
      </c>
      <c r="D5">
        <v>0.87</v>
      </c>
      <c r="E5">
        <v>0.87</v>
      </c>
      <c r="F5">
        <v>0.7</v>
      </c>
      <c r="G5">
        <v>1.05</v>
      </c>
      <c r="H5">
        <v>0.99</v>
      </c>
      <c r="J5" t="s">
        <v>10</v>
      </c>
      <c r="K5">
        <v>24.686319999999998</v>
      </c>
      <c r="N5">
        <f t="shared" si="0"/>
        <v>-1.2940079999999909</v>
      </c>
      <c r="O5">
        <f t="shared" si="1"/>
        <v>0.21517518786609235</v>
      </c>
      <c r="P5">
        <f t="shared" si="2"/>
        <v>0.21517518786609235</v>
      </c>
      <c r="Q5">
        <f t="shared" si="3"/>
        <v>4.6300361473208138E-2</v>
      </c>
      <c r="S5">
        <f t="shared" si="4"/>
        <v>-0.40546510810816427</v>
      </c>
      <c r="T5">
        <f t="shared" si="5"/>
        <v>-0.24229475536186124</v>
      </c>
    </row>
    <row r="6" spans="1:26" x14ac:dyDescent="0.25">
      <c r="A6">
        <v>5</v>
      </c>
      <c r="B6">
        <v>1</v>
      </c>
      <c r="C6">
        <v>0.9</v>
      </c>
      <c r="D6">
        <v>0.75</v>
      </c>
      <c r="E6">
        <v>0.68</v>
      </c>
      <c r="F6">
        <v>1.3</v>
      </c>
      <c r="G6">
        <v>0.52</v>
      </c>
      <c r="H6">
        <v>0.98</v>
      </c>
      <c r="J6" t="s">
        <v>11</v>
      </c>
      <c r="K6">
        <v>-24.97447</v>
      </c>
      <c r="N6">
        <f t="shared" si="0"/>
        <v>1.0298917999999873</v>
      </c>
      <c r="O6">
        <f t="shared" si="1"/>
        <v>0.73689491846882993</v>
      </c>
      <c r="P6">
        <f t="shared" si="2"/>
        <v>-0.26310508153117007</v>
      </c>
      <c r="Q6">
        <f t="shared" si="3"/>
        <v>6.9224283927523653E-2</v>
      </c>
      <c r="S6">
        <f t="shared" si="4"/>
        <v>-1.0986122886681098</v>
      </c>
      <c r="T6">
        <f t="shared" si="5"/>
        <v>-0.30530997705487595</v>
      </c>
    </row>
    <row r="7" spans="1:26" x14ac:dyDescent="0.25">
      <c r="A7">
        <v>6</v>
      </c>
      <c r="B7">
        <v>0</v>
      </c>
      <c r="C7">
        <v>1</v>
      </c>
      <c r="D7">
        <v>0.65</v>
      </c>
      <c r="E7">
        <v>0.65</v>
      </c>
      <c r="F7">
        <v>0.6</v>
      </c>
      <c r="G7">
        <v>0.52</v>
      </c>
      <c r="H7">
        <v>0.98</v>
      </c>
      <c r="J7" t="s">
        <v>12</v>
      </c>
      <c r="K7">
        <v>4.3604500000000002</v>
      </c>
      <c r="N7">
        <f t="shared" si="0"/>
        <v>-0.65881509999999821</v>
      </c>
      <c r="O7">
        <f t="shared" si="1"/>
        <v>0.34100583310436877</v>
      </c>
      <c r="P7">
        <f t="shared" si="2"/>
        <v>0.34100583310436877</v>
      </c>
      <c r="Q7">
        <f t="shared" si="3"/>
        <v>0.11628497821120461</v>
      </c>
      <c r="S7">
        <f t="shared" si="4"/>
        <v>-0.40546510810816427</v>
      </c>
      <c r="T7">
        <f t="shared" si="5"/>
        <v>-0.41704059596701176</v>
      </c>
    </row>
    <row r="8" spans="1:26" x14ac:dyDescent="0.25">
      <c r="A8">
        <v>7</v>
      </c>
      <c r="B8">
        <v>1</v>
      </c>
      <c r="C8">
        <v>0.95</v>
      </c>
      <c r="D8">
        <v>0.97</v>
      </c>
      <c r="E8">
        <v>0.92</v>
      </c>
      <c r="F8">
        <v>1</v>
      </c>
      <c r="G8">
        <v>1.23</v>
      </c>
      <c r="H8">
        <v>0.99</v>
      </c>
      <c r="J8" t="s">
        <v>13</v>
      </c>
      <c r="K8">
        <v>-1.153E-2</v>
      </c>
      <c r="N8">
        <f t="shared" si="0"/>
        <v>-0.30954289999999673</v>
      </c>
      <c r="O8">
        <f t="shared" si="1"/>
        <v>0.42322631571223784</v>
      </c>
      <c r="P8">
        <f t="shared" si="2"/>
        <v>-0.57677368428776221</v>
      </c>
      <c r="Q8">
        <f t="shared" si="3"/>
        <v>0.33266788288687921</v>
      </c>
      <c r="S8">
        <f t="shared" si="4"/>
        <v>-1.0986122886681098</v>
      </c>
      <c r="T8">
        <f t="shared" si="5"/>
        <v>-0.85984821768643838</v>
      </c>
    </row>
    <row r="9" spans="1:26" x14ac:dyDescent="0.25">
      <c r="A9">
        <v>8</v>
      </c>
      <c r="B9">
        <v>0</v>
      </c>
      <c r="C9">
        <v>0.95</v>
      </c>
      <c r="D9">
        <v>0.87</v>
      </c>
      <c r="E9">
        <v>0.83</v>
      </c>
      <c r="F9">
        <v>1.9</v>
      </c>
      <c r="G9">
        <v>1.35</v>
      </c>
      <c r="H9">
        <v>1.02</v>
      </c>
      <c r="J9" t="s">
        <v>14</v>
      </c>
      <c r="K9">
        <v>-100.1734</v>
      </c>
      <c r="N9">
        <f t="shared" si="0"/>
        <v>0.38734680000001731</v>
      </c>
      <c r="O9">
        <f t="shared" si="1"/>
        <v>0.59564383258276021</v>
      </c>
      <c r="P9">
        <f t="shared" si="2"/>
        <v>0.59564383258276021</v>
      </c>
      <c r="Q9">
        <f t="shared" si="3"/>
        <v>0.35479157529387928</v>
      </c>
      <c r="S9">
        <f t="shared" si="4"/>
        <v>-0.40546510810816427</v>
      </c>
      <c r="T9">
        <f t="shared" si="5"/>
        <v>-0.90545918688631688</v>
      </c>
    </row>
    <row r="10" spans="1:26" x14ac:dyDescent="0.25">
      <c r="A10">
        <v>9</v>
      </c>
      <c r="B10">
        <v>0</v>
      </c>
      <c r="C10">
        <v>1</v>
      </c>
      <c r="D10">
        <v>0.45</v>
      </c>
      <c r="E10">
        <v>0.45</v>
      </c>
      <c r="F10">
        <v>0.8</v>
      </c>
      <c r="G10">
        <v>0.32</v>
      </c>
      <c r="H10">
        <v>1</v>
      </c>
      <c r="N10">
        <f t="shared" si="0"/>
        <v>-1.7302570999999887</v>
      </c>
      <c r="O10">
        <f t="shared" si="1"/>
        <v>0.15055469679206848</v>
      </c>
      <c r="P10">
        <f t="shared" si="2"/>
        <v>0.15055469679206848</v>
      </c>
      <c r="Q10">
        <f t="shared" si="3"/>
        <v>2.2666716726151677E-2</v>
      </c>
      <c r="S10">
        <f t="shared" si="4"/>
        <v>-0.40546510810816427</v>
      </c>
      <c r="T10">
        <f t="shared" si="5"/>
        <v>-0.16317172698495477</v>
      </c>
    </row>
    <row r="11" spans="1:26" x14ac:dyDescent="0.25">
      <c r="A11">
        <v>10</v>
      </c>
      <c r="B11">
        <v>0</v>
      </c>
      <c r="C11">
        <v>0.95</v>
      </c>
      <c r="D11">
        <v>0.36</v>
      </c>
      <c r="E11">
        <v>0.34</v>
      </c>
      <c r="F11">
        <v>0.5</v>
      </c>
      <c r="G11">
        <v>0</v>
      </c>
      <c r="H11">
        <v>1.04</v>
      </c>
      <c r="N11">
        <f t="shared" si="0"/>
        <v>-8.0577186000000154</v>
      </c>
      <c r="O11">
        <f t="shared" si="1"/>
        <v>3.1654814904675464E-4</v>
      </c>
      <c r="P11">
        <f t="shared" si="2"/>
        <v>3.1654814904675464E-4</v>
      </c>
      <c r="Q11">
        <f t="shared" si="3"/>
        <v>1.002027306649264E-7</v>
      </c>
      <c r="S11">
        <f t="shared" si="4"/>
        <v>-0.40546510810816427</v>
      </c>
      <c r="T11">
        <f t="shared" si="5"/>
        <v>-3.1659826098764205E-4</v>
      </c>
    </row>
    <row r="12" spans="1:26" x14ac:dyDescent="0.25">
      <c r="A12">
        <v>11</v>
      </c>
      <c r="B12">
        <v>0</v>
      </c>
      <c r="C12">
        <v>0.85</v>
      </c>
      <c r="D12">
        <v>0.39</v>
      </c>
      <c r="E12">
        <v>0.33</v>
      </c>
      <c r="F12">
        <v>0.7</v>
      </c>
      <c r="G12">
        <v>0.28000000000000003</v>
      </c>
      <c r="H12">
        <v>0.99</v>
      </c>
      <c r="N12">
        <f t="shared" si="0"/>
        <v>-4.2728587000000005</v>
      </c>
      <c r="O12">
        <f t="shared" si="1"/>
        <v>1.3750167452105859E-2</v>
      </c>
      <c r="P12">
        <f t="shared" si="2"/>
        <v>1.3750167452105859E-2</v>
      </c>
      <c r="Q12">
        <f t="shared" si="3"/>
        <v>1.8906710496095132E-4</v>
      </c>
      <c r="S12">
        <f t="shared" si="4"/>
        <v>-0.40546510810816427</v>
      </c>
      <c r="T12">
        <f t="shared" si="5"/>
        <v>-1.3845576608740105E-2</v>
      </c>
    </row>
    <row r="13" spans="1:26" x14ac:dyDescent="0.25">
      <c r="A13">
        <v>12</v>
      </c>
      <c r="B13">
        <v>0</v>
      </c>
      <c r="C13">
        <v>0.7</v>
      </c>
      <c r="D13">
        <v>0.76</v>
      </c>
      <c r="E13">
        <v>0.53</v>
      </c>
      <c r="F13">
        <v>1.2</v>
      </c>
      <c r="G13">
        <v>0.15</v>
      </c>
      <c r="H13">
        <v>0.98</v>
      </c>
      <c r="N13">
        <f t="shared" si="0"/>
        <v>-1.5748653999999931</v>
      </c>
      <c r="O13">
        <f t="shared" si="1"/>
        <v>0.17152389625401651</v>
      </c>
      <c r="P13">
        <f t="shared" si="2"/>
        <v>0.17152389625401651</v>
      </c>
      <c r="Q13">
        <f t="shared" si="3"/>
        <v>2.9420446986158619E-2</v>
      </c>
      <c r="S13">
        <f t="shared" si="4"/>
        <v>-0.40546510810816427</v>
      </c>
      <c r="T13">
        <f t="shared" si="5"/>
        <v>-0.18816728532450017</v>
      </c>
    </row>
    <row r="14" spans="1:26" x14ac:dyDescent="0.25">
      <c r="A14">
        <v>13</v>
      </c>
      <c r="B14">
        <v>0</v>
      </c>
      <c r="C14">
        <v>0.8</v>
      </c>
      <c r="D14">
        <v>0.46</v>
      </c>
      <c r="E14">
        <v>0.37</v>
      </c>
      <c r="F14">
        <v>0.4</v>
      </c>
      <c r="G14">
        <v>0.38</v>
      </c>
      <c r="H14">
        <v>1.01</v>
      </c>
      <c r="N14">
        <f t="shared" si="0"/>
        <v>-8.3980540999999818</v>
      </c>
      <c r="O14">
        <f t="shared" si="1"/>
        <v>2.2525456846180758E-4</v>
      </c>
      <c r="P14">
        <f t="shared" si="2"/>
        <v>2.2525456846180758E-4</v>
      </c>
      <c r="Q14">
        <f t="shared" si="3"/>
        <v>5.0739620612915159E-8</v>
      </c>
      <c r="S14">
        <f t="shared" si="4"/>
        <v>-0.40546510810816427</v>
      </c>
      <c r="T14">
        <f t="shared" si="5"/>
        <v>-2.2527994208251302E-4</v>
      </c>
    </row>
    <row r="15" spans="1:26" x14ac:dyDescent="0.25">
      <c r="A15">
        <v>14</v>
      </c>
      <c r="B15">
        <v>0</v>
      </c>
      <c r="C15">
        <v>0.2</v>
      </c>
      <c r="D15">
        <v>0.39</v>
      </c>
      <c r="E15">
        <v>0.08</v>
      </c>
      <c r="F15">
        <v>0.8</v>
      </c>
      <c r="G15">
        <v>0.11</v>
      </c>
      <c r="H15">
        <v>0.99</v>
      </c>
      <c r="N15">
        <f t="shared" si="0"/>
        <v>-17.630775100000008</v>
      </c>
      <c r="O15">
        <f t="shared" si="1"/>
        <v>2.2031884837455497E-8</v>
      </c>
      <c r="P15">
        <f t="shared" si="2"/>
        <v>2.2031884837455497E-8</v>
      </c>
      <c r="Q15">
        <f t="shared" si="3"/>
        <v>4.8540394949090145E-16</v>
      </c>
      <c r="S15">
        <f t="shared" si="4"/>
        <v>-0.40546510810816427</v>
      </c>
      <c r="T15">
        <f t="shared" si="5"/>
        <v>-2.2031885114744418E-8</v>
      </c>
    </row>
    <row r="16" spans="1:26" x14ac:dyDescent="0.25">
      <c r="A16">
        <v>15</v>
      </c>
      <c r="B16">
        <v>0</v>
      </c>
      <c r="C16">
        <v>1</v>
      </c>
      <c r="D16">
        <v>0.9</v>
      </c>
      <c r="E16">
        <v>0.9</v>
      </c>
      <c r="F16">
        <v>1.1000000000000001</v>
      </c>
      <c r="G16">
        <v>1.04</v>
      </c>
      <c r="H16">
        <v>0.99</v>
      </c>
      <c r="N16">
        <f t="shared" si="0"/>
        <v>0.44164280000001099</v>
      </c>
      <c r="O16">
        <f t="shared" si="1"/>
        <v>0.60865040740782517</v>
      </c>
      <c r="P16">
        <f t="shared" si="2"/>
        <v>0.60865040740782517</v>
      </c>
      <c r="Q16">
        <f t="shared" si="3"/>
        <v>0.37045531843771157</v>
      </c>
      <c r="S16">
        <f t="shared" si="4"/>
        <v>-0.40546510810816427</v>
      </c>
      <c r="T16">
        <f t="shared" si="5"/>
        <v>-0.93815401976370905</v>
      </c>
    </row>
    <row r="17" spans="1:20" x14ac:dyDescent="0.25">
      <c r="A17">
        <v>16</v>
      </c>
      <c r="B17">
        <v>1</v>
      </c>
      <c r="C17">
        <v>1</v>
      </c>
      <c r="D17">
        <v>0.84</v>
      </c>
      <c r="E17">
        <v>0.84</v>
      </c>
      <c r="F17">
        <v>1.9</v>
      </c>
      <c r="G17">
        <v>2.06</v>
      </c>
      <c r="H17">
        <v>1.02</v>
      </c>
      <c r="N17">
        <f t="shared" si="0"/>
        <v>0.93032920000001695</v>
      </c>
      <c r="O17">
        <f t="shared" si="1"/>
        <v>0.71714206826308191</v>
      </c>
      <c r="P17">
        <f t="shared" si="2"/>
        <v>-0.28285793173691809</v>
      </c>
      <c r="Q17">
        <f t="shared" si="3"/>
        <v>8.0008609546487017E-2</v>
      </c>
      <c r="S17">
        <f t="shared" si="4"/>
        <v>-1.0986122886681098</v>
      </c>
      <c r="T17">
        <f t="shared" si="5"/>
        <v>-0.33248131538383963</v>
      </c>
    </row>
    <row r="18" spans="1:20" x14ac:dyDescent="0.25">
      <c r="A18">
        <v>17</v>
      </c>
      <c r="B18">
        <v>0</v>
      </c>
      <c r="C18">
        <v>0.65</v>
      </c>
      <c r="D18">
        <v>0.42</v>
      </c>
      <c r="E18">
        <v>0.27</v>
      </c>
      <c r="F18">
        <v>0.5</v>
      </c>
      <c r="G18">
        <v>0.11</v>
      </c>
      <c r="H18">
        <v>1.01</v>
      </c>
      <c r="N18">
        <f t="shared" si="0"/>
        <v>-11.073410800000005</v>
      </c>
      <c r="O18">
        <f t="shared" si="1"/>
        <v>1.5519297329150434E-5</v>
      </c>
      <c r="P18">
        <f t="shared" si="2"/>
        <v>1.5519297329150434E-5</v>
      </c>
      <c r="Q18">
        <f t="shared" si="3"/>
        <v>2.4084858959057582E-10</v>
      </c>
      <c r="S18">
        <f t="shared" si="4"/>
        <v>-0.40546510810816427</v>
      </c>
      <c r="T18">
        <f t="shared" si="5"/>
        <v>-1.5519417754665901E-5</v>
      </c>
    </row>
    <row r="19" spans="1:20" x14ac:dyDescent="0.25">
      <c r="A19">
        <v>18</v>
      </c>
      <c r="B19">
        <v>0</v>
      </c>
      <c r="C19">
        <v>1</v>
      </c>
      <c r="D19">
        <v>0.75</v>
      </c>
      <c r="E19">
        <v>0.75</v>
      </c>
      <c r="F19">
        <v>1</v>
      </c>
      <c r="G19">
        <v>1.32</v>
      </c>
      <c r="H19">
        <v>1</v>
      </c>
      <c r="N19">
        <f t="shared" si="0"/>
        <v>-0.95614209999997968</v>
      </c>
      <c r="O19">
        <f t="shared" si="1"/>
        <v>0.27765127522303901</v>
      </c>
      <c r="P19">
        <f t="shared" si="2"/>
        <v>0.27765127522303901</v>
      </c>
      <c r="Q19">
        <f t="shared" si="3"/>
        <v>7.7090230632979748E-2</v>
      </c>
      <c r="S19">
        <f t="shared" si="4"/>
        <v>-0.40546510810816427</v>
      </c>
      <c r="T19">
        <f t="shared" si="5"/>
        <v>-0.32524725838940693</v>
      </c>
    </row>
    <row r="20" spans="1:20" x14ac:dyDescent="0.25">
      <c r="A20">
        <v>19</v>
      </c>
      <c r="B20">
        <v>0</v>
      </c>
      <c r="C20">
        <v>0.5</v>
      </c>
      <c r="D20">
        <v>0.44</v>
      </c>
      <c r="E20">
        <v>0.22</v>
      </c>
      <c r="F20">
        <v>0.6</v>
      </c>
      <c r="G20">
        <v>0.11</v>
      </c>
      <c r="H20">
        <v>0.99</v>
      </c>
      <c r="N20">
        <f t="shared" si="0"/>
        <v>-11.515956900000006</v>
      </c>
      <c r="O20">
        <f t="shared" si="1"/>
        <v>9.9696321567433701E-6</v>
      </c>
      <c r="P20">
        <f t="shared" si="2"/>
        <v>9.9696321567433701E-6</v>
      </c>
      <c r="Q20">
        <f t="shared" si="3"/>
        <v>9.9393565340771466E-11</v>
      </c>
      <c r="S20">
        <f t="shared" si="4"/>
        <v>-0.40546510810816427</v>
      </c>
      <c r="T20">
        <f t="shared" si="5"/>
        <v>-9.9696818538274035E-6</v>
      </c>
    </row>
    <row r="21" spans="1:20" x14ac:dyDescent="0.25">
      <c r="A21">
        <v>20</v>
      </c>
      <c r="B21">
        <v>1</v>
      </c>
      <c r="C21">
        <v>1</v>
      </c>
      <c r="D21">
        <v>0.63</v>
      </c>
      <c r="E21">
        <v>0.63</v>
      </c>
      <c r="F21">
        <v>1.1000000000000001</v>
      </c>
      <c r="G21">
        <v>1.07</v>
      </c>
      <c r="H21">
        <v>0.99</v>
      </c>
      <c r="N21">
        <f t="shared" si="0"/>
        <v>0.51909740000000681</v>
      </c>
      <c r="O21">
        <f t="shared" si="1"/>
        <v>0.62693668403504332</v>
      </c>
      <c r="P21">
        <f t="shared" si="2"/>
        <v>-0.37306331596495668</v>
      </c>
      <c r="Q21">
        <f t="shared" si="3"/>
        <v>0.13917623771876911</v>
      </c>
      <c r="S21">
        <f t="shared" si="4"/>
        <v>-1.0986122886681098</v>
      </c>
      <c r="T21">
        <f t="shared" si="5"/>
        <v>-0.46690972584853208</v>
      </c>
    </row>
    <row r="22" spans="1:20" x14ac:dyDescent="0.25">
      <c r="A22">
        <v>21</v>
      </c>
      <c r="B22">
        <v>0</v>
      </c>
      <c r="C22">
        <v>1</v>
      </c>
      <c r="D22">
        <v>0.33</v>
      </c>
      <c r="E22">
        <v>0.33</v>
      </c>
      <c r="F22">
        <v>0.4</v>
      </c>
      <c r="G22">
        <v>0.18</v>
      </c>
      <c r="H22">
        <v>1.01</v>
      </c>
      <c r="N22">
        <f t="shared" si="0"/>
        <v>-4.4399788999999856</v>
      </c>
      <c r="O22">
        <f t="shared" si="1"/>
        <v>1.1658659682043673E-2</v>
      </c>
      <c r="P22">
        <f t="shared" si="2"/>
        <v>1.1658659682043673E-2</v>
      </c>
      <c r="Q22">
        <f t="shared" si="3"/>
        <v>1.3592434558171068E-4</v>
      </c>
      <c r="S22">
        <f t="shared" si="4"/>
        <v>-0.40546510810816427</v>
      </c>
      <c r="T22">
        <f t="shared" si="5"/>
        <v>-1.1727154749089896E-2</v>
      </c>
    </row>
    <row r="23" spans="1:20" x14ac:dyDescent="0.25">
      <c r="A23">
        <v>22</v>
      </c>
      <c r="B23">
        <v>0</v>
      </c>
      <c r="C23">
        <v>0.9</v>
      </c>
      <c r="D23">
        <v>0.93</v>
      </c>
      <c r="E23">
        <v>0.84</v>
      </c>
      <c r="F23">
        <v>0.6</v>
      </c>
      <c r="G23">
        <v>1.59</v>
      </c>
      <c r="H23">
        <v>1.02</v>
      </c>
      <c r="N23">
        <f t="shared" si="0"/>
        <v>-5.5940738999999979</v>
      </c>
      <c r="O23">
        <f t="shared" si="1"/>
        <v>3.706056739060657E-3</v>
      </c>
      <c r="P23">
        <f t="shared" si="2"/>
        <v>3.706056739060657E-3</v>
      </c>
      <c r="Q23">
        <f t="shared" si="3"/>
        <v>1.373485655313691E-5</v>
      </c>
      <c r="S23">
        <f t="shared" si="4"/>
        <v>-0.40546510810816427</v>
      </c>
      <c r="T23">
        <f t="shared" si="5"/>
        <v>-3.712941182024955E-3</v>
      </c>
    </row>
    <row r="24" spans="1:20" x14ac:dyDescent="0.25">
      <c r="A24">
        <v>23</v>
      </c>
      <c r="B24">
        <v>1</v>
      </c>
      <c r="C24">
        <v>1</v>
      </c>
      <c r="D24">
        <v>0.57999999999999996</v>
      </c>
      <c r="E24">
        <v>0.57999999999999996</v>
      </c>
      <c r="F24">
        <v>1</v>
      </c>
      <c r="G24">
        <v>0.53</v>
      </c>
      <c r="H24">
        <v>1</v>
      </c>
      <c r="N24">
        <f t="shared" si="0"/>
        <v>-0.89804789999999457</v>
      </c>
      <c r="O24">
        <f t="shared" si="1"/>
        <v>0.28945181965983624</v>
      </c>
      <c r="P24">
        <f t="shared" si="2"/>
        <v>-0.71054818034016376</v>
      </c>
      <c r="Q24">
        <f t="shared" si="3"/>
        <v>0.50487871658471783</v>
      </c>
      <c r="S24">
        <f t="shared" si="4"/>
        <v>-1.0986122886681098</v>
      </c>
      <c r="T24">
        <f t="shared" si="5"/>
        <v>-1.2397664218649089</v>
      </c>
    </row>
    <row r="25" spans="1:20" x14ac:dyDescent="0.25">
      <c r="A25">
        <v>24</v>
      </c>
      <c r="B25">
        <v>0</v>
      </c>
      <c r="C25">
        <v>0.95</v>
      </c>
      <c r="D25">
        <v>0.32</v>
      </c>
      <c r="E25">
        <v>0.3</v>
      </c>
      <c r="F25">
        <v>1.6</v>
      </c>
      <c r="G25">
        <v>0.89</v>
      </c>
      <c r="H25">
        <v>0.99</v>
      </c>
      <c r="N25">
        <f t="shared" si="0"/>
        <v>1.7487107000000037</v>
      </c>
      <c r="O25">
        <f t="shared" si="1"/>
        <v>0.85179010975552227</v>
      </c>
      <c r="P25">
        <f t="shared" si="2"/>
        <v>0.85179010975552227</v>
      </c>
      <c r="Q25">
        <f t="shared" si="3"/>
        <v>0.72554639107732466</v>
      </c>
      <c r="S25">
        <f t="shared" si="4"/>
        <v>-0.40546510810816427</v>
      </c>
      <c r="T25">
        <f t="shared" si="5"/>
        <v>-1.9091258325541873</v>
      </c>
    </row>
    <row r="26" spans="1:20" x14ac:dyDescent="0.25">
      <c r="A26">
        <v>25</v>
      </c>
      <c r="B26">
        <v>1</v>
      </c>
      <c r="C26">
        <v>1</v>
      </c>
      <c r="D26">
        <v>0.6</v>
      </c>
      <c r="E26">
        <v>0.6</v>
      </c>
      <c r="F26">
        <v>1.7</v>
      </c>
      <c r="G26">
        <v>0.96</v>
      </c>
      <c r="H26">
        <v>0.99</v>
      </c>
      <c r="N26">
        <f t="shared" si="0"/>
        <v>3.1452802000000162</v>
      </c>
      <c r="O26">
        <f t="shared" si="1"/>
        <v>0.95872234519683275</v>
      </c>
      <c r="P26">
        <f t="shared" si="2"/>
        <v>-4.1277654803167252E-2</v>
      </c>
      <c r="Q26">
        <f t="shared" si="3"/>
        <v>1.7038447860494364E-3</v>
      </c>
      <c r="S26">
        <f t="shared" si="4"/>
        <v>-1.0986122886681098</v>
      </c>
      <c r="T26">
        <f t="shared" si="5"/>
        <v>-4.2153771361449634E-2</v>
      </c>
    </row>
    <row r="27" spans="1:20" x14ac:dyDescent="0.25">
      <c r="A27">
        <v>26</v>
      </c>
      <c r="B27">
        <v>1</v>
      </c>
      <c r="C27">
        <v>1</v>
      </c>
      <c r="D27">
        <v>0.69</v>
      </c>
      <c r="E27">
        <v>0.69</v>
      </c>
      <c r="F27">
        <v>0.9</v>
      </c>
      <c r="G27">
        <v>0.4</v>
      </c>
      <c r="H27">
        <v>0.99</v>
      </c>
      <c r="N27">
        <f t="shared" si="0"/>
        <v>-0.36255649999998241</v>
      </c>
      <c r="O27">
        <f t="shared" si="1"/>
        <v>0.41034085055813746</v>
      </c>
      <c r="P27">
        <f t="shared" si="2"/>
        <v>-0.5896591494418626</v>
      </c>
      <c r="Q27">
        <f t="shared" si="3"/>
        <v>0.34769791252050086</v>
      </c>
      <c r="S27">
        <f t="shared" si="4"/>
        <v>-1.0986122886681098</v>
      </c>
      <c r="T27">
        <f t="shared" si="5"/>
        <v>-0.89076712183310125</v>
      </c>
    </row>
    <row r="28" spans="1:20" x14ac:dyDescent="0.25">
      <c r="A28">
        <v>27</v>
      </c>
      <c r="B28">
        <v>0</v>
      </c>
      <c r="C28">
        <v>1</v>
      </c>
      <c r="D28">
        <v>0.73</v>
      </c>
      <c r="E28">
        <v>0.73</v>
      </c>
      <c r="F28">
        <v>0.7</v>
      </c>
      <c r="G28">
        <v>0.4</v>
      </c>
      <c r="H28">
        <v>0.99</v>
      </c>
      <c r="N28">
        <f t="shared" si="0"/>
        <v>-1.2461724999999717</v>
      </c>
      <c r="O28">
        <f t="shared" si="1"/>
        <v>0.22336340055073542</v>
      </c>
      <c r="P28">
        <f t="shared" si="2"/>
        <v>0.22336340055073542</v>
      </c>
      <c r="Q28">
        <f t="shared" si="3"/>
        <v>4.9891208705588275E-2</v>
      </c>
      <c r="S28">
        <f t="shared" si="4"/>
        <v>-0.40546510810816427</v>
      </c>
      <c r="T28">
        <f t="shared" si="5"/>
        <v>-0.25278273499532738</v>
      </c>
    </row>
    <row r="29" spans="1:20" x14ac:dyDescent="0.25">
      <c r="H29">
        <f>SUM(H2:H28)</f>
        <v>26.929999999999993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Plan2</vt:lpstr>
      <vt:lpstr>Plan1</vt:lpstr>
      <vt:lpstr>Plan2!RF_Sonegacao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 Silva Brasilico</dc:creator>
  <cp:lastModifiedBy>Ivan da Silva Brasilico</cp:lastModifiedBy>
  <dcterms:created xsi:type="dcterms:W3CDTF">2018-09-21T17:05:41Z</dcterms:created>
  <dcterms:modified xsi:type="dcterms:W3CDTF">2018-09-21T19:40:10Z</dcterms:modified>
</cp:coreProperties>
</file>