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aan\Desktop\git\Apuntes_2024\2024-2\Evaluación de proyectos\Excels\"/>
    </mc:Choice>
  </mc:AlternateContent>
  <xr:revisionPtr revIDLastSave="0" documentId="13_ncr:1_{80CC224C-BE97-4C0D-812D-D83C33884E38}" xr6:coauthVersionLast="47" xr6:coauthVersionMax="47" xr10:uidLastSave="{00000000-0000-0000-0000-000000000000}"/>
  <bookViews>
    <workbookView xWindow="-108" yWindow="-108" windowWidth="23256" windowHeight="12456" xr2:uid="{25689C3E-B6CF-412F-A330-68FE579FA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10" i="1" s="1"/>
  <c r="E13" i="1" s="1"/>
  <c r="F16" i="1"/>
  <c r="G16" i="1"/>
  <c r="E16" i="1"/>
  <c r="F8" i="1"/>
  <c r="F10" i="1" s="1"/>
  <c r="F13" i="1" s="1"/>
  <c r="G8" i="1"/>
  <c r="G10" i="1" s="1"/>
  <c r="G13" i="1" s="1"/>
  <c r="G27" i="1"/>
  <c r="E33" i="1" s="1"/>
  <c r="G28" i="1"/>
  <c r="E34" i="1" s="1"/>
  <c r="F18" i="1" l="1"/>
  <c r="E18" i="1"/>
  <c r="G18" i="1"/>
</calcChain>
</file>

<file path=xl/sharedStrings.xml><?xml version="1.0" encoding="utf-8"?>
<sst xmlns="http://schemas.openxmlformats.org/spreadsheetml/2006/main" count="33" uniqueCount="29">
  <si>
    <t>Iván Andrés Cáceres Satorres</t>
  </si>
  <si>
    <t>INVERSIÓN INICIAL</t>
  </si>
  <si>
    <t>TASA INTERÉS ANUAL</t>
  </si>
  <si>
    <t>PERIODO (AÑOS)</t>
  </si>
  <si>
    <t>INVERSIÓN ANUALIZADA</t>
  </si>
  <si>
    <t>MANTENCIÓN</t>
  </si>
  <si>
    <t>BENEFICIO/COSTO</t>
  </si>
  <si>
    <t>EJERCICIO 1</t>
  </si>
  <si>
    <t>EJERCICIO 2</t>
  </si>
  <si>
    <t>RENTABILIDAD EMPRESA</t>
  </si>
  <si>
    <t>DISPONIBLE PARA INVERSIÓN</t>
  </si>
  <si>
    <t>PERIODOS</t>
  </si>
  <si>
    <t>TIR</t>
  </si>
  <si>
    <t>PROYECTO A</t>
  </si>
  <si>
    <t>PROYECTO B</t>
  </si>
  <si>
    <t>RENTABILIDAD TOTAL</t>
  </si>
  <si>
    <t>INVERSIÓN</t>
  </si>
  <si>
    <t>SE ESCOGE EL PROYECTO B YA QUE POSEE MAYOR RENTABILIDAD TOTAL</t>
  </si>
  <si>
    <t>ALTERNATIVA</t>
  </si>
  <si>
    <t>A</t>
  </si>
  <si>
    <t>B</t>
  </si>
  <si>
    <t>C</t>
  </si>
  <si>
    <t>RECUPERADO EN T=8</t>
  </si>
  <si>
    <t>INVERSIÓN NUEVO PROCESO T=0</t>
  </si>
  <si>
    <t>INVERSIÓN EN TERRENO Y GALPÓN</t>
  </si>
  <si>
    <t>BENEFICIO NEGATIVO</t>
  </si>
  <si>
    <t>BENEFICIO POSITIVO</t>
  </si>
  <si>
    <t>BENEFICIO NETO</t>
  </si>
  <si>
    <t>POR LO TANTO LA ALTERNATIVA MÁS APROPIADA CONSIDERANDO UNA VIDA ÚTIL DE 8 AÑOS ES LA ALTERNATIVA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</si>
</sst>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&quot;$&quot;\-#,##0"/>
    <numFmt numFmtId="8" formatCode="&quot;$&quot;#,##0.00;[Red]&quot;$&quot;\-#,##0.00"/>
    <numFmt numFmtId="42" formatCode="_ &quot;$&quot;* #,##0_ ;_ &quot;$&quot;* \-#,##0_ ;_ &quot;$&quot;* &quot;-&quot;_ ;_ @_ "/>
    <numFmt numFmtId="164" formatCode="0.000"/>
    <numFmt numFmtId="172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2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2" fillId="0" borderId="0" xfId="0" applyFont="1"/>
    <xf numFmtId="42" fontId="0" fillId="0" borderId="0" xfId="0" applyNumberFormat="1"/>
    <xf numFmtId="0" fontId="0" fillId="0" borderId="0" xfId="0" applyAlignment="1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/>
    <xf numFmtId="42" fontId="0" fillId="0" borderId="1" xfId="0" applyNumberFormat="1" applyBorder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172" fontId="0" fillId="0" borderId="1" xfId="0" applyNumberFormat="1" applyBorder="1"/>
    <xf numFmtId="42" fontId="0" fillId="0" borderId="1" xfId="0" applyNumberFormat="1" applyBorder="1" applyAlignment="1">
      <alignment horizontal="center" vertical="center"/>
    </xf>
    <xf numFmtId="172" fontId="0" fillId="2" borderId="1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8" fontId="0" fillId="0" borderId="1" xfId="0" applyNumberForma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42" fontId="0" fillId="0" borderId="1" xfId="0" applyNumberFormat="1" applyBorder="1" applyAlignment="1"/>
    <xf numFmtId="42" fontId="0" fillId="0" borderId="1" xfId="0" applyNumberFormat="1" applyFill="1" applyBorder="1"/>
    <xf numFmtId="6" fontId="0" fillId="0" borderId="1" xfId="0" applyNumberFormat="1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4EF1-DCF8-49EA-8F99-618C86FE5826}">
  <dimension ref="A1:O36"/>
  <sheetViews>
    <sheetView tabSelected="1" zoomScaleNormal="100" workbookViewId="0">
      <selection activeCell="K11" sqref="K11"/>
    </sheetView>
  </sheetViews>
  <sheetFormatPr baseColWidth="10" defaultRowHeight="14.4" x14ac:dyDescent="0.3"/>
  <cols>
    <col min="2" max="2" width="13.5546875" customWidth="1"/>
    <col min="3" max="3" width="15.109375" customWidth="1"/>
    <col min="4" max="4" width="14.109375" customWidth="1"/>
    <col min="5" max="5" width="11.44140625" bestFit="1" customWidth="1"/>
    <col min="6" max="7" width="9.77734375" bestFit="1" customWidth="1"/>
  </cols>
  <sheetData>
    <row r="1" spans="1:15" ht="21" x14ac:dyDescent="0.4">
      <c r="B1" s="5" t="s">
        <v>0</v>
      </c>
    </row>
    <row r="4" spans="1:15" s="15" customFormat="1" x14ac:dyDescent="0.3">
      <c r="A4" s="15" t="s">
        <v>7</v>
      </c>
    </row>
    <row r="6" spans="1:15" x14ac:dyDescent="0.3">
      <c r="C6" s="26" t="s">
        <v>18</v>
      </c>
      <c r="D6" s="27"/>
      <c r="E6" s="10" t="s">
        <v>19</v>
      </c>
      <c r="F6" s="8" t="s">
        <v>20</v>
      </c>
      <c r="G6" s="13" t="s">
        <v>21</v>
      </c>
      <c r="H6" s="7"/>
      <c r="I6" s="7"/>
      <c r="J6" s="7"/>
      <c r="K6" s="7"/>
      <c r="L6" s="7"/>
      <c r="M6" s="7"/>
      <c r="N6" s="7"/>
      <c r="O6" s="7"/>
    </row>
    <row r="7" spans="1:15" x14ac:dyDescent="0.3">
      <c r="C7" s="26" t="s">
        <v>23</v>
      </c>
      <c r="D7" s="27"/>
      <c r="E7" s="30">
        <v>5000</v>
      </c>
      <c r="F7" s="30">
        <v>8000</v>
      </c>
      <c r="G7" s="30">
        <v>4000</v>
      </c>
      <c r="H7" s="7"/>
      <c r="I7" s="7"/>
      <c r="J7" s="7"/>
      <c r="K7" s="7"/>
      <c r="L7" s="7"/>
      <c r="M7" s="7"/>
      <c r="N7" s="7"/>
      <c r="O7" s="7"/>
    </row>
    <row r="8" spans="1:15" x14ac:dyDescent="0.3">
      <c r="C8" s="26" t="s">
        <v>22</v>
      </c>
      <c r="D8" s="27"/>
      <c r="E8" s="25">
        <f>PV(E11,E12,,E7)</f>
        <v>-2019.4161398968456</v>
      </c>
      <c r="F8" s="25">
        <f>PV(F11,F12,,F7)</f>
        <v>-3231.0658238349529</v>
      </c>
      <c r="G8" s="25">
        <f>PV(G11,G12,,G7)</f>
        <v>-1615.5329119174764</v>
      </c>
      <c r="H8" s="7"/>
      <c r="I8" s="7"/>
      <c r="J8" s="7"/>
      <c r="K8" s="7"/>
      <c r="L8" s="7"/>
      <c r="M8" s="7"/>
      <c r="N8" s="7"/>
      <c r="O8" s="7"/>
    </row>
    <row r="9" spans="1:15" x14ac:dyDescent="0.3">
      <c r="C9" s="26" t="s">
        <v>24</v>
      </c>
      <c r="D9" s="27"/>
      <c r="E9" s="1">
        <v>150000</v>
      </c>
      <c r="F9" s="13">
        <v>180000</v>
      </c>
      <c r="G9" s="13">
        <v>350000</v>
      </c>
      <c r="H9" s="7"/>
      <c r="I9" s="7"/>
      <c r="J9" s="7"/>
      <c r="K9" s="7"/>
      <c r="L9" s="7"/>
      <c r="M9" s="7"/>
      <c r="N9" s="7"/>
      <c r="O9" s="7"/>
    </row>
    <row r="10" spans="1:15" x14ac:dyDescent="0.3">
      <c r="C10" s="23" t="s">
        <v>1</v>
      </c>
      <c r="D10" s="24"/>
      <c r="E10" s="13">
        <f>SUM(E7:E9)</f>
        <v>152980.58386010316</v>
      </c>
      <c r="F10" s="13">
        <f t="shared" ref="F10:G10" si="0">SUM(F7:F9)</f>
        <v>184768.93417616506</v>
      </c>
      <c r="G10" s="13">
        <f t="shared" si="0"/>
        <v>352384.46708808251</v>
      </c>
      <c r="H10" s="7"/>
      <c r="I10" s="7"/>
      <c r="J10" s="7"/>
      <c r="K10" s="7"/>
      <c r="L10" s="7"/>
      <c r="M10" s="7"/>
      <c r="N10" s="7"/>
      <c r="O10" s="7"/>
    </row>
    <row r="11" spans="1:15" x14ac:dyDescent="0.3">
      <c r="C11" s="23" t="s">
        <v>2</v>
      </c>
      <c r="D11" s="24"/>
      <c r="E11" s="2">
        <v>0.12</v>
      </c>
      <c r="F11" s="2">
        <v>0.12</v>
      </c>
      <c r="G11" s="2">
        <v>0.12</v>
      </c>
      <c r="H11" s="7"/>
      <c r="I11" s="7"/>
      <c r="J11" s="7"/>
      <c r="K11" s="7"/>
      <c r="L11" s="7"/>
      <c r="M11" s="7"/>
      <c r="N11" s="7"/>
      <c r="O11" s="7"/>
    </row>
    <row r="12" spans="1:15" x14ac:dyDescent="0.3">
      <c r="C12" s="23" t="s">
        <v>3</v>
      </c>
      <c r="D12" s="24"/>
      <c r="E12" s="3">
        <v>8</v>
      </c>
      <c r="F12" s="8">
        <v>8</v>
      </c>
      <c r="G12" s="13">
        <v>8</v>
      </c>
      <c r="H12" s="7"/>
      <c r="I12" s="7"/>
      <c r="J12" s="7"/>
      <c r="K12" s="7"/>
      <c r="L12" s="7"/>
      <c r="M12" s="7"/>
      <c r="N12" s="7"/>
      <c r="O12" s="7"/>
    </row>
    <row r="13" spans="1:15" x14ac:dyDescent="0.3">
      <c r="C13" s="28" t="s">
        <v>4</v>
      </c>
      <c r="D13" s="29"/>
      <c r="E13" s="32">
        <f>-PMT(E11,E12,E10)</f>
        <v>30795.426206490043</v>
      </c>
      <c r="F13" s="32">
        <f t="shared" ref="F13:G13" si="1">-PMT(F11,F12,F10)</f>
        <v>37194.511447788049</v>
      </c>
      <c r="G13" s="32">
        <f t="shared" si="1"/>
        <v>70935.994481810092</v>
      </c>
      <c r="H13" s="7"/>
      <c r="I13" s="7"/>
      <c r="J13" s="7"/>
      <c r="K13" s="7"/>
      <c r="L13" s="7"/>
      <c r="M13" s="7"/>
      <c r="N13" s="7"/>
      <c r="O13" s="7"/>
    </row>
    <row r="14" spans="1:15" x14ac:dyDescent="0.3">
      <c r="C14" s="23" t="s">
        <v>25</v>
      </c>
      <c r="D14" s="24"/>
      <c r="E14" s="1">
        <v>12000</v>
      </c>
      <c r="F14" s="13">
        <v>15000</v>
      </c>
      <c r="G14" s="13">
        <v>25000</v>
      </c>
      <c r="H14" s="7"/>
      <c r="I14" s="7"/>
      <c r="J14" s="7"/>
      <c r="K14" s="7"/>
      <c r="L14" s="7"/>
      <c r="M14" s="7"/>
      <c r="N14" s="7"/>
      <c r="O14" s="7"/>
    </row>
    <row r="15" spans="1:15" x14ac:dyDescent="0.3">
      <c r="C15" s="28" t="s">
        <v>26</v>
      </c>
      <c r="D15" s="29"/>
      <c r="E15" s="13">
        <v>49000</v>
      </c>
      <c r="F15" s="31">
        <v>63000</v>
      </c>
      <c r="G15" s="13">
        <v>98000</v>
      </c>
      <c r="H15" s="7"/>
      <c r="I15" s="7"/>
      <c r="J15" s="7"/>
      <c r="K15" s="7"/>
      <c r="L15" s="7"/>
      <c r="M15" s="7"/>
      <c r="N15" s="7"/>
      <c r="O15" s="7"/>
    </row>
    <row r="16" spans="1:15" x14ac:dyDescent="0.3">
      <c r="C16" s="28" t="s">
        <v>27</v>
      </c>
      <c r="D16" s="29"/>
      <c r="E16" s="13">
        <f>E15-E14</f>
        <v>37000</v>
      </c>
      <c r="F16" s="13">
        <f t="shared" ref="F16:G16" si="2">F15-F14</f>
        <v>48000</v>
      </c>
      <c r="G16" s="13">
        <f t="shared" si="2"/>
        <v>73000</v>
      </c>
      <c r="H16" s="7"/>
      <c r="I16" s="7"/>
      <c r="J16" s="7"/>
      <c r="K16" s="7"/>
      <c r="L16" s="7"/>
      <c r="M16" s="7"/>
      <c r="N16" s="7"/>
      <c r="O16" s="7"/>
    </row>
    <row r="17" spans="1:15" x14ac:dyDescent="0.3">
      <c r="C17" s="23" t="s">
        <v>5</v>
      </c>
      <c r="D17" s="24"/>
      <c r="E17" s="1">
        <v>5000</v>
      </c>
      <c r="F17" s="8">
        <v>7000</v>
      </c>
      <c r="G17" s="13">
        <v>9000</v>
      </c>
      <c r="H17" s="7"/>
      <c r="I17" s="7"/>
      <c r="J17" s="7"/>
      <c r="K17" s="7"/>
      <c r="L17" s="7"/>
      <c r="M17" s="7"/>
      <c r="N17" s="7"/>
      <c r="O17" s="7"/>
    </row>
    <row r="18" spans="1:15" x14ac:dyDescent="0.3">
      <c r="C18" s="28" t="s">
        <v>6</v>
      </c>
      <c r="D18" s="29"/>
      <c r="E18" s="33">
        <f>E16/(E13+E17)</f>
        <v>1.0336516119842025</v>
      </c>
      <c r="F18" s="4">
        <f t="shared" ref="F18:G18" si="3">F16/(F13+F17)</f>
        <v>1.0861077185276231</v>
      </c>
      <c r="G18" s="33">
        <f t="shared" si="3"/>
        <v>0.91323064751025995</v>
      </c>
      <c r="H18" s="7"/>
      <c r="I18" s="7"/>
      <c r="J18" s="7"/>
      <c r="K18" s="7"/>
      <c r="L18" s="7"/>
      <c r="M18" s="7"/>
      <c r="N18" s="7"/>
      <c r="O18" s="7"/>
    </row>
    <row r="19" spans="1:15" x14ac:dyDescent="0.3">
      <c r="H19" s="7"/>
      <c r="I19" s="7"/>
      <c r="J19" s="7"/>
      <c r="K19" s="7"/>
      <c r="L19" s="7"/>
      <c r="M19" s="7"/>
      <c r="N19" s="7"/>
      <c r="O19" s="7"/>
    </row>
    <row r="20" spans="1:15" x14ac:dyDescent="0.3">
      <c r="C20" s="16" t="s">
        <v>28</v>
      </c>
      <c r="H20" s="6"/>
      <c r="I20" s="6"/>
      <c r="J20" s="6"/>
      <c r="K20" s="6"/>
      <c r="L20" s="6"/>
      <c r="M20" s="6"/>
      <c r="N20" s="6"/>
      <c r="O20" s="6"/>
    </row>
    <row r="21" spans="1:15" s="14" customFormat="1" x14ac:dyDescent="0.3">
      <c r="A21" s="15" t="s">
        <v>8</v>
      </c>
    </row>
    <row r="23" spans="1:15" x14ac:dyDescent="0.3">
      <c r="C23" s="12" t="s">
        <v>9</v>
      </c>
      <c r="D23" s="12"/>
      <c r="E23" s="9">
        <v>0.18</v>
      </c>
    </row>
    <row r="24" spans="1:15" x14ac:dyDescent="0.3">
      <c r="C24" s="12" t="s">
        <v>10</v>
      </c>
      <c r="D24" s="12"/>
      <c r="E24" s="13">
        <v>1000</v>
      </c>
    </row>
    <row r="26" spans="1:15" x14ac:dyDescent="0.3">
      <c r="C26" s="10" t="s">
        <v>11</v>
      </c>
      <c r="D26" s="10">
        <v>0</v>
      </c>
      <c r="E26" s="10">
        <v>1</v>
      </c>
      <c r="F26" s="10">
        <v>2</v>
      </c>
      <c r="G26" s="10" t="s">
        <v>12</v>
      </c>
    </row>
    <row r="27" spans="1:15" x14ac:dyDescent="0.3">
      <c r="C27" s="10" t="s">
        <v>13</v>
      </c>
      <c r="D27" s="20">
        <v>-500</v>
      </c>
      <c r="E27" s="20">
        <v>350</v>
      </c>
      <c r="F27" s="20">
        <v>460</v>
      </c>
      <c r="G27" s="11">
        <f>IRR(D27:F27)</f>
        <v>0.3710288928330967</v>
      </c>
    </row>
    <row r="28" spans="1:15" x14ac:dyDescent="0.3">
      <c r="C28" s="10" t="s">
        <v>14</v>
      </c>
      <c r="D28" s="20">
        <v>-800</v>
      </c>
      <c r="E28" s="20">
        <v>940</v>
      </c>
      <c r="F28" s="20">
        <v>130</v>
      </c>
      <c r="G28" s="11">
        <f>IRR(D28:F28)</f>
        <v>0.29999999999994342</v>
      </c>
    </row>
    <row r="29" spans="1:15" x14ac:dyDescent="0.3">
      <c r="C29" s="17"/>
      <c r="D29" s="17"/>
      <c r="E29" s="17"/>
      <c r="F29" s="17"/>
      <c r="G29" s="18"/>
    </row>
    <row r="30" spans="1:15" x14ac:dyDescent="0.3">
      <c r="D30" s="10" t="s">
        <v>13</v>
      </c>
      <c r="E30" s="10" t="s">
        <v>14</v>
      </c>
      <c r="F30" s="17"/>
      <c r="G30" s="18"/>
    </row>
    <row r="31" spans="1:15" x14ac:dyDescent="0.3">
      <c r="C31" s="10" t="s">
        <v>16</v>
      </c>
      <c r="D31" s="20">
        <v>500</v>
      </c>
      <c r="E31" s="20">
        <v>800</v>
      </c>
      <c r="F31" s="17"/>
      <c r="G31" s="18"/>
    </row>
    <row r="33" spans="3:5" x14ac:dyDescent="0.3">
      <c r="C33" s="22" t="s">
        <v>15</v>
      </c>
      <c r="D33" s="8" t="s">
        <v>13</v>
      </c>
      <c r="E33" s="19">
        <f>(D31*G27+(E24-D31)*E23)/E24</f>
        <v>0.27551444641654838</v>
      </c>
    </row>
    <row r="34" spans="3:5" x14ac:dyDescent="0.3">
      <c r="C34" s="22"/>
      <c r="D34" s="8" t="s">
        <v>14</v>
      </c>
      <c r="E34" s="21">
        <f>(E31*G28+(E24-E31)*E23)/E24</f>
        <v>0.27599999999995473</v>
      </c>
    </row>
    <row r="36" spans="3:5" x14ac:dyDescent="0.3">
      <c r="C36" s="16" t="s">
        <v>17</v>
      </c>
    </row>
  </sheetData>
  <mergeCells count="16">
    <mergeCell ref="C16:D16"/>
    <mergeCell ref="C17:D17"/>
    <mergeCell ref="C18:D18"/>
    <mergeCell ref="C11:D11"/>
    <mergeCell ref="C7:D7"/>
    <mergeCell ref="C8:D8"/>
    <mergeCell ref="C14:D14"/>
    <mergeCell ref="C15:D15"/>
    <mergeCell ref="C13:D13"/>
    <mergeCell ref="C9:D9"/>
    <mergeCell ref="C10:D10"/>
    <mergeCell ref="C12:D12"/>
    <mergeCell ref="C33:C34"/>
    <mergeCell ref="C23:D23"/>
    <mergeCell ref="C24:D24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207070653</dc:creator>
  <cp:lastModifiedBy>207070653</cp:lastModifiedBy>
  <dcterms:created xsi:type="dcterms:W3CDTF">2024-11-11T17:22:42Z</dcterms:created>
  <dcterms:modified xsi:type="dcterms:W3CDTF">2024-11-11T19:55:35Z</dcterms:modified>
</cp:coreProperties>
</file>