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4DE26768-4C4C-4BB5-8A13-5B37548B9C8B}" xr6:coauthVersionLast="47" xr6:coauthVersionMax="47" xr10:uidLastSave="{00000000-0000-0000-0000-000000000000}"/>
  <bookViews>
    <workbookView xWindow="-120" yWindow="-120" windowWidth="29040" windowHeight="15840" activeTab="1" xr2:uid="{3071D537-7BF3-45A2-B91B-3582F20AA8B7}"/>
  </bookViews>
  <sheets>
    <sheet name="Materia" sheetId="1" r:id="rId1"/>
    <sheet name="PLANTILLA" sheetId="4" r:id="rId2"/>
    <sheet name="Ejercicio 1" sheetId="2" r:id="rId3"/>
    <sheet name="Ejercicio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0" i="3"/>
  <c r="C14" i="2"/>
  <c r="D3" i="4"/>
  <c r="D4" i="4" s="1"/>
  <c r="D6" i="4" s="1"/>
  <c r="D10" i="4" s="1"/>
  <c r="C15" i="2" l="1"/>
  <c r="B13" i="4"/>
  <c r="B15" i="4" s="1"/>
  <c r="D13" i="3" l="1"/>
  <c r="D17" i="3" s="1"/>
  <c r="B20" i="3" s="1"/>
  <c r="B22" i="3" s="1"/>
  <c r="C17" i="2"/>
  <c r="C21" i="2" s="1"/>
  <c r="A24" i="2" s="1"/>
  <c r="A26" i="2" s="1"/>
  <c r="D13" i="4"/>
  <c r="D15" i="4" s="1"/>
  <c r="D11" i="4"/>
  <c r="D20" i="3" l="1"/>
  <c r="D22" i="3" s="1"/>
  <c r="D18" i="3"/>
  <c r="C22" i="2"/>
  <c r="C24" i="2"/>
  <c r="C26" i="2" s="1"/>
</calcChain>
</file>

<file path=xl/sharedStrings.xml><?xml version="1.0" encoding="utf-8"?>
<sst xmlns="http://schemas.openxmlformats.org/spreadsheetml/2006/main" count="71" uniqueCount="18">
  <si>
    <t>t=</t>
  </si>
  <si>
    <t>Tasa wacc</t>
  </si>
  <si>
    <t>VAN</t>
  </si>
  <si>
    <t>D1</t>
  </si>
  <si>
    <t>D2</t>
  </si>
  <si>
    <t>CANTIDAD DE OPCIONES</t>
  </si>
  <si>
    <t>OPCION COMPRA</t>
  </si>
  <si>
    <t>OPCIÓN</t>
  </si>
  <si>
    <t>OPCIÓN VENTA</t>
  </si>
  <si>
    <t>VALOR ACTUAL (S)</t>
  </si>
  <si>
    <t>VALOR EJECUCIÓN OPCIÓN (X)</t>
  </si>
  <si>
    <t>VOLATILIDAD (SIGMA)</t>
  </si>
  <si>
    <t>TIEMPO EN AÑOS (T)</t>
  </si>
  <si>
    <t>TASA LIBRE DE RIESGO (r)</t>
  </si>
  <si>
    <t>?</t>
  </si>
  <si>
    <t>VAN CON OPCION COMPRA</t>
  </si>
  <si>
    <t>VAN CON OPCION VENTA</t>
  </si>
  <si>
    <t>*ESTO LO PUEDEN DAR O SE CALCULA CON EL FLUJO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</si>
</sst>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2" formatCode="_ &quot;$&quot;* #,##0_ ;_ &quot;$&quot;* \-#,##0_ ;_ &quot;$&quot;* &quot;-&quot;_ ;_ @_ 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/>
    <xf numFmtId="0" fontId="0" fillId="0" borderId="4" xfId="0" applyBorder="1"/>
    <xf numFmtId="0" fontId="0" fillId="0" borderId="0" xfId="0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658061</xdr:colOff>
      <xdr:row>17</xdr:row>
      <xdr:rowOff>114768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D1F2C3-9D9F-4895-067E-EA7436C2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2061" cy="3353268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0</xdr:row>
      <xdr:rowOff>0</xdr:rowOff>
    </xdr:from>
    <xdr:to>
      <xdr:col>15</xdr:col>
      <xdr:colOff>648547</xdr:colOff>
      <xdr:row>20</xdr:row>
      <xdr:rowOff>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DC479-8B89-F348-49B4-E25DC850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0"/>
          <a:ext cx="6068272" cy="3810532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</xdr:row>
      <xdr:rowOff>104775</xdr:rowOff>
    </xdr:from>
    <xdr:to>
      <xdr:col>21</xdr:col>
      <xdr:colOff>67213</xdr:colOff>
      <xdr:row>13</xdr:row>
      <xdr:rowOff>171778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971D17-D9B6-FA67-2270-918E41A53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11050" y="295275"/>
          <a:ext cx="3858163" cy="2353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191372</xdr:colOff>
      <xdr:row>10</xdr:row>
      <xdr:rowOff>57424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801680-EFDF-0481-9E65-2CE476D9D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196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667832</xdr:colOff>
      <xdr:row>5</xdr:row>
      <xdr:rowOff>85870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83690C-8B60-188B-995D-E7449B4DB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54432" cy="103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FD48-C402-4719-AF15-ED51A3A553D1}">
  <dimension ref="A1"/>
  <sheetViews>
    <sheetView workbookViewId="0">
      <selection activeCell="J28" sqref="J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2847-8F67-4F6F-B14A-5B57626E1257}">
  <dimension ref="B1:M18"/>
  <sheetViews>
    <sheetView tabSelected="1" workbookViewId="0">
      <selection activeCell="E13" sqref="E13"/>
    </sheetView>
  </sheetViews>
  <sheetFormatPr baseColWidth="10" defaultRowHeight="15" x14ac:dyDescent="0.25"/>
  <cols>
    <col min="2" max="2" width="14.42578125" customWidth="1"/>
    <col min="3" max="3" width="13.7109375" customWidth="1"/>
    <col min="4" max="4" width="25" bestFit="1" customWidth="1"/>
  </cols>
  <sheetData>
    <row r="1" spans="2:13" x14ac:dyDescent="0.25">
      <c r="B1" s="11" t="s">
        <v>5</v>
      </c>
      <c r="C1" s="12"/>
      <c r="D1" s="3" t="s">
        <v>14</v>
      </c>
      <c r="G1" s="2" t="s">
        <v>0</v>
      </c>
      <c r="H1" s="2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</row>
    <row r="2" spans="2:13" x14ac:dyDescent="0.25">
      <c r="B2" s="11" t="s">
        <v>1</v>
      </c>
      <c r="C2" s="12"/>
      <c r="D2" s="6" t="s">
        <v>14</v>
      </c>
      <c r="G2" s="2"/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2:13" x14ac:dyDescent="0.25">
      <c r="B3" s="11" t="s">
        <v>2</v>
      </c>
      <c r="C3" s="12"/>
      <c r="D3" s="7" t="e">
        <f>NPV(D2,I2:M2)+H2</f>
        <v>#VALUE!</v>
      </c>
    </row>
    <row r="4" spans="2:13" x14ac:dyDescent="0.25">
      <c r="B4" s="11" t="s">
        <v>9</v>
      </c>
      <c r="C4" s="12"/>
      <c r="D4" s="4" t="e">
        <f>D3-H2</f>
        <v>#VALUE!</v>
      </c>
      <c r="E4" t="s">
        <v>17</v>
      </c>
    </row>
    <row r="5" spans="2:13" x14ac:dyDescent="0.25">
      <c r="B5" s="11" t="s">
        <v>10</v>
      </c>
      <c r="C5" s="12"/>
      <c r="D5" s="4" t="s">
        <v>14</v>
      </c>
    </row>
    <row r="6" spans="2:13" x14ac:dyDescent="0.25">
      <c r="B6" s="11" t="s">
        <v>3</v>
      </c>
      <c r="C6" s="12"/>
      <c r="D6" s="7" t="e">
        <f>(LN(D4/D5)+(D8+(D7^2)/2)*D9)/(D7*SQRT(D9))</f>
        <v>#VALUE!</v>
      </c>
    </row>
    <row r="7" spans="2:13" x14ac:dyDescent="0.25">
      <c r="B7" s="11" t="s">
        <v>11</v>
      </c>
      <c r="C7" s="12"/>
      <c r="D7" s="6" t="s">
        <v>14</v>
      </c>
    </row>
    <row r="8" spans="2:13" x14ac:dyDescent="0.25">
      <c r="B8" s="11" t="s">
        <v>13</v>
      </c>
      <c r="C8" s="12"/>
      <c r="D8" s="6" t="s">
        <v>14</v>
      </c>
    </row>
    <row r="9" spans="2:13" x14ac:dyDescent="0.25">
      <c r="B9" s="11" t="s">
        <v>12</v>
      </c>
      <c r="C9" s="12"/>
      <c r="D9" s="7" t="s">
        <v>14</v>
      </c>
    </row>
    <row r="10" spans="2:13" x14ac:dyDescent="0.25">
      <c r="B10" s="11" t="s">
        <v>4</v>
      </c>
      <c r="C10" s="12"/>
      <c r="D10" s="7" t="e">
        <f>D6-D7*SQRT(D9)</f>
        <v>#VALUE!</v>
      </c>
    </row>
    <row r="11" spans="2:13" x14ac:dyDescent="0.25">
      <c r="B11" s="11" t="s">
        <v>7</v>
      </c>
      <c r="C11" s="12"/>
      <c r="D11" s="7" t="e">
        <f>D4*NORMSDIST(D6) - NORMSDIST(D10)*D5*EXP(-D8*D9)</f>
        <v>#VALUE!</v>
      </c>
    </row>
    <row r="12" spans="2:13" x14ac:dyDescent="0.25">
      <c r="B12" s="16" t="s">
        <v>8</v>
      </c>
      <c r="C12" s="17"/>
      <c r="D12" s="8" t="s">
        <v>6</v>
      </c>
    </row>
    <row r="13" spans="2:13" x14ac:dyDescent="0.25">
      <c r="B13" s="9" t="e">
        <f>NORMSDIST(-D10)*D5*EXP(-D8*D9) - D4*NORMSDIST(-D6)</f>
        <v>#VALUE!</v>
      </c>
      <c r="C13" s="10"/>
      <c r="D13" s="7" t="e">
        <f>D4*NORMSDIST(D6) - NORMSDIST(D10)*D5*EXP(-D8*D9)</f>
        <v>#VALUE!</v>
      </c>
    </row>
    <row r="14" spans="2:13" x14ac:dyDescent="0.25">
      <c r="B14" s="16" t="s">
        <v>16</v>
      </c>
      <c r="C14" s="17"/>
      <c r="D14" s="8" t="s">
        <v>15</v>
      </c>
    </row>
    <row r="15" spans="2:13" x14ac:dyDescent="0.25">
      <c r="B15" s="18" t="e">
        <f>D3+D1*B13</f>
        <v>#VALUE!</v>
      </c>
      <c r="C15" s="19"/>
      <c r="D15" s="7" t="e">
        <f>D3+D1*D13</f>
        <v>#VALUE!</v>
      </c>
      <c r="E15" s="13"/>
    </row>
    <row r="16" spans="2:13" x14ac:dyDescent="0.25">
      <c r="B16" s="14"/>
      <c r="C16" s="14"/>
    </row>
    <row r="17" spans="2:3" x14ac:dyDescent="0.25">
      <c r="B17" s="1"/>
      <c r="C17" s="1"/>
    </row>
    <row r="18" spans="2:3" x14ac:dyDescent="0.25">
      <c r="B18" s="15"/>
      <c r="C18" s="15"/>
    </row>
  </sheetData>
  <mergeCells count="18">
    <mergeCell ref="B14:C14"/>
    <mergeCell ref="B15:C15"/>
    <mergeCell ref="B16:C16"/>
    <mergeCell ref="B17:C17"/>
    <mergeCell ref="B18:C18"/>
    <mergeCell ref="B10:C10"/>
    <mergeCell ref="B11:C11"/>
    <mergeCell ref="B12:C12"/>
    <mergeCell ref="B13:C13"/>
    <mergeCell ref="B4:C4"/>
    <mergeCell ref="B5:C5"/>
    <mergeCell ref="B6:C6"/>
    <mergeCell ref="B7:C7"/>
    <mergeCell ref="B8:C8"/>
    <mergeCell ref="B9:C9"/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6FCC-4E8E-4E13-AB73-4A5B7247076A}">
  <dimension ref="A2:U29"/>
  <sheetViews>
    <sheetView workbookViewId="0">
      <selection activeCell="G29" sqref="G29"/>
    </sheetView>
  </sheetViews>
  <sheetFormatPr baseColWidth="10" defaultRowHeight="15" x14ac:dyDescent="0.25"/>
  <cols>
    <col min="2" max="2" width="18.140625" customWidth="1"/>
    <col min="3" max="3" width="15.5703125" customWidth="1"/>
    <col min="11" max="11" width="16.5703125" customWidth="1"/>
    <col min="12" max="12" width="25" bestFit="1" customWidth="1"/>
  </cols>
  <sheetData>
    <row r="2" spans="1:21" x14ac:dyDescent="0.25"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25"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x14ac:dyDescent="0.25"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x14ac:dyDescent="0.25"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1" t="s">
        <v>5</v>
      </c>
      <c r="B12" s="12"/>
      <c r="C12" s="3">
        <v>5</v>
      </c>
      <c r="F12" s="2" t="s">
        <v>0</v>
      </c>
      <c r="G12" s="2">
        <v>0</v>
      </c>
      <c r="H12" s="2">
        <v>1</v>
      </c>
      <c r="I12" s="2">
        <v>2</v>
      </c>
      <c r="J12" s="2">
        <v>3</v>
      </c>
      <c r="K12" s="2">
        <v>4</v>
      </c>
      <c r="L12" s="2">
        <v>5</v>
      </c>
    </row>
    <row r="13" spans="1:21" x14ac:dyDescent="0.25">
      <c r="A13" s="11" t="s">
        <v>1</v>
      </c>
      <c r="B13" s="12"/>
      <c r="C13" s="6">
        <v>0.12</v>
      </c>
      <c r="F13" s="2"/>
      <c r="G13" s="2">
        <v>-1000</v>
      </c>
      <c r="H13" s="2">
        <v>220</v>
      </c>
      <c r="I13" s="2">
        <v>300</v>
      </c>
      <c r="J13" s="2">
        <v>400</v>
      </c>
      <c r="K13" s="2">
        <v>200</v>
      </c>
      <c r="L13" s="2">
        <v>150</v>
      </c>
    </row>
    <row r="14" spans="1:21" x14ac:dyDescent="0.25">
      <c r="A14" s="11" t="s">
        <v>2</v>
      </c>
      <c r="B14" s="12"/>
      <c r="C14" s="7">
        <f>NPV(C13,H13:L13)+G13</f>
        <v>-67.483522142002016</v>
      </c>
    </row>
    <row r="15" spans="1:21" x14ac:dyDescent="0.25">
      <c r="A15" s="11" t="s">
        <v>9</v>
      </c>
      <c r="B15" s="12"/>
      <c r="C15" s="4">
        <f>C14-G13</f>
        <v>932.51647785799798</v>
      </c>
      <c r="D15" t="s">
        <v>17</v>
      </c>
    </row>
    <row r="16" spans="1:21" x14ac:dyDescent="0.25">
      <c r="A16" s="11" t="s">
        <v>10</v>
      </c>
      <c r="B16" s="12"/>
      <c r="C16" s="4">
        <v>1000</v>
      </c>
    </row>
    <row r="17" spans="1:8" x14ac:dyDescent="0.25">
      <c r="A17" s="11" t="s">
        <v>3</v>
      </c>
      <c r="B17" s="12"/>
      <c r="C17" s="5">
        <f>(LN(C15/C16)+(C19+(C18^2)/2)*C20)/(C18*SQRT(C20))</f>
        <v>0.17532885751227198</v>
      </c>
    </row>
    <row r="18" spans="1:8" x14ac:dyDescent="0.25">
      <c r="A18" s="11" t="s">
        <v>11</v>
      </c>
      <c r="B18" s="12"/>
      <c r="C18" s="6">
        <v>0.4</v>
      </c>
    </row>
    <row r="19" spans="1:8" x14ac:dyDescent="0.25">
      <c r="A19" s="11" t="s">
        <v>13</v>
      </c>
      <c r="B19" s="12"/>
      <c r="C19" s="6">
        <v>0.06</v>
      </c>
    </row>
    <row r="20" spans="1:8" x14ac:dyDescent="0.25">
      <c r="A20" s="11" t="s">
        <v>12</v>
      </c>
      <c r="B20" s="12"/>
      <c r="C20" s="7">
        <v>1</v>
      </c>
    </row>
    <row r="21" spans="1:8" x14ac:dyDescent="0.25">
      <c r="A21" s="11" t="s">
        <v>4</v>
      </c>
      <c r="B21" s="12"/>
      <c r="C21" s="7">
        <f>C17-C18*SQRT(C20)</f>
        <v>-0.22467114248772804</v>
      </c>
    </row>
    <row r="22" spans="1:8" x14ac:dyDescent="0.25">
      <c r="A22" s="11" t="s">
        <v>7</v>
      </c>
      <c r="B22" s="12"/>
      <c r="C22" s="7">
        <f>C15*NORMSDIST(C17) - NORMSDIST(C21)*C16*EXP(-C19*C20)</f>
        <v>143.9755483281196</v>
      </c>
    </row>
    <row r="23" spans="1:8" x14ac:dyDescent="0.25">
      <c r="A23" s="21" t="s">
        <v>8</v>
      </c>
      <c r="B23" s="22"/>
      <c r="C23" s="8" t="s">
        <v>6</v>
      </c>
    </row>
    <row r="24" spans="1:8" x14ac:dyDescent="0.25">
      <c r="A24" s="9">
        <f>NORMSDIST(-C21)*C16*EXP(-C19*C20) - C15*NORMSDIST(-C17)</f>
        <v>153.2236040543703</v>
      </c>
      <c r="B24" s="10"/>
      <c r="C24" s="7">
        <f>C15*NORMSDIST(C17) - NORMSDIST(C21)*C16*EXP(-C19*C20)</f>
        <v>143.9755483281196</v>
      </c>
    </row>
    <row r="25" spans="1:8" x14ac:dyDescent="0.25">
      <c r="A25" s="21" t="s">
        <v>16</v>
      </c>
      <c r="B25" s="22"/>
      <c r="C25" s="8" t="s">
        <v>15</v>
      </c>
    </row>
    <row r="26" spans="1:8" x14ac:dyDescent="0.25">
      <c r="A26" s="18">
        <f>C14+C12*A24</f>
        <v>698.63449812984948</v>
      </c>
      <c r="B26" s="19"/>
      <c r="C26" s="7">
        <f>C14+C12*C24</f>
        <v>652.39421949859604</v>
      </c>
      <c r="D26" s="13"/>
    </row>
    <row r="27" spans="1:8" x14ac:dyDescent="0.25">
      <c r="A27" s="20"/>
      <c r="B27" s="20"/>
      <c r="C27" s="20"/>
      <c r="D27" s="20"/>
      <c r="E27" s="20"/>
      <c r="F27" s="20"/>
      <c r="G27" s="20"/>
      <c r="H27" s="20"/>
    </row>
    <row r="28" spans="1:8" x14ac:dyDescent="0.25">
      <c r="A28" s="20"/>
      <c r="B28" s="20"/>
      <c r="C28" s="20"/>
      <c r="D28" s="20"/>
      <c r="E28" s="20"/>
      <c r="F28" s="20"/>
      <c r="G28" s="20"/>
      <c r="H28" s="20"/>
    </row>
    <row r="29" spans="1:8" x14ac:dyDescent="0.25">
      <c r="A29" s="20"/>
      <c r="B29" s="20"/>
      <c r="C29" s="20"/>
      <c r="D29" s="20"/>
      <c r="E29" s="20"/>
      <c r="F29" s="20"/>
      <c r="G29" s="20"/>
      <c r="H29" s="20"/>
    </row>
  </sheetData>
  <mergeCells count="15"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5787-7D5E-47E4-96D5-D7A87CDD652A}">
  <dimension ref="B8:M22"/>
  <sheetViews>
    <sheetView workbookViewId="0">
      <selection activeCell="F19" sqref="F19"/>
    </sheetView>
  </sheetViews>
  <sheetFormatPr baseColWidth="10" defaultRowHeight="15" x14ac:dyDescent="0.25"/>
  <cols>
    <col min="2" max="2" width="27.85546875" bestFit="1" customWidth="1"/>
    <col min="3" max="3" width="16.28515625" bestFit="1" customWidth="1"/>
    <col min="4" max="4" width="25" bestFit="1" customWidth="1"/>
    <col min="6" max="6" width="14.28515625" bestFit="1" customWidth="1"/>
  </cols>
  <sheetData>
    <row r="8" spans="2:13" x14ac:dyDescent="0.25">
      <c r="B8" s="11" t="s">
        <v>5</v>
      </c>
      <c r="C8" s="12"/>
      <c r="D8" s="3" t="s">
        <v>14</v>
      </c>
      <c r="G8" s="2" t="s">
        <v>0</v>
      </c>
      <c r="H8" s="2">
        <v>0</v>
      </c>
      <c r="I8" s="2">
        <v>1</v>
      </c>
      <c r="J8" s="2">
        <v>2</v>
      </c>
      <c r="K8" s="2">
        <v>3</v>
      </c>
      <c r="L8" s="2">
        <v>4</v>
      </c>
      <c r="M8" s="2">
        <v>5</v>
      </c>
    </row>
    <row r="9" spans="2:13" x14ac:dyDescent="0.25">
      <c r="B9" s="11" t="s">
        <v>1</v>
      </c>
      <c r="C9" s="12"/>
      <c r="D9" s="6" t="s">
        <v>14</v>
      </c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</row>
    <row r="10" spans="2:13" x14ac:dyDescent="0.25">
      <c r="B10" s="11" t="s">
        <v>2</v>
      </c>
      <c r="C10" s="12"/>
      <c r="D10" s="7" t="e">
        <f>NPV(D9,I9:M9)+H9</f>
        <v>#VALUE!</v>
      </c>
    </row>
    <row r="11" spans="2:13" x14ac:dyDescent="0.25">
      <c r="B11" s="11" t="s">
        <v>9</v>
      </c>
      <c r="C11" s="12"/>
      <c r="D11" s="4">
        <v>800</v>
      </c>
      <c r="E11" t="s">
        <v>17</v>
      </c>
    </row>
    <row r="12" spans="2:13" x14ac:dyDescent="0.25">
      <c r="B12" s="11" t="s">
        <v>10</v>
      </c>
      <c r="C12" s="12"/>
      <c r="D12" s="4">
        <v>600</v>
      </c>
    </row>
    <row r="13" spans="2:13" x14ac:dyDescent="0.25">
      <c r="B13" s="11" t="s">
        <v>3</v>
      </c>
      <c r="C13" s="12"/>
      <c r="D13" s="5">
        <f>(LN(D11/D12)+(D15+(D14^2)/2)*D16)/(D14*SQRT(D16))</f>
        <v>1.2886180025509286</v>
      </c>
    </row>
    <row r="14" spans="2:13" x14ac:dyDescent="0.25">
      <c r="B14" s="11" t="s">
        <v>11</v>
      </c>
      <c r="C14" s="12"/>
      <c r="D14" s="6">
        <v>0.25</v>
      </c>
    </row>
    <row r="15" spans="2:13" x14ac:dyDescent="0.25">
      <c r="B15" s="11" t="s">
        <v>13</v>
      </c>
      <c r="C15" s="12"/>
      <c r="D15" s="6">
        <v>0.04</v>
      </c>
    </row>
    <row r="16" spans="2:13" x14ac:dyDescent="0.25">
      <c r="B16" s="11" t="s">
        <v>12</v>
      </c>
      <c r="C16" s="12"/>
      <c r="D16" s="7">
        <f>18/12</f>
        <v>1.5</v>
      </c>
    </row>
    <row r="17" spans="2:5" x14ac:dyDescent="0.25">
      <c r="B17" s="11" t="s">
        <v>4</v>
      </c>
      <c r="C17" s="12"/>
      <c r="D17" s="7">
        <f>D13-D14*SQRT(D16)</f>
        <v>0.98243178470303139</v>
      </c>
    </row>
    <row r="18" spans="2:5" x14ac:dyDescent="0.25">
      <c r="B18" s="11" t="s">
        <v>7</v>
      </c>
      <c r="C18" s="12"/>
      <c r="D18" s="7">
        <f>D11*NORMSDIST(D13) - NORMSDIST(D17)*D12*EXP(-D15*D16)</f>
        <v>248.00160590384996</v>
      </c>
    </row>
    <row r="19" spans="2:5" x14ac:dyDescent="0.25">
      <c r="B19" s="16" t="s">
        <v>8</v>
      </c>
      <c r="C19" s="17"/>
      <c r="D19" s="8" t="s">
        <v>6</v>
      </c>
    </row>
    <row r="20" spans="2:5" x14ac:dyDescent="0.25">
      <c r="B20" s="9">
        <f>NORMSDIST(-D17)*D12*EXP(-D15*D16) - D11*NORMSDIST(-D13)</f>
        <v>13.060326054399198</v>
      </c>
      <c r="C20" s="10"/>
      <c r="D20" s="7">
        <f>D11*NORMSDIST(D13) - NORMSDIST(D17)*D12*EXP(-D15*D16)</f>
        <v>248.00160590384996</v>
      </c>
    </row>
    <row r="21" spans="2:5" x14ac:dyDescent="0.25">
      <c r="B21" s="16" t="s">
        <v>16</v>
      </c>
      <c r="C21" s="17"/>
      <c r="D21" s="8" t="s">
        <v>15</v>
      </c>
    </row>
    <row r="22" spans="2:5" x14ac:dyDescent="0.25">
      <c r="B22" s="18" t="e">
        <f>D10+D8*B20</f>
        <v>#VALUE!</v>
      </c>
      <c r="C22" s="19"/>
      <c r="D22" s="7" t="e">
        <f>D10+D8*D20</f>
        <v>#VALUE!</v>
      </c>
      <c r="E22" s="13"/>
    </row>
  </sheetData>
  <mergeCells count="15">
    <mergeCell ref="B22:C22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</vt:lpstr>
      <vt:lpstr>PLANTILLA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2024-11-20T01:20:04Z</dcterms:created>
  <dcterms:modified xsi:type="dcterms:W3CDTF">2024-11-20T02:32:43Z</dcterms:modified>
</cp:coreProperties>
</file>