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3E9DBE2D-4BE8-409B-A0F3-676FBF8B613A}" xr6:coauthVersionLast="47" xr6:coauthVersionMax="47" xr10:uidLastSave="{00000000-0000-0000-0000-000000000000}"/>
  <bookViews>
    <workbookView xWindow="-120" yWindow="-120" windowWidth="29040" windowHeight="15720"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2" l="1"/>
  <c r="Q11" i="2" s="1"/>
  <c r="Q15" i="2" s="1"/>
  <c r="P12" i="2"/>
  <c r="Q12" i="2"/>
  <c r="P13" i="2"/>
  <c r="Q13" i="2" s="1"/>
  <c r="P14" i="2"/>
  <c r="Q14" i="2"/>
  <c r="D4" i="3"/>
  <c r="C4" i="3"/>
  <c r="I14" i="3"/>
  <c r="J14" i="3" s="1"/>
  <c r="P15" i="2" l="1"/>
  <c r="J4" i="3"/>
  <c r="K4" i="3" s="1"/>
  <c r="J9" i="3"/>
  <c r="J8" i="3"/>
  <c r="J13" i="3"/>
  <c r="J12" i="3"/>
  <c r="J11" i="3"/>
  <c r="J10" i="3"/>
  <c r="P5" i="2"/>
  <c r="C9" i="3"/>
  <c r="C8" i="3"/>
  <c r="C10" i="3"/>
  <c r="C11" i="3"/>
  <c r="C12" i="3"/>
  <c r="B14" i="3"/>
  <c r="C14" i="3" s="1"/>
  <c r="Q5" i="2" l="1"/>
  <c r="C13" i="3"/>
  <c r="P10" i="2"/>
  <c r="Q10" i="2" s="1"/>
  <c r="P9" i="2"/>
  <c r="Q9" i="2" s="1"/>
  <c r="P8" i="2"/>
  <c r="Q8" i="2" s="1"/>
  <c r="P7" i="2"/>
  <c r="Q7" i="2" s="1"/>
  <c r="P6" i="2"/>
  <c r="Q6" i="2" s="1"/>
</calcChain>
</file>

<file path=xl/sharedStrings.xml><?xml version="1.0" encoding="utf-8"?>
<sst xmlns="http://schemas.openxmlformats.org/spreadsheetml/2006/main" count="86" uniqueCount="72">
  <si>
    <t>MODELO</t>
  </si>
  <si>
    <t>N° FINE-TUNING</t>
  </si>
  <si>
    <t>PRICING (COSTO POR MILLÓN)</t>
  </si>
  <si>
    <t>INPUT</t>
  </si>
  <si>
    <t>CACHED</t>
  </si>
  <si>
    <t>OUTPUT</t>
  </si>
  <si>
    <t>TRAINING</t>
  </si>
  <si>
    <t>CHECKPOINTS</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</si>
  <si>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</si>
  <si>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</si>
  <si>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</si>
  <si>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</si>
  <si>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</si>
  <si>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</si>
  <si>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</si>
  <si>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</si>
  <si>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</si>
  <si>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</si>
  <si>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</si>
  <si>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</si>
  <si>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</si>
  <si>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</si>
  <si>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</si>
  <si>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</si>
  <si>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</si>
  <si>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</si>
  <si>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</si>
  <si>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</si>
  <si>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</si>
  <si>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</si>
  <si>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</si>
  <si>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</si>
  <si>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</si>
  <si>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</si>
  <si>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</si>
  <si>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</si>
  <si>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</si>
  <si>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</si>
  <si>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</si>
  <si>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</si>
  <si>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</si>
  <si>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</si>
  <si>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</si>
  <si>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</si>
  <si>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</si>
  <si>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</si>
  <si>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</si>
  <si>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</si>
  <si>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</si>
  <si>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</si>
  <si>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</si>
  <si>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</si>
  <si>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*TODO CONSIDERANDO UNA LINEA DE JSONL PROMEDIO</t>
  </si>
  <si>
    <t>ft:gpt-4o-mini-2024-07-18:personal:dots-llmv4:B346BIAP</t>
  </si>
  <si>
    <t>ft:gpt-4o-mini-2024-07-18:personal:dots-llmv4:B346B2Fp:ckpt-step-12</t>
  </si>
  <si>
    <t>ft:gpt-4o-mini-2024-07-18:personal:dots-llmv4:B346Az6s:ckpt-step-8</t>
  </si>
  <si>
    <t>LOW</t>
  </si>
  <si>
    <t>MEDIUM</t>
  </si>
  <si>
    <t>HIGH</t>
  </si>
  <si>
    <t>ft:gpt-4o-mini-2024-07-18:personal:dots-llmv5:B34rzjN4:ckpt-step-70</t>
  </si>
  <si>
    <t>ft:gpt-4o-mini-2024-07-18:personal:dots-llmv5:B34rzxJo:ckpt-step-84</t>
  </si>
  <si>
    <t>ft:gpt-4o-mini-2024-07-18:personal:dots-llmv5:B34s0MaY</t>
  </si>
  <si>
    <t>ft:gpt-4o-mini-2024-07-18:personal:dots-llmv6:B4Y49YIK:ckpt-step-70</t>
  </si>
  <si>
    <t>ft:gpt-4o-mini-2024-07-18:personal:dots-llmv6:B4Y493eN:ckpt-step-84</t>
  </si>
  <si>
    <t>ft:gpt-4o-mini-2024-07-18:personal:dots-llmv6:B4Y4AFah</t>
  </si>
  <si>
    <t>gpt-4o-mini-2024-07-19</t>
  </si>
  <si>
    <t>gpt-4o-mini-2024-07-20</t>
  </si>
  <si>
    <t>gpt-4o-mini-2024-07-21</t>
  </si>
  <si>
    <t>gpt-4o-mini-2024-07-22</t>
  </si>
  <si>
    <t>ft:gpt-4o-mini-2024-07-18:personal:dots-2nd-llmv1:BFRU5gbw:ckpt-step-60</t>
  </si>
  <si>
    <t>ft:gpt-4o-mini-2024-07-18:personal:dots-2nd-llmv1:BFRU6bbH:ckpt-step-80</t>
  </si>
  <si>
    <t>ft:gpt-4o-mini-2024-07-18:personal:dots-2nd-llmv1:BFRU62Yy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</si>
</sst>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5" x14ac:knownFonts="1">
    <font>
      <sz val="11"/>
      <color theme="1"/>
      <name val="Aptos Narrow"/>
      <family val="2"/>
      <scheme val="minor"/>
    </font>
    <font>
      <sz val="11"/>
      <color theme="1"/>
      <name val="Aptos Narrow"/>
      <family val="2"/>
      <scheme val="minor"/>
    </font>
    <font>
      <sz val="11"/>
      <color rgb="FFCE9178"/>
      <name val="Consolas"/>
      <family val="3"/>
    </font>
    <font>
      <u/>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2:Q16"/>
  <sheetViews>
    <sheetView tabSelected="1" workbookViewId="0">
      <selection activeCell="J11" sqref="J11"/>
    </sheetView>
  </sheetViews>
  <sheetFormatPr baseColWidth="10" defaultRowHeight="15" x14ac:dyDescent="0.25"/>
  <sheetData>
    <row r="2" spans="2:17" x14ac:dyDescent="0.25">
      <c r="Q2">
        <v>943.4</v>
      </c>
    </row>
    <row r="3" spans="2:17" x14ac:dyDescent="0.25">
      <c r="B3" s="16" t="s">
        <v>1</v>
      </c>
      <c r="C3" s="16" t="s">
        <v>0</v>
      </c>
      <c r="D3" s="16" t="s">
        <v>2</v>
      </c>
      <c r="E3" s="16"/>
      <c r="F3" s="16"/>
      <c r="G3" s="16"/>
      <c r="H3" s="16" t="s">
        <v>7</v>
      </c>
      <c r="I3" s="16"/>
      <c r="J3" s="16"/>
      <c r="K3" s="16" t="s">
        <v>8</v>
      </c>
      <c r="L3" s="16" t="s">
        <v>9</v>
      </c>
      <c r="M3" s="16" t="s">
        <v>10</v>
      </c>
      <c r="N3" s="16" t="s">
        <v>11</v>
      </c>
      <c r="O3" s="16" t="s">
        <v>12</v>
      </c>
      <c r="P3" s="16" t="s">
        <v>14</v>
      </c>
      <c r="Q3" s="16" t="s">
        <v>15</v>
      </c>
    </row>
    <row r="4" spans="2:17" x14ac:dyDescent="0.25">
      <c r="B4" s="16"/>
      <c r="C4" s="16"/>
      <c r="D4" s="1" t="s">
        <v>3</v>
      </c>
      <c r="E4" s="1" t="s">
        <v>4</v>
      </c>
      <c r="F4" s="1" t="s">
        <v>5</v>
      </c>
      <c r="G4" s="1" t="s">
        <v>6</v>
      </c>
      <c r="H4" s="1" t="s">
        <v>56</v>
      </c>
      <c r="I4" s="1" t="s">
        <v>57</v>
      </c>
      <c r="J4" s="1" t="s">
        <v>58</v>
      </c>
      <c r="K4" s="16"/>
      <c r="L4" s="16"/>
      <c r="M4" s="16"/>
      <c r="N4" s="16"/>
      <c r="O4" s="16"/>
      <c r="P4" s="16"/>
      <c r="Q4" s="16"/>
    </row>
    <row r="5" spans="2:17" ht="28.5" customHeight="1" x14ac:dyDescent="0.25">
      <c r="B5" s="1">
        <v>1</v>
      </c>
      <c r="C5" s="1" t="s">
        <v>13</v>
      </c>
      <c r="D5" s="2">
        <v>0.3</v>
      </c>
      <c r="E5" s="2">
        <v>0.15</v>
      </c>
      <c r="F5" s="2">
        <v>1.2</v>
      </c>
      <c r="G5" s="2">
        <v>3</v>
      </c>
      <c r="H5" s="1" t="s">
        <v>16</v>
      </c>
      <c r="I5" s="1" t="s">
        <v>17</v>
      </c>
      <c r="J5" s="1" t="s">
        <v>18</v>
      </c>
      <c r="K5" s="3">
        <v>372550</v>
      </c>
      <c r="L5" s="1">
        <v>10</v>
      </c>
      <c r="M5" s="1">
        <v>1</v>
      </c>
      <c r="N5" s="1">
        <v>1.8</v>
      </c>
      <c r="O5" s="1">
        <v>1159080520</v>
      </c>
      <c r="P5" s="4">
        <f>G5*(K5/1000000)</f>
        <v>1.11765</v>
      </c>
      <c r="Q5" s="5">
        <f>P5*$Q$2</f>
        <v>1054.3910100000001</v>
      </c>
    </row>
    <row r="6" spans="2:17" ht="28.5" customHeight="1" x14ac:dyDescent="0.25">
      <c r="B6" s="1">
        <v>2</v>
      </c>
      <c r="C6" s="1" t="s">
        <v>13</v>
      </c>
      <c r="D6" s="2">
        <v>0.3</v>
      </c>
      <c r="E6" s="2">
        <v>0.15</v>
      </c>
      <c r="F6" s="2">
        <v>1.2</v>
      </c>
      <c r="G6" s="2">
        <v>3</v>
      </c>
      <c r="H6" s="1" t="s">
        <v>19</v>
      </c>
      <c r="I6" s="1" t="s">
        <v>20</v>
      </c>
      <c r="J6" s="1" t="s">
        <v>21</v>
      </c>
      <c r="K6" s="3">
        <v>368950</v>
      </c>
      <c r="L6" s="1">
        <v>10</v>
      </c>
      <c r="M6" s="1">
        <v>1</v>
      </c>
      <c r="N6" s="1">
        <v>1.8</v>
      </c>
      <c r="O6" s="1">
        <v>2000676016</v>
      </c>
      <c r="P6" s="4">
        <f t="shared" ref="P6:P10" si="0">G6*(K6/1000000)</f>
        <v>1.1068500000000001</v>
      </c>
      <c r="Q6" s="5">
        <f t="shared" ref="Q6:Q10" si="1">P6*$Q$2</f>
        <v>1044.2022900000002</v>
      </c>
    </row>
    <row r="7" spans="2:17" ht="28.5" customHeight="1" x14ac:dyDescent="0.25">
      <c r="B7" s="1">
        <v>3</v>
      </c>
      <c r="C7" s="1" t="s">
        <v>13</v>
      </c>
      <c r="D7" s="2">
        <v>0.3</v>
      </c>
      <c r="E7" s="2">
        <v>0.15</v>
      </c>
      <c r="F7" s="2">
        <v>1.2</v>
      </c>
      <c r="G7" s="2">
        <v>3</v>
      </c>
      <c r="H7" s="1" t="s">
        <v>24</v>
      </c>
      <c r="I7" s="1" t="s">
        <v>23</v>
      </c>
      <c r="J7" s="1" t="s">
        <v>22</v>
      </c>
      <c r="K7" s="3">
        <v>328050</v>
      </c>
      <c r="L7" s="1">
        <v>10</v>
      </c>
      <c r="M7" s="1">
        <v>1</v>
      </c>
      <c r="N7" s="1">
        <v>1.8</v>
      </c>
      <c r="O7" s="1">
        <v>1111156053</v>
      </c>
      <c r="P7" s="4">
        <f t="shared" si="0"/>
        <v>0.98415000000000008</v>
      </c>
      <c r="Q7" s="5">
        <f t="shared" si="1"/>
        <v>928.44711000000007</v>
      </c>
    </row>
    <row r="8" spans="2:17" ht="30" customHeight="1" x14ac:dyDescent="0.25">
      <c r="B8" s="1">
        <v>4</v>
      </c>
      <c r="C8" s="1" t="s">
        <v>13</v>
      </c>
      <c r="D8" s="2">
        <v>0.3</v>
      </c>
      <c r="E8" s="2">
        <v>0.15</v>
      </c>
      <c r="F8" s="2">
        <v>1.2</v>
      </c>
      <c r="G8" s="2">
        <v>3</v>
      </c>
      <c r="H8" s="10" t="s">
        <v>55</v>
      </c>
      <c r="I8" s="10" t="s">
        <v>54</v>
      </c>
      <c r="J8" s="10" t="s">
        <v>53</v>
      </c>
      <c r="K8" s="3">
        <v>143632</v>
      </c>
      <c r="L8" s="1">
        <v>4</v>
      </c>
      <c r="M8" s="1">
        <v>0.1</v>
      </c>
      <c r="N8" s="1">
        <v>4</v>
      </c>
      <c r="O8" s="1">
        <v>1937114649</v>
      </c>
      <c r="P8" s="4">
        <f t="shared" si="0"/>
        <v>0.43089600000000006</v>
      </c>
      <c r="Q8" s="5">
        <f t="shared" si="1"/>
        <v>406.50728640000005</v>
      </c>
    </row>
    <row r="9" spans="2:17" ht="30" customHeight="1" x14ac:dyDescent="0.25">
      <c r="B9" s="1">
        <v>5</v>
      </c>
      <c r="C9" s="1" t="s">
        <v>13</v>
      </c>
      <c r="D9" s="2">
        <v>0.3</v>
      </c>
      <c r="E9" s="2">
        <v>0.15</v>
      </c>
      <c r="F9" s="2">
        <v>1.2</v>
      </c>
      <c r="G9" s="2">
        <v>3</v>
      </c>
      <c r="H9" s="11" t="s">
        <v>59</v>
      </c>
      <c r="I9" s="11" t="s">
        <v>60</v>
      </c>
      <c r="J9" s="11" t="s">
        <v>61</v>
      </c>
      <c r="K9" s="3">
        <v>251356</v>
      </c>
      <c r="L9" s="11">
        <v>7</v>
      </c>
      <c r="M9" s="11">
        <v>1</v>
      </c>
      <c r="N9" s="11">
        <v>1.8</v>
      </c>
      <c r="O9" s="1">
        <v>2044383751</v>
      </c>
      <c r="P9" s="4">
        <f t="shared" si="0"/>
        <v>0.75406800000000007</v>
      </c>
      <c r="Q9" s="5">
        <f t="shared" si="1"/>
        <v>711.38775120000003</v>
      </c>
    </row>
    <row r="10" spans="2:17" ht="30" x14ac:dyDescent="0.25">
      <c r="B10" s="1">
        <v>6</v>
      </c>
      <c r="C10" s="1" t="s">
        <v>13</v>
      </c>
      <c r="D10" s="2">
        <v>0.3</v>
      </c>
      <c r="E10" s="2">
        <v>0.15</v>
      </c>
      <c r="F10" s="2">
        <v>1.2</v>
      </c>
      <c r="G10" s="2">
        <v>3</v>
      </c>
      <c r="H10" s="14" t="s">
        <v>62</v>
      </c>
      <c r="I10" s="14" t="s">
        <v>63</v>
      </c>
      <c r="J10" s="14" t="s">
        <v>64</v>
      </c>
      <c r="K10" s="3">
        <v>250663</v>
      </c>
      <c r="L10" s="12">
        <v>7</v>
      </c>
      <c r="M10" s="12">
        <v>1</v>
      </c>
      <c r="N10" s="12">
        <v>1.8</v>
      </c>
      <c r="O10" s="1">
        <v>191679768</v>
      </c>
      <c r="P10" s="4">
        <f t="shared" si="0"/>
        <v>0.75198900000000002</v>
      </c>
      <c r="Q10" s="5">
        <f t="shared" si="1"/>
        <v>709.42642260000002</v>
      </c>
    </row>
    <row r="11" spans="2:17" ht="30" x14ac:dyDescent="0.25">
      <c r="B11" s="15"/>
      <c r="C11" s="15" t="s">
        <v>65</v>
      </c>
      <c r="D11" s="2">
        <v>0.3</v>
      </c>
      <c r="E11" s="2">
        <v>0.15</v>
      </c>
      <c r="F11" s="2">
        <v>1.2</v>
      </c>
      <c r="G11" s="2">
        <v>3</v>
      </c>
      <c r="H11" s="14" t="s">
        <v>69</v>
      </c>
      <c r="I11" s="14" t="s">
        <v>70</v>
      </c>
      <c r="J11" s="14" t="s">
        <v>71</v>
      </c>
      <c r="K11" s="3">
        <v>33290</v>
      </c>
      <c r="L11" s="15">
        <v>5</v>
      </c>
      <c r="M11" s="15">
        <v>1</v>
      </c>
      <c r="N11" s="15">
        <v>1.8</v>
      </c>
      <c r="O11" s="15">
        <v>1815509151</v>
      </c>
      <c r="P11" s="4">
        <f t="shared" ref="P11:P14" si="2">G11*(K11/1000000)</f>
        <v>9.987E-2</v>
      </c>
      <c r="Q11" s="5">
        <f t="shared" ref="Q11:Q14" si="3">P11*$Q$2</f>
        <v>94.217358000000004</v>
      </c>
    </row>
    <row r="12" spans="2:17" ht="30" x14ac:dyDescent="0.25">
      <c r="B12" s="15"/>
      <c r="C12" s="15" t="s">
        <v>66</v>
      </c>
      <c r="D12" s="2">
        <v>0.3</v>
      </c>
      <c r="E12" s="2">
        <v>0.15</v>
      </c>
      <c r="F12" s="2">
        <v>1.2</v>
      </c>
      <c r="G12" s="2">
        <v>3</v>
      </c>
      <c r="H12" s="14"/>
      <c r="I12" s="14"/>
      <c r="J12" s="14"/>
      <c r="K12" s="3"/>
      <c r="L12" s="15"/>
      <c r="M12" s="15"/>
      <c r="N12" s="15"/>
      <c r="O12" s="15"/>
      <c r="P12" s="4">
        <f t="shared" si="2"/>
        <v>0</v>
      </c>
      <c r="Q12" s="5">
        <f t="shared" si="3"/>
        <v>0</v>
      </c>
    </row>
    <row r="13" spans="2:17" ht="30" x14ac:dyDescent="0.25">
      <c r="B13" s="15"/>
      <c r="C13" s="15" t="s">
        <v>67</v>
      </c>
      <c r="D13" s="2">
        <v>0.3</v>
      </c>
      <c r="E13" s="2">
        <v>0.15</v>
      </c>
      <c r="F13" s="2">
        <v>1.2</v>
      </c>
      <c r="G13" s="2">
        <v>3</v>
      </c>
      <c r="H13" s="14"/>
      <c r="I13" s="14"/>
      <c r="J13" s="14"/>
      <c r="K13" s="3"/>
      <c r="L13" s="15"/>
      <c r="M13" s="15"/>
      <c r="N13" s="15"/>
      <c r="O13" s="15"/>
      <c r="P13" s="4">
        <f t="shared" si="2"/>
        <v>0</v>
      </c>
      <c r="Q13" s="5">
        <f t="shared" si="3"/>
        <v>0</v>
      </c>
    </row>
    <row r="14" spans="2:17" ht="30" x14ac:dyDescent="0.25">
      <c r="B14" s="15"/>
      <c r="C14" s="15" t="s">
        <v>68</v>
      </c>
      <c r="D14" s="2">
        <v>0.3</v>
      </c>
      <c r="E14" s="2">
        <v>0.15</v>
      </c>
      <c r="F14" s="2">
        <v>1.2</v>
      </c>
      <c r="G14" s="2">
        <v>3</v>
      </c>
      <c r="H14" s="14"/>
      <c r="I14" s="14"/>
      <c r="J14" s="14"/>
      <c r="K14" s="3"/>
      <c r="L14" s="15"/>
      <c r="M14" s="15"/>
      <c r="N14" s="15"/>
      <c r="O14" s="15"/>
      <c r="P14" s="4">
        <f t="shared" si="2"/>
        <v>0</v>
      </c>
      <c r="Q14" s="5">
        <f t="shared" si="3"/>
        <v>0</v>
      </c>
    </row>
    <row r="15" spans="2:17" x14ac:dyDescent="0.25">
      <c r="B15" s="1"/>
      <c r="C15" s="1"/>
      <c r="D15" s="1"/>
      <c r="E15" s="1"/>
      <c r="F15" s="1"/>
      <c r="G15" s="1"/>
      <c r="H15" s="1"/>
      <c r="I15" s="1"/>
      <c r="J15" s="1"/>
      <c r="K15" s="1"/>
      <c r="L15" s="1"/>
      <c r="M15" s="1"/>
      <c r="N15" s="1"/>
      <c r="O15" s="1"/>
      <c r="P15" s="4">
        <f>SUM(P5:P14)</f>
        <v>5.2454730000000005</v>
      </c>
      <c r="Q15" s="4">
        <f>SUM(Q5:Q14)</f>
        <v>4948.5792282000002</v>
      </c>
    </row>
    <row r="16" spans="2:17" x14ac:dyDescent="0.25">
      <c r="L16" s="13"/>
    </row>
  </sheetData>
  <mergeCells count="11">
    <mergeCell ref="M3:M4"/>
    <mergeCell ref="N3:N4"/>
    <mergeCell ref="O3:O4"/>
    <mergeCell ref="P3:P4"/>
    <mergeCell ref="Q3:Q4"/>
    <mergeCell ref="L3:L4"/>
    <mergeCell ref="B3:B4"/>
    <mergeCell ref="C3:C4"/>
    <mergeCell ref="D3:G3"/>
    <mergeCell ref="H3:J3"/>
    <mergeCell ref="K3:K4"/>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M20"/>
  <sheetViews>
    <sheetView workbookViewId="0">
      <selection activeCell="M3" sqref="M3"/>
    </sheetView>
  </sheetViews>
  <sheetFormatPr baseColWidth="10" defaultColWidth="11" defaultRowHeight="15" x14ac:dyDescent="0.25"/>
  <cols>
    <col min="1" max="3" width="11" style="6"/>
    <col min="4" max="4" width="14.85546875" style="6" bestFit="1" customWidth="1"/>
    <col min="5" max="6" width="11" style="6"/>
    <col min="7" max="7" width="14.85546875" style="6" bestFit="1" customWidth="1"/>
    <col min="8" max="9" width="11" style="6"/>
    <col min="10" max="10" width="18.42578125" style="6" customWidth="1"/>
    <col min="11" max="11" width="14.85546875" style="6" bestFit="1" customWidth="1"/>
    <col min="12" max="16384" width="11" style="6"/>
  </cols>
  <sheetData>
    <row r="2" spans="1:13" x14ac:dyDescent="0.25">
      <c r="A2" s="7" t="s">
        <v>25</v>
      </c>
      <c r="B2" s="7" t="s">
        <v>27</v>
      </c>
      <c r="C2" s="7" t="s">
        <v>29</v>
      </c>
      <c r="D2" s="17" t="s">
        <v>31</v>
      </c>
      <c r="H2" s="7" t="s">
        <v>25</v>
      </c>
      <c r="I2" s="7" t="s">
        <v>27</v>
      </c>
      <c r="J2" s="7" t="s">
        <v>29</v>
      </c>
      <c r="K2" s="17" t="s">
        <v>31</v>
      </c>
      <c r="M2" s="6" t="s">
        <v>52</v>
      </c>
    </row>
    <row r="3" spans="1:13" x14ac:dyDescent="0.25">
      <c r="A3" s="7" t="s">
        <v>26</v>
      </c>
      <c r="B3" s="7" t="s">
        <v>28</v>
      </c>
      <c r="C3" s="7" t="s">
        <v>30</v>
      </c>
      <c r="D3" s="17"/>
      <c r="H3" s="7" t="s">
        <v>44</v>
      </c>
      <c r="I3" s="7" t="s">
        <v>28</v>
      </c>
      <c r="J3" s="7" t="s">
        <v>45</v>
      </c>
      <c r="K3" s="17"/>
    </row>
    <row r="4" spans="1:13" x14ac:dyDescent="0.25">
      <c r="A4" s="7">
        <v>439</v>
      </c>
      <c r="B4" s="7">
        <v>79</v>
      </c>
      <c r="C4" s="7">
        <f>B14</f>
        <v>2630</v>
      </c>
      <c r="D4" s="7">
        <f>SUM(A4:C4)</f>
        <v>3148</v>
      </c>
      <c r="H4" s="7">
        <v>513</v>
      </c>
      <c r="I4" s="7">
        <v>79</v>
      </c>
      <c r="J4" s="7">
        <f>I14</f>
        <v>2093</v>
      </c>
      <c r="K4" s="7">
        <f>SUM(H4:J4)</f>
        <v>2685</v>
      </c>
    </row>
    <row r="6" spans="1:13" x14ac:dyDescent="0.25">
      <c r="A6" s="7" t="s">
        <v>32</v>
      </c>
      <c r="B6" s="7"/>
      <c r="C6" s="7"/>
      <c r="H6" s="7" t="s">
        <v>41</v>
      </c>
      <c r="I6" s="7"/>
      <c r="J6" s="7"/>
    </row>
    <row r="7" spans="1:13" x14ac:dyDescent="0.25">
      <c r="A7" s="7" t="s">
        <v>35</v>
      </c>
      <c r="B7" s="7" t="s">
        <v>34</v>
      </c>
      <c r="C7" s="7" t="s">
        <v>43</v>
      </c>
      <c r="H7" s="7" t="s">
        <v>35</v>
      </c>
      <c r="I7" s="7" t="s">
        <v>34</v>
      </c>
      <c r="J7" s="7" t="s">
        <v>43</v>
      </c>
    </row>
    <row r="8" spans="1:13" x14ac:dyDescent="0.25">
      <c r="A8" s="7" t="s">
        <v>33</v>
      </c>
      <c r="B8" s="7">
        <v>616</v>
      </c>
      <c r="C8" s="8">
        <f t="shared" ref="C8:C14" si="0">B8/$B$14</f>
        <v>0.23422053231939163</v>
      </c>
      <c r="H8" s="7" t="s">
        <v>46</v>
      </c>
      <c r="I8" s="7">
        <v>476</v>
      </c>
      <c r="J8" s="8">
        <f t="shared" ref="J8:J14" si="1">I8/$I$14</f>
        <v>0.22742474916387959</v>
      </c>
    </row>
    <row r="9" spans="1:13" x14ac:dyDescent="0.25">
      <c r="A9" s="7" t="s">
        <v>38</v>
      </c>
      <c r="B9" s="7">
        <v>843</v>
      </c>
      <c r="C9" s="8">
        <f t="shared" si="0"/>
        <v>0.32053231939163496</v>
      </c>
      <c r="H9" s="7" t="s">
        <v>47</v>
      </c>
      <c r="I9" s="7">
        <v>766</v>
      </c>
      <c r="J9" s="8">
        <f t="shared" si="1"/>
        <v>0.36598184424271379</v>
      </c>
    </row>
    <row r="10" spans="1:13" x14ac:dyDescent="0.25">
      <c r="A10" s="7" t="s">
        <v>37</v>
      </c>
      <c r="B10" s="7">
        <v>87</v>
      </c>
      <c r="C10" s="8">
        <f t="shared" si="0"/>
        <v>3.3079847908745248E-2</v>
      </c>
      <c r="H10" s="7" t="s">
        <v>48</v>
      </c>
      <c r="I10" s="7">
        <v>78</v>
      </c>
      <c r="J10" s="8">
        <f t="shared" si="1"/>
        <v>3.7267080745341616E-2</v>
      </c>
    </row>
    <row r="11" spans="1:13" x14ac:dyDescent="0.25">
      <c r="A11" s="7" t="s">
        <v>36</v>
      </c>
      <c r="B11" s="7">
        <v>95</v>
      </c>
      <c r="C11" s="8">
        <f t="shared" si="0"/>
        <v>3.6121673003802278E-2</v>
      </c>
      <c r="H11" s="7" t="s">
        <v>49</v>
      </c>
      <c r="I11" s="7">
        <v>86</v>
      </c>
      <c r="J11" s="8">
        <f t="shared" si="1"/>
        <v>4.1089345437171527E-2</v>
      </c>
    </row>
    <row r="12" spans="1:13" x14ac:dyDescent="0.25">
      <c r="A12" s="7" t="s">
        <v>40</v>
      </c>
      <c r="B12" s="7">
        <v>498</v>
      </c>
      <c r="C12" s="8">
        <f t="shared" si="0"/>
        <v>0.18935361216730037</v>
      </c>
      <c r="H12" s="7" t="s">
        <v>51</v>
      </c>
      <c r="I12" s="7">
        <v>346</v>
      </c>
      <c r="J12" s="8">
        <f t="shared" si="1"/>
        <v>0.16531294792164358</v>
      </c>
    </row>
    <row r="13" spans="1:13" x14ac:dyDescent="0.25">
      <c r="A13" s="7" t="s">
        <v>39</v>
      </c>
      <c r="B13" s="7">
        <v>491</v>
      </c>
      <c r="C13" s="8">
        <f t="shared" si="0"/>
        <v>0.18669201520912548</v>
      </c>
      <c r="H13" s="7" t="s">
        <v>50</v>
      </c>
      <c r="I13" s="7">
        <v>341</v>
      </c>
      <c r="J13" s="8">
        <f t="shared" si="1"/>
        <v>0.16292403248924989</v>
      </c>
    </row>
    <row r="14" spans="1:13" x14ac:dyDescent="0.25">
      <c r="A14" s="7" t="s">
        <v>42</v>
      </c>
      <c r="B14" s="7">
        <f>SUM(B8:B13)</f>
        <v>2630</v>
      </c>
      <c r="C14" s="8">
        <f t="shared" si="0"/>
        <v>1</v>
      </c>
      <c r="H14" s="7" t="s">
        <v>42</v>
      </c>
      <c r="I14" s="7">
        <f>SUM(I8:I13)</f>
        <v>2093</v>
      </c>
      <c r="J14" s="8">
        <f t="shared" si="1"/>
        <v>1</v>
      </c>
    </row>
    <row r="20" spans="4:4" x14ac:dyDescent="0.25">
      <c r="D20" s="9"/>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2025-03-26T20:24:07Z</dcterms:modified>
</cp:coreProperties>
</file>