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6246B719-284C-4E88-86BE-7B8A6E4EAFAE}" xr6:coauthVersionLast="47" xr6:coauthVersionMax="47" xr10:uidLastSave="{00000000-0000-0000-0000-000000000000}"/>
  <bookViews>
    <workbookView xWindow="-120" yWindow="-120" windowWidth="29040" windowHeight="15720" xr2:uid="{00000000-000D-0000-FFFF-FFFF00000000}"/>
  </bookViews>
  <sheets>
    <sheet name="FINE-TUNING" sheetId="1" r:id="rId1"/>
    <sheet name="TOKE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 i="1" l="1"/>
  <c r="Q15" i="1"/>
  <c r="P16" i="1"/>
  <c r="P27" i="1" s="1"/>
  <c r="P17" i="1"/>
  <c r="Q17" i="1" s="1"/>
  <c r="P18" i="1"/>
  <c r="Q18" i="1"/>
  <c r="P19" i="1"/>
  <c r="Q19" i="1"/>
  <c r="P20" i="1"/>
  <c r="Q20" i="1"/>
  <c r="P21" i="1"/>
  <c r="Q21" i="1" s="1"/>
  <c r="P22" i="1"/>
  <c r="Q22" i="1" s="1"/>
  <c r="P23" i="1"/>
  <c r="Q23" i="1"/>
  <c r="P24" i="1"/>
  <c r="Q24" i="1"/>
  <c r="P25" i="1"/>
  <c r="Q25" i="1" s="1"/>
  <c r="P26" i="1"/>
  <c r="Q26" i="1"/>
  <c r="I14" i="2"/>
  <c r="J14" i="2" s="1"/>
  <c r="B14" i="2"/>
  <c r="C9" i="2" s="1"/>
  <c r="P14" i="1"/>
  <c r="Q14" i="1" s="1"/>
  <c r="P13" i="1"/>
  <c r="Q13" i="1" s="1"/>
  <c r="P12" i="1"/>
  <c r="Q12" i="1" s="1"/>
  <c r="Q11" i="1"/>
  <c r="P11" i="1"/>
  <c r="Q10" i="1"/>
  <c r="P10" i="1"/>
  <c r="P9" i="1"/>
  <c r="Q9" i="1" s="1"/>
  <c r="P8" i="1"/>
  <c r="Q8" i="1" s="1"/>
  <c r="P7" i="1"/>
  <c r="Q7" i="1" s="1"/>
  <c r="P6" i="1"/>
  <c r="Q6" i="1" s="1"/>
  <c r="P5" i="1"/>
  <c r="Q5" i="1" s="1"/>
  <c r="Q16" i="1" l="1"/>
  <c r="Q27" i="1" s="1"/>
  <c r="C10" i="2"/>
  <c r="J10" i="2"/>
  <c r="C11" i="2"/>
  <c r="J11" i="2"/>
  <c r="C4" i="2"/>
  <c r="D4" i="2" s="1"/>
  <c r="C12" i="2"/>
  <c r="J12" i="2"/>
  <c r="J4" i="2"/>
  <c r="K4" i="2" s="1"/>
  <c r="C13" i="2"/>
  <c r="J13" i="2"/>
  <c r="C8" i="2"/>
  <c r="J8" i="2"/>
  <c r="C14" i="2"/>
  <c r="J9" i="2"/>
</calcChain>
</file>

<file path=xl/sharedStrings.xml><?xml version="1.0" encoding="utf-8"?>
<sst xmlns="http://schemas.openxmlformats.org/spreadsheetml/2006/main" count="113" uniqueCount="98">
  <si>
    <t>SYSTEM</t>
  </si>
  <si>
    <t>USER</t>
  </si>
  <si>
    <t>ASSISTANT</t>
  </si>
  <si>
    <t>TOTAL TOKENS</t>
  </si>
  <si>
    <t>*TODO CONSIDERANDO UNA LINEA DE JSONL PROMEDIO</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</si>
  <si>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</si>
  <si>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</si>
  <si>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</si>
  <si>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</si>
  <si>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</si>
  <si>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DESGLOSE RESPUESTA ASSISTANT</t>
  </si>
  <si>
    <t>NUEVO DESGLOSE RESPUESTA ASSISTANT</t>
  </si>
  <si>
    <t>CÓDIGO</t>
  </si>
  <si>
    <t>TOKENS</t>
  </si>
  <si>
    <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</si>
  <si>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</si>
  <si>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</si>
  <si>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</si>
  <si>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</si>
  <si>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</si>
  <si>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</si>
  <si>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</si>
  <si>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</si>
  <si>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</si>
  <si>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</si>
  <si>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</si>
  <si>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</si>
  <si>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TOTAL</t>
  </si>
  <si>
    <t>N° FINE-TUNING</t>
  </si>
  <si>
    <t>MODELO</t>
  </si>
  <si>
    <t>PRICING (COSTO POR MILLÓN)</t>
  </si>
  <si>
    <t>CHECKPOINTS</t>
  </si>
  <si>
    <t>TRAINED TOKENS</t>
  </si>
  <si>
    <t>EPOCHS</t>
  </si>
  <si>
    <t>BATCH SIZE</t>
  </si>
  <si>
    <t>LR MULTIPLIER</t>
  </si>
  <si>
    <t>SEED</t>
  </si>
  <si>
    <t>TRAINING COST (USD)</t>
  </si>
  <si>
    <t>TRAINING COST (CLP)</t>
  </si>
  <si>
    <t>INPUT</t>
  </si>
  <si>
    <t>CACHED</t>
  </si>
  <si>
    <t>OUTPUT</t>
  </si>
  <si>
    <t>TRAINING</t>
  </si>
  <si>
    <t>LOW</t>
  </si>
  <si>
    <t>MEDIUM</t>
  </si>
  <si>
    <t>HIGH</t>
  </si>
  <si>
    <t>gpt-4o-mini-2024-07-18</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</si>
  <si>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</si>
  <si>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</si>
  <si>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</si>
  <si>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</si>
  <si>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</si>
  <si>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</si>
  <si>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ft:gpt-4o-mini-2024-07-18:personal:dots-llmv3:B22uYBYZ:ckpt-step-80</t>
  </si>
  <si>
    <t>ft:gpt-4o-mini-2024-07-18:personal:dots-llmv3:B22uY3zI:ckpt-step-90</t>
  </si>
  <si>
    <t>ft:gpt-4o-mini-2024-07-18:personal:dots-llmv3:B22uYyra</t>
  </si>
  <si>
    <t>ft:gpt-4o-mini-2024-07-18:personal:dots-llmv4:B346Az6s:ckpt-step-8</t>
  </si>
  <si>
    <t>ft:gpt-4o-mini-2024-07-18:personal:dots-llmv4:B346B2Fp:ckpt-step-12</t>
  </si>
  <si>
    <t>ft:gpt-4o-mini-2024-07-18:personal:dots-llmv4:B346BIAP</t>
  </si>
  <si>
    <t>ft:gpt-4o-mini-2024-07-18:personal:dots-llmv5:B34rzjN4:ckpt-step-70</t>
  </si>
  <si>
    <t>ft:gpt-4o-mini-2024-07-18:personal:dots-llmv5:B34rzxJo:ckpt-step-84</t>
  </si>
  <si>
    <t>ft:gpt-4o-mini-2024-07-18:personal:dots-llmv5:B34s0MaY</t>
  </si>
  <si>
    <t>ft:gpt-4o-mini-2024-07-18:personal:dots-llmv6:B4Y49YIK:ckpt-step-70</t>
  </si>
  <si>
    <t>ft:gpt-4o-mini-2024-07-18:personal:dots-llmv6:B4Y493eN:ckpt-step-84</t>
  </si>
  <si>
    <t>ft:gpt-4o-mini-2024-07-18:personal:dots-llmv6:B4Y4AFah</t>
  </si>
  <si>
    <t>gpt-4o-mini-2024-07-19</t>
  </si>
  <si>
    <t>ft:gpt-4o-mini-2024-07-18:personal:dots-2nd-llmv1:BFRU5gbw:ckpt-step-60</t>
  </si>
  <si>
    <t>ft:gpt-4o-mini-2024-07-18:personal:dots-2nd-llmv1:BFRU6bbH:ckpt-step-80</t>
  </si>
  <si>
    <t>ft:gpt-4o-mini-2024-07-18:personal:dots-2nd-llmv1:BFRU62Yy</t>
  </si>
  <si>
    <t>gpt-4o-mini-2024-07-20</t>
  </si>
  <si>
    <t>gpt-4o-mini-2024-07-21</t>
  </si>
  <si>
    <t>gpt-4o-mini-2024-07-22</t>
  </si>
  <si>
    <t>ft:gpt-4o-mini-2024-07-18:personal:dots-llmv7:BGWkZMN9:ckpt-step-80</t>
  </si>
  <si>
    <t>ft:gpt-4o-mini-2024-07-18:personal:dots-llmv7:BGWkaCWL:ckpt-step-90</t>
  </si>
  <si>
    <t>ft:gpt-4o-mini-2024-07-18:personal:dots-llmv7:BGWkanoQ</t>
  </si>
  <si>
    <t>ft:gpt-4o-mini-2024-07-18:personal:dots-2nd-llmv2:BGXppQIA:ckpt-step-42</t>
  </si>
  <si>
    <t>ft:gpt-4o-mini-2024-07-18:personal:dots-2nd-llmv2:BGXppkcg:ckpt-step-63</t>
  </si>
  <si>
    <t>ft:gpt-4o-mini-2024-07-18:personal:dots-2nd-llmv2:BGXpqDtb</t>
  </si>
  <si>
    <t>ft:gpt-4o-mini-2024-07-18:personal:dots-2nd-llmv3:BI4DnCKj:ckpt-step-42</t>
  </si>
  <si>
    <t>ft:gpt-4o-mini-2024-07-18:personal:dots-2nd-llmv3:BI4Dnn4Y:ckpt-step-63</t>
  </si>
  <si>
    <t>ft:gpt-4o-mini-2024-07-18:personal:dots-2nd-llmv3:BI4DnNKm</t>
  </si>
  <si>
    <t>gpt-4o-mini-2024-07-23</t>
  </si>
  <si>
    <t>ft:gpt-4o-mini-2024-07-18:personal:dots-2nd-llmv3:BI4DnCKj:ckpt-step-43</t>
  </si>
  <si>
    <t>ft:gpt-4o-mini-2024-07-18:personal:dots-2nd-llmv3:BI4Dnn4Y:ckpt-step-64</t>
  </si>
  <si>
    <t>gpt-4o-mini-2024-07-24</t>
  </si>
  <si>
    <t>gpt-4o-mini-2024-07-25</t>
  </si>
  <si>
    <t>gpt-4o-mini-2024-07-26</t>
  </si>
  <si>
    <t>gpt-4o-mini-2024-07-27</t>
  </si>
  <si>
    <t>gpt-4o-mini-2024-07-28</t>
  </si>
  <si>
    <t>gpt-4o-mini-2024-07-29</t>
  </si>
  <si>
    <t>gpt-4o-mini-2024-07-30</t>
  </si>
  <si>
    <t>gpt-4o-mini-2024-07-31</t>
  </si>
  <si>
    <t>gpt-4o-mini-2024-07-32</t>
  </si>
  <si>
    <t>gpt-4o-mini-2024-07-33</t>
  </si>
  <si>
    <t>gpt-4o-mini-2024-07-34</t>
  </si>
  <si>
    <t>ft:gpt-4o-mini-2024-07-18:personal:dots-2nd-llmv4:BI4OYMzE:ckpt-step-46</t>
  </si>
  <si>
    <t>ft:gpt-4o-mini-2024-07-18:personal:dots-2nd-llmv4:BI4OZAh1:ckpt-step-69</t>
  </si>
  <si>
    <t>ft:gpt-4o-mini-2024-07-18:personal:dots-2nd-llmv4:BI4OZWOZ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</si>
</sst>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164" formatCode="#,##0%"/>
    <numFmt numFmtId="165" formatCode="\$#,##0.0000_);\(\$#,##0.0000\)"/>
    <numFmt numFmtId="166" formatCode="\$#,##0.0_);\(\$#,##0.0\)"/>
  </numFmts>
  <fonts count="4" x14ac:knownFonts="1">
    <font>
      <sz val="11"/>
      <color theme="1"/>
      <name val="Calibri"/>
      <family val="2"/>
      <scheme val="minor"/>
    </font>
    <font>
      <sz val="11"/>
      <color theme="1"/>
      <name val="Calibri"/>
      <family val="2"/>
    </font>
    <font>
      <sz val="11"/>
      <color rgb="FFCE9178"/>
      <name val="Consolas"/>
      <family val="2"/>
    </font>
    <font>
      <sz val="8"/>
      <name val="Calibri"/>
      <family val="2"/>
      <scheme val="minor"/>
    </font>
  </fonts>
  <fills count="3">
    <fill>
      <patternFill patternType="none"/>
    </fill>
    <fill>
      <patternFill patternType="gray125"/>
    </fill>
    <fill>
      <patternFill patternType="solid">
        <fgColor theme="2" tint="-9.9978637043366805E-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3">
    <xf numFmtId="0" fontId="0" fillId="0" borderId="0" xfId="0"/>
    <xf numFmtId="3" fontId="0" fillId="0" borderId="0" xfId="0" applyNumberFormat="1" applyAlignment="1"/>
    <xf numFmtId="164" fontId="0" fillId="0" borderId="0" xfId="0" applyNumberFormat="1" applyAlignment="1"/>
    <xf numFmtId="0" fontId="0" fillId="0" borderId="0" xfId="0" applyAlignment="1"/>
    <xf numFmtId="3" fontId="1" fillId="0" borderId="1" xfId="0" applyNumberFormat="1" applyFont="1" applyBorder="1" applyAlignment="1">
      <alignment horizontal="left"/>
    </xf>
    <xf numFmtId="164" fontId="1" fillId="0" borderId="1" xfId="0" applyNumberFormat="1" applyFont="1" applyBorder="1" applyAlignment="1">
      <alignment horizontal="left"/>
    </xf>
    <xf numFmtId="0" fontId="1" fillId="0" borderId="2" xfId="0" applyFont="1" applyBorder="1" applyAlignment="1">
      <alignment horizontal="left"/>
    </xf>
    <xf numFmtId="3" fontId="1" fillId="0" borderId="1" xfId="0" applyNumberFormat="1" applyFont="1" applyBorder="1" applyAlignment="1">
      <alignment horizontal="right"/>
    </xf>
    <xf numFmtId="164" fontId="1" fillId="0" borderId="1" xfId="0" applyNumberFormat="1" applyFont="1" applyBorder="1" applyAlignment="1">
      <alignment horizontal="right"/>
    </xf>
    <xf numFmtId="3" fontId="2" fillId="0" borderId="2" xfId="0" applyNumberFormat="1" applyFont="1" applyBorder="1" applyAlignment="1">
      <alignment horizontal="left"/>
    </xf>
    <xf numFmtId="3" fontId="0" fillId="0" borderId="0" xfId="0" applyNumberFormat="1" applyAlignment="1"/>
    <xf numFmtId="164" fontId="0" fillId="0" borderId="0" xfId="0" applyNumberFormat="1" applyAlignment="1"/>
    <xf numFmtId="0" fontId="0" fillId="0" borderId="0" xfId="0" applyAlignment="1"/>
    <xf numFmtId="4" fontId="1" fillId="0" borderId="2" xfId="0" applyNumberFormat="1" applyFont="1" applyBorder="1" applyAlignment="1">
      <alignment horizontal="center" vertical="center" wrapText="1"/>
    </xf>
    <xf numFmtId="165" fontId="1" fillId="0" borderId="2" xfId="0" applyNumberFormat="1" applyFont="1" applyBorder="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7" fontId="0" fillId="0" borderId="0" xfId="0" applyNumberFormat="1" applyAlignment="1">
      <alignment horizontal="center" vertical="center" wrapText="1"/>
    </xf>
    <xf numFmtId="4" fontId="0" fillId="0" borderId="0" xfId="0" applyNumberFormat="1" applyAlignment="1">
      <alignment horizontal="center" vertical="center" wrapText="1"/>
    </xf>
    <xf numFmtId="165" fontId="0" fillId="0" borderId="0" xfId="0" applyNumberFormat="1" applyAlignment="1">
      <alignment horizontal="center" vertical="center" wrapText="1"/>
    </xf>
    <xf numFmtId="7"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3" fontId="1" fillId="0" borderId="3" xfId="0" applyNumberFormat="1" applyFont="1" applyBorder="1" applyAlignment="1">
      <alignment horizontal="center" vertical="center" wrapText="1"/>
    </xf>
    <xf numFmtId="4" fontId="1" fillId="0" borderId="3"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3" fontId="1" fillId="0" borderId="7" xfId="0" applyNumberFormat="1" applyFont="1" applyBorder="1" applyAlignment="1">
      <alignment horizontal="center" vertical="center" wrapText="1"/>
    </xf>
    <xf numFmtId="166"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10" xfId="0" applyFont="1" applyBorder="1" applyAlignment="1">
      <alignment horizontal="center" vertical="center" wrapText="1"/>
    </xf>
    <xf numFmtId="7" fontId="1" fillId="0" borderId="10" xfId="0" applyNumberFormat="1" applyFont="1" applyBorder="1" applyAlignment="1">
      <alignment horizontal="center" vertical="center" wrapText="1"/>
    </xf>
    <xf numFmtId="3" fontId="1" fillId="0" borderId="10" xfId="0" applyNumberFormat="1" applyFont="1" applyBorder="1" applyAlignment="1">
      <alignment horizontal="center" vertical="center" wrapText="1"/>
    </xf>
    <xf numFmtId="165" fontId="1" fillId="0" borderId="10" xfId="0" applyNumberFormat="1" applyFont="1" applyBorder="1" applyAlignment="1">
      <alignment horizontal="center" vertical="center" wrapText="1"/>
    </xf>
    <xf numFmtId="166" fontId="1" fillId="0" borderId="11" xfId="0" applyNumberFormat="1" applyFont="1" applyBorder="1" applyAlignment="1">
      <alignment horizontal="center" vertical="center" wrapText="1"/>
    </xf>
    <xf numFmtId="7" fontId="1" fillId="2" borderId="3" xfId="0" applyNumberFormat="1" applyFont="1" applyFill="1" applyBorder="1" applyAlignment="1">
      <alignment horizontal="center" vertical="center" wrapText="1"/>
    </xf>
    <xf numFmtId="0" fontId="1" fillId="0" borderId="10" xfId="0" applyNumberFormat="1" applyFont="1" applyBorder="1" applyAlignment="1">
      <alignment horizontal="center" vertical="center" wrapText="1"/>
    </xf>
    <xf numFmtId="0" fontId="1" fillId="2" borderId="3" xfId="0" applyFont="1" applyFill="1" applyBorder="1" applyAlignment="1">
      <alignment horizontal="center" vertical="center" wrapText="1"/>
    </xf>
    <xf numFmtId="165" fontId="1" fillId="2" borderId="6"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3" xfId="0" applyNumberFormat="1" applyFont="1" applyFill="1" applyBorder="1" applyAlignment="1">
      <alignment horizontal="center" vertical="center" wrapText="1"/>
    </xf>
    <xf numFmtId="4" fontId="1" fillId="2" borderId="5" xfId="0" applyNumberFormat="1" applyFont="1" applyFill="1" applyBorder="1" applyAlignment="1">
      <alignment horizontal="center" vertical="center" wrapText="1"/>
    </xf>
    <xf numFmtId="4" fontId="1" fillId="2" borderId="3" xfId="0" applyNumberFormat="1" applyFont="1" applyFill="1" applyBorder="1" applyAlignment="1">
      <alignment horizontal="center" vertical="center" wrapText="1"/>
    </xf>
    <xf numFmtId="165" fontId="1" fillId="2" borderId="5"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3" fontId="1" fillId="2" borderId="4"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7" fontId="1" fillId="2" borderId="5" xfId="0" applyNumberFormat="1" applyFont="1" applyFill="1" applyBorder="1" applyAlignment="1">
      <alignment horizontal="center" vertical="center" wrapText="1"/>
    </xf>
    <xf numFmtId="3" fontId="1" fillId="0" borderId="1" xfId="0" applyNumberFormat="1" applyFont="1" applyBorder="1" applyAlignment="1">
      <alignment horizontal="left" vertical="top"/>
    </xf>
    <xf numFmtId="3" fontId="1" fillId="0" borderId="1" xfId="0" applyNumberFormat="1" applyFont="1" applyBorder="1" applyAlignment="1">
      <alignment horizontal="left"/>
    </xf>
    <xf numFmtId="4" fontId="1" fillId="0" borderId="10"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B1:Q27"/>
  <sheetViews>
    <sheetView tabSelected="1" topLeftCell="A7" workbookViewId="0">
      <selection activeCell="J16" sqref="J16"/>
    </sheetView>
  </sheetViews>
  <sheetFormatPr baseColWidth="10" defaultColWidth="9.140625" defaultRowHeight="15" x14ac:dyDescent="0.25"/>
  <cols>
    <col min="1" max="1" width="13.5703125" style="15" bestFit="1" customWidth="1"/>
    <col min="2" max="2" width="13.5703125" style="16" bestFit="1" customWidth="1"/>
    <col min="3" max="3" width="13.5703125" style="15" bestFit="1" customWidth="1"/>
    <col min="4" max="7" width="13.5703125" style="17" bestFit="1" customWidth="1"/>
    <col min="8" max="10" width="13.5703125" style="15" bestFit="1" customWidth="1"/>
    <col min="11" max="13" width="13.5703125" style="16" bestFit="1" customWidth="1"/>
    <col min="14" max="14" width="13.5703125" style="18" bestFit="1" customWidth="1"/>
    <col min="15" max="15" width="13.5703125" style="16" bestFit="1" customWidth="1"/>
    <col min="16" max="17" width="13.5703125" style="19" bestFit="1" customWidth="1"/>
    <col min="18" max="16384" width="9.140625" style="15"/>
  </cols>
  <sheetData>
    <row r="1" spans="2:17" ht="18.75" customHeight="1" x14ac:dyDescent="0.25"/>
    <row r="2" spans="2:17" ht="18.75" customHeight="1" thickBot="1" x14ac:dyDescent="0.3">
      <c r="Q2" s="13">
        <v>933</v>
      </c>
    </row>
    <row r="3" spans="2:17" ht="18.75" customHeight="1" x14ac:dyDescent="0.25">
      <c r="B3" s="45" t="s">
        <v>28</v>
      </c>
      <c r="C3" s="47" t="s">
        <v>29</v>
      </c>
      <c r="D3" s="49" t="s">
        <v>30</v>
      </c>
      <c r="E3" s="49"/>
      <c r="F3" s="49"/>
      <c r="G3" s="49"/>
      <c r="H3" s="47" t="s">
        <v>31</v>
      </c>
      <c r="I3" s="47"/>
      <c r="J3" s="47"/>
      <c r="K3" s="39" t="s">
        <v>32</v>
      </c>
      <c r="L3" s="39" t="s">
        <v>33</v>
      </c>
      <c r="M3" s="39" t="s">
        <v>34</v>
      </c>
      <c r="N3" s="41" t="s">
        <v>35</v>
      </c>
      <c r="O3" s="39" t="s">
        <v>36</v>
      </c>
      <c r="P3" s="43" t="s">
        <v>37</v>
      </c>
      <c r="Q3" s="37" t="s">
        <v>38</v>
      </c>
    </row>
    <row r="4" spans="2:17" ht="18.75" customHeight="1" x14ac:dyDescent="0.25">
      <c r="B4" s="46"/>
      <c r="C4" s="48"/>
      <c r="D4" s="34" t="s">
        <v>39</v>
      </c>
      <c r="E4" s="34" t="s">
        <v>40</v>
      </c>
      <c r="F4" s="34" t="s">
        <v>41</v>
      </c>
      <c r="G4" s="34" t="s">
        <v>42</v>
      </c>
      <c r="H4" s="36" t="s">
        <v>43</v>
      </c>
      <c r="I4" s="36" t="s">
        <v>44</v>
      </c>
      <c r="J4" s="36" t="s">
        <v>45</v>
      </c>
      <c r="K4" s="40"/>
      <c r="L4" s="40"/>
      <c r="M4" s="40"/>
      <c r="N4" s="42"/>
      <c r="O4" s="40"/>
      <c r="P4" s="44"/>
      <c r="Q4" s="38"/>
    </row>
    <row r="5" spans="2:17" ht="28.5" customHeight="1" x14ac:dyDescent="0.25">
      <c r="B5" s="26">
        <v>1</v>
      </c>
      <c r="C5" s="21" t="s">
        <v>46</v>
      </c>
      <c r="D5" s="20">
        <v>0.3</v>
      </c>
      <c r="E5" s="20">
        <v>0.15</v>
      </c>
      <c r="F5" s="20">
        <v>1.2</v>
      </c>
      <c r="G5" s="20">
        <v>3</v>
      </c>
      <c r="H5" s="21" t="s">
        <v>47</v>
      </c>
      <c r="I5" s="21" t="s">
        <v>48</v>
      </c>
      <c r="J5" s="21" t="s">
        <v>49</v>
      </c>
      <c r="K5" s="22">
        <v>372550</v>
      </c>
      <c r="L5" s="22">
        <v>10</v>
      </c>
      <c r="M5" s="22">
        <v>1</v>
      </c>
      <c r="N5" s="23">
        <v>1.8</v>
      </c>
      <c r="O5" s="24">
        <v>1159080520</v>
      </c>
      <c r="P5" s="25">
        <f t="shared" ref="P5:P14" si="0">G5*(K5/1000000)</f>
        <v>1.11765</v>
      </c>
      <c r="Q5" s="27">
        <f t="shared" ref="Q5:Q14" si="1">P5*$Q$2</f>
        <v>1042.7674500000001</v>
      </c>
    </row>
    <row r="6" spans="2:17" ht="28.5" customHeight="1" x14ac:dyDescent="0.25">
      <c r="B6" s="26">
        <v>2</v>
      </c>
      <c r="C6" s="21" t="s">
        <v>46</v>
      </c>
      <c r="D6" s="20">
        <v>0.3</v>
      </c>
      <c r="E6" s="20">
        <v>0.15</v>
      </c>
      <c r="F6" s="20">
        <v>1.2</v>
      </c>
      <c r="G6" s="20">
        <v>3</v>
      </c>
      <c r="H6" s="21" t="s">
        <v>50</v>
      </c>
      <c r="I6" s="21" t="s">
        <v>51</v>
      </c>
      <c r="J6" s="21" t="s">
        <v>52</v>
      </c>
      <c r="K6" s="22">
        <v>368950</v>
      </c>
      <c r="L6" s="22">
        <v>10</v>
      </c>
      <c r="M6" s="22">
        <v>1</v>
      </c>
      <c r="N6" s="23">
        <v>1.8</v>
      </c>
      <c r="O6" s="24">
        <v>2000676016</v>
      </c>
      <c r="P6" s="25">
        <f t="shared" si="0"/>
        <v>1.1068500000000001</v>
      </c>
      <c r="Q6" s="27">
        <f t="shared" si="1"/>
        <v>1032.6910500000001</v>
      </c>
    </row>
    <row r="7" spans="2:17" ht="28.5" customHeight="1" x14ac:dyDescent="0.25">
      <c r="B7" s="26">
        <v>3</v>
      </c>
      <c r="C7" s="21" t="s">
        <v>46</v>
      </c>
      <c r="D7" s="20">
        <v>0.3</v>
      </c>
      <c r="E7" s="20">
        <v>0.15</v>
      </c>
      <c r="F7" s="20">
        <v>1.2</v>
      </c>
      <c r="G7" s="20">
        <v>3</v>
      </c>
      <c r="H7" s="21" t="s">
        <v>53</v>
      </c>
      <c r="I7" s="21" t="s">
        <v>54</v>
      </c>
      <c r="J7" s="21" t="s">
        <v>55</v>
      </c>
      <c r="K7" s="22">
        <v>328050</v>
      </c>
      <c r="L7" s="22">
        <v>10</v>
      </c>
      <c r="M7" s="22">
        <v>1</v>
      </c>
      <c r="N7" s="23">
        <v>1.8</v>
      </c>
      <c r="O7" s="24">
        <v>1111156053</v>
      </c>
      <c r="P7" s="25">
        <f t="shared" si="0"/>
        <v>0.98415000000000008</v>
      </c>
      <c r="Q7" s="27">
        <f t="shared" si="1"/>
        <v>918.21195000000012</v>
      </c>
    </row>
    <row r="8" spans="2:17" ht="28.5" customHeight="1" x14ac:dyDescent="0.25">
      <c r="B8" s="26">
        <v>4</v>
      </c>
      <c r="C8" s="21" t="s">
        <v>46</v>
      </c>
      <c r="D8" s="20">
        <v>0.3</v>
      </c>
      <c r="E8" s="20">
        <v>0.15</v>
      </c>
      <c r="F8" s="20">
        <v>1.2</v>
      </c>
      <c r="G8" s="20">
        <v>3</v>
      </c>
      <c r="H8" s="21" t="s">
        <v>56</v>
      </c>
      <c r="I8" s="21" t="s">
        <v>57</v>
      </c>
      <c r="J8" s="21" t="s">
        <v>58</v>
      </c>
      <c r="K8" s="22">
        <v>143632</v>
      </c>
      <c r="L8" s="22">
        <v>4</v>
      </c>
      <c r="M8" s="23">
        <v>0.1</v>
      </c>
      <c r="N8" s="22">
        <v>4</v>
      </c>
      <c r="O8" s="24">
        <v>1937114649</v>
      </c>
      <c r="P8" s="25">
        <f t="shared" si="0"/>
        <v>0.43089600000000006</v>
      </c>
      <c r="Q8" s="27">
        <f t="shared" si="1"/>
        <v>402.02596800000003</v>
      </c>
    </row>
    <row r="9" spans="2:17" ht="28.5" customHeight="1" x14ac:dyDescent="0.25">
      <c r="B9" s="26">
        <v>5</v>
      </c>
      <c r="C9" s="21" t="s">
        <v>46</v>
      </c>
      <c r="D9" s="20">
        <v>0.3</v>
      </c>
      <c r="E9" s="20">
        <v>0.15</v>
      </c>
      <c r="F9" s="20">
        <v>1.2</v>
      </c>
      <c r="G9" s="20">
        <v>3</v>
      </c>
      <c r="H9" s="21" t="s">
        <v>59</v>
      </c>
      <c r="I9" s="21" t="s">
        <v>60</v>
      </c>
      <c r="J9" s="21" t="s">
        <v>61</v>
      </c>
      <c r="K9" s="22">
        <v>251356</v>
      </c>
      <c r="L9" s="22">
        <v>7</v>
      </c>
      <c r="M9" s="22">
        <v>1</v>
      </c>
      <c r="N9" s="23">
        <v>1.8</v>
      </c>
      <c r="O9" s="24">
        <v>2044383751</v>
      </c>
      <c r="P9" s="25">
        <f t="shared" si="0"/>
        <v>0.75406800000000007</v>
      </c>
      <c r="Q9" s="27">
        <f t="shared" si="1"/>
        <v>703.54544400000009</v>
      </c>
    </row>
    <row r="10" spans="2:17" ht="28.5" customHeight="1" x14ac:dyDescent="0.25">
      <c r="B10" s="26">
        <v>6</v>
      </c>
      <c r="C10" s="21" t="s">
        <v>46</v>
      </c>
      <c r="D10" s="20">
        <v>0.3</v>
      </c>
      <c r="E10" s="20">
        <v>0.15</v>
      </c>
      <c r="F10" s="20">
        <v>1.2</v>
      </c>
      <c r="G10" s="20">
        <v>3</v>
      </c>
      <c r="H10" s="21" t="s">
        <v>62</v>
      </c>
      <c r="I10" s="21" t="s">
        <v>63</v>
      </c>
      <c r="J10" s="21" t="s">
        <v>64</v>
      </c>
      <c r="K10" s="22">
        <v>250663</v>
      </c>
      <c r="L10" s="22">
        <v>7</v>
      </c>
      <c r="M10" s="22">
        <v>1</v>
      </c>
      <c r="N10" s="23">
        <v>1.8</v>
      </c>
      <c r="O10" s="24">
        <v>191679768</v>
      </c>
      <c r="P10" s="25">
        <f t="shared" si="0"/>
        <v>0.75198900000000002</v>
      </c>
      <c r="Q10" s="27">
        <f t="shared" si="1"/>
        <v>701.60573699999998</v>
      </c>
    </row>
    <row r="11" spans="2:17" ht="28.5" customHeight="1" x14ac:dyDescent="0.25">
      <c r="B11" s="26">
        <v>7</v>
      </c>
      <c r="C11" s="21" t="s">
        <v>65</v>
      </c>
      <c r="D11" s="20">
        <v>0.3</v>
      </c>
      <c r="E11" s="20">
        <v>0.15</v>
      </c>
      <c r="F11" s="20">
        <v>1.2</v>
      </c>
      <c r="G11" s="20">
        <v>3</v>
      </c>
      <c r="H11" s="21" t="s">
        <v>66</v>
      </c>
      <c r="I11" s="21" t="s">
        <v>67</v>
      </c>
      <c r="J11" s="21" t="s">
        <v>68</v>
      </c>
      <c r="K11" s="22">
        <v>33290</v>
      </c>
      <c r="L11" s="22">
        <v>5</v>
      </c>
      <c r="M11" s="22">
        <v>1</v>
      </c>
      <c r="N11" s="23">
        <v>1.8</v>
      </c>
      <c r="O11" s="24">
        <v>1815509151</v>
      </c>
      <c r="P11" s="25">
        <f t="shared" si="0"/>
        <v>9.987E-2</v>
      </c>
      <c r="Q11" s="27">
        <f t="shared" si="1"/>
        <v>93.178709999999995</v>
      </c>
    </row>
    <row r="12" spans="2:17" ht="28.5" customHeight="1" x14ac:dyDescent="0.25">
      <c r="B12" s="26">
        <v>8</v>
      </c>
      <c r="C12" s="21" t="s">
        <v>69</v>
      </c>
      <c r="D12" s="20">
        <v>0.3</v>
      </c>
      <c r="E12" s="20">
        <v>0.15</v>
      </c>
      <c r="F12" s="20">
        <v>1.2</v>
      </c>
      <c r="G12" s="20">
        <v>3</v>
      </c>
      <c r="H12" s="21" t="s">
        <v>72</v>
      </c>
      <c r="I12" s="21" t="s">
        <v>73</v>
      </c>
      <c r="J12" s="21" t="s">
        <v>74</v>
      </c>
      <c r="K12" s="22">
        <v>261810</v>
      </c>
      <c r="L12" s="22">
        <v>10</v>
      </c>
      <c r="M12" s="22">
        <v>1</v>
      </c>
      <c r="N12" s="23">
        <v>1.8</v>
      </c>
      <c r="O12" s="24">
        <v>1875054926</v>
      </c>
      <c r="P12" s="25">
        <f t="shared" si="0"/>
        <v>0.78542999999999996</v>
      </c>
      <c r="Q12" s="27">
        <f t="shared" si="1"/>
        <v>732.80619000000002</v>
      </c>
    </row>
    <row r="13" spans="2:17" ht="28.5" customHeight="1" x14ac:dyDescent="0.25">
      <c r="B13" s="26">
        <v>9</v>
      </c>
      <c r="C13" s="21" t="s">
        <v>70</v>
      </c>
      <c r="D13" s="20">
        <v>0.3</v>
      </c>
      <c r="E13" s="20">
        <v>0.15</v>
      </c>
      <c r="F13" s="20">
        <v>1.2</v>
      </c>
      <c r="G13" s="20">
        <v>3</v>
      </c>
      <c r="H13" s="21" t="s">
        <v>75</v>
      </c>
      <c r="I13" s="21" t="s">
        <v>76</v>
      </c>
      <c r="J13" s="21" t="s">
        <v>77</v>
      </c>
      <c r="K13" s="22">
        <v>27784</v>
      </c>
      <c r="L13" s="22">
        <v>4</v>
      </c>
      <c r="M13" s="22">
        <v>1</v>
      </c>
      <c r="N13" s="23">
        <v>1.8</v>
      </c>
      <c r="O13" s="24">
        <v>1815509151</v>
      </c>
      <c r="P13" s="25">
        <f t="shared" si="0"/>
        <v>8.3351999999999996E-2</v>
      </c>
      <c r="Q13" s="27">
        <f t="shared" si="1"/>
        <v>77.767415999999997</v>
      </c>
    </row>
    <row r="14" spans="2:17" ht="28.5" customHeight="1" x14ac:dyDescent="0.25">
      <c r="B14" s="26">
        <v>10</v>
      </c>
      <c r="C14" s="21" t="s">
        <v>71</v>
      </c>
      <c r="D14" s="20">
        <v>0.3</v>
      </c>
      <c r="E14" s="20">
        <v>0.15</v>
      </c>
      <c r="F14" s="20">
        <v>1.2</v>
      </c>
      <c r="G14" s="20">
        <v>3</v>
      </c>
      <c r="H14" s="21" t="s">
        <v>78</v>
      </c>
      <c r="I14" s="21" t="s">
        <v>79</v>
      </c>
      <c r="J14" s="21" t="s">
        <v>80</v>
      </c>
      <c r="K14" s="22">
        <v>27784</v>
      </c>
      <c r="L14" s="22">
        <v>4</v>
      </c>
      <c r="M14" s="22">
        <v>1</v>
      </c>
      <c r="N14" s="23">
        <v>1.8</v>
      </c>
      <c r="O14" s="24">
        <v>1146409416</v>
      </c>
      <c r="P14" s="25">
        <f t="shared" si="0"/>
        <v>8.3351999999999996E-2</v>
      </c>
      <c r="Q14" s="27">
        <f t="shared" si="1"/>
        <v>77.767415999999997</v>
      </c>
    </row>
    <row r="15" spans="2:17" ht="28.5" customHeight="1" x14ac:dyDescent="0.25">
      <c r="B15" s="26">
        <v>11</v>
      </c>
      <c r="C15" s="21" t="s">
        <v>81</v>
      </c>
      <c r="D15" s="20">
        <v>0.3</v>
      </c>
      <c r="E15" s="20">
        <v>0.15</v>
      </c>
      <c r="F15" s="20">
        <v>1.2</v>
      </c>
      <c r="G15" s="20">
        <v>3</v>
      </c>
      <c r="H15" s="21" t="s">
        <v>82</v>
      </c>
      <c r="I15" s="21" t="s">
        <v>83</v>
      </c>
      <c r="J15" s="21" t="s">
        <v>80</v>
      </c>
      <c r="K15" s="22">
        <v>27784</v>
      </c>
      <c r="L15" s="22">
        <v>4</v>
      </c>
      <c r="M15" s="22">
        <v>1</v>
      </c>
      <c r="N15" s="23">
        <v>1.8</v>
      </c>
      <c r="O15" s="24">
        <v>1540181535</v>
      </c>
      <c r="P15" s="25">
        <f t="shared" ref="P15:P26" si="2">G15*(K15/1000000)</f>
        <v>8.3351999999999996E-2</v>
      </c>
      <c r="Q15" s="27">
        <f t="shared" ref="Q15:Q26" si="3">P15*$Q$2</f>
        <v>77.767415999999997</v>
      </c>
    </row>
    <row r="16" spans="2:17" ht="28.5" customHeight="1" x14ac:dyDescent="0.25">
      <c r="B16" s="26">
        <v>12</v>
      </c>
      <c r="C16" s="21" t="s">
        <v>84</v>
      </c>
      <c r="D16" s="20">
        <v>0.3</v>
      </c>
      <c r="E16" s="20">
        <v>0.15</v>
      </c>
      <c r="F16" s="20">
        <v>1.2</v>
      </c>
      <c r="G16" s="20">
        <v>3</v>
      </c>
      <c r="H16" s="21" t="s">
        <v>95</v>
      </c>
      <c r="I16" s="21" t="s">
        <v>96</v>
      </c>
      <c r="J16" s="21" t="s">
        <v>97</v>
      </c>
      <c r="K16" s="22">
        <v>30096</v>
      </c>
      <c r="L16" s="22">
        <v>4</v>
      </c>
      <c r="M16" s="22">
        <v>1</v>
      </c>
      <c r="N16" s="23">
        <v>1.8</v>
      </c>
      <c r="O16" s="24">
        <v>2066556991</v>
      </c>
      <c r="P16" s="25">
        <f t="shared" si="2"/>
        <v>9.0288000000000007E-2</v>
      </c>
      <c r="Q16" s="27">
        <f t="shared" si="3"/>
        <v>84.238704000000013</v>
      </c>
    </row>
    <row r="17" spans="2:17" ht="28.5" customHeight="1" x14ac:dyDescent="0.25">
      <c r="B17" s="26">
        <v>13</v>
      </c>
      <c r="C17" s="21" t="s">
        <v>85</v>
      </c>
      <c r="D17" s="20">
        <v>0.3</v>
      </c>
      <c r="E17" s="20">
        <v>0.15</v>
      </c>
      <c r="F17" s="20">
        <v>1.2</v>
      </c>
      <c r="G17" s="20">
        <v>3</v>
      </c>
      <c r="H17" s="21"/>
      <c r="I17" s="21"/>
      <c r="J17" s="21"/>
      <c r="K17" s="22"/>
      <c r="L17" s="22"/>
      <c r="M17" s="22"/>
      <c r="N17" s="23"/>
      <c r="O17" s="24"/>
      <c r="P17" s="25">
        <f t="shared" si="2"/>
        <v>0</v>
      </c>
      <c r="Q17" s="27">
        <f t="shared" si="3"/>
        <v>0</v>
      </c>
    </row>
    <row r="18" spans="2:17" ht="28.5" customHeight="1" x14ac:dyDescent="0.25">
      <c r="B18" s="26">
        <v>14</v>
      </c>
      <c r="C18" s="21" t="s">
        <v>86</v>
      </c>
      <c r="D18" s="20">
        <v>0.3</v>
      </c>
      <c r="E18" s="20">
        <v>0.15</v>
      </c>
      <c r="F18" s="20">
        <v>1.2</v>
      </c>
      <c r="G18" s="20">
        <v>3</v>
      </c>
      <c r="H18" s="21"/>
      <c r="I18" s="21"/>
      <c r="J18" s="21"/>
      <c r="K18" s="22"/>
      <c r="L18" s="22"/>
      <c r="M18" s="22"/>
      <c r="N18" s="23"/>
      <c r="O18" s="24"/>
      <c r="P18" s="25">
        <f t="shared" si="2"/>
        <v>0</v>
      </c>
      <c r="Q18" s="27">
        <f t="shared" si="3"/>
        <v>0</v>
      </c>
    </row>
    <row r="19" spans="2:17" ht="28.5" customHeight="1" x14ac:dyDescent="0.25">
      <c r="B19" s="26">
        <v>15</v>
      </c>
      <c r="C19" s="21" t="s">
        <v>87</v>
      </c>
      <c r="D19" s="20">
        <v>0.3</v>
      </c>
      <c r="E19" s="20">
        <v>0.15</v>
      </c>
      <c r="F19" s="20">
        <v>1.2</v>
      </c>
      <c r="G19" s="20">
        <v>3</v>
      </c>
      <c r="H19" s="21"/>
      <c r="I19" s="21"/>
      <c r="J19" s="21"/>
      <c r="K19" s="22"/>
      <c r="L19" s="22"/>
      <c r="M19" s="22"/>
      <c r="N19" s="23"/>
      <c r="O19" s="24"/>
      <c r="P19" s="25">
        <f t="shared" si="2"/>
        <v>0</v>
      </c>
      <c r="Q19" s="27">
        <f t="shared" si="3"/>
        <v>0</v>
      </c>
    </row>
    <row r="20" spans="2:17" ht="28.5" customHeight="1" x14ac:dyDescent="0.25">
      <c r="B20" s="26">
        <v>16</v>
      </c>
      <c r="C20" s="21" t="s">
        <v>88</v>
      </c>
      <c r="D20" s="20">
        <v>0.3</v>
      </c>
      <c r="E20" s="20">
        <v>0.15</v>
      </c>
      <c r="F20" s="20">
        <v>1.2</v>
      </c>
      <c r="G20" s="20">
        <v>3</v>
      </c>
      <c r="H20" s="21"/>
      <c r="I20" s="21"/>
      <c r="J20" s="21"/>
      <c r="K20" s="22"/>
      <c r="L20" s="22"/>
      <c r="M20" s="22"/>
      <c r="N20" s="23"/>
      <c r="O20" s="24"/>
      <c r="P20" s="25">
        <f t="shared" si="2"/>
        <v>0</v>
      </c>
      <c r="Q20" s="27">
        <f t="shared" si="3"/>
        <v>0</v>
      </c>
    </row>
    <row r="21" spans="2:17" ht="28.5" customHeight="1" x14ac:dyDescent="0.25">
      <c r="B21" s="26">
        <v>17</v>
      </c>
      <c r="C21" s="21" t="s">
        <v>89</v>
      </c>
      <c r="D21" s="20">
        <v>0.3</v>
      </c>
      <c r="E21" s="20">
        <v>0.15</v>
      </c>
      <c r="F21" s="20">
        <v>1.2</v>
      </c>
      <c r="G21" s="20">
        <v>3</v>
      </c>
      <c r="H21" s="21"/>
      <c r="I21" s="21"/>
      <c r="J21" s="21"/>
      <c r="K21" s="22"/>
      <c r="L21" s="22"/>
      <c r="M21" s="22"/>
      <c r="N21" s="23"/>
      <c r="O21" s="24"/>
      <c r="P21" s="25">
        <f t="shared" si="2"/>
        <v>0</v>
      </c>
      <c r="Q21" s="27">
        <f t="shared" si="3"/>
        <v>0</v>
      </c>
    </row>
    <row r="22" spans="2:17" ht="28.5" customHeight="1" x14ac:dyDescent="0.25">
      <c r="B22" s="26">
        <v>18</v>
      </c>
      <c r="C22" s="21" t="s">
        <v>90</v>
      </c>
      <c r="D22" s="20">
        <v>0.3</v>
      </c>
      <c r="E22" s="20">
        <v>0.15</v>
      </c>
      <c r="F22" s="20">
        <v>1.2</v>
      </c>
      <c r="G22" s="20">
        <v>3</v>
      </c>
      <c r="H22" s="21"/>
      <c r="I22" s="21"/>
      <c r="J22" s="21"/>
      <c r="K22" s="22"/>
      <c r="L22" s="22"/>
      <c r="M22" s="22"/>
      <c r="N22" s="23"/>
      <c r="O22" s="24"/>
      <c r="P22" s="25">
        <f t="shared" si="2"/>
        <v>0</v>
      </c>
      <c r="Q22" s="27">
        <f t="shared" si="3"/>
        <v>0</v>
      </c>
    </row>
    <row r="23" spans="2:17" ht="28.5" customHeight="1" x14ac:dyDescent="0.25">
      <c r="B23" s="26">
        <v>19</v>
      </c>
      <c r="C23" s="21" t="s">
        <v>91</v>
      </c>
      <c r="D23" s="20">
        <v>0.3</v>
      </c>
      <c r="E23" s="20">
        <v>0.15</v>
      </c>
      <c r="F23" s="20">
        <v>1.2</v>
      </c>
      <c r="G23" s="20">
        <v>3</v>
      </c>
      <c r="H23" s="21"/>
      <c r="I23" s="21"/>
      <c r="J23" s="21"/>
      <c r="K23" s="22"/>
      <c r="L23" s="22"/>
      <c r="M23" s="22"/>
      <c r="N23" s="23"/>
      <c r="O23" s="24"/>
      <c r="P23" s="25">
        <f t="shared" si="2"/>
        <v>0</v>
      </c>
      <c r="Q23" s="27">
        <f t="shared" si="3"/>
        <v>0</v>
      </c>
    </row>
    <row r="24" spans="2:17" ht="28.5" customHeight="1" x14ac:dyDescent="0.25">
      <c r="B24" s="26">
        <v>20</v>
      </c>
      <c r="C24" s="21" t="s">
        <v>92</v>
      </c>
      <c r="D24" s="20">
        <v>0.3</v>
      </c>
      <c r="E24" s="20">
        <v>0.15</v>
      </c>
      <c r="F24" s="20">
        <v>1.2</v>
      </c>
      <c r="G24" s="20">
        <v>3</v>
      </c>
      <c r="H24" s="21"/>
      <c r="I24" s="21"/>
      <c r="J24" s="21"/>
      <c r="K24" s="22"/>
      <c r="L24" s="22"/>
      <c r="M24" s="22"/>
      <c r="N24" s="23"/>
      <c r="O24" s="24"/>
      <c r="P24" s="25">
        <f t="shared" si="2"/>
        <v>0</v>
      </c>
      <c r="Q24" s="27">
        <f t="shared" si="3"/>
        <v>0</v>
      </c>
    </row>
    <row r="25" spans="2:17" ht="28.5" customHeight="1" x14ac:dyDescent="0.25">
      <c r="B25" s="26">
        <v>21</v>
      </c>
      <c r="C25" s="21" t="s">
        <v>93</v>
      </c>
      <c r="D25" s="20">
        <v>0.3</v>
      </c>
      <c r="E25" s="20">
        <v>0.15</v>
      </c>
      <c r="F25" s="20">
        <v>1.2</v>
      </c>
      <c r="G25" s="20">
        <v>3</v>
      </c>
      <c r="H25" s="21"/>
      <c r="I25" s="21"/>
      <c r="J25" s="21"/>
      <c r="K25" s="22"/>
      <c r="L25" s="22"/>
      <c r="M25" s="22"/>
      <c r="N25" s="23"/>
      <c r="O25" s="24"/>
      <c r="P25" s="25">
        <f t="shared" si="2"/>
        <v>0</v>
      </c>
      <c r="Q25" s="27">
        <f t="shared" si="3"/>
        <v>0</v>
      </c>
    </row>
    <row r="26" spans="2:17" ht="28.5" customHeight="1" thickBot="1" x14ac:dyDescent="0.3">
      <c r="B26" s="28">
        <v>22</v>
      </c>
      <c r="C26" s="29" t="s">
        <v>94</v>
      </c>
      <c r="D26" s="30">
        <v>0.3</v>
      </c>
      <c r="E26" s="30">
        <v>0.15</v>
      </c>
      <c r="F26" s="30">
        <v>1.2</v>
      </c>
      <c r="G26" s="30">
        <v>3</v>
      </c>
      <c r="H26" s="29"/>
      <c r="I26" s="29"/>
      <c r="J26" s="29"/>
      <c r="K26" s="31"/>
      <c r="L26" s="31"/>
      <c r="M26" s="31"/>
      <c r="N26" s="52"/>
      <c r="O26" s="35"/>
      <c r="P26" s="32">
        <f t="shared" si="2"/>
        <v>0</v>
      </c>
      <c r="Q26" s="33">
        <f t="shared" si="3"/>
        <v>0</v>
      </c>
    </row>
    <row r="27" spans="2:17" ht="28.5" customHeight="1" x14ac:dyDescent="0.25">
      <c r="P27" s="14">
        <f>SUM(P5:P26)</f>
        <v>6.3712469999999994</v>
      </c>
      <c r="Q27" s="14">
        <f>SUM(Q5:Q26)</f>
        <v>5944.3734510000004</v>
      </c>
    </row>
  </sheetData>
  <mergeCells count="11">
    <mergeCell ref="B3:B4"/>
    <mergeCell ref="C3:C4"/>
    <mergeCell ref="D3:G3"/>
    <mergeCell ref="H3:J3"/>
    <mergeCell ref="K3:K4"/>
    <mergeCell ref="Q3:Q4"/>
    <mergeCell ref="L3:L4"/>
    <mergeCell ref="M3:M4"/>
    <mergeCell ref="N3:N4"/>
    <mergeCell ref="O3:O4"/>
    <mergeCell ref="P3:P4"/>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20"/>
  <sheetViews>
    <sheetView workbookViewId="0"/>
  </sheetViews>
  <sheetFormatPr baseColWidth="10" defaultColWidth="9.140625" defaultRowHeight="15" x14ac:dyDescent="0.25"/>
  <cols>
    <col min="1" max="2" width="11" style="10" bestFit="1" customWidth="1"/>
    <col min="3" max="3" width="11" style="11" bestFit="1" customWidth="1"/>
    <col min="4" max="4" width="14.85546875" style="10" bestFit="1" customWidth="1"/>
    <col min="5" max="6" width="11" style="12" bestFit="1" customWidth="1"/>
    <col min="7" max="7" width="14.85546875" style="12" bestFit="1" customWidth="1"/>
    <col min="8" max="9" width="11" style="10" bestFit="1" customWidth="1"/>
    <col min="10" max="10" width="18.42578125" style="11" bestFit="1" customWidth="1"/>
    <col min="11" max="11" width="14.85546875" style="10" bestFit="1" customWidth="1"/>
    <col min="12" max="13" width="13.5703125" style="12" bestFit="1" customWidth="1"/>
  </cols>
  <sheetData>
    <row r="1" spans="1:13" ht="18.75" customHeight="1" x14ac:dyDescent="0.25">
      <c r="A1" s="1"/>
      <c r="B1" s="1"/>
      <c r="C1" s="2"/>
      <c r="D1" s="1"/>
      <c r="E1" s="3"/>
      <c r="F1" s="3"/>
      <c r="G1" s="3"/>
      <c r="H1" s="1"/>
      <c r="I1" s="1"/>
      <c r="J1" s="2"/>
      <c r="K1" s="1"/>
      <c r="L1" s="3"/>
      <c r="M1" s="3"/>
    </row>
    <row r="2" spans="1:13" ht="18.75" customHeight="1" x14ac:dyDescent="0.25">
      <c r="A2" s="4" t="s">
        <v>0</v>
      </c>
      <c r="B2" s="4" t="s">
        <v>1</v>
      </c>
      <c r="C2" s="5" t="s">
        <v>2</v>
      </c>
      <c r="D2" s="50" t="s">
        <v>3</v>
      </c>
      <c r="E2" s="3"/>
      <c r="F2" s="3"/>
      <c r="G2" s="3"/>
      <c r="H2" s="4" t="s">
        <v>0</v>
      </c>
      <c r="I2" s="4" t="s">
        <v>1</v>
      </c>
      <c r="J2" s="5" t="s">
        <v>2</v>
      </c>
      <c r="K2" s="50" t="s">
        <v>3</v>
      </c>
      <c r="L2" s="3"/>
      <c r="M2" s="6" t="s">
        <v>4</v>
      </c>
    </row>
    <row r="3" spans="1:13" ht="18.75" customHeight="1" x14ac:dyDescent="0.25">
      <c r="A3" s="4" t="s">
        <v>5</v>
      </c>
      <c r="B3" s="4" t="s">
        <v>6</v>
      </c>
      <c r="C3" s="5" t="s">
        <v>7</v>
      </c>
      <c r="D3" s="51"/>
      <c r="E3" s="3"/>
      <c r="F3" s="3"/>
      <c r="G3" s="3"/>
      <c r="H3" s="4" t="s">
        <v>8</v>
      </c>
      <c r="I3" s="4" t="s">
        <v>6</v>
      </c>
      <c r="J3" s="5" t="s">
        <v>9</v>
      </c>
      <c r="K3" s="51"/>
      <c r="L3" s="3"/>
      <c r="M3" s="3"/>
    </row>
    <row r="4" spans="1:13" ht="19.5" customHeight="1" x14ac:dyDescent="0.25">
      <c r="A4" s="7">
        <v>439</v>
      </c>
      <c r="B4" s="7">
        <v>79</v>
      </c>
      <c r="C4" s="7">
        <f>B14</f>
        <v>2630</v>
      </c>
      <c r="D4" s="7">
        <f>SUM(A4:C4)</f>
        <v>3148</v>
      </c>
      <c r="E4" s="3"/>
      <c r="F4" s="3"/>
      <c r="G4" s="3"/>
      <c r="H4" s="7">
        <v>513</v>
      </c>
      <c r="I4" s="7">
        <v>79</v>
      </c>
      <c r="J4" s="7">
        <f>I14</f>
        <v>2093</v>
      </c>
      <c r="K4" s="7">
        <f>SUM(H4:J4)</f>
        <v>2685</v>
      </c>
      <c r="L4" s="3"/>
      <c r="M4" s="3"/>
    </row>
    <row r="5" spans="1:13" ht="18.75" customHeight="1" x14ac:dyDescent="0.25">
      <c r="A5" s="1"/>
      <c r="B5" s="1"/>
      <c r="C5" s="2"/>
      <c r="D5" s="1"/>
      <c r="E5" s="3"/>
      <c r="F5" s="3"/>
      <c r="G5" s="3"/>
      <c r="H5" s="1"/>
      <c r="I5" s="1"/>
      <c r="J5" s="2"/>
      <c r="K5" s="1"/>
      <c r="L5" s="3"/>
      <c r="M5" s="3"/>
    </row>
    <row r="6" spans="1:13" ht="18.75" customHeight="1" x14ac:dyDescent="0.25">
      <c r="A6" s="4" t="s">
        <v>10</v>
      </c>
      <c r="B6" s="4"/>
      <c r="C6" s="5"/>
      <c r="D6" s="1"/>
      <c r="E6" s="3"/>
      <c r="F6" s="3"/>
      <c r="G6" s="3"/>
      <c r="H6" s="4" t="s">
        <v>11</v>
      </c>
      <c r="I6" s="4"/>
      <c r="J6" s="5"/>
      <c r="K6" s="1"/>
      <c r="L6" s="3"/>
      <c r="M6" s="3"/>
    </row>
    <row r="7" spans="1:13" ht="18.75" customHeight="1" x14ac:dyDescent="0.25">
      <c r="A7" s="4" t="s">
        <v>12</v>
      </c>
      <c r="B7" s="4" t="s">
        <v>13</v>
      </c>
      <c r="C7" s="5" t="s">
        <v>14</v>
      </c>
      <c r="D7" s="1"/>
      <c r="E7" s="3"/>
      <c r="F7" s="3"/>
      <c r="G7" s="3"/>
      <c r="H7" s="4" t="s">
        <v>12</v>
      </c>
      <c r="I7" s="4" t="s">
        <v>13</v>
      </c>
      <c r="J7" s="5" t="s">
        <v>14</v>
      </c>
      <c r="K7" s="1"/>
      <c r="L7" s="3"/>
      <c r="M7" s="3"/>
    </row>
    <row r="8" spans="1:13" ht="18.75" customHeight="1" x14ac:dyDescent="0.25">
      <c r="A8" s="4" t="s">
        <v>15</v>
      </c>
      <c r="B8" s="7">
        <v>616</v>
      </c>
      <c r="C8" s="8">
        <f t="shared" ref="C8:C14" si="0">B8/$B$14</f>
        <v>0.23422053231939163</v>
      </c>
      <c r="D8" s="1"/>
      <c r="E8" s="3"/>
      <c r="F8" s="3"/>
      <c r="G8" s="3"/>
      <c r="H8" s="4" t="s">
        <v>16</v>
      </c>
      <c r="I8" s="7">
        <v>476</v>
      </c>
      <c r="J8" s="8">
        <f t="shared" ref="J8:J14" si="1">I8/$I$14</f>
        <v>0.22742474916387959</v>
      </c>
      <c r="K8" s="1"/>
      <c r="L8" s="3"/>
      <c r="M8" s="3"/>
    </row>
    <row r="9" spans="1:13" ht="18.75" customHeight="1" x14ac:dyDescent="0.25">
      <c r="A9" s="4" t="s">
        <v>17</v>
      </c>
      <c r="B9" s="7">
        <v>843</v>
      </c>
      <c r="C9" s="8">
        <f t="shared" si="0"/>
        <v>0.32053231939163496</v>
      </c>
      <c r="D9" s="1"/>
      <c r="E9" s="3"/>
      <c r="F9" s="3"/>
      <c r="G9" s="3"/>
      <c r="H9" s="4" t="s">
        <v>18</v>
      </c>
      <c r="I9" s="7">
        <v>766</v>
      </c>
      <c r="J9" s="8">
        <f t="shared" si="1"/>
        <v>0.36598184424271379</v>
      </c>
      <c r="K9" s="1"/>
      <c r="L9" s="3"/>
      <c r="M9" s="3"/>
    </row>
    <row r="10" spans="1:13" ht="18.75" customHeight="1" x14ac:dyDescent="0.25">
      <c r="A10" s="4" t="s">
        <v>19</v>
      </c>
      <c r="B10" s="7">
        <v>87</v>
      </c>
      <c r="C10" s="8">
        <f t="shared" si="0"/>
        <v>3.3079847908745248E-2</v>
      </c>
      <c r="D10" s="1"/>
      <c r="E10" s="3"/>
      <c r="F10" s="3"/>
      <c r="G10" s="3"/>
      <c r="H10" s="4" t="s">
        <v>20</v>
      </c>
      <c r="I10" s="7">
        <v>78</v>
      </c>
      <c r="J10" s="8">
        <f t="shared" si="1"/>
        <v>3.7267080745341616E-2</v>
      </c>
      <c r="K10" s="1"/>
      <c r="L10" s="3"/>
      <c r="M10" s="3"/>
    </row>
    <row r="11" spans="1:13" ht="18.75" customHeight="1" x14ac:dyDescent="0.25">
      <c r="A11" s="4" t="s">
        <v>21</v>
      </c>
      <c r="B11" s="7">
        <v>95</v>
      </c>
      <c r="C11" s="8">
        <f t="shared" si="0"/>
        <v>3.6121673003802278E-2</v>
      </c>
      <c r="D11" s="1"/>
      <c r="E11" s="3"/>
      <c r="F11" s="3"/>
      <c r="G11" s="3"/>
      <c r="H11" s="4" t="s">
        <v>22</v>
      </c>
      <c r="I11" s="7">
        <v>86</v>
      </c>
      <c r="J11" s="8">
        <f t="shared" si="1"/>
        <v>4.1089345437171527E-2</v>
      </c>
      <c r="K11" s="1"/>
      <c r="L11" s="3"/>
      <c r="M11" s="3"/>
    </row>
    <row r="12" spans="1:13" ht="18.75" customHeight="1" x14ac:dyDescent="0.25">
      <c r="A12" s="4" t="s">
        <v>23</v>
      </c>
      <c r="B12" s="7">
        <v>498</v>
      </c>
      <c r="C12" s="8">
        <f t="shared" si="0"/>
        <v>0.18935361216730037</v>
      </c>
      <c r="D12" s="1"/>
      <c r="E12" s="3"/>
      <c r="F12" s="3"/>
      <c r="G12" s="3"/>
      <c r="H12" s="4" t="s">
        <v>24</v>
      </c>
      <c r="I12" s="7">
        <v>346</v>
      </c>
      <c r="J12" s="8">
        <f t="shared" si="1"/>
        <v>0.16531294792164358</v>
      </c>
      <c r="K12" s="1"/>
      <c r="L12" s="3"/>
      <c r="M12" s="3"/>
    </row>
    <row r="13" spans="1:13" ht="18.75" customHeight="1" x14ac:dyDescent="0.25">
      <c r="A13" s="4" t="s">
        <v>25</v>
      </c>
      <c r="B13" s="7">
        <v>491</v>
      </c>
      <c r="C13" s="8">
        <f t="shared" si="0"/>
        <v>0.18669201520912548</v>
      </c>
      <c r="D13" s="1"/>
      <c r="E13" s="3"/>
      <c r="F13" s="3"/>
      <c r="G13" s="3"/>
      <c r="H13" s="4" t="s">
        <v>26</v>
      </c>
      <c r="I13" s="7">
        <v>341</v>
      </c>
      <c r="J13" s="8">
        <f t="shared" si="1"/>
        <v>0.16292403248924989</v>
      </c>
      <c r="K13" s="1"/>
      <c r="L13" s="3"/>
      <c r="M13" s="3"/>
    </row>
    <row r="14" spans="1:13" ht="19.5" customHeight="1" x14ac:dyDescent="0.25">
      <c r="A14" s="4" t="s">
        <v>27</v>
      </c>
      <c r="B14" s="7">
        <f>SUM(B8:B13)</f>
        <v>2630</v>
      </c>
      <c r="C14" s="8">
        <f t="shared" si="0"/>
        <v>1</v>
      </c>
      <c r="D14" s="1"/>
      <c r="E14" s="3"/>
      <c r="F14" s="3"/>
      <c r="G14" s="3"/>
      <c r="H14" s="4" t="s">
        <v>27</v>
      </c>
      <c r="I14" s="7">
        <f>SUM(I8:I13)</f>
        <v>2093</v>
      </c>
      <c r="J14" s="8">
        <f t="shared" si="1"/>
        <v>1</v>
      </c>
      <c r="K14" s="1"/>
      <c r="L14" s="3"/>
      <c r="M14" s="3"/>
    </row>
    <row r="15" spans="1:13" ht="18.75" customHeight="1" x14ac:dyDescent="0.25">
      <c r="A15" s="1"/>
      <c r="B15" s="1"/>
      <c r="C15" s="2"/>
      <c r="D15" s="1"/>
      <c r="E15" s="3"/>
      <c r="F15" s="3"/>
      <c r="G15" s="3"/>
      <c r="H15" s="1"/>
      <c r="I15" s="1"/>
      <c r="J15" s="2"/>
      <c r="K15" s="1"/>
      <c r="L15" s="3"/>
      <c r="M15" s="3"/>
    </row>
    <row r="16" spans="1:13" ht="18.75" customHeight="1" x14ac:dyDescent="0.25">
      <c r="A16" s="1"/>
      <c r="B16" s="1"/>
      <c r="C16" s="2"/>
      <c r="D16" s="1"/>
      <c r="E16" s="3"/>
      <c r="F16" s="3"/>
      <c r="G16" s="3"/>
      <c r="H16" s="1"/>
      <c r="I16" s="1"/>
      <c r="J16" s="2"/>
      <c r="K16" s="1"/>
      <c r="L16" s="3"/>
      <c r="M16" s="3"/>
    </row>
    <row r="17" spans="1:13" ht="18.75" customHeight="1" x14ac:dyDescent="0.25">
      <c r="A17" s="1"/>
      <c r="B17" s="1"/>
      <c r="C17" s="2"/>
      <c r="D17" s="1"/>
      <c r="E17" s="3"/>
      <c r="F17" s="3"/>
      <c r="G17" s="3"/>
      <c r="H17" s="1"/>
      <c r="I17" s="1"/>
      <c r="J17" s="2"/>
      <c r="K17" s="1"/>
      <c r="L17" s="3"/>
      <c r="M17" s="3"/>
    </row>
    <row r="18" spans="1:13" ht="18.75" customHeight="1" x14ac:dyDescent="0.25">
      <c r="A18" s="1"/>
      <c r="B18" s="1"/>
      <c r="C18" s="2"/>
      <c r="D18" s="1"/>
      <c r="E18" s="3"/>
      <c r="F18" s="3"/>
      <c r="G18" s="3"/>
      <c r="H18" s="1"/>
      <c r="I18" s="1"/>
      <c r="J18" s="2"/>
      <c r="K18" s="1"/>
      <c r="L18" s="3"/>
      <c r="M18" s="3"/>
    </row>
    <row r="19" spans="1:13" ht="18.75" customHeight="1" x14ac:dyDescent="0.25">
      <c r="A19" s="1"/>
      <c r="B19" s="1"/>
      <c r="C19" s="2"/>
      <c r="D19" s="1"/>
      <c r="E19" s="3"/>
      <c r="F19" s="3"/>
      <c r="G19" s="3"/>
      <c r="H19" s="1"/>
      <c r="I19" s="1"/>
      <c r="J19" s="2"/>
      <c r="K19" s="1"/>
      <c r="L19" s="3"/>
      <c r="M19" s="3"/>
    </row>
    <row r="20" spans="1:13" ht="19.5" customHeight="1" x14ac:dyDescent="0.25">
      <c r="A20" s="1"/>
      <c r="B20" s="1"/>
      <c r="C20" s="2"/>
      <c r="D20" s="9"/>
      <c r="E20" s="3"/>
      <c r="F20" s="3"/>
      <c r="G20" s="3"/>
      <c r="H20" s="1"/>
      <c r="I20" s="1"/>
      <c r="J20" s="2"/>
      <c r="K20" s="1"/>
      <c r="L20" s="3"/>
      <c r="M20" s="3"/>
    </row>
  </sheetData>
  <mergeCells count="2">
    <mergeCell ref="D2:D3"/>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ivan caceres</cp:lastModifiedBy>
  <dcterms:created xsi:type="dcterms:W3CDTF">2025-03-29T20:01:01Z</dcterms:created>
  <dcterms:modified xsi:type="dcterms:W3CDTF">2025-04-03T02:20:21Z</dcterms:modified>
</cp:coreProperties>
</file>