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30"/>
  <workbookPr defaultThemeVersion="166925"/>
  <xr:revisionPtr revIDLastSave="0" documentId="8_{BA5C20EF-1B66-429D-B143-E99092D9CA10}" xr6:coauthVersionLast="43" xr6:coauthVersionMax="43" xr10:uidLastSave="{00000000-0000-0000-0000-000000000000}"/>
  <bookViews>
    <workbookView xWindow="0" yWindow="0" windowWidth="0" windowHeight="0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Toc112831755" localSheetId="2">'RFS ou RFC'!$B$13</definedName>
    <definedName name="Atores">Atores!$B$13:$C$18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UC">'RFS ou RFC'!$A$12:$C$39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0" i="5" l="1"/>
  <c r="E29" i="5"/>
  <c r="D6" i="5"/>
  <c r="D7" i="5"/>
  <c r="D8" i="5"/>
  <c r="D9" i="5"/>
  <c r="D29" i="5"/>
  <c r="E31" i="5"/>
  <c r="F29" i="5"/>
  <c r="F31" i="5"/>
  <c r="G29" i="5"/>
  <c r="G31" i="5"/>
  <c r="H29" i="5"/>
  <c r="H31" i="5"/>
  <c r="I29" i="5"/>
  <c r="I31" i="5"/>
  <c r="J29" i="5"/>
  <c r="J31" i="5"/>
  <c r="K29" i="5"/>
  <c r="K31" i="5"/>
  <c r="L31" i="5"/>
  <c r="L6" i="5"/>
  <c r="L7" i="5"/>
  <c r="L8" i="5"/>
  <c r="L9" i="5"/>
  <c r="G36" i="4"/>
  <c r="E22" i="4"/>
  <c r="B40" i="3"/>
  <c r="D7" i="3"/>
  <c r="D8" i="3"/>
  <c r="D9" i="3"/>
  <c r="D10" i="3"/>
  <c r="D7" i="2"/>
  <c r="D8" i="2"/>
  <c r="D9" i="2"/>
  <c r="D10" i="2"/>
  <c r="C19" i="2"/>
  <c r="K13" i="1"/>
  <c r="K14" i="1"/>
  <c r="K15" i="1"/>
  <c r="K16" i="1"/>
  <c r="K17" i="1"/>
  <c r="K18" i="1"/>
  <c r="K19" i="1"/>
  <c r="K20" i="1"/>
  <c r="K21" i="1"/>
  <c r="E13" i="1"/>
  <c r="J13" i="1"/>
  <c r="J14" i="1"/>
  <c r="J15" i="1"/>
  <c r="J16" i="1"/>
  <c r="J17" i="1"/>
  <c r="J18" i="1"/>
  <c r="J19" i="1"/>
  <c r="J20" i="1"/>
  <c r="J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sz val="10"/>
            <color rgb="FF000000"/>
            <rFont val="Arial"/>
          </rPr>
          <t>Ator Simples:
Representa um outro sistema com Interface definida de Programas.</t>
        </r>
      </text>
    </comment>
    <comment ref="B8" authorId="0" shapeId="0" xr:uid="{00000000-0006-0000-0100-000002000000}">
      <text>
        <r>
          <rPr>
            <sz val="10"/>
            <color rgb="FF000000"/>
            <rFont val="Arial"/>
          </rPr>
          <t>Ator Médio:
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sz val="10"/>
            <color rgb="FF000000"/>
            <rFont val="Arial"/>
          </rPr>
          <t>Ator Complexo:
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sz val="10"/>
            <color rgb="FF000000"/>
            <rFont val="Arial"/>
          </rPr>
          <t>UC Simples:
Tem até 3 Entidades</t>
        </r>
      </text>
    </comment>
    <comment ref="B8" authorId="0" shapeId="0" xr:uid="{00000000-0006-0000-0200-000002000000}">
      <text>
        <r>
          <rPr>
            <sz val="10"/>
            <color rgb="FF000000"/>
            <rFont val="Arial"/>
          </rPr>
          <t>UC Médio:
Tem de 3 a 5 Entidades.</t>
        </r>
      </text>
    </comment>
    <comment ref="B9" authorId="0" shapeId="0" xr:uid="{00000000-0006-0000-0200-000003000000}">
      <text>
        <r>
          <rPr>
            <sz val="10"/>
            <color rgb="FF000000"/>
            <rFont val="Arial"/>
          </rPr>
          <t>UC Complexo:
Acima de 5 entidades.</t>
        </r>
      </text>
    </comment>
    <comment ref="D12" authorId="0" shapeId="0" xr:uid="{00000000-0006-0000-0200-000004000000}">
      <text>
        <r>
          <rPr>
            <sz val="10"/>
            <color rgb="FF000000"/>
            <rFont val="Arial"/>
          </rPr>
          <t>Fórmula para Identificar de forma automática a complexidade do UC:
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<sst xmlns="http://schemas.openxmlformats.org/spreadsheetml/2006/main" count="228" uniqueCount="189">
  <si>
    <t>Estimativa de Esforço de Projeto baseado em                                                                Pontos de Caso de Uso (vs 1.1)</t>
  </si>
  <si>
    <t>Projeto:</t>
  </si>
  <si>
    <t>Clínica Médica</t>
  </si>
  <si>
    <t>Responsável:</t>
  </si>
  <si>
    <t>Israel Ferreira de Moraes</t>
  </si>
  <si>
    <t>Data:</t>
  </si>
  <si>
    <t>Vs. do Documento:</t>
  </si>
  <si>
    <t>1.0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</si>
  <si>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</si>
  <si>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</si>
  <si>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</si>
  <si>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</si>
  <si>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</si>
  <si>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</si>
  <si>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</si>
  <si>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</si>
  <si>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</si>
  <si>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</si>
  <si>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</si>
  <si>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</si>
  <si>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</si>
  <si>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</si>
  <si>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</si>
  <si>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</si>
  <si>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</si>
  <si>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</si>
  <si>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</si>
  <si>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</si>
  <si>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</si>
  <si>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</si>
  <si>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</si>
  <si>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</si>
  <si>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</si>
  <si>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</si>
  <si>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</si>
  <si>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</si>
  <si>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</si>
  <si>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</si>
  <si>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</si>
  <si>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</si>
  <si>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</si>
  <si>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Atendente</t>
  </si>
  <si>
    <t>Financeiro</t>
  </si>
  <si>
    <t>Administrador</t>
  </si>
  <si>
    <t>Estoque</t>
  </si>
  <si>
    <t>Técnico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</si>
  <si>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</si>
  <si>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</si>
  <si>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</si>
  <si>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</si>
  <si>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</si>
  <si>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</si>
  <si>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</si>
  <si>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</si>
  <si>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</si>
  <si>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[RFC01]</t>
  </si>
  <si>
    <t>Cliente</t>
  </si>
  <si>
    <t>Cliente, Equipamento_do_ Cliente</t>
  </si>
  <si>
    <t>[RFC02]</t>
  </si>
  <si>
    <t>Função de Usuário</t>
  </si>
  <si>
    <t>Usuario, Funcionários</t>
  </si>
  <si>
    <t>[RFC03]</t>
  </si>
  <si>
    <t>Funcionário</t>
  </si>
  <si>
    <t>Funcionario, Usuario, Grupo.</t>
  </si>
  <si>
    <t>[RFC04]</t>
  </si>
  <si>
    <t>Prioridade no Atendimento</t>
  </si>
  <si>
    <t>Agenda, Ordens de serviço(OS).</t>
  </si>
  <si>
    <t>[RFC05]</t>
  </si>
  <si>
    <t>Agendamento</t>
  </si>
  <si>
    <t>Agenda, Cliente, Técnico</t>
  </si>
  <si>
    <t>[RFC06]</t>
  </si>
  <si>
    <t>Produto</t>
  </si>
  <si>
    <t>Produto, Fornecedor,  Fabricante, Modelo.</t>
  </si>
  <si>
    <t>[RFC07]</t>
  </si>
  <si>
    <t>Despesas</t>
  </si>
  <si>
    <t>Despesas, Credora, Financeiro.</t>
  </si>
  <si>
    <t>[RFC08]</t>
  </si>
  <si>
    <t>Redimento</t>
  </si>
  <si>
    <t>Redimento, Cliente, Financeiro.</t>
  </si>
  <si>
    <t>[RFC09]</t>
  </si>
  <si>
    <t>Parcerias</t>
  </si>
  <si>
    <t>Parceria, Empresa_Parceira</t>
  </si>
  <si>
    <t>[RFC010]</t>
  </si>
  <si>
    <t>Tipo de Serviço</t>
  </si>
  <si>
    <t>Problemas_cobertos, Modelo_equipamento, Peças_Ferramentas</t>
  </si>
  <si>
    <t>[RFC011]</t>
  </si>
  <si>
    <t>Soluções</t>
  </si>
  <si>
    <t>Problemas, Modelo_equipamento, Peças_Ferramentas, Solução.</t>
  </si>
  <si>
    <t>[RFC012]</t>
  </si>
  <si>
    <t>Problemas e Defeitos</t>
  </si>
  <si>
    <t>Problemas, Modelo_equipamento, Peças_Ferramentas, Empresa_Autorizada</t>
  </si>
  <si>
    <t>[RFC013]</t>
  </si>
  <si>
    <t>Rotas</t>
  </si>
  <si>
    <t>Rotas, Ordens de serviço(OS), Técnico, Cliente</t>
  </si>
  <si>
    <t>[RFC014]</t>
  </si>
  <si>
    <t>Atendimento</t>
  </si>
  <si>
    <t>Ordens de serviço(OS), Cliente, Técnico, Peças_Ferramentas, Forma_de_Pagamento.</t>
  </si>
  <si>
    <t>[RFC015]</t>
  </si>
  <si>
    <t>Ações técnicas Solucionáveis</t>
  </si>
  <si>
    <t>Solução, Modelo_equipamento, Fabricante, Tipo_equipamento, Técnico.</t>
  </si>
  <si>
    <t>[RFC016]</t>
  </si>
  <si>
    <t>Agenda</t>
  </si>
  <si>
    <t>Agenda, Cliente, Técnico.</t>
  </si>
  <si>
    <t>[RFC017]</t>
  </si>
  <si>
    <t>Ordem de serviço(OS)</t>
  </si>
  <si>
    <t>Ordens de serviço(OS), Cliente, Técnico, Problema_do_equipamento, Empresa_Autorizadora, Prioridade de atendimento</t>
  </si>
  <si>
    <t>[RFC018]</t>
  </si>
  <si>
    <t>Forma de Pagamento</t>
  </si>
  <si>
    <t>Forma_de_Pagmento</t>
  </si>
  <si>
    <t>[RFC019]</t>
  </si>
  <si>
    <t>Fluxo de Caixa</t>
  </si>
  <si>
    <t>Despesas, Rendimento, Credora, Cliente</t>
  </si>
  <si>
    <t>[RFC020]</t>
  </si>
  <si>
    <t>Equipamento</t>
  </si>
  <si>
    <t>Cliente, Modelo_equipamento, Fabricante, Tipo_equipamento, Modelo_equipamento, Garantia.</t>
  </si>
  <si>
    <t>[RFC021]</t>
  </si>
  <si>
    <t>Alertas</t>
  </si>
  <si>
    <t>Produto, Estoque, Cliente, Atendente, Agenda, Técnico</t>
  </si>
  <si>
    <t>[RFC022]</t>
  </si>
  <si>
    <t>Relatórios</t>
  </si>
  <si>
    <t>Renda, Despesas, Cliente, Credora, Financeiro.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</si>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</sst>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UC&quot;00#"/>
    <numFmt numFmtId="165" formatCode="0.0%"/>
    <numFmt numFmtId="166" formatCode="0.0"/>
  </numFmts>
  <fonts count="12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u/>
      <sz val="10"/>
      <name val="Arial"/>
    </font>
    <font>
      <sz val="12"/>
      <name val="Arial"/>
    </font>
    <font>
      <sz val="10"/>
      <color rgb="FF0000FF"/>
      <name val="Arial"/>
    </font>
    <font>
      <sz val="10"/>
      <color rgb="FFFF0000"/>
      <name val="Arial"/>
    </font>
    <font>
      <b/>
      <i/>
      <sz val="14"/>
      <name val="Arial"/>
    </font>
    <font>
      <b/>
      <i/>
      <sz val="12"/>
      <name val="Arial"/>
    </font>
    <font>
      <b/>
      <sz val="10"/>
      <color rgb="FFFFFFFF"/>
      <name val="Arial"/>
    </font>
    <font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333399"/>
        <bgColor rgb="FF333399"/>
      </patternFill>
    </fill>
    <fill>
      <patternFill patternType="solid">
        <fgColor rgb="FFCCFFFF"/>
        <bgColor rgb="FFCCFFFF"/>
      </patternFill>
    </fill>
    <fill>
      <patternFill patternType="solid">
        <fgColor rgb="FF003366"/>
        <bgColor rgb="FF003366"/>
      </patternFill>
    </fill>
  </fills>
  <borders count="5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0" borderId="0" xfId="0" applyFont="1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1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3" fillId="2" borderId="16" xfId="0" applyFont="1" applyFill="1" applyBorder="1" applyAlignment="1"/>
    <xf numFmtId="0" fontId="3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2" borderId="9" xfId="0" applyFont="1" applyFill="1" applyBorder="1" applyAlignment="1"/>
    <xf numFmtId="0" fontId="1" fillId="0" borderId="9" xfId="0" applyFont="1" applyBorder="1" applyAlignment="1"/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 applyAlignment="1"/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/>
    <xf numFmtId="0" fontId="3" fillId="2" borderId="24" xfId="0" applyFont="1" applyFill="1" applyBorder="1" applyAlignment="1"/>
    <xf numFmtId="0" fontId="3" fillId="2" borderId="24" xfId="0" applyFont="1" applyFill="1" applyBorder="1" applyAlignment="1">
      <alignment horizontal="left"/>
    </xf>
    <xf numFmtId="0" fontId="3" fillId="2" borderId="25" xfId="0" applyFont="1" applyFill="1" applyBorder="1" applyAlignment="1"/>
    <xf numFmtId="0" fontId="1" fillId="0" borderId="0" xfId="0" applyFont="1" applyAlignment="1">
      <alignment wrapText="1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/>
    <xf numFmtId="164" fontId="1" fillId="2" borderId="5" xfId="0" applyNumberFormat="1" applyFont="1" applyFill="1" applyBorder="1" applyAlignment="1"/>
    <xf numFmtId="0" fontId="3" fillId="3" borderId="3" xfId="0" applyFont="1" applyFill="1" applyBorder="1" applyAlignment="1">
      <alignment horizontal="center"/>
    </xf>
    <xf numFmtId="0" fontId="3" fillId="2" borderId="31" xfId="0" applyFont="1" applyFill="1" applyBorder="1" applyAlignment="1"/>
    <xf numFmtId="0" fontId="3" fillId="2" borderId="32" xfId="0" applyFont="1" applyFill="1" applyBorder="1" applyAlignment="1">
      <alignment horizontal="center"/>
    </xf>
    <xf numFmtId="2" fontId="1" fillId="2" borderId="33" xfId="0" applyNumberFormat="1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165" fontId="1" fillId="0" borderId="34" xfId="0" applyNumberFormat="1" applyFont="1" applyBorder="1" applyAlignment="1">
      <alignment horizontal="center"/>
    </xf>
    <xf numFmtId="166" fontId="1" fillId="2" borderId="15" xfId="0" applyNumberFormat="1" applyFont="1" applyFill="1" applyBorder="1" applyAlignment="1">
      <alignment horizontal="center"/>
    </xf>
    <xf numFmtId="165" fontId="1" fillId="0" borderId="41" xfId="0" applyNumberFormat="1" applyFont="1" applyBorder="1" applyAlignment="1">
      <alignment horizontal="center"/>
    </xf>
    <xf numFmtId="10" fontId="1" fillId="0" borderId="41" xfId="0" applyNumberFormat="1" applyFont="1" applyBorder="1" applyAlignment="1">
      <alignment horizontal="center"/>
    </xf>
    <xf numFmtId="0" fontId="3" fillId="2" borderId="44" xfId="0" applyFont="1" applyFill="1" applyBorder="1" applyAlignment="1"/>
    <xf numFmtId="166" fontId="3" fillId="2" borderId="45" xfId="0" applyNumberFormat="1" applyFont="1" applyFill="1" applyBorder="1" applyAlignment="1">
      <alignment horizontal="center"/>
    </xf>
    <xf numFmtId="0" fontId="10" fillId="4" borderId="47" xfId="0" applyFont="1" applyFill="1" applyBorder="1" applyAlignment="1"/>
    <xf numFmtId="0" fontId="3" fillId="5" borderId="9" xfId="0" applyFont="1" applyFill="1" applyBorder="1" applyAlignment="1">
      <alignment horizontal="center"/>
    </xf>
    <xf numFmtId="0" fontId="10" fillId="4" borderId="48" xfId="0" applyFont="1" applyFill="1" applyBorder="1" applyAlignment="1"/>
    <xf numFmtId="0" fontId="3" fillId="5" borderId="9" xfId="0" applyFont="1" applyFill="1" applyBorder="1" applyAlignment="1"/>
    <xf numFmtId="0" fontId="10" fillId="4" borderId="49" xfId="0" applyFont="1" applyFill="1" applyBorder="1" applyAlignment="1"/>
    <xf numFmtId="0" fontId="10" fillId="4" borderId="50" xfId="0" applyFont="1" applyFill="1" applyBorder="1" applyAlignment="1"/>
    <xf numFmtId="0" fontId="1" fillId="2" borderId="8" xfId="0" applyFont="1" applyFill="1" applyBorder="1" applyAlignment="1"/>
    <xf numFmtId="0" fontId="1" fillId="2" borderId="33" xfId="0" applyFont="1" applyFill="1" applyBorder="1" applyAlignment="1">
      <alignment horizontal="center"/>
    </xf>
    <xf numFmtId="166" fontId="1" fillId="2" borderId="13" xfId="0" applyNumberFormat="1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7" xfId="0" applyFont="1" applyFill="1" applyBorder="1" applyAlignment="1"/>
    <xf numFmtId="166" fontId="1" fillId="2" borderId="11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3" borderId="52" xfId="0" applyFont="1" applyFill="1" applyBorder="1" applyAlignment="1"/>
    <xf numFmtId="0" fontId="1" fillId="3" borderId="53" xfId="0" applyFont="1" applyFill="1" applyBorder="1" applyAlignment="1"/>
    <xf numFmtId="0" fontId="3" fillId="5" borderId="5" xfId="0" applyFont="1" applyFill="1" applyBorder="1" applyAlignment="1">
      <alignment horizontal="center"/>
    </xf>
    <xf numFmtId="0" fontId="1" fillId="2" borderId="12" xfId="0" applyFont="1" applyFill="1" applyBorder="1" applyAlignment="1"/>
    <xf numFmtId="0" fontId="1" fillId="2" borderId="4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6" fontId="10" fillId="4" borderId="17" xfId="0" applyNumberFormat="1" applyFont="1" applyFill="1" applyBorder="1" applyAlignment="1">
      <alignment horizontal="center"/>
    </xf>
    <xf numFmtId="0" fontId="10" fillId="4" borderId="56" xfId="0" applyFont="1" applyFill="1" applyBorder="1" applyAlignment="1"/>
    <xf numFmtId="0" fontId="11" fillId="4" borderId="56" xfId="0" applyFont="1" applyFill="1" applyBorder="1" applyAlignment="1"/>
    <xf numFmtId="0" fontId="10" fillId="4" borderId="17" xfId="0" applyFont="1" applyFill="1" applyBorder="1" applyAlignment="1">
      <alignment horizontal="center"/>
    </xf>
    <xf numFmtId="165" fontId="10" fillId="4" borderId="17" xfId="0" applyNumberFormat="1" applyFont="1" applyFill="1" applyBorder="1" applyAlignment="1">
      <alignment horizontal="center"/>
    </xf>
    <xf numFmtId="0" fontId="1" fillId="2" borderId="43" xfId="0" applyFont="1" applyFill="1" applyBorder="1" applyAlignment="1">
      <alignment horizontal="left"/>
    </xf>
    <xf numFmtId="0" fontId="3" fillId="2" borderId="35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left"/>
    </xf>
    <xf numFmtId="0" fontId="1" fillId="2" borderId="28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3" fillId="5" borderId="54" xfId="0" applyFont="1" applyFill="1" applyBorder="1" applyAlignment="1">
      <alignment horizontal="left"/>
    </xf>
    <xf numFmtId="0" fontId="10" fillId="6" borderId="55" xfId="0" applyFont="1" applyFill="1" applyBorder="1" applyAlignment="1">
      <alignment horizontal="center"/>
    </xf>
    <xf numFmtId="0" fontId="2" fillId="2" borderId="21" xfId="0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horizontal="center" vertical="center" wrapText="1"/>
    </xf>
    <xf numFmtId="0" fontId="1" fillId="0" borderId="19" xfId="0" applyFont="1" applyBorder="1" applyAlignment="1"/>
    <xf numFmtId="0" fontId="1" fillId="0" borderId="20" xfId="0" applyFont="1" applyBorder="1" applyAlignment="1"/>
    <xf numFmtId="0" fontId="2" fillId="2" borderId="21" xfId="0" applyFont="1" applyFill="1" applyBorder="1" applyAlignment="1">
      <alignment horizontal="left" vertical="center"/>
    </xf>
    <xf numFmtId="0" fontId="1" fillId="0" borderId="21" xfId="0" applyFont="1" applyBorder="1" applyAlignment="1"/>
    <xf numFmtId="0" fontId="5" fillId="2" borderId="21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/>
    </xf>
    <xf numFmtId="14" fontId="1" fillId="2" borderId="21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6" fillId="2" borderId="21" xfId="0" applyFont="1" applyFill="1" applyBorder="1" applyAlignment="1"/>
    <xf numFmtId="0" fontId="7" fillId="2" borderId="21" xfId="0" applyFont="1" applyFill="1" applyBorder="1" applyAlignment="1"/>
    <xf numFmtId="0" fontId="7" fillId="2" borderId="21" xfId="0" applyFont="1" applyFill="1" applyBorder="1" applyAlignment="1"/>
    <xf numFmtId="0" fontId="3" fillId="3" borderId="56" xfId="0" applyFont="1" applyFill="1" applyBorder="1" applyAlignment="1">
      <alignment horizontal="center"/>
    </xf>
    <xf numFmtId="0" fontId="1" fillId="0" borderId="55" xfId="0" applyFont="1" applyBorder="1" applyAlignment="1"/>
    <xf numFmtId="0" fontId="1" fillId="0" borderId="26" xfId="0" applyFont="1" applyBorder="1" applyAlignment="1"/>
    <xf numFmtId="0" fontId="3" fillId="3" borderId="56" xfId="0" applyFont="1" applyFill="1" applyBorder="1" applyAlignment="1">
      <alignment horizontal="left"/>
    </xf>
    <xf numFmtId="0" fontId="1" fillId="0" borderId="27" xfId="0" applyFont="1" applyBorder="1" applyAlignment="1"/>
    <xf numFmtId="0" fontId="3" fillId="2" borderId="21" xfId="0" applyFont="1" applyFill="1" applyBorder="1" applyAlignment="1"/>
    <xf numFmtId="0" fontId="1" fillId="0" borderId="29" xfId="0" applyFont="1" applyBorder="1" applyAlignment="1"/>
    <xf numFmtId="0" fontId="1" fillId="0" borderId="30" xfId="0" applyFont="1" applyBorder="1" applyAlignment="1"/>
    <xf numFmtId="0" fontId="1" fillId="2" borderId="21" xfId="0" applyFont="1" applyFill="1" applyBorder="1" applyAlignment="1"/>
    <xf numFmtId="0" fontId="1" fillId="0" borderId="36" xfId="0" applyFont="1" applyBorder="1" applyAlignment="1"/>
    <xf numFmtId="0" fontId="1" fillId="0" borderId="37" xfId="0" applyFont="1" applyBorder="1" applyAlignment="1"/>
    <xf numFmtId="0" fontId="1" fillId="0" borderId="39" xfId="0" applyFont="1" applyBorder="1" applyAlignment="1"/>
    <xf numFmtId="0" fontId="1" fillId="0" borderId="40" xfId="0" applyFont="1" applyBorder="1" applyAlignment="1"/>
    <xf numFmtId="2" fontId="1" fillId="2" borderId="54" xfId="0" applyNumberFormat="1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1" fillId="0" borderId="42" xfId="0" applyFont="1" applyBorder="1" applyAlignment="1"/>
    <xf numFmtId="0" fontId="1" fillId="2" borderId="21" xfId="0" applyFont="1" applyFill="1" applyBorder="1" applyAlignment="1">
      <alignment horizontal="left"/>
    </xf>
    <xf numFmtId="0" fontId="1" fillId="0" borderId="52" xfId="0" applyFont="1" applyBorder="1" applyAlignment="1"/>
    <xf numFmtId="0" fontId="1" fillId="0" borderId="53" xfId="0" applyFont="1" applyBorder="1" applyAlignment="1"/>
    <xf numFmtId="165" fontId="4" fillId="2" borderId="46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left" wrapText="1"/>
    </xf>
    <xf numFmtId="0" fontId="2" fillId="2" borderId="44" xfId="0" applyFont="1" applyFill="1" applyBorder="1" applyAlignment="1">
      <alignment horizontal="center"/>
    </xf>
    <xf numFmtId="0" fontId="1" fillId="0" borderId="44" xfId="0" applyFont="1" applyBorder="1" applyAlignment="1"/>
    <xf numFmtId="0" fontId="2" fillId="2" borderId="21" xfId="0" applyFont="1" applyFill="1" applyBorder="1" applyAlignment="1"/>
    <xf numFmtId="0" fontId="4" fillId="2" borderId="21" xfId="0" applyFont="1" applyFill="1" applyBorder="1" applyAlignment="1"/>
    <xf numFmtId="0" fontId="3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3" fillId="3" borderId="51" xfId="0" applyFont="1" applyFill="1" applyBorder="1" applyAlignment="1">
      <alignment horizontal="left"/>
    </xf>
    <xf numFmtId="0" fontId="3" fillId="2" borderId="51" xfId="0" applyFont="1" applyFill="1" applyBorder="1" applyAlignment="1">
      <alignment horizontal="right"/>
    </xf>
    <xf numFmtId="0" fontId="1" fillId="2" borderId="51" xfId="0" applyFont="1" applyFill="1" applyBorder="1" applyAlignment="1">
      <alignment horizontal="left"/>
    </xf>
    <xf numFmtId="0" fontId="8" fillId="2" borderId="44" xfId="0" applyFont="1" applyFill="1" applyBorder="1" applyAlignment="1">
      <alignment horizontal="center"/>
    </xf>
    <xf numFmtId="0" fontId="9" fillId="2" borderId="21" xfId="0" applyFont="1" applyFill="1" applyBorder="1" applyAlignment="1"/>
    <xf numFmtId="165" fontId="3" fillId="2" borderId="2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Z1000"/>
  <sheetViews>
    <sheetView tabSelected="1" workbookViewId="0"/>
  </sheetViews>
  <sheetFormatPr defaultColWidth="14.42578125" defaultRowHeight="15" customHeight="1"/>
  <cols>
    <col min="1" max="1" width="6.28515625" customWidth="1"/>
    <col min="2" max="3" width="9.140625" customWidth="1"/>
    <col min="4" max="4" width="17.7109375" customWidth="1"/>
    <col min="5" max="8" width="9.140625" customWidth="1"/>
    <col min="9" max="9" width="11.5703125" customWidth="1"/>
    <col min="10" max="10" width="10.5703125" customWidth="1"/>
    <col min="11" max="13" width="9.140625" customWidth="1"/>
    <col min="14" max="26" width="8.7109375" customWidth="1"/>
  </cols>
  <sheetData>
    <row r="1" spans="1:26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78"/>
      <c r="B3" s="79" t="s">
        <v>0</v>
      </c>
      <c r="C3" s="80"/>
      <c r="D3" s="80"/>
      <c r="E3" s="80"/>
      <c r="F3" s="80"/>
      <c r="G3" s="80"/>
      <c r="H3" s="80"/>
      <c r="I3" s="80"/>
      <c r="J3" s="80"/>
      <c r="K3" s="7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78"/>
      <c r="B4" s="81"/>
      <c r="C4" s="81"/>
      <c r="D4" s="81"/>
      <c r="E4" s="81"/>
      <c r="F4" s="81"/>
      <c r="G4" s="81"/>
      <c r="H4" s="81"/>
      <c r="I4" s="81"/>
      <c r="J4" s="81"/>
      <c r="K4" s="7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82" t="s">
        <v>1</v>
      </c>
      <c r="C6" s="83"/>
      <c r="D6" s="84" t="s">
        <v>2</v>
      </c>
      <c r="E6" s="83"/>
      <c r="F6" s="83"/>
      <c r="G6" s="83"/>
      <c r="H6" s="83"/>
      <c r="I6" s="8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85" t="s">
        <v>3</v>
      </c>
      <c r="C7" s="83"/>
      <c r="D7" s="86" t="s">
        <v>4</v>
      </c>
      <c r="E7" s="83"/>
      <c r="F7" s="83"/>
      <c r="G7" s="83"/>
      <c r="H7" s="83"/>
      <c r="I7" s="8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87" t="s">
        <v>5</v>
      </c>
      <c r="C8" s="83"/>
      <c r="D8" s="88">
        <v>43542</v>
      </c>
      <c r="E8" s="89"/>
      <c r="F8" s="85" t="s">
        <v>6</v>
      </c>
      <c r="G8" s="83"/>
      <c r="H8" s="89" t="s">
        <v>7</v>
      </c>
      <c r="I8" s="8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C9" s="90"/>
      <c r="D9" s="91" t="s">
        <v>8</v>
      </c>
      <c r="E9" s="83"/>
      <c r="F9" s="83"/>
      <c r="G9" s="83"/>
      <c r="H9" s="83"/>
      <c r="I9" s="83"/>
      <c r="J9" s="9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93" t="s">
        <v>9</v>
      </c>
      <c r="C12" s="94"/>
      <c r="D12" s="94"/>
      <c r="E12" s="95"/>
      <c r="G12" s="96" t="s">
        <v>10</v>
      </c>
      <c r="H12" s="94"/>
      <c r="I12" s="97"/>
      <c r="J12" s="34" t="s">
        <v>11</v>
      </c>
      <c r="K12" s="34" t="s">
        <v>12</v>
      </c>
      <c r="M12" s="9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74" t="s">
        <v>13</v>
      </c>
      <c r="C13" s="99"/>
      <c r="D13" s="100"/>
      <c r="E13" s="14">
        <f>(Atores!D10+'RFS ou RFC'!D10)*Fatores!E22*Fatores!G36</f>
        <v>107.65889999999999</v>
      </c>
      <c r="G13" s="74" t="s">
        <v>14</v>
      </c>
      <c r="H13" s="99"/>
      <c r="I13" s="100"/>
      <c r="J13" s="37">
        <f t="shared" ref="J13:J20" si="0">$E$13*$E$14*K13</f>
        <v>15.072245999999998</v>
      </c>
      <c r="K13" s="39">
        <f>dadoshistoricos!E31</f>
        <v>4.6666666666666669E-2</v>
      </c>
      <c r="M13" s="10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75" t="s">
        <v>15</v>
      </c>
      <c r="C14" s="102"/>
      <c r="D14" s="103"/>
      <c r="E14" s="40">
        <v>3</v>
      </c>
      <c r="G14" s="73" t="s">
        <v>16</v>
      </c>
      <c r="H14" s="104"/>
      <c r="I14" s="105"/>
      <c r="J14" s="106">
        <f t="shared" si="0"/>
        <v>53.111723999999988</v>
      </c>
      <c r="K14" s="41">
        <f>dadoshistoricos!F31*0.8</f>
        <v>0.16444444444444445</v>
      </c>
      <c r="M14" s="10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07"/>
      <c r="C15" s="108"/>
      <c r="D15" s="108"/>
      <c r="G15" s="73" t="s">
        <v>17</v>
      </c>
      <c r="H15" s="104"/>
      <c r="I15" s="105"/>
      <c r="J15" s="106">
        <f t="shared" si="0"/>
        <v>13.277930999999997</v>
      </c>
      <c r="K15" s="42">
        <f>dadoshistoricos!F31*0.2</f>
        <v>4.1111111111111112E-2</v>
      </c>
      <c r="M15" s="10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09"/>
      <c r="C16" s="83"/>
      <c r="D16" s="83"/>
      <c r="G16" s="73" t="s">
        <v>18</v>
      </c>
      <c r="H16" s="104"/>
      <c r="I16" s="105"/>
      <c r="J16" s="106">
        <f t="shared" si="0"/>
        <v>21.531779999999994</v>
      </c>
      <c r="K16" s="42">
        <f>dadoshistoricos!G31</f>
        <v>6.6666666666666666E-2</v>
      </c>
      <c r="L16" s="101"/>
      <c r="M16" s="10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G17" s="71" t="s">
        <v>19</v>
      </c>
      <c r="H17" s="110"/>
      <c r="I17" s="111"/>
      <c r="J17" s="106">
        <f t="shared" si="0"/>
        <v>179.43149999999997</v>
      </c>
      <c r="K17" s="42">
        <f>dadoshistoricos!H31</f>
        <v>0.55555555555555558</v>
      </c>
      <c r="L17" s="101"/>
      <c r="M17" s="9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G18" s="71" t="s">
        <v>20</v>
      </c>
      <c r="H18" s="110"/>
      <c r="I18" s="111"/>
      <c r="J18" s="106">
        <f t="shared" si="0"/>
        <v>7.1772599999999986</v>
      </c>
      <c r="K18" s="42">
        <f>dadoshistoricos!I31</f>
        <v>2.2222222222222223E-2</v>
      </c>
      <c r="L18" s="10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E19" s="101"/>
      <c r="F19" s="101"/>
      <c r="G19" s="71" t="s">
        <v>21</v>
      </c>
      <c r="H19" s="110"/>
      <c r="I19" s="111"/>
      <c r="J19" s="106">
        <f t="shared" si="0"/>
        <v>21.890642999999997</v>
      </c>
      <c r="K19" s="42">
        <f>dadoshistoricos!J31</f>
        <v>6.7777777777777784E-2</v>
      </c>
      <c r="L19" s="10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43" t="s">
        <v>22</v>
      </c>
      <c r="C20" s="43"/>
      <c r="D20" s="43"/>
      <c r="E20" s="43"/>
      <c r="F20" s="43"/>
      <c r="G20" s="71" t="s">
        <v>23</v>
      </c>
      <c r="H20" s="110"/>
      <c r="I20" s="111"/>
      <c r="J20" s="106">
        <f t="shared" si="0"/>
        <v>11.483615999999998</v>
      </c>
      <c r="K20" s="42">
        <f>dadoshistoricos!K31</f>
        <v>3.5555555555555556E-2</v>
      </c>
      <c r="L20" s="10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G21" s="72" t="s">
        <v>24</v>
      </c>
      <c r="H21" s="102"/>
      <c r="I21" s="103"/>
      <c r="J21" s="44">
        <f t="shared" ref="J21:K21" si="1">SUM(J13:J20)</f>
        <v>322.97669999999994</v>
      </c>
      <c r="K21" s="112">
        <f t="shared" si="1"/>
        <v>1</v>
      </c>
      <c r="L21" s="10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09" t="s">
        <v>25</v>
      </c>
      <c r="C22" s="83"/>
      <c r="D22" s="83"/>
      <c r="E22" s="83"/>
      <c r="F22" s="83"/>
      <c r="G22" s="83"/>
      <c r="H22" s="83"/>
      <c r="I22" s="83"/>
      <c r="J22" s="83"/>
      <c r="K22" s="1"/>
      <c r="L22" s="10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13" t="s">
        <v>26</v>
      </c>
      <c r="C23" s="83"/>
      <c r="D23" s="83"/>
      <c r="E23" s="83"/>
      <c r="F23" s="83"/>
      <c r="G23" s="83"/>
      <c r="H23" s="83"/>
      <c r="I23" s="83"/>
      <c r="J23" s="83"/>
      <c r="K23" s="1"/>
      <c r="L23" s="10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01" t="s">
        <v>27</v>
      </c>
      <c r="K24" s="1"/>
      <c r="L24" s="10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01" t="s">
        <v>28</v>
      </c>
      <c r="K25" s="1"/>
      <c r="L25" s="10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K26" s="1"/>
      <c r="L26" s="10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01" t="s">
        <v>29</v>
      </c>
      <c r="K27" s="1"/>
      <c r="L27" s="10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13" t="s">
        <v>30</v>
      </c>
      <c r="C28" s="83"/>
      <c r="D28" s="83"/>
      <c r="E28" s="83"/>
      <c r="F28" s="83"/>
      <c r="G28" s="83"/>
      <c r="H28" s="83"/>
      <c r="I28" s="83"/>
      <c r="J28" s="8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22:J22"/>
    <mergeCell ref="B23:J23"/>
    <mergeCell ref="B28:J28"/>
    <mergeCell ref="G21:I21"/>
    <mergeCell ref="B15:D15"/>
    <mergeCell ref="B16:D16"/>
    <mergeCell ref="G16:I16"/>
    <mergeCell ref="G15:I15"/>
    <mergeCell ref="G17:I17"/>
    <mergeCell ref="G18:I18"/>
    <mergeCell ref="D9:I9"/>
    <mergeCell ref="B8:C8"/>
    <mergeCell ref="F8:G8"/>
    <mergeCell ref="G19:I19"/>
    <mergeCell ref="G20:I20"/>
    <mergeCell ref="G12:I12"/>
    <mergeCell ref="G14:I14"/>
    <mergeCell ref="G13:I13"/>
    <mergeCell ref="B14:D14"/>
    <mergeCell ref="B12:E12"/>
    <mergeCell ref="B13:D13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Z1001"/>
  <sheetViews>
    <sheetView topLeftCell="A5" workbookViewId="0">
      <selection activeCell="C17" sqref="C17"/>
    </sheetView>
  </sheetViews>
  <sheetFormatPr defaultColWidth="14.42578125" defaultRowHeight="15" customHeight="1"/>
  <cols>
    <col min="1" max="1" width="9.140625" customWidth="1"/>
    <col min="2" max="2" width="29.7109375" customWidth="1"/>
    <col min="3" max="3" width="16.7109375" customWidth="1"/>
    <col min="4" max="4" width="12.7109375" customWidth="1"/>
    <col min="5" max="5" width="9.140625" customWidth="1"/>
    <col min="6" max="6" width="17.85546875" customWidth="1"/>
    <col min="7" max="7" width="4.7109375" customWidth="1"/>
    <col min="8" max="12" width="9.140625" customWidth="1"/>
    <col min="13" max="26" width="8.7109375" customWidth="1"/>
  </cols>
  <sheetData>
    <row r="1" spans="1:26" ht="12.7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01"/>
      <c r="B2" s="114" t="s">
        <v>31</v>
      </c>
      <c r="C2" s="115"/>
      <c r="D2" s="115"/>
      <c r="E2" s="116"/>
      <c r="F2" s="101"/>
      <c r="G2" s="101"/>
      <c r="H2" s="101"/>
      <c r="I2" s="101"/>
      <c r="J2" s="101"/>
      <c r="K2" s="101"/>
      <c r="L2" s="10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01"/>
      <c r="B6" s="2" t="s">
        <v>32</v>
      </c>
      <c r="C6" s="3" t="s">
        <v>33</v>
      </c>
      <c r="D6" s="4" t="s">
        <v>34</v>
      </c>
      <c r="E6" s="101"/>
      <c r="F6" s="101"/>
      <c r="G6" s="101"/>
      <c r="H6" s="101"/>
      <c r="I6" s="101"/>
      <c r="J6" s="101"/>
      <c r="K6" s="101"/>
      <c r="L6" s="10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01"/>
      <c r="B7" s="5" t="s">
        <v>35</v>
      </c>
      <c r="C7" s="31">
        <v>1</v>
      </c>
      <c r="D7" s="7">
        <f>COUNTIF(Atores,B7)</f>
        <v>0</v>
      </c>
      <c r="E7" s="101"/>
      <c r="F7" s="101"/>
      <c r="G7" s="101"/>
      <c r="H7" s="101"/>
      <c r="I7" s="101"/>
      <c r="J7" s="101"/>
      <c r="K7" s="101"/>
      <c r="L7" s="10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01"/>
      <c r="B8" s="9" t="s">
        <v>36</v>
      </c>
      <c r="C8" s="22">
        <v>2</v>
      </c>
      <c r="D8" s="12">
        <f>COUNTIF(Atores,B8)</f>
        <v>2</v>
      </c>
      <c r="E8" s="101"/>
      <c r="F8" s="101"/>
      <c r="G8" s="101"/>
      <c r="H8" s="101"/>
      <c r="I8" s="101"/>
      <c r="J8" s="101"/>
      <c r="K8" s="101"/>
      <c r="L8" s="10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01"/>
      <c r="B9" s="13" t="s">
        <v>37</v>
      </c>
      <c r="C9" s="15">
        <v>3</v>
      </c>
      <c r="D9" s="16">
        <f>COUNTIF(Atores,B9)</f>
        <v>3</v>
      </c>
      <c r="E9" s="101"/>
      <c r="F9" s="101"/>
      <c r="G9" s="101"/>
      <c r="H9" s="101"/>
      <c r="I9" s="101"/>
      <c r="J9" s="101"/>
      <c r="K9" s="101"/>
      <c r="L9" s="10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01"/>
      <c r="B10" s="101"/>
      <c r="C10" s="17" t="s">
        <v>38</v>
      </c>
      <c r="D10" s="18">
        <f>(C7*D7)+(C8*D8)+(C9*D9)</f>
        <v>13</v>
      </c>
      <c r="E10" s="101"/>
      <c r="F10" s="101"/>
      <c r="G10" s="101"/>
      <c r="H10" s="101"/>
      <c r="I10" s="101"/>
      <c r="J10" s="101"/>
      <c r="K10" s="101"/>
      <c r="L10" s="10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01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20" t="s">
        <v>39</v>
      </c>
      <c r="C13" s="20" t="s">
        <v>40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23" t="s">
        <v>41</v>
      </c>
      <c r="C14" s="22" t="s">
        <v>37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23" t="s">
        <v>42</v>
      </c>
      <c r="C15" s="22" t="s">
        <v>37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21" t="s">
        <v>43</v>
      </c>
      <c r="C16" s="22" t="s">
        <v>37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21" t="s">
        <v>44</v>
      </c>
      <c r="C17" s="22" t="s">
        <v>36</v>
      </c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23" t="s">
        <v>45</v>
      </c>
      <c r="C18" s="22" t="s">
        <v>36</v>
      </c>
      <c r="D18" s="1"/>
      <c r="E18" s="1"/>
      <c r="F18" s="11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24" t="s">
        <v>46</v>
      </c>
      <c r="C19" s="25">
        <f>D10</f>
        <v>13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B2:D2"/>
  </mergeCells>
  <dataValidations count="1">
    <dataValidation type="list" allowBlank="1" showErrorMessage="1" sqref="C14:C18" xr:uid="{00000000-0002-0000-0100-000000000000}">
      <formula1>"Simples,Médio,Complexo"</formula1>
    </dataValidation>
  </dataValidations>
  <pageMargins left="0.78749999999999998" right="0.78749999999999998" top="0.98402777777777795" bottom="0.9840277777777779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Z1010"/>
  <sheetViews>
    <sheetView workbookViewId="0">
      <selection activeCell="D38" sqref="D38"/>
    </sheetView>
  </sheetViews>
  <sheetFormatPr defaultColWidth="14.42578125" defaultRowHeight="15" customHeight="1"/>
  <cols>
    <col min="1" max="1" width="8.140625" customWidth="1"/>
    <col min="2" max="2" width="43.85546875" customWidth="1"/>
    <col min="3" max="3" width="16.7109375" customWidth="1"/>
    <col min="4" max="4" width="18.140625" customWidth="1"/>
    <col min="5" max="5" width="98.7109375" customWidth="1"/>
    <col min="6" max="6" width="9.42578125" customWidth="1"/>
    <col min="7" max="7" width="72" customWidth="1"/>
    <col min="8" max="14" width="9.140625" customWidth="1"/>
    <col min="15" max="15" width="11.5703125" hidden="1" customWidth="1"/>
    <col min="16" max="26" width="8.7109375" customWidth="1"/>
  </cols>
  <sheetData>
    <row r="1" spans="1:26" ht="12.75" customHeight="1">
      <c r="A1" s="101"/>
      <c r="B1" s="101"/>
      <c r="C1" s="101"/>
      <c r="D1" s="101"/>
      <c r="E1" s="101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B2" s="114" t="s">
        <v>47</v>
      </c>
      <c r="C2" s="115"/>
      <c r="D2" s="115"/>
      <c r="E2" s="116"/>
      <c r="F2" s="116"/>
      <c r="G2" s="116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B6" s="6" t="s">
        <v>48</v>
      </c>
      <c r="C6" s="3" t="s">
        <v>33</v>
      </c>
      <c r="D6" s="8" t="s">
        <v>49</v>
      </c>
      <c r="E6" s="118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B7" s="10" t="s">
        <v>35</v>
      </c>
      <c r="C7" s="11">
        <v>3</v>
      </c>
      <c r="D7" s="14">
        <f>COUNTIF(CUC,B7)</f>
        <v>1</v>
      </c>
      <c r="E7" s="119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B8" s="9" t="s">
        <v>36</v>
      </c>
      <c r="C8" s="22">
        <v>4</v>
      </c>
      <c r="D8" s="7">
        <f>COUNTIF(CUC,B8)</f>
        <v>10</v>
      </c>
      <c r="E8" s="119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B9" s="13" t="s">
        <v>37</v>
      </c>
      <c r="C9" s="19">
        <v>5</v>
      </c>
      <c r="D9" s="7">
        <f>COUNTIF(CUC,B9)</f>
        <v>11</v>
      </c>
      <c r="E9" s="119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C10" s="18" t="s">
        <v>50</v>
      </c>
      <c r="D10" s="120">
        <f>(C7*D7)+(C8*D8)+(C9*D9)</f>
        <v>98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21"/>
      <c r="B11" s="83"/>
      <c r="C11" s="83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26" t="s">
        <v>51</v>
      </c>
      <c r="B12" s="27" t="s">
        <v>52</v>
      </c>
      <c r="C12" s="28" t="s">
        <v>53</v>
      </c>
      <c r="D12" s="27" t="s">
        <v>40</v>
      </c>
      <c r="E12" s="29" t="s">
        <v>54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33" t="s">
        <v>55</v>
      </c>
      <c r="B13" s="32" t="s">
        <v>56</v>
      </c>
      <c r="C13" s="31">
        <v>2</v>
      </c>
      <c r="D13" s="31" t="s">
        <v>36</v>
      </c>
      <c r="E13" s="32" t="s">
        <v>57</v>
      </c>
      <c r="F13" s="1"/>
      <c r="G13" s="1"/>
      <c r="I13" s="1"/>
      <c r="J13" s="1"/>
      <c r="K13" s="1"/>
      <c r="L13" s="1"/>
      <c r="M13" s="1"/>
      <c r="N13" s="1"/>
      <c r="O13" s="101">
        <v>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33" t="s">
        <v>58</v>
      </c>
      <c r="B14" s="30" t="s">
        <v>59</v>
      </c>
      <c r="C14" s="31">
        <v>2</v>
      </c>
      <c r="D14" s="31" t="s">
        <v>36</v>
      </c>
      <c r="E14" s="32" t="s">
        <v>60</v>
      </c>
      <c r="F14" s="1"/>
      <c r="G14" s="1"/>
      <c r="I14" s="1"/>
      <c r="J14" s="1"/>
      <c r="K14" s="1"/>
      <c r="L14" s="1"/>
      <c r="M14" s="1"/>
      <c r="N14" s="1"/>
      <c r="O14" s="101">
        <v>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33" t="s">
        <v>61</v>
      </c>
      <c r="B15" s="32" t="s">
        <v>62</v>
      </c>
      <c r="C15" s="31">
        <v>3</v>
      </c>
      <c r="D15" s="31" t="s">
        <v>36</v>
      </c>
      <c r="E15" s="32" t="s">
        <v>63</v>
      </c>
      <c r="F15" s="1"/>
      <c r="G15" s="1"/>
      <c r="I15" s="1"/>
      <c r="J15" s="1"/>
      <c r="K15" s="1"/>
      <c r="L15" s="1"/>
      <c r="M15" s="1"/>
      <c r="N15" s="1"/>
      <c r="O15" s="101">
        <v>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33" t="s">
        <v>64</v>
      </c>
      <c r="B16" s="32" t="s">
        <v>65</v>
      </c>
      <c r="C16" s="31">
        <v>2</v>
      </c>
      <c r="D16" s="31" t="s">
        <v>36</v>
      </c>
      <c r="E16" s="32" t="s">
        <v>66</v>
      </c>
      <c r="F16" s="1"/>
      <c r="G16" s="1"/>
      <c r="I16" s="1"/>
      <c r="J16" s="1"/>
      <c r="K16" s="1"/>
      <c r="L16" s="1"/>
      <c r="M16" s="1"/>
      <c r="N16" s="1"/>
      <c r="O16" s="101">
        <v>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33" t="s">
        <v>67</v>
      </c>
      <c r="B17" s="32" t="s">
        <v>68</v>
      </c>
      <c r="C17" s="31">
        <v>3</v>
      </c>
      <c r="D17" s="31" t="s">
        <v>36</v>
      </c>
      <c r="E17" s="32" t="s">
        <v>69</v>
      </c>
      <c r="F17" s="1"/>
      <c r="G17" s="1"/>
      <c r="I17" s="1"/>
      <c r="J17" s="1"/>
      <c r="K17" s="1"/>
      <c r="L17" s="1"/>
      <c r="M17" s="1"/>
      <c r="N17" s="1"/>
      <c r="O17" s="101"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33" t="s">
        <v>70</v>
      </c>
      <c r="B18" s="32" t="s">
        <v>71</v>
      </c>
      <c r="C18" s="31">
        <v>4</v>
      </c>
      <c r="D18" s="31" t="s">
        <v>37</v>
      </c>
      <c r="E18" s="32" t="s">
        <v>72</v>
      </c>
      <c r="F18" s="1"/>
      <c r="G18" s="1"/>
      <c r="H18" s="101"/>
      <c r="I18" s="1"/>
      <c r="J18" s="1"/>
      <c r="K18" s="1"/>
      <c r="L18" s="1"/>
      <c r="M18" s="1"/>
      <c r="N18" s="1"/>
      <c r="O18" s="101">
        <v>6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33" t="s">
        <v>73</v>
      </c>
      <c r="B19" s="32" t="s">
        <v>74</v>
      </c>
      <c r="C19" s="31">
        <v>3</v>
      </c>
      <c r="D19" s="31" t="s">
        <v>36</v>
      </c>
      <c r="E19" s="32" t="s">
        <v>75</v>
      </c>
      <c r="F19" s="1"/>
      <c r="G19" s="1"/>
      <c r="H19" s="101"/>
      <c r="I19" s="1"/>
      <c r="J19" s="1"/>
      <c r="K19" s="1"/>
      <c r="L19" s="1"/>
      <c r="M19" s="1"/>
      <c r="N19" s="1"/>
      <c r="O19" s="101">
        <v>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33" t="s">
        <v>76</v>
      </c>
      <c r="B20" s="32" t="s">
        <v>77</v>
      </c>
      <c r="C20" s="31">
        <v>3</v>
      </c>
      <c r="D20" s="31" t="s">
        <v>36</v>
      </c>
      <c r="E20" s="32" t="s">
        <v>78</v>
      </c>
      <c r="F20" s="1"/>
      <c r="G20" s="1"/>
      <c r="H20" s="101"/>
      <c r="I20" s="1"/>
      <c r="J20" s="1"/>
      <c r="K20" s="1"/>
      <c r="L20" s="1"/>
      <c r="M20" s="1"/>
      <c r="N20" s="1"/>
      <c r="O20" s="101">
        <v>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33" t="s">
        <v>79</v>
      </c>
      <c r="B21" s="32" t="s">
        <v>80</v>
      </c>
      <c r="C21" s="31">
        <v>3</v>
      </c>
      <c r="D21" s="31" t="s">
        <v>36</v>
      </c>
      <c r="E21" s="32" t="s">
        <v>81</v>
      </c>
      <c r="F21" s="1"/>
      <c r="G21" s="1"/>
      <c r="H21" s="101"/>
      <c r="I21" s="1"/>
      <c r="J21" s="1"/>
      <c r="K21" s="1"/>
      <c r="L21" s="1"/>
      <c r="M21" s="1"/>
      <c r="N21" s="1"/>
      <c r="O21" s="101">
        <v>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33" t="s">
        <v>82</v>
      </c>
      <c r="B22" s="32" t="s">
        <v>83</v>
      </c>
      <c r="C22" s="31">
        <v>3</v>
      </c>
      <c r="D22" s="31" t="s">
        <v>36</v>
      </c>
      <c r="E22" s="32" t="s">
        <v>84</v>
      </c>
      <c r="F22" s="1"/>
      <c r="G22" s="1"/>
      <c r="H22" s="101"/>
      <c r="I22" s="1"/>
      <c r="J22" s="1"/>
      <c r="K22" s="1"/>
      <c r="L22" s="1"/>
      <c r="M22" s="1"/>
      <c r="N22" s="1"/>
      <c r="O22" s="101">
        <v>10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33" t="s">
        <v>85</v>
      </c>
      <c r="B23" s="32" t="s">
        <v>86</v>
      </c>
      <c r="C23" s="31">
        <v>4</v>
      </c>
      <c r="D23" s="31" t="s">
        <v>37</v>
      </c>
      <c r="E23" s="32" t="s">
        <v>87</v>
      </c>
      <c r="F23" s="1"/>
      <c r="G23" s="1"/>
      <c r="H23" s="1"/>
      <c r="I23" s="1"/>
      <c r="J23" s="1"/>
      <c r="K23" s="1"/>
      <c r="L23" s="1"/>
      <c r="M23" s="1"/>
      <c r="N23" s="1"/>
      <c r="O23" s="101">
        <v>11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33" t="s">
        <v>88</v>
      </c>
      <c r="B24" s="32" t="s">
        <v>89</v>
      </c>
      <c r="C24" s="31">
        <v>4</v>
      </c>
      <c r="D24" s="31" t="s">
        <v>37</v>
      </c>
      <c r="E24" s="32" t="s">
        <v>90</v>
      </c>
      <c r="F24" s="1"/>
      <c r="G24" s="1"/>
      <c r="H24" s="1"/>
      <c r="I24" s="1"/>
      <c r="J24" s="1"/>
      <c r="K24" s="1"/>
      <c r="L24" s="1"/>
      <c r="M24" s="1"/>
      <c r="N24" s="1"/>
      <c r="O24" s="101">
        <v>12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33" t="s">
        <v>91</v>
      </c>
      <c r="B25" s="32" t="s">
        <v>92</v>
      </c>
      <c r="C25" s="31">
        <v>4</v>
      </c>
      <c r="D25" s="31" t="s">
        <v>37</v>
      </c>
      <c r="E25" s="32" t="s">
        <v>93</v>
      </c>
      <c r="F25" s="1"/>
      <c r="G25" s="1"/>
      <c r="H25" s="1"/>
      <c r="I25" s="1"/>
      <c r="J25" s="1"/>
      <c r="K25" s="1"/>
      <c r="L25" s="1"/>
      <c r="M25" s="1"/>
      <c r="N25" s="1"/>
      <c r="O25" s="101">
        <v>13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33" t="s">
        <v>94</v>
      </c>
      <c r="B26" s="32" t="s">
        <v>95</v>
      </c>
      <c r="C26" s="31">
        <v>5</v>
      </c>
      <c r="D26" s="31" t="s">
        <v>37</v>
      </c>
      <c r="E26" s="32" t="s">
        <v>96</v>
      </c>
      <c r="F26" s="1"/>
      <c r="G26" s="1"/>
      <c r="H26" s="1"/>
      <c r="I26" s="1"/>
      <c r="J26" s="1"/>
      <c r="K26" s="1"/>
      <c r="L26" s="1"/>
      <c r="M26" s="1"/>
      <c r="N26" s="1"/>
      <c r="O26" s="101">
        <v>14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33" t="s">
        <v>97</v>
      </c>
      <c r="B27" s="32" t="s">
        <v>98</v>
      </c>
      <c r="C27" s="31">
        <v>5</v>
      </c>
      <c r="D27" s="31" t="s">
        <v>37</v>
      </c>
      <c r="E27" s="32" t="s">
        <v>99</v>
      </c>
      <c r="F27" s="1"/>
      <c r="G27" s="1"/>
      <c r="H27" s="1"/>
      <c r="I27" s="1"/>
      <c r="J27" s="1"/>
      <c r="K27" s="1"/>
      <c r="L27" s="1"/>
      <c r="M27" s="1"/>
      <c r="N27" s="1"/>
      <c r="O27" s="101">
        <v>15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33" t="s">
        <v>100</v>
      </c>
      <c r="B28" s="32" t="s">
        <v>101</v>
      </c>
      <c r="C28" s="31">
        <v>3</v>
      </c>
      <c r="D28" s="31" t="s">
        <v>36</v>
      </c>
      <c r="E28" s="32" t="s">
        <v>102</v>
      </c>
      <c r="F28" s="1"/>
      <c r="G28" s="1"/>
      <c r="H28" s="1"/>
      <c r="I28" s="1"/>
      <c r="J28" s="1"/>
      <c r="K28" s="1"/>
      <c r="L28" s="1"/>
      <c r="M28" s="1"/>
      <c r="N28" s="1"/>
      <c r="O28" s="101">
        <v>16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33" t="s">
        <v>103</v>
      </c>
      <c r="B29" s="32" t="s">
        <v>104</v>
      </c>
      <c r="C29" s="31">
        <v>5</v>
      </c>
      <c r="D29" s="31" t="s">
        <v>37</v>
      </c>
      <c r="E29" s="32" t="s">
        <v>105</v>
      </c>
      <c r="F29" s="1"/>
      <c r="G29" s="1"/>
      <c r="H29" s="1"/>
      <c r="I29" s="1"/>
      <c r="J29" s="1"/>
      <c r="K29" s="1"/>
      <c r="L29" s="1"/>
      <c r="M29" s="1"/>
      <c r="N29" s="1"/>
      <c r="O29" s="101">
        <v>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33" t="s">
        <v>106</v>
      </c>
      <c r="B30" s="32" t="s">
        <v>107</v>
      </c>
      <c r="C30" s="31">
        <v>1</v>
      </c>
      <c r="D30" s="31" t="s">
        <v>35</v>
      </c>
      <c r="E30" s="32" t="s">
        <v>108</v>
      </c>
      <c r="F30" s="1"/>
      <c r="G30" s="1"/>
      <c r="H30" s="1"/>
      <c r="I30" s="1"/>
      <c r="J30" s="1"/>
      <c r="K30" s="1"/>
      <c r="L30" s="1"/>
      <c r="M30" s="1"/>
      <c r="N30" s="1"/>
      <c r="O30" s="101">
        <v>18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33" t="s">
        <v>109</v>
      </c>
      <c r="B31" s="32" t="s">
        <v>110</v>
      </c>
      <c r="C31" s="31">
        <v>4</v>
      </c>
      <c r="D31" s="31" t="s">
        <v>37</v>
      </c>
      <c r="E31" s="32" t="s">
        <v>111</v>
      </c>
      <c r="F31" s="1"/>
      <c r="G31" s="1"/>
      <c r="H31" s="1"/>
      <c r="I31" s="1"/>
      <c r="J31" s="1"/>
      <c r="K31" s="1"/>
      <c r="L31" s="1"/>
      <c r="M31" s="1"/>
      <c r="N31" s="1"/>
      <c r="O31" s="101">
        <v>19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33" t="s">
        <v>112</v>
      </c>
      <c r="B32" s="32" t="s">
        <v>113</v>
      </c>
      <c r="C32" s="31">
        <v>6</v>
      </c>
      <c r="D32" s="31" t="s">
        <v>37</v>
      </c>
      <c r="E32" s="32" t="s">
        <v>114</v>
      </c>
      <c r="F32" s="1"/>
      <c r="G32" s="1"/>
      <c r="H32" s="1"/>
      <c r="I32" s="1"/>
      <c r="J32" s="1"/>
      <c r="K32" s="1"/>
      <c r="L32" s="1"/>
      <c r="M32" s="1"/>
      <c r="N32" s="1"/>
      <c r="O32" s="101">
        <v>21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33" t="s">
        <v>115</v>
      </c>
      <c r="B33" s="32" t="s">
        <v>116</v>
      </c>
      <c r="C33" s="31">
        <v>6</v>
      </c>
      <c r="D33" s="31" t="s">
        <v>37</v>
      </c>
      <c r="E33" s="32" t="s">
        <v>117</v>
      </c>
      <c r="F33" s="1"/>
      <c r="G33" s="1"/>
      <c r="H33" s="1"/>
      <c r="I33" s="1"/>
      <c r="J33" s="1"/>
      <c r="K33" s="1"/>
      <c r="L33" s="1"/>
      <c r="M33" s="1"/>
      <c r="N33" s="1"/>
      <c r="O33" s="101">
        <v>22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33" t="s">
        <v>118</v>
      </c>
      <c r="B34" s="32" t="s">
        <v>119</v>
      </c>
      <c r="C34" s="31">
        <v>5</v>
      </c>
      <c r="D34" s="31" t="s">
        <v>37</v>
      </c>
      <c r="E34" s="32" t="s">
        <v>120</v>
      </c>
      <c r="F34" s="1"/>
      <c r="G34" s="1"/>
      <c r="H34" s="1"/>
      <c r="I34" s="1"/>
      <c r="J34" s="1"/>
      <c r="K34" s="1"/>
      <c r="L34" s="1"/>
      <c r="M34" s="1"/>
      <c r="N34" s="1"/>
      <c r="O34" s="101">
        <v>23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33"/>
      <c r="B35" s="32"/>
      <c r="C35" s="31"/>
      <c r="D35" s="31"/>
      <c r="E35" s="32"/>
      <c r="F35" s="1"/>
      <c r="G35" s="1"/>
      <c r="H35" s="1"/>
      <c r="I35" s="1"/>
      <c r="J35" s="1"/>
      <c r="K35" s="1"/>
      <c r="L35" s="1"/>
      <c r="M35" s="1"/>
      <c r="N35" s="1"/>
      <c r="O35" s="101">
        <v>24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33"/>
      <c r="B36" s="32"/>
      <c r="C36" s="31"/>
      <c r="D36" s="31"/>
      <c r="E36" s="32"/>
      <c r="F36" s="1"/>
      <c r="G36" s="1"/>
      <c r="H36" s="1"/>
      <c r="I36" s="1"/>
      <c r="J36" s="1"/>
      <c r="K36" s="1"/>
      <c r="L36" s="1"/>
      <c r="M36" s="1"/>
      <c r="N36" s="1"/>
      <c r="O36" s="101">
        <v>25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33"/>
      <c r="B37" s="32"/>
      <c r="C37" s="31"/>
      <c r="D37" s="31"/>
      <c r="E37" s="32"/>
      <c r="F37" s="1"/>
      <c r="G37" s="1"/>
      <c r="H37" s="1"/>
      <c r="I37" s="1"/>
      <c r="J37" s="1"/>
      <c r="K37" s="1"/>
      <c r="L37" s="1"/>
      <c r="M37" s="1"/>
      <c r="N37" s="1"/>
      <c r="O37" s="101">
        <v>26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33"/>
      <c r="B38" s="32"/>
      <c r="C38" s="31"/>
      <c r="D38" s="31"/>
      <c r="E38" s="32"/>
      <c r="F38" s="1"/>
      <c r="G38" s="1"/>
      <c r="H38" s="1"/>
      <c r="I38" s="1"/>
      <c r="J38" s="1"/>
      <c r="K38" s="1"/>
      <c r="L38" s="1"/>
      <c r="M38" s="1"/>
      <c r="N38" s="1"/>
      <c r="O38" s="101">
        <v>27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33"/>
      <c r="B39" s="32"/>
      <c r="C39" s="31"/>
      <c r="D39" s="31"/>
      <c r="E39" s="32"/>
      <c r="F39" s="1"/>
      <c r="G39" s="1"/>
      <c r="H39" s="1"/>
      <c r="I39" s="1"/>
      <c r="J39" s="1"/>
      <c r="K39" s="1"/>
      <c r="L39" s="1"/>
      <c r="M39" s="1"/>
      <c r="N39" s="1"/>
      <c r="O39" s="101">
        <v>28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35" t="s">
        <v>46</v>
      </c>
      <c r="B40" s="35">
        <f>SUBTOTAL(103,B13:B39)</f>
        <v>22</v>
      </c>
      <c r="C40" s="36"/>
      <c r="D40" s="38"/>
      <c r="E40" s="38"/>
      <c r="F40" s="1"/>
      <c r="G40" s="1"/>
      <c r="H40" s="1"/>
      <c r="I40" s="1"/>
      <c r="J40" s="1"/>
      <c r="K40" s="1"/>
      <c r="L40" s="1"/>
      <c r="M40" s="1"/>
      <c r="N40" s="1"/>
      <c r="O40" s="101">
        <v>29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01">
        <v>30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1">
        <v>31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01">
        <v>32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01">
        <v>33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01">
        <v>34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01">
        <v>35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01">
        <v>36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01">
        <v>37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01">
        <v>38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01">
        <v>39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01">
        <v>40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01">
        <v>41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01">
        <v>42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01">
        <v>43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01">
        <v>44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01">
        <v>45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01">
        <v>46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01">
        <v>47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01">
        <v>48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01">
        <v>49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01">
        <v>50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01">
        <v>51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01">
        <v>52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01">
        <v>53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01">
        <v>54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01">
        <v>55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01">
        <v>56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01">
        <v>57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01">
        <v>58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01">
        <v>59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01">
        <v>60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01">
        <v>61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01">
        <v>62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01">
        <v>63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01">
        <v>64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1">
        <v>65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01">
        <v>66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01">
        <v>67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01">
        <v>68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01">
        <v>69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01">
        <v>70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01">
        <v>71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01">
        <v>72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01">
        <v>73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01">
        <v>74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01">
        <v>75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01">
        <v>76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01">
        <v>77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01">
        <v>78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01">
        <v>79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01">
        <v>80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01">
        <v>81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01">
        <v>82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01">
        <v>83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01">
        <v>84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01">
        <v>85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01">
        <v>86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01">
        <v>87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01">
        <v>88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01">
        <v>89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01">
        <v>90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01">
        <v>91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01">
        <v>92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01">
        <v>93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01">
        <v>94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01">
        <v>95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01">
        <v>96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01">
        <v>97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01">
        <v>98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01">
        <v>99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01">
        <v>100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01">
        <v>101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01">
        <v>102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1">
        <v>103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01">
        <v>104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01">
        <v>105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01">
        <v>106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01">
        <v>107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01">
        <v>108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01">
        <v>109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01">
        <v>110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01">
        <v>111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01">
        <v>112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01">
        <v>113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01">
        <v>114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01">
        <v>115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01">
        <v>116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01">
        <v>117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01">
        <v>118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01">
        <v>119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01">
        <v>120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01">
        <v>121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01">
        <v>122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01">
        <v>123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01">
        <v>124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01">
        <v>125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01">
        <v>126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01">
        <v>127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01">
        <v>128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01">
        <v>129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01">
        <v>130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01">
        <v>131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01">
        <v>132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01">
        <v>133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01">
        <v>134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01">
        <v>135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01">
        <v>136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01">
        <v>137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01">
        <v>138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01">
        <v>139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01">
        <v>140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01">
        <v>141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01">
        <v>142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01">
        <v>143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01">
        <v>144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01">
        <v>145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01">
        <v>146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01">
        <v>147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01">
        <v>148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01">
        <v>149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01">
        <v>150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01">
        <v>151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01">
        <v>152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01">
        <v>153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01">
        <v>154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01">
        <v>155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01">
        <v>156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01">
        <v>157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01">
        <v>158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01">
        <v>159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01">
        <v>160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01">
        <v>161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01">
        <v>162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01">
        <v>163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01">
        <v>164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01">
        <v>165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01">
        <v>166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01">
        <v>167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01">
        <v>168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01">
        <v>169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01">
        <v>170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01">
        <v>171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01">
        <v>172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01">
        <v>173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01">
        <v>174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01">
        <v>175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01">
        <v>176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01">
        <v>177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01">
        <v>178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01">
        <v>179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01">
        <v>180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01">
        <v>181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01">
        <v>182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01">
        <v>183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01">
        <v>184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01">
        <v>185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01">
        <v>186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01">
        <v>187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01">
        <v>188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01">
        <v>189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01">
        <v>190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01">
        <v>191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01">
        <v>192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01">
        <v>193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01">
        <v>194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01">
        <v>195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01">
        <v>196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01">
        <v>197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01">
        <v>198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01">
        <v>199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01">
        <v>200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01">
        <v>201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01">
        <v>202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01">
        <v>203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01">
        <v>204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01">
        <v>205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01">
        <v>206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01">
        <v>207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01">
        <v>208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01">
        <v>209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01">
        <v>210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01">
        <v>211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01">
        <v>212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01">
        <v>213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01">
        <v>214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01">
        <v>215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01">
        <v>216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01">
        <v>217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01">
        <v>218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01">
        <v>219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01">
        <v>220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01">
        <v>221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01">
        <v>222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01">
        <v>223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01">
        <v>224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01">
        <v>225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01">
        <v>226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01">
        <v>227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01">
        <v>228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01">
        <v>229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01">
        <v>230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01">
        <v>231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01">
        <v>232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01">
        <v>233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01">
        <v>234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01">
        <v>235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01">
        <v>236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01">
        <v>237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01">
        <v>238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01">
        <v>239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01">
        <v>240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01">
        <v>241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01">
        <v>242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01">
        <v>243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01">
        <v>244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01">
        <v>245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01">
        <v>246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01">
        <v>247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01">
        <v>248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01">
        <v>249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01">
        <v>250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01">
        <v>251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01">
        <v>252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01">
        <v>253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01">
        <v>254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01">
        <v>255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01">
        <v>256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01">
        <v>257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01">
        <v>258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01">
        <v>259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01">
        <v>260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01">
        <v>261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01">
        <v>262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01">
        <v>263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01">
        <v>264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01">
        <v>265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01">
        <v>266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01">
        <v>267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01">
        <v>268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01">
        <v>269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01">
        <v>270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01">
        <v>271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01">
        <v>272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01">
        <v>273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01">
        <v>274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01">
        <v>275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01">
        <v>276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01">
        <v>277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01">
        <v>278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01">
        <v>279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01">
        <v>280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01">
        <v>281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01">
        <v>282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01">
        <v>283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01">
        <v>284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01">
        <v>285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01">
        <v>286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01">
        <v>287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01">
        <v>288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01">
        <v>289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01">
        <v>290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01">
        <v>291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01">
        <v>292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01">
        <v>293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01">
        <v>294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01">
        <v>295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01">
        <v>296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01">
        <v>297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01">
        <v>298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01">
        <v>299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01">
        <v>300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01">
        <v>301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01">
        <v>302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01">
        <v>303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01">
        <v>304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01">
        <v>305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01">
        <v>306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01">
        <v>307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01">
        <v>308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01">
        <v>309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01">
        <v>310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01">
        <v>311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01">
        <v>312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01">
        <v>313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01">
        <v>314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01">
        <v>315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01">
        <v>316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01">
        <v>317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01">
        <v>318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01">
        <v>319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01">
        <v>320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01">
        <v>321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01">
        <v>322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01">
        <v>323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01">
        <v>324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01">
        <v>325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01">
        <v>326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01">
        <v>327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01">
        <v>328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01">
        <v>329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01">
        <v>330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01">
        <v>331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01">
        <v>332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01">
        <v>333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01">
        <v>334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01">
        <v>335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01">
        <v>336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01">
        <v>337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01">
        <v>338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01">
        <v>339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01">
        <v>340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01">
        <v>341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01">
        <v>342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01">
        <v>343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01">
        <v>344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01">
        <v>345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01">
        <v>346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01">
        <v>347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01">
        <v>348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01">
        <v>349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01">
        <v>350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01">
        <v>351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01">
        <v>352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01">
        <v>353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01">
        <v>354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01">
        <v>355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01">
        <v>356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01">
        <v>357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01">
        <v>358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01">
        <v>359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01">
        <v>360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01">
        <v>361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01">
        <v>362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01">
        <v>363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01">
        <v>364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01">
        <v>365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01">
        <v>366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01">
        <v>367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01">
        <v>368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01">
        <v>369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01">
        <v>370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01">
        <v>371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01">
        <v>372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01">
        <v>373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01">
        <v>374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01">
        <v>375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01">
        <v>376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01">
        <v>377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01">
        <v>378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01">
        <v>379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01">
        <v>380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01">
        <v>381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01">
        <v>382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01">
        <v>383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01">
        <v>384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01">
        <v>385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01">
        <v>386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01">
        <v>387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01">
        <v>388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01">
        <v>389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01">
        <v>390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01">
        <v>391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01">
        <v>392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01">
        <v>393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01">
        <v>394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01">
        <v>395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01">
        <v>396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01">
        <v>397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01">
        <v>398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01">
        <v>399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01">
        <v>400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01">
        <v>401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01">
        <v>402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01">
        <v>403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01">
        <v>404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01">
        <v>405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01">
        <v>406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01">
        <v>407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01">
        <v>408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01">
        <v>409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01">
        <v>410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01">
        <v>411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01">
        <v>412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01">
        <v>413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01">
        <v>414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01">
        <v>415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01">
        <v>416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01">
        <v>417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01">
        <v>418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01">
        <v>419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01">
        <v>420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01">
        <v>421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01">
        <v>422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01">
        <v>423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01">
        <v>424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01">
        <v>425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01">
        <v>426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01">
        <v>427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01">
        <v>428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01">
        <v>429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01">
        <v>430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01">
        <v>431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01">
        <v>432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01">
        <v>433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01">
        <v>434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01">
        <v>435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01">
        <v>436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01">
        <v>437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01">
        <v>438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01">
        <v>439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01">
        <v>440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01">
        <v>441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01">
        <v>442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01">
        <v>443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01">
        <v>444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01">
        <v>445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01">
        <v>446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01">
        <v>447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01">
        <v>448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01">
        <v>449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01">
        <v>450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01">
        <v>451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01">
        <v>452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01">
        <v>453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01">
        <v>454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01">
        <v>455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01">
        <v>456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01">
        <v>457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01">
        <v>458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01">
        <v>459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01">
        <v>460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01">
        <v>461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01">
        <v>462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01">
        <v>463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01">
        <v>464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01">
        <v>465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01">
        <v>466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01">
        <v>467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01">
        <v>468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01">
        <v>469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01">
        <v>470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01">
        <v>471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01">
        <v>472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01">
        <v>473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01">
        <v>474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01">
        <v>475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01">
        <v>476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01">
        <v>477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01">
        <v>478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01">
        <v>479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01">
        <v>480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01">
        <v>481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01">
        <v>482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01">
        <v>483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01">
        <v>484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01">
        <v>485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01">
        <v>486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01">
        <v>487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01">
        <v>488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01">
        <v>489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01">
        <v>490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01">
        <v>491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01">
        <v>492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01">
        <v>493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01">
        <v>494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01">
        <v>495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01">
        <v>496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01">
        <v>497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01">
        <v>498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01">
        <v>499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01">
        <v>500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01">
        <v>501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01">
        <v>502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01">
        <v>503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01">
        <v>504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01">
        <v>505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01">
        <v>506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01">
        <v>507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01">
        <v>508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01">
        <v>509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01">
        <v>510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01">
        <v>511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01">
        <v>512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01">
        <v>513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01">
        <v>514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01">
        <v>515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01">
        <v>516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01">
        <v>517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01">
        <v>518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01">
        <v>519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01">
        <v>520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01">
        <v>521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01">
        <v>522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01">
        <v>523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01">
        <v>524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01">
        <v>525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01">
        <v>526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01">
        <v>527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01">
        <v>528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01">
        <v>529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01">
        <v>530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01">
        <v>531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01">
        <v>532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01">
        <v>533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01">
        <v>534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01">
        <v>535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01">
        <v>536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01">
        <v>537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01">
        <v>538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01">
        <v>539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01">
        <v>540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01">
        <v>541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01">
        <v>542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01">
        <v>543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01">
        <v>544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01">
        <v>545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01">
        <v>546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01">
        <v>547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01">
        <v>548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01">
        <v>549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01">
        <v>550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01">
        <v>551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01">
        <v>552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01">
        <v>553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01">
        <v>554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01">
        <v>555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01">
        <v>556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01">
        <v>557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01">
        <v>558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01">
        <v>559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01">
        <v>560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01">
        <v>561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01">
        <v>562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01">
        <v>563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01">
        <v>564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01">
        <v>565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01">
        <v>566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01">
        <v>567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01">
        <v>568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01">
        <v>569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01">
        <v>570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01">
        <v>571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01">
        <v>572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01">
        <v>573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01">
        <v>574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01">
        <v>575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01">
        <v>576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01">
        <v>577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01">
        <v>578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01">
        <v>579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01">
        <v>580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01">
        <v>581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01">
        <v>582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01">
        <v>583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01">
        <v>584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01">
        <v>585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01">
        <v>586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01">
        <v>587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01">
        <v>588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01">
        <v>589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01">
        <v>590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01">
        <v>591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01">
        <v>592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01">
        <v>593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01">
        <v>594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01">
        <v>595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01">
        <v>596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01">
        <v>597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01">
        <v>598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01">
        <v>599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01">
        <v>600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01">
        <v>601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01">
        <v>602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01">
        <v>603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01">
        <v>604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01">
        <v>605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01">
        <v>606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01">
        <v>607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01">
        <v>608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01">
        <v>609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01">
        <v>610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01">
        <v>611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01">
        <v>612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01">
        <v>613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01">
        <v>614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01">
        <v>615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01">
        <v>616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01">
        <v>617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01">
        <v>618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01">
        <v>619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01">
        <v>620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01">
        <v>621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01">
        <v>622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01">
        <v>623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01">
        <v>624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01">
        <v>625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01">
        <v>626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01">
        <v>627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01">
        <v>628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01">
        <v>629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01">
        <v>630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01">
        <v>631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01">
        <v>632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01">
        <v>633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01">
        <v>634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01">
        <v>635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01">
        <v>636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01">
        <v>637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01">
        <v>638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01">
        <v>639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01">
        <v>640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01">
        <v>641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01">
        <v>642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01">
        <v>643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01">
        <v>644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01">
        <v>645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01">
        <v>646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01">
        <v>647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01">
        <v>648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01">
        <v>649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01">
        <v>650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01">
        <v>651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01">
        <v>652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01">
        <v>653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01">
        <v>654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01">
        <v>655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01">
        <v>656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01">
        <v>657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01">
        <v>658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01">
        <v>659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01">
        <v>660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01">
        <v>661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01">
        <v>662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01">
        <v>663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01">
        <v>664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01">
        <v>665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01">
        <v>666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01">
        <v>667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01">
        <v>668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01">
        <v>669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01">
        <v>670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01">
        <v>671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01">
        <v>672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01">
        <v>673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01">
        <v>674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01">
        <v>675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01">
        <v>676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01">
        <v>677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01">
        <v>678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01">
        <v>679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01">
        <v>680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01">
        <v>681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01">
        <v>682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01">
        <v>683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01">
        <v>684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01">
        <v>685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01">
        <v>686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01">
        <v>687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01">
        <v>688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01">
        <v>689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01">
        <v>690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01">
        <v>691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01">
        <v>692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01">
        <v>693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01">
        <v>694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01">
        <v>695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01">
        <v>696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01">
        <v>697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01">
        <v>698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01">
        <v>699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01">
        <v>700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01">
        <v>701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01">
        <v>702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01">
        <v>703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01">
        <v>704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01">
        <v>705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01">
        <v>706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01">
        <v>707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01">
        <v>708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01">
        <v>709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01">
        <v>710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01">
        <v>711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01">
        <v>712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01">
        <v>713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01">
        <v>714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01">
        <v>715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01">
        <v>716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01">
        <v>717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01">
        <v>718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01">
        <v>719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01">
        <v>720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01">
        <v>721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01">
        <v>722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01">
        <v>723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01">
        <v>724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01">
        <v>725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01">
        <v>726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01">
        <v>727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01">
        <v>728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01">
        <v>729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01">
        <v>730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01">
        <v>731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01">
        <v>732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01">
        <v>733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01">
        <v>734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01">
        <v>735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01">
        <v>736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01">
        <v>737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01">
        <v>738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01">
        <v>739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01">
        <v>740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01">
        <v>741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01">
        <v>742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01">
        <v>743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01">
        <v>744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01">
        <v>745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01">
        <v>746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01">
        <v>747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01">
        <v>748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01">
        <v>749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01">
        <v>750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01">
        <v>751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01">
        <v>752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01">
        <v>753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01">
        <v>754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01">
        <v>755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01">
        <v>756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01">
        <v>757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01">
        <v>758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01">
        <v>759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01">
        <v>760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01">
        <v>761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01">
        <v>762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01">
        <v>763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01">
        <v>764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01">
        <v>765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01">
        <v>766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01">
        <v>767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01">
        <v>768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01">
        <v>769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01">
        <v>770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01">
        <v>771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01">
        <v>772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01">
        <v>773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01">
        <v>774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01">
        <v>775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01">
        <v>776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01">
        <v>777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01">
        <v>778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01">
        <v>779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01">
        <v>780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01">
        <v>781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01">
        <v>782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01">
        <v>783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01">
        <v>784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01">
        <v>785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01">
        <v>786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01">
        <v>787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01">
        <v>788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01">
        <v>789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01">
        <v>790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01">
        <v>791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01">
        <v>792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01">
        <v>793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01">
        <v>794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01">
        <v>795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01">
        <v>796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01">
        <v>797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01">
        <v>798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01">
        <v>799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01">
        <v>800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01">
        <v>801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01">
        <v>802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01">
        <v>803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01">
        <v>804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01">
        <v>805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01">
        <v>806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01">
        <v>807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01">
        <v>808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01">
        <v>809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01">
        <v>810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01">
        <v>811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01">
        <v>812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01">
        <v>813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01">
        <v>814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01">
        <v>815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01">
        <v>816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01">
        <v>817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01">
        <v>818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01">
        <v>819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01">
        <v>820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01">
        <v>821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01">
        <v>822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01">
        <v>823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01">
        <v>824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01">
        <v>825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01">
        <v>826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01">
        <v>827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01">
        <v>828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01">
        <v>829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01">
        <v>830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01">
        <v>831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01">
        <v>832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01">
        <v>833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01">
        <v>834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01">
        <v>835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01">
        <v>836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01">
        <v>837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01">
        <v>838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01">
        <v>839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01">
        <v>840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01">
        <v>841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01">
        <v>842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01">
        <v>843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01">
        <v>844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01">
        <v>845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01">
        <v>846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01">
        <v>847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01">
        <v>848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01">
        <v>849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01">
        <v>850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01">
        <v>851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01">
        <v>852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01">
        <v>853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01">
        <v>854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01">
        <v>855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01">
        <v>856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01">
        <v>857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01">
        <v>858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01">
        <v>859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01">
        <v>860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01">
        <v>861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01">
        <v>862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01">
        <v>863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01">
        <v>864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01">
        <v>865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01">
        <v>866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01">
        <v>867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01">
        <v>868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01">
        <v>869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01">
        <v>870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01">
        <v>871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01">
        <v>872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01">
        <v>873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01">
        <v>874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01">
        <v>875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01">
        <v>876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01">
        <v>877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01">
        <v>878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01">
        <v>879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01">
        <v>880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01">
        <v>881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01">
        <v>882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01">
        <v>883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01">
        <v>884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01">
        <v>885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01">
        <v>886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01">
        <v>887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01">
        <v>888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01">
        <v>889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01">
        <v>890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01">
        <v>891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01">
        <v>892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01">
        <v>893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01">
        <v>894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01">
        <v>895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01">
        <v>896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01">
        <v>897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01">
        <v>898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01">
        <v>899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01">
        <v>900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01">
        <v>901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01">
        <v>902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01">
        <v>903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01">
        <v>904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01">
        <v>905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01">
        <v>906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01">
        <v>907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01">
        <v>908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01">
        <v>909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01">
        <v>910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01">
        <v>911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01">
        <v>912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01">
        <v>913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01">
        <v>914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01">
        <v>915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01">
        <v>916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01">
        <v>917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01">
        <v>918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01">
        <v>919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01">
        <v>920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01">
        <v>921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01">
        <v>922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01">
        <v>923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01">
        <v>924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01">
        <v>925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01">
        <v>926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01">
        <v>927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01">
        <v>928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01">
        <v>929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01">
        <v>930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01">
        <v>931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01">
        <v>932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01">
        <v>933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01">
        <v>934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01">
        <v>935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01">
        <v>936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01">
        <v>937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01">
        <v>938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01">
        <v>939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01">
        <v>940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01">
        <v>941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01">
        <v>942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01">
        <v>943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01">
        <v>944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01">
        <v>945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01">
        <v>946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01">
        <v>947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01">
        <v>948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01">
        <v>949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01">
        <v>950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01">
        <v>951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01">
        <v>952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01">
        <v>953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01">
        <v>954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01">
        <v>955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01">
        <v>956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01">
        <v>957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01">
        <v>958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01">
        <v>959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01">
        <v>960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01">
        <v>961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01">
        <v>962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01">
        <v>963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01">
        <v>964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01">
        <v>965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01">
        <v>966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01">
        <v>967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01">
        <v>968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01">
        <v>969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01">
        <v>970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01">
        <v>971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01">
        <v>972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01">
        <v>973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01">
        <v>974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01">
        <v>975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01">
        <v>976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01">
        <v>977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01">
        <v>978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01">
        <v>979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01">
        <v>980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01">
        <v>981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01">
        <v>982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01">
        <v>983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01">
        <v>984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01">
        <v>985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01">
        <v>986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01">
        <v>987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01">
        <v>988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01">
        <v>989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01">
        <v>990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01">
        <v>991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01">
        <v>992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01">
        <v>993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01">
        <v>994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01">
        <v>995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01">
        <v>996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01">
        <v>997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01">
        <v>998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01">
        <v>999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B2:D2"/>
    <mergeCell ref="A11:C11"/>
  </mergeCells>
  <dataValidations count="2">
    <dataValidation type="list" allowBlank="1" showErrorMessage="1" sqref="D13:D39" xr:uid="{00000000-0002-0000-0200-000000000000}">
      <formula1>$B$7:$B$9</formula1>
    </dataValidation>
    <dataValidation type="custom" allowBlank="1" showErrorMessage="1" sqref="B13 B15:B39" xr:uid="{00000000-0002-0000-0200-000001000000}">
      <formula1>AND(GTE(LEN(B13),MIN((1),(100))),LTE(LEN(B13),MAX((1),(100))))</formula1>
    </dataValidation>
  </dataValidations>
  <pageMargins left="0.78749999999999998" right="0.78749999999999998" top="0.98402777777777795" bottom="0.9840277777777779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81" workbookViewId="0">
      <selection activeCell="I34" sqref="I34"/>
    </sheetView>
  </sheetViews>
  <sheetFormatPr defaultColWidth="14.42578125" defaultRowHeight="15" customHeight="1"/>
  <cols>
    <col min="1" max="2" width="9.140625" customWidth="1"/>
    <col min="3" max="3" width="40.42578125" customWidth="1"/>
    <col min="4" max="4" width="5.28515625" customWidth="1"/>
    <col min="5" max="5" width="10.42578125" customWidth="1"/>
    <col min="6" max="6" width="9.140625" customWidth="1"/>
    <col min="7" max="7" width="10" customWidth="1"/>
    <col min="8" max="13" width="9.140625" customWidth="1"/>
    <col min="14" max="26" width="8.7109375" customWidth="1"/>
  </cols>
  <sheetData>
    <row r="1" spans="1:26" ht="12.75" customHeight="1">
      <c r="A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spans="1:26" ht="12.75" customHeight="1">
      <c r="A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3" spans="1:26" ht="12.75" customHeight="1">
      <c r="A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spans="1:26" ht="12.75" customHeight="1">
      <c r="A4" s="101"/>
      <c r="B4" s="114" t="s">
        <v>121</v>
      </c>
      <c r="C4" s="115"/>
      <c r="D4" s="115"/>
      <c r="E4" s="115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spans="1:26" ht="12.75" customHeight="1">
      <c r="A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spans="1:26" ht="12.75" customHeight="1">
      <c r="A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spans="1:26" ht="12.75" customHeight="1">
      <c r="A7" s="101"/>
      <c r="B7" s="122" t="s">
        <v>122</v>
      </c>
      <c r="C7" s="110"/>
      <c r="D7" s="110"/>
      <c r="E7" s="11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spans="1:26" ht="12.75" customHeight="1">
      <c r="A8" s="101"/>
      <c r="B8" s="46" t="s">
        <v>51</v>
      </c>
      <c r="C8" s="48" t="s">
        <v>123</v>
      </c>
      <c r="D8" s="48" t="s">
        <v>33</v>
      </c>
      <c r="E8" s="48" t="s">
        <v>124</v>
      </c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spans="1:26" ht="12.75" customHeight="1">
      <c r="A9" s="101"/>
      <c r="B9" s="22" t="s">
        <v>125</v>
      </c>
      <c r="C9" s="23" t="s">
        <v>126</v>
      </c>
      <c r="D9" s="22">
        <v>2</v>
      </c>
      <c r="E9" s="22">
        <v>0</v>
      </c>
      <c r="H9" s="101"/>
      <c r="I9" s="119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spans="1:26" ht="12.75" customHeight="1">
      <c r="A10" s="101"/>
      <c r="B10" s="22" t="s">
        <v>127</v>
      </c>
      <c r="C10" s="23" t="s">
        <v>128</v>
      </c>
      <c r="D10" s="22">
        <v>1</v>
      </c>
      <c r="E10" s="22">
        <v>2</v>
      </c>
      <c r="H10" s="101"/>
      <c r="I10" s="119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</row>
    <row r="11" spans="1:26" ht="12.75" customHeight="1">
      <c r="A11" s="101"/>
      <c r="B11" s="22" t="s">
        <v>129</v>
      </c>
      <c r="C11" s="23" t="s">
        <v>130</v>
      </c>
      <c r="D11" s="22">
        <v>1</v>
      </c>
      <c r="E11" s="22">
        <v>2</v>
      </c>
      <c r="H11" s="101"/>
      <c r="I11" s="119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spans="1:26" ht="12.75" customHeight="1">
      <c r="A12" s="101"/>
      <c r="B12" s="22" t="s">
        <v>131</v>
      </c>
      <c r="C12" s="23" t="s">
        <v>132</v>
      </c>
      <c r="D12" s="22">
        <v>1</v>
      </c>
      <c r="E12" s="22">
        <v>0</v>
      </c>
      <c r="H12" s="101"/>
      <c r="I12" s="119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</row>
    <row r="13" spans="1:26" ht="12.75" customHeight="1">
      <c r="A13" s="101"/>
      <c r="B13" s="22" t="s">
        <v>133</v>
      </c>
      <c r="C13" s="23" t="s">
        <v>134</v>
      </c>
      <c r="D13" s="22">
        <v>1</v>
      </c>
      <c r="E13" s="22">
        <v>2</v>
      </c>
      <c r="H13" s="101"/>
      <c r="I13" s="119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spans="1:26" ht="12.75" customHeight="1">
      <c r="A14" s="101"/>
      <c r="B14" s="22" t="s">
        <v>135</v>
      </c>
      <c r="C14" s="23" t="s">
        <v>136</v>
      </c>
      <c r="D14" s="22">
        <v>0.5</v>
      </c>
      <c r="E14" s="22">
        <v>5</v>
      </c>
      <c r="H14" s="101"/>
      <c r="I14" s="119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</row>
    <row r="15" spans="1:26" ht="12.75" customHeight="1">
      <c r="A15" s="101"/>
      <c r="B15" s="22" t="s">
        <v>137</v>
      </c>
      <c r="C15" s="23" t="s">
        <v>138</v>
      </c>
      <c r="D15" s="22">
        <v>0.5</v>
      </c>
      <c r="E15" s="22">
        <v>4</v>
      </c>
      <c r="H15" s="101"/>
      <c r="I15" s="119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spans="1:26" ht="12.75" customHeight="1">
      <c r="A16" s="101"/>
      <c r="B16" s="22" t="s">
        <v>139</v>
      </c>
      <c r="C16" s="23" t="s">
        <v>140</v>
      </c>
      <c r="D16" s="22">
        <v>2</v>
      </c>
      <c r="E16" s="22">
        <v>1</v>
      </c>
      <c r="H16" s="101"/>
      <c r="I16" s="119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</row>
    <row r="17" spans="1:26" ht="12.75" customHeight="1">
      <c r="A17" s="101"/>
      <c r="B17" s="22" t="s">
        <v>141</v>
      </c>
      <c r="C17" s="23" t="s">
        <v>142</v>
      </c>
      <c r="D17" s="22">
        <v>1</v>
      </c>
      <c r="E17" s="22">
        <v>4</v>
      </c>
      <c r="H17" s="101"/>
      <c r="I17" s="119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spans="1:26" ht="12.75" customHeight="1">
      <c r="A18" s="101"/>
      <c r="B18" s="22" t="s">
        <v>143</v>
      </c>
      <c r="C18" s="23" t="s">
        <v>144</v>
      </c>
      <c r="D18" s="22">
        <v>1</v>
      </c>
      <c r="E18" s="22">
        <v>0</v>
      </c>
      <c r="H18" s="101"/>
      <c r="I18" s="119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 spans="1:26" ht="12.75" customHeight="1">
      <c r="A19" s="101"/>
      <c r="B19" s="22" t="s">
        <v>145</v>
      </c>
      <c r="C19" s="23" t="s">
        <v>146</v>
      </c>
      <c r="D19" s="22">
        <v>1</v>
      </c>
      <c r="E19" s="22">
        <v>2</v>
      </c>
      <c r="H19" s="101"/>
      <c r="I19" s="119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spans="1:26" ht="12.75" customHeight="1">
      <c r="A20" s="101"/>
      <c r="B20" s="22" t="s">
        <v>147</v>
      </c>
      <c r="C20" s="23" t="s">
        <v>148</v>
      </c>
      <c r="D20" s="22">
        <v>1</v>
      </c>
      <c r="E20" s="22">
        <v>0</v>
      </c>
      <c r="H20" s="101"/>
      <c r="I20" s="119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</row>
    <row r="21" spans="1:26" ht="12.75" customHeight="1">
      <c r="A21" s="101"/>
      <c r="B21" s="22" t="s">
        <v>149</v>
      </c>
      <c r="C21" s="23" t="s">
        <v>150</v>
      </c>
      <c r="D21" s="22">
        <v>1</v>
      </c>
      <c r="E21" s="22">
        <v>1</v>
      </c>
      <c r="H21" s="101"/>
      <c r="I21" s="119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ht="12.75" customHeight="1">
      <c r="A22" s="101"/>
      <c r="B22" s="123" t="s">
        <v>151</v>
      </c>
      <c r="C22" s="110"/>
      <c r="D22" s="111"/>
      <c r="E22" s="58">
        <f>0.6+(0.01*SUM(D9*E9,D10*E10,D11*E11,D12*E12,D13*E13,D14*E14,D15*E15,D16*E16,D17*E17,D18*E18,D19*E19,D20*E20,D21*E21))</f>
        <v>0.79499999999999993</v>
      </c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 spans="1:26" ht="12.75" customHeight="1">
      <c r="A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ht="12.75" customHeight="1">
      <c r="A24" s="101"/>
      <c r="H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ht="12.75" customHeight="1">
      <c r="A25" s="101"/>
      <c r="H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ht="12.75" customHeight="1">
      <c r="A26" s="101"/>
      <c r="B26" s="122" t="s">
        <v>152</v>
      </c>
      <c r="C26" s="110"/>
      <c r="D26" s="110"/>
      <c r="E26" s="110"/>
      <c r="F26" s="59"/>
      <c r="G26" s="60"/>
      <c r="H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spans="1:26" ht="12.75" customHeight="1">
      <c r="A27" s="101"/>
      <c r="B27" s="61" t="s">
        <v>51</v>
      </c>
      <c r="C27" s="76" t="s">
        <v>123</v>
      </c>
      <c r="D27" s="104"/>
      <c r="E27" s="105"/>
      <c r="F27" s="61" t="s">
        <v>33</v>
      </c>
      <c r="G27" s="61" t="s">
        <v>124</v>
      </c>
      <c r="H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spans="1:26" ht="12.75" customHeight="1">
      <c r="A28" s="101"/>
      <c r="B28" s="22" t="s">
        <v>153</v>
      </c>
      <c r="C28" s="124" t="s">
        <v>154</v>
      </c>
      <c r="D28" s="110"/>
      <c r="E28" s="111"/>
      <c r="F28" s="22">
        <v>1.5</v>
      </c>
      <c r="G28" s="22">
        <v>1</v>
      </c>
      <c r="H28" s="101"/>
      <c r="I28" s="119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</row>
    <row r="29" spans="1:26" ht="12.75" customHeight="1">
      <c r="A29" s="101"/>
      <c r="B29" s="22" t="s">
        <v>155</v>
      </c>
      <c r="C29" s="124" t="s">
        <v>156</v>
      </c>
      <c r="D29" s="110"/>
      <c r="E29" s="111"/>
      <c r="F29" s="22">
        <v>0.5</v>
      </c>
      <c r="G29" s="22">
        <v>0</v>
      </c>
      <c r="H29" s="101"/>
      <c r="I29" s="119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ht="12.75" customHeight="1">
      <c r="A30" s="101"/>
      <c r="B30" s="22" t="s">
        <v>157</v>
      </c>
      <c r="C30" s="124" t="s">
        <v>158</v>
      </c>
      <c r="D30" s="110"/>
      <c r="E30" s="111"/>
      <c r="F30" s="22">
        <v>1</v>
      </c>
      <c r="G30" s="22">
        <v>1</v>
      </c>
      <c r="H30" s="101"/>
      <c r="I30" s="119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ht="12.75" customHeight="1">
      <c r="A31" s="101"/>
      <c r="B31" s="22" t="s">
        <v>159</v>
      </c>
      <c r="C31" s="124" t="s">
        <v>160</v>
      </c>
      <c r="D31" s="110"/>
      <c r="E31" s="111"/>
      <c r="F31" s="22">
        <v>0.5</v>
      </c>
      <c r="G31" s="22">
        <v>1</v>
      </c>
      <c r="H31" s="101"/>
      <c r="I31" s="119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spans="1:26" ht="12.75" customHeight="1">
      <c r="A32" s="101"/>
      <c r="B32" s="22" t="s">
        <v>161</v>
      </c>
      <c r="C32" s="124" t="s">
        <v>162</v>
      </c>
      <c r="D32" s="110"/>
      <c r="E32" s="111"/>
      <c r="F32" s="22">
        <v>1</v>
      </c>
      <c r="G32" s="22">
        <v>3</v>
      </c>
      <c r="H32" s="101"/>
      <c r="I32" s="119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ht="12.75" customHeight="1">
      <c r="A33" s="101"/>
      <c r="B33" s="22" t="s">
        <v>163</v>
      </c>
      <c r="C33" s="124" t="s">
        <v>164</v>
      </c>
      <c r="D33" s="110"/>
      <c r="E33" s="111"/>
      <c r="F33" s="22">
        <v>2</v>
      </c>
      <c r="G33" s="22">
        <v>4</v>
      </c>
      <c r="H33" s="101"/>
      <c r="I33" s="119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ht="12.75" customHeight="1">
      <c r="A34" s="101"/>
      <c r="B34" s="22" t="s">
        <v>165</v>
      </c>
      <c r="C34" s="124" t="s">
        <v>166</v>
      </c>
      <c r="D34" s="110"/>
      <c r="E34" s="111"/>
      <c r="F34" s="22">
        <v>-1</v>
      </c>
      <c r="G34" s="22">
        <v>5</v>
      </c>
      <c r="H34" s="101"/>
      <c r="I34" s="119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spans="1:26" ht="12.75" customHeight="1">
      <c r="A35" s="101"/>
      <c r="B35" s="22" t="s">
        <v>167</v>
      </c>
      <c r="C35" s="124" t="s">
        <v>168</v>
      </c>
      <c r="D35" s="110"/>
      <c r="E35" s="111"/>
      <c r="F35" s="22">
        <v>-1</v>
      </c>
      <c r="G35" s="22">
        <v>3</v>
      </c>
      <c r="H35" s="101"/>
      <c r="I35" s="119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ht="12.75" customHeight="1">
      <c r="A36" s="101"/>
      <c r="B36" s="123" t="s">
        <v>169</v>
      </c>
      <c r="C36" s="110"/>
      <c r="D36" s="110"/>
      <c r="E36" s="110"/>
      <c r="F36" s="111"/>
      <c r="G36" s="20">
        <f>1.4+(-0.03*SUM(F28*G28,F29*G29,F30*G30,F31*G31,F32*G32,F33*G33,F34*G34,F35*G35))</f>
        <v>1.22</v>
      </c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ht="12.75" customHeight="1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ht="12.75" customHeight="1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ht="12.75" customHeight="1">
      <c r="A39" s="101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ht="12.75" customHeight="1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spans="1:26" ht="12.75" customHeight="1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spans="1:26" ht="12.75" customHeight="1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</row>
    <row r="43" spans="1:26" ht="12.75" customHeight="1">
      <c r="A43" s="101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spans="1:26" ht="12.75" customHeight="1">
      <c r="A44" s="101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</row>
    <row r="45" spans="1:26" ht="12.75" customHeight="1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spans="1:26" ht="12.75" customHeight="1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  <row r="47" spans="1:26" ht="12.75" customHeight="1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spans="1:26" ht="12.75" customHeight="1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</row>
    <row r="49" spans="1:26" ht="12.75" customHeight="1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spans="1:26" ht="12.75" customHeight="1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</row>
    <row r="51" spans="1:26" ht="12.75" customHeight="1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spans="1:26" ht="12.75" customHeight="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</row>
    <row r="53" spans="1:26" ht="12.75" customHeight="1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spans="1:26" ht="12.75" customHeight="1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</row>
    <row r="55" spans="1:26" ht="12.75" customHeight="1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spans="1:26" ht="12.75" customHeight="1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</row>
    <row r="57" spans="1:26" ht="12.75" customHeight="1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spans="1:26" ht="12.75" customHeight="1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</row>
    <row r="59" spans="1:26" ht="12.75" customHeight="1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spans="1:26" ht="12.75" customHeight="1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</row>
    <row r="61" spans="1:26" ht="12.75" customHeight="1">
      <c r="A61" s="101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spans="1:26" ht="12.75" customHeight="1">
      <c r="A62" s="101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</row>
    <row r="63" spans="1:26" ht="12.75" customHeight="1">
      <c r="A63" s="101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spans="1:26" ht="12.75" customHeight="1">
      <c r="A64" s="101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</row>
    <row r="65" spans="1:26" ht="12.75" customHeight="1">
      <c r="A65" s="101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spans="1:26" ht="12.75" customHeight="1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</row>
    <row r="67" spans="1:26" ht="12.75" customHeight="1">
      <c r="A67" s="101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spans="1:26" ht="12.75" customHeight="1">
      <c r="A68" s="101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</row>
    <row r="69" spans="1:26" ht="12.75" customHeight="1">
      <c r="A69" s="101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spans="1:26" ht="12.75" customHeight="1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</row>
    <row r="71" spans="1:26" ht="12.75" customHeight="1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spans="1:26" ht="12.75" customHeight="1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</row>
    <row r="73" spans="1:26" ht="12.75" customHeight="1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spans="1:26" ht="12.75" customHeight="1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</row>
    <row r="75" spans="1:26" ht="12.75" customHeight="1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spans="1:26" ht="12.75" customHeight="1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</row>
    <row r="77" spans="1:26" ht="12.75" customHeight="1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spans="1:26" ht="12.75" customHeight="1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</row>
    <row r="79" spans="1:26" ht="12.75" customHeight="1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spans="1:26" ht="12.75" customHeight="1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</row>
    <row r="81" spans="1:26" ht="12.75" customHeight="1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spans="1:26" ht="12.75" customHeight="1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</row>
    <row r="83" spans="1:26" ht="12.75" customHeight="1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spans="1:26" ht="12.75" customHeight="1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</row>
    <row r="85" spans="1:26" ht="12.75" customHeight="1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spans="1:26" ht="12.75" customHeight="1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</row>
    <row r="87" spans="1:26" ht="12.75" customHeight="1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spans="1:26" ht="12.75" customHeight="1">
      <c r="A88" s="101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</row>
    <row r="89" spans="1:26" ht="12.75" customHeight="1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spans="1:26" ht="12.75" customHeight="1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</row>
    <row r="91" spans="1:26" ht="12.75" customHeight="1">
      <c r="A91" s="101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spans="1:26" ht="12.75" customHeight="1">
      <c r="A92" s="101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</row>
    <row r="93" spans="1:26" ht="12.75" customHeight="1">
      <c r="A93" s="101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spans="1:26" ht="12.75" customHeight="1">
      <c r="A94" s="101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</row>
    <row r="95" spans="1:26" ht="12.75" customHeight="1">
      <c r="A95" s="101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spans="1:26" ht="12.75" customHeight="1">
      <c r="A96" s="101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</row>
    <row r="97" spans="1:26" ht="12.75" customHeight="1">
      <c r="A97" s="101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spans="1:26" ht="12.75" customHeight="1">
      <c r="A98" s="101"/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</row>
    <row r="99" spans="1:26" ht="12.75" customHeight="1">
      <c r="A99" s="101"/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spans="1:26" ht="12.75" customHeight="1">
      <c r="A100" s="101"/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</row>
    <row r="101" spans="1:26" ht="12.75" customHeight="1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spans="1:26" ht="12.75" customHeight="1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</row>
    <row r="103" spans="1:26" ht="12.75" customHeight="1">
      <c r="A103" s="101"/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spans="1:26" ht="12.75" customHeight="1">
      <c r="A104" s="101"/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</row>
    <row r="105" spans="1:26" ht="12.75" customHeight="1">
      <c r="A105" s="101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spans="1:26" ht="12.75" customHeight="1">
      <c r="A106" s="101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</row>
    <row r="107" spans="1:26" ht="12.75" customHeight="1">
      <c r="A107" s="101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spans="1:26" ht="12.75" customHeight="1">
      <c r="A108" s="101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</row>
    <row r="109" spans="1:26" ht="12.75" customHeight="1">
      <c r="A109" s="101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spans="1:26" ht="12.75" customHeight="1">
      <c r="A110" s="101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</row>
    <row r="111" spans="1:26" ht="12.75" customHeight="1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spans="1:26" ht="12.75" customHeight="1">
      <c r="A112" s="101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</row>
    <row r="113" spans="1:26" ht="12.75" customHeight="1">
      <c r="A113" s="101"/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spans="1:26" ht="12.75" customHeight="1">
      <c r="A114" s="101"/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</row>
    <row r="115" spans="1:26" ht="12.75" customHeight="1">
      <c r="A115" s="101"/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 spans="1:26" ht="12.75" customHeight="1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</row>
    <row r="117" spans="1:26" ht="12.75" customHeight="1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 spans="1:26" ht="12.75" customHeight="1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</row>
    <row r="119" spans="1:26" ht="12.75" customHeight="1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</row>
    <row r="120" spans="1:26" ht="12.75" customHeight="1">
      <c r="A120" s="101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</row>
    <row r="121" spans="1:26" ht="12.75" customHeight="1">
      <c r="A121" s="101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</row>
    <row r="122" spans="1:26" ht="12.75" customHeight="1">
      <c r="A122" s="101"/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</row>
    <row r="123" spans="1:26" ht="12.75" customHeight="1">
      <c r="A123" s="101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</row>
    <row r="124" spans="1:26" ht="12.75" customHeight="1">
      <c r="A124" s="101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</row>
    <row r="125" spans="1:26" ht="12.75" customHeight="1">
      <c r="A125" s="101"/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</row>
    <row r="126" spans="1:26" ht="12.75" customHeight="1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</row>
    <row r="127" spans="1:26" ht="12.75" customHeight="1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</row>
    <row r="128" spans="1:26" ht="12.75" customHeight="1">
      <c r="A128" s="101"/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</row>
    <row r="129" spans="1:26" ht="12.75" customHeight="1">
      <c r="A129" s="101"/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</row>
    <row r="130" spans="1:26" ht="12.75" customHeight="1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</row>
    <row r="131" spans="1:26" ht="12.75" customHeight="1">
      <c r="A131" s="101"/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</row>
    <row r="132" spans="1:26" ht="12.75" customHeight="1">
      <c r="A132" s="101"/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</row>
    <row r="133" spans="1:26" ht="12.75" customHeight="1">
      <c r="A133" s="101"/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</row>
    <row r="134" spans="1:26" ht="12.75" customHeight="1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</row>
    <row r="135" spans="1:26" ht="12.75" customHeight="1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</row>
    <row r="136" spans="1:26" ht="12.75" customHeight="1">
      <c r="A136" s="101"/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</row>
    <row r="137" spans="1:26" ht="12.75" customHeight="1">
      <c r="A137" s="101"/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</row>
    <row r="138" spans="1:26" ht="12.75" customHeight="1">
      <c r="A138" s="101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</row>
    <row r="139" spans="1:26" ht="12.75" customHeight="1">
      <c r="A139" s="101"/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</row>
    <row r="140" spans="1:26" ht="12.75" customHeight="1">
      <c r="A140" s="101"/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</row>
    <row r="141" spans="1:26" ht="12.75" customHeight="1">
      <c r="A141" s="101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</row>
    <row r="142" spans="1:26" ht="12.75" customHeight="1">
      <c r="A142" s="101"/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</row>
    <row r="143" spans="1:26" ht="12.75" customHeight="1">
      <c r="A143" s="101"/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</row>
    <row r="144" spans="1:26" ht="12.75" customHeight="1">
      <c r="A144" s="101"/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</row>
    <row r="145" spans="1:26" ht="12.75" customHeight="1">
      <c r="A145" s="101"/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</row>
    <row r="146" spans="1:26" ht="12.75" customHeight="1">
      <c r="A146" s="101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</row>
    <row r="147" spans="1:26" ht="12.75" customHeight="1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</row>
    <row r="148" spans="1:26" ht="12.75" customHeight="1">
      <c r="A148" s="101"/>
      <c r="B148" s="101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</row>
    <row r="149" spans="1:26" ht="12.75" customHeight="1">
      <c r="A149" s="101"/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</row>
    <row r="150" spans="1:26" ht="12.75" customHeight="1">
      <c r="A150" s="101"/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</row>
    <row r="151" spans="1:26" ht="12.75" customHeight="1">
      <c r="A151" s="101"/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</row>
    <row r="152" spans="1:26" ht="12.75" customHeight="1">
      <c r="A152" s="101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</row>
    <row r="153" spans="1:26" ht="12.75" customHeight="1">
      <c r="A153" s="101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</row>
    <row r="154" spans="1:26" ht="12.75" customHeight="1">
      <c r="A154" s="101"/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</row>
    <row r="155" spans="1:26" ht="12.75" customHeight="1">
      <c r="A155" s="101"/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</row>
    <row r="156" spans="1:26" ht="12.75" customHeight="1">
      <c r="A156" s="101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</row>
    <row r="157" spans="1:26" ht="12.75" customHeight="1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</row>
    <row r="158" spans="1:26" ht="12.75" customHeight="1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</row>
    <row r="159" spans="1:26" ht="12.75" customHeight="1">
      <c r="A159" s="101"/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</row>
    <row r="160" spans="1:26" ht="12.75" customHeight="1">
      <c r="A160" s="101"/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</row>
    <row r="161" spans="1:26" ht="12.75" customHeight="1">
      <c r="A161" s="101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</row>
    <row r="162" spans="1:26" ht="12.75" customHeight="1">
      <c r="A162" s="101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</row>
    <row r="163" spans="1:26" ht="12.75" customHeight="1">
      <c r="A163" s="101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</row>
    <row r="164" spans="1:26" ht="12.75" customHeight="1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</row>
    <row r="165" spans="1:26" ht="12.75" customHeight="1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</row>
    <row r="166" spans="1:26" ht="12.75" customHeight="1">
      <c r="A166" s="101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</row>
    <row r="167" spans="1:26" ht="12.75" customHeight="1">
      <c r="A167" s="101"/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</row>
    <row r="168" spans="1:26" ht="12.75" customHeight="1">
      <c r="A168" s="101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</row>
    <row r="169" spans="1:26" ht="12.75" customHeight="1">
      <c r="A169" s="101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</row>
    <row r="170" spans="1:26" ht="12.75" customHeight="1">
      <c r="A170" s="101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</row>
    <row r="171" spans="1:26" ht="12.75" customHeight="1">
      <c r="A171" s="101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</row>
    <row r="172" spans="1:26" ht="12.75" customHeight="1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</row>
    <row r="173" spans="1:26" ht="12.75" customHeight="1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</row>
    <row r="174" spans="1:26" ht="12.75" customHeight="1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</row>
    <row r="175" spans="1:26" ht="12.75" customHeight="1">
      <c r="A175" s="101"/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</row>
    <row r="176" spans="1:26" ht="12.75" customHeight="1">
      <c r="A176" s="101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</row>
    <row r="177" spans="1:26" ht="12.75" customHeight="1">
      <c r="A177" s="101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</row>
    <row r="178" spans="1:26" ht="12.75" customHeight="1">
      <c r="A178" s="101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</row>
    <row r="179" spans="1:26" ht="12.75" customHeight="1">
      <c r="A179" s="101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</row>
    <row r="180" spans="1:26" ht="12.75" customHeight="1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</row>
    <row r="181" spans="1:26" ht="12.75" customHeight="1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</row>
    <row r="182" spans="1:26" ht="12.75" customHeight="1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</row>
    <row r="183" spans="1:26" ht="12.75" customHeight="1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</row>
    <row r="184" spans="1:26" ht="12.75" customHeight="1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</row>
    <row r="185" spans="1:26" ht="12.75" customHeight="1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</row>
    <row r="186" spans="1:26" ht="12.75" customHeight="1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</row>
    <row r="187" spans="1:26" ht="12.75" customHeight="1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</row>
    <row r="188" spans="1:26" ht="12.75" customHeight="1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</row>
    <row r="189" spans="1:26" ht="12.75" customHeight="1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</row>
    <row r="190" spans="1:26" ht="12.75" customHeight="1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</row>
    <row r="191" spans="1:26" ht="12.75" customHeight="1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</row>
    <row r="192" spans="1:26" ht="12.75" customHeight="1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</row>
    <row r="193" spans="1:26" ht="12.75" customHeight="1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</row>
    <row r="194" spans="1:26" ht="12.75" customHeight="1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</row>
    <row r="195" spans="1:26" ht="12.75" customHeight="1">
      <c r="A195" s="101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</row>
    <row r="196" spans="1:26" ht="12.75" customHeight="1">
      <c r="A196" s="101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</row>
    <row r="197" spans="1:26" ht="12.75" customHeight="1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</row>
    <row r="198" spans="1:26" ht="12.75" customHeight="1">
      <c r="A198" s="101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</row>
    <row r="199" spans="1:26" ht="12.75" customHeight="1">
      <c r="A199" s="101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</row>
    <row r="200" spans="1:26" ht="12.75" customHeight="1">
      <c r="A200" s="101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</row>
    <row r="201" spans="1:26" ht="12.75" customHeight="1">
      <c r="A201" s="101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</row>
    <row r="202" spans="1:26" ht="12.75" customHeight="1">
      <c r="A202" s="101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</row>
    <row r="203" spans="1:26" ht="12.75" customHeight="1">
      <c r="A203" s="101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</row>
    <row r="204" spans="1:26" ht="12.75" customHeight="1">
      <c r="A204" s="101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</row>
    <row r="205" spans="1:26" ht="12.75" customHeight="1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</row>
    <row r="206" spans="1:26" ht="12.75" customHeight="1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</row>
    <row r="207" spans="1:26" ht="12.75" customHeight="1">
      <c r="A207" s="101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</row>
    <row r="208" spans="1:26" ht="12.75" customHeight="1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</row>
    <row r="209" spans="1:26" ht="12.75" customHeight="1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</row>
    <row r="210" spans="1:26" ht="12.75" customHeight="1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</row>
    <row r="211" spans="1:26" ht="12.75" customHeight="1">
      <c r="A211" s="101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</row>
    <row r="212" spans="1:26" ht="12.75" customHeight="1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</row>
    <row r="213" spans="1:26" ht="12.75" customHeight="1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</row>
    <row r="214" spans="1:26" ht="12.75" customHeight="1">
      <c r="A214" s="101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</row>
    <row r="215" spans="1:26" ht="12.75" customHeight="1">
      <c r="A215" s="101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</row>
    <row r="216" spans="1:26" ht="12.75" customHeight="1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</row>
    <row r="217" spans="1:26" ht="12.75" customHeight="1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</row>
    <row r="218" spans="1:26" ht="12.75" customHeight="1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</row>
    <row r="219" spans="1:26" ht="12.75" customHeight="1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</row>
    <row r="220" spans="1:26" ht="12.75" customHeight="1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</row>
    <row r="221" spans="1:26" ht="12.75" customHeight="1">
      <c r="A221" s="101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</row>
    <row r="222" spans="1:26" ht="12.75" customHeight="1">
      <c r="A222" s="101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</row>
    <row r="223" spans="1:26" ht="12.75" customHeight="1">
      <c r="A223" s="101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</row>
    <row r="224" spans="1:26" ht="12.75" customHeight="1">
      <c r="A224" s="101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</row>
    <row r="225" spans="1:26" ht="12.75" customHeight="1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</row>
    <row r="226" spans="1:26" ht="12.75" customHeight="1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</row>
    <row r="227" spans="1:26" ht="12.75" customHeight="1">
      <c r="A227" s="101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</row>
    <row r="228" spans="1:26" ht="12.75" customHeight="1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</row>
    <row r="229" spans="1:26" ht="12.75" customHeight="1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</row>
    <row r="230" spans="1:26" ht="12.75" customHeight="1">
      <c r="A230" s="101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</row>
    <row r="231" spans="1:26" ht="12.75" customHeight="1">
      <c r="A231" s="101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</row>
    <row r="232" spans="1:26" ht="12.75" customHeight="1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</row>
    <row r="233" spans="1:26" ht="12.75" customHeight="1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</row>
    <row r="234" spans="1:26" ht="12.75" customHeight="1">
      <c r="A234" s="101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</row>
    <row r="235" spans="1:26" ht="12.75" customHeight="1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</row>
    <row r="236" spans="1:26" ht="12.75" customHeight="1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</row>
    <row r="237" spans="1:26" ht="12.75" customHeight="1">
      <c r="A237" s="101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</row>
    <row r="238" spans="1:26" ht="12.75" customHeight="1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</row>
    <row r="239" spans="1:26" ht="12.75" customHeight="1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</row>
    <row r="240" spans="1:26" ht="12.75" customHeight="1">
      <c r="A240" s="101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</row>
    <row r="241" spans="1:26" ht="12.75" customHeight="1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</row>
    <row r="242" spans="1:26" ht="12.75" customHeight="1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</row>
    <row r="243" spans="1:26" ht="12.75" customHeight="1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</row>
    <row r="244" spans="1:26" ht="12.75" customHeight="1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</row>
    <row r="245" spans="1:26" ht="12.75" customHeight="1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</row>
    <row r="246" spans="1:26" ht="12.75" customHeight="1">
      <c r="A246" s="101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</row>
    <row r="247" spans="1:26" ht="12.75" customHeight="1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</row>
    <row r="248" spans="1:26" ht="12.75" customHeight="1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</row>
    <row r="249" spans="1:26" ht="12.75" customHeight="1">
      <c r="A249" s="101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</row>
    <row r="250" spans="1:26" ht="12.75" customHeight="1">
      <c r="A250" s="101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</row>
    <row r="251" spans="1:26" ht="12.75" customHeight="1">
      <c r="A251" s="101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</row>
    <row r="252" spans="1:26" ht="12.75" customHeight="1">
      <c r="A252" s="101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</row>
    <row r="253" spans="1:26" ht="12.75" customHeight="1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</row>
    <row r="254" spans="1:26" ht="12.75" customHeight="1">
      <c r="A254" s="101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</row>
    <row r="255" spans="1:26" ht="12.75" customHeight="1">
      <c r="A255" s="101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</row>
    <row r="256" spans="1:26" ht="12.75" customHeight="1">
      <c r="A256" s="101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</row>
    <row r="257" spans="1:26" ht="12.75" customHeight="1">
      <c r="A257" s="101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</row>
    <row r="258" spans="1:26" ht="12.75" customHeight="1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</row>
    <row r="259" spans="1:26" ht="12.75" customHeight="1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</row>
    <row r="260" spans="1:26" ht="12.75" customHeight="1">
      <c r="A260" s="101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</row>
    <row r="261" spans="1:26" ht="12.75" customHeight="1">
      <c r="A261" s="101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</row>
    <row r="262" spans="1:26" ht="12.75" customHeight="1">
      <c r="A262" s="101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</row>
    <row r="263" spans="1:26" ht="12.75" customHeight="1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</row>
    <row r="264" spans="1:26" ht="12.75" customHeight="1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</row>
    <row r="265" spans="1:26" ht="12.75" customHeight="1">
      <c r="A265" s="101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</row>
    <row r="266" spans="1:26" ht="12.75" customHeight="1">
      <c r="A266" s="101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</row>
    <row r="267" spans="1:26" ht="12.75" customHeight="1">
      <c r="A267" s="101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</row>
    <row r="268" spans="1:26" ht="12.75" customHeight="1">
      <c r="A268" s="101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</row>
    <row r="269" spans="1:26" ht="12.75" customHeight="1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</row>
    <row r="270" spans="1:26" ht="12.75" customHeight="1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</row>
    <row r="271" spans="1:26" ht="12.75" customHeight="1">
      <c r="A271" s="101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</row>
    <row r="272" spans="1:26" ht="12.75" customHeight="1">
      <c r="A272" s="101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</row>
    <row r="273" spans="1:26" ht="12.75" customHeight="1">
      <c r="A273" s="101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</row>
    <row r="274" spans="1:26" ht="12.75" customHeight="1">
      <c r="A274" s="101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</row>
    <row r="275" spans="1:26" ht="12.75" customHeight="1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</row>
    <row r="276" spans="1:26" ht="12.75" customHeight="1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</row>
    <row r="277" spans="1:26" ht="12.75" customHeight="1">
      <c r="A277" s="101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</row>
    <row r="278" spans="1:26" ht="12.75" customHeight="1">
      <c r="A278" s="101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</row>
    <row r="279" spans="1:26" ht="12.75" customHeight="1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</row>
    <row r="280" spans="1:26" ht="12.75" customHeight="1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</row>
    <row r="281" spans="1:26" ht="12.75" customHeight="1">
      <c r="A281" s="101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</row>
    <row r="282" spans="1:26" ht="12.75" customHeight="1">
      <c r="A282" s="101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</row>
    <row r="283" spans="1:26" ht="12.75" customHeight="1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</row>
    <row r="284" spans="1:26" ht="12.75" customHeight="1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</row>
    <row r="285" spans="1:26" ht="12.75" customHeight="1">
      <c r="A285" s="101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</row>
    <row r="286" spans="1:26" ht="12.75" customHeight="1">
      <c r="A286" s="101"/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</row>
    <row r="287" spans="1:26" ht="12.75" customHeight="1">
      <c r="A287" s="101"/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</row>
    <row r="288" spans="1:26" ht="12.75" customHeight="1">
      <c r="A288" s="101"/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</row>
    <row r="289" spans="1:26" ht="12.75" customHeight="1">
      <c r="A289" s="101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</row>
    <row r="290" spans="1:26" ht="12.75" customHeight="1">
      <c r="A290" s="101"/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</row>
    <row r="291" spans="1:26" ht="12.75" customHeight="1">
      <c r="A291" s="101"/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</row>
    <row r="292" spans="1:26" ht="12.75" customHeight="1">
      <c r="A292" s="101"/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</row>
    <row r="293" spans="1:26" ht="12.75" customHeight="1">
      <c r="A293" s="101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</row>
    <row r="294" spans="1:26" ht="12.75" customHeight="1">
      <c r="A294" s="101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</row>
    <row r="295" spans="1:26" ht="12.75" customHeight="1">
      <c r="A295" s="101"/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</row>
    <row r="296" spans="1:26" ht="12.75" customHeight="1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</row>
    <row r="297" spans="1:26" ht="12.75" customHeight="1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</row>
    <row r="298" spans="1:26" ht="12.75" customHeight="1">
      <c r="A298" s="101"/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</row>
    <row r="299" spans="1:26" ht="12.75" customHeight="1">
      <c r="A299" s="101"/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</row>
    <row r="300" spans="1:26" ht="12.75" customHeight="1">
      <c r="A300" s="101"/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</row>
    <row r="301" spans="1:26" ht="12.75" customHeight="1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</row>
    <row r="302" spans="1:26" ht="12.75" customHeight="1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</row>
    <row r="303" spans="1:26" ht="12.75" customHeight="1">
      <c r="A303" s="101"/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</row>
    <row r="304" spans="1:26" ht="12.75" customHeight="1">
      <c r="A304" s="101"/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</row>
    <row r="305" spans="1:26" ht="12.75" customHeight="1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</row>
    <row r="306" spans="1:26" ht="12.75" customHeight="1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</row>
    <row r="307" spans="1:26" ht="12.75" customHeight="1">
      <c r="A307" s="101"/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</row>
    <row r="308" spans="1:26" ht="12.75" customHeight="1">
      <c r="A308" s="101"/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</row>
    <row r="309" spans="1:26" ht="12.75" customHeight="1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</row>
    <row r="310" spans="1:26" ht="12.75" customHeight="1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</row>
    <row r="311" spans="1:26" ht="12.75" customHeight="1">
      <c r="A311" s="101"/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</row>
    <row r="312" spans="1:26" ht="12.75" customHeight="1">
      <c r="A312" s="101"/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</row>
    <row r="313" spans="1:26" ht="12.75" customHeight="1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</row>
    <row r="314" spans="1:26" ht="12.75" customHeight="1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</row>
    <row r="315" spans="1:26" ht="12.75" customHeight="1">
      <c r="A315" s="101"/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</row>
    <row r="316" spans="1:26" ht="12.75" customHeight="1">
      <c r="A316" s="101"/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</row>
    <row r="317" spans="1:26" ht="12.75" customHeight="1">
      <c r="A317" s="101"/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</row>
    <row r="318" spans="1:26" ht="12.75" customHeight="1">
      <c r="A318" s="101"/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</row>
    <row r="319" spans="1:26" ht="12.75" customHeight="1">
      <c r="A319" s="101"/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</row>
    <row r="320" spans="1:26" ht="12.75" customHeight="1">
      <c r="A320" s="101"/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</row>
    <row r="321" spans="1:26" ht="12.75" customHeight="1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</row>
    <row r="322" spans="1:26" ht="12.75" customHeight="1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</row>
    <row r="323" spans="1:26" ht="12.75" customHeight="1">
      <c r="A323" s="101"/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</row>
    <row r="324" spans="1:26" ht="12.75" customHeight="1">
      <c r="A324" s="101"/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</row>
    <row r="325" spans="1:26" ht="12.75" customHeight="1">
      <c r="A325" s="101"/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</row>
    <row r="326" spans="1:26" ht="12.75" customHeight="1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</row>
    <row r="327" spans="1:26" ht="12.75" customHeight="1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</row>
    <row r="328" spans="1:26" ht="12.75" customHeight="1">
      <c r="A328" s="101"/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</row>
    <row r="329" spans="1:26" ht="12.75" customHeight="1">
      <c r="A329" s="101"/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</row>
    <row r="330" spans="1:26" ht="12.75" customHeight="1">
      <c r="A330" s="101"/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</row>
    <row r="331" spans="1:26" ht="12.75" customHeight="1">
      <c r="A331" s="101"/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</row>
    <row r="332" spans="1:26" ht="12.75" customHeight="1">
      <c r="A332" s="101"/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</row>
    <row r="333" spans="1:26" ht="12.75" customHeight="1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</row>
    <row r="334" spans="1:26" ht="12.75" customHeight="1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</row>
    <row r="335" spans="1:26" ht="12.75" customHeight="1">
      <c r="A335" s="101"/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</row>
    <row r="336" spans="1:26" ht="12.75" customHeight="1">
      <c r="A336" s="101"/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</row>
    <row r="337" spans="1:26" ht="12.75" customHeight="1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</row>
    <row r="338" spans="1:26" ht="12.75" customHeight="1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</row>
    <row r="339" spans="1:26" ht="12.75" customHeight="1">
      <c r="A339" s="101"/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</row>
    <row r="340" spans="1:26" ht="12.75" customHeight="1">
      <c r="A340" s="101"/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</row>
    <row r="341" spans="1:26" ht="12.75" customHeight="1">
      <c r="A341" s="101"/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</row>
    <row r="342" spans="1:26" ht="12.75" customHeight="1">
      <c r="A342" s="101"/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</row>
    <row r="343" spans="1:26" ht="12.75" customHeight="1">
      <c r="A343" s="101"/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</row>
    <row r="344" spans="1:26" ht="12.75" customHeight="1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</row>
    <row r="345" spans="1:26" ht="12.75" customHeight="1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</row>
    <row r="346" spans="1:26" ht="12.75" customHeight="1">
      <c r="A346" s="101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</row>
    <row r="347" spans="1:26" ht="12.75" customHeight="1">
      <c r="A347" s="101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</row>
    <row r="348" spans="1:26" ht="12.75" customHeight="1">
      <c r="A348" s="101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</row>
    <row r="349" spans="1:26" ht="12.75" customHeight="1">
      <c r="A349" s="101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</row>
    <row r="350" spans="1:26" ht="12.75" customHeight="1">
      <c r="A350" s="101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</row>
    <row r="351" spans="1:26" ht="12.75" customHeight="1">
      <c r="A351" s="101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</row>
    <row r="352" spans="1:26" ht="12.75" customHeight="1">
      <c r="A352" s="101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</row>
    <row r="353" spans="1:26" ht="12.75" customHeight="1">
      <c r="A353" s="101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</row>
    <row r="354" spans="1:26" ht="12.75" customHeight="1">
      <c r="A354" s="101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</row>
    <row r="355" spans="1:26" ht="12.75" customHeight="1">
      <c r="A355" s="101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</row>
    <row r="356" spans="1:26" ht="12.75" customHeight="1">
      <c r="A356" s="101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</row>
    <row r="357" spans="1:26" ht="12.75" customHeight="1">
      <c r="A357" s="101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</row>
    <row r="358" spans="1:26" ht="12.75" customHeight="1">
      <c r="A358" s="101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</row>
    <row r="359" spans="1:26" ht="12.75" customHeight="1">
      <c r="A359" s="101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</row>
    <row r="360" spans="1:26" ht="12.75" customHeight="1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</row>
    <row r="361" spans="1:26" ht="12.75" customHeight="1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</row>
    <row r="362" spans="1:26" ht="12.75" customHeight="1">
      <c r="A362" s="101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</row>
    <row r="363" spans="1:26" ht="12.75" customHeight="1">
      <c r="A363" s="101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</row>
    <row r="364" spans="1:26" ht="12.75" customHeight="1">
      <c r="A364" s="101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</row>
    <row r="365" spans="1:26" ht="12.75" customHeight="1">
      <c r="A365" s="101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</row>
    <row r="366" spans="1:26" ht="12.75" customHeight="1">
      <c r="A366" s="101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</row>
    <row r="367" spans="1:26" ht="12.75" customHeight="1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</row>
    <row r="368" spans="1:26" ht="12.75" customHeight="1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</row>
    <row r="369" spans="1:26" ht="12.75" customHeight="1">
      <c r="A369" s="101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</row>
    <row r="370" spans="1:26" ht="12.75" customHeight="1">
      <c r="A370" s="101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</row>
    <row r="371" spans="1:26" ht="12.75" customHeight="1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</row>
    <row r="372" spans="1:26" ht="12.75" customHeight="1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</row>
    <row r="373" spans="1:26" ht="12.75" customHeight="1">
      <c r="A373" s="101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</row>
    <row r="374" spans="1:26" ht="12.75" customHeight="1">
      <c r="A374" s="101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</row>
    <row r="375" spans="1:26" ht="12.75" customHeight="1">
      <c r="A375" s="101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</row>
    <row r="376" spans="1:26" ht="12.75" customHeight="1">
      <c r="A376" s="101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</row>
    <row r="377" spans="1:26" ht="12.75" customHeight="1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</row>
    <row r="378" spans="1:26" ht="12.75" customHeight="1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</row>
    <row r="379" spans="1:26" ht="12.75" customHeight="1">
      <c r="A379" s="101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</row>
    <row r="380" spans="1:26" ht="12.75" customHeight="1">
      <c r="A380" s="101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</row>
    <row r="381" spans="1:26" ht="12.75" customHeight="1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</row>
    <row r="382" spans="1:26" ht="12.75" customHeight="1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</row>
    <row r="383" spans="1:26" ht="12.75" customHeight="1">
      <c r="A383" s="101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</row>
    <row r="384" spans="1:26" ht="12.75" customHeight="1">
      <c r="A384" s="101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</row>
    <row r="385" spans="1:26" ht="12.75" customHeight="1">
      <c r="A385" s="101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</row>
    <row r="386" spans="1:26" ht="12.75" customHeight="1">
      <c r="A386" s="101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</row>
    <row r="387" spans="1:26" ht="12.75" customHeight="1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</row>
    <row r="388" spans="1:26" ht="12.75" customHeight="1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</row>
    <row r="389" spans="1:26" ht="12.75" customHeight="1">
      <c r="A389" s="101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</row>
    <row r="390" spans="1:26" ht="12.75" customHeight="1">
      <c r="A390" s="101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</row>
    <row r="391" spans="1:26" ht="12.75" customHeight="1">
      <c r="A391" s="101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</row>
    <row r="392" spans="1:26" ht="12.75" customHeight="1">
      <c r="A392" s="101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</row>
    <row r="393" spans="1:26" ht="12.75" customHeight="1">
      <c r="A393" s="101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</row>
    <row r="394" spans="1:26" ht="12.75" customHeight="1">
      <c r="A394" s="101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</row>
    <row r="395" spans="1:26" ht="12.75" customHeight="1">
      <c r="A395" s="101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</row>
    <row r="396" spans="1:26" ht="12.75" customHeight="1">
      <c r="A396" s="101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</row>
    <row r="397" spans="1:26" ht="12.75" customHeight="1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</row>
    <row r="398" spans="1:26" ht="12.75" customHeight="1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</row>
    <row r="399" spans="1:26" ht="12.75" customHeight="1">
      <c r="A399" s="101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</row>
    <row r="400" spans="1:26" ht="12.75" customHeight="1">
      <c r="A400" s="101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</row>
    <row r="401" spans="1:26" ht="12.75" customHeight="1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</row>
    <row r="402" spans="1:26" ht="12.75" customHeight="1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</row>
    <row r="403" spans="1:26" ht="12.75" customHeight="1">
      <c r="A403" s="101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</row>
    <row r="404" spans="1:26" ht="12.75" customHeight="1">
      <c r="A404" s="101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</row>
    <row r="405" spans="1:26" ht="12.75" customHeight="1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</row>
    <row r="406" spans="1:26" ht="12.75" customHeight="1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</row>
    <row r="407" spans="1:26" ht="12.75" customHeight="1">
      <c r="A407" s="101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</row>
    <row r="408" spans="1:26" ht="12.75" customHeight="1">
      <c r="A408" s="101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</row>
    <row r="409" spans="1:26" ht="12.75" customHeight="1">
      <c r="A409" s="101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</row>
    <row r="410" spans="1:26" ht="12.75" customHeight="1">
      <c r="A410" s="101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</row>
    <row r="411" spans="1:26" ht="12.75" customHeight="1">
      <c r="A411" s="101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</row>
    <row r="412" spans="1:26" ht="12.75" customHeight="1">
      <c r="A412" s="101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</row>
    <row r="413" spans="1:26" ht="12.75" customHeight="1">
      <c r="A413" s="101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</row>
    <row r="414" spans="1:26" ht="12.75" customHeight="1">
      <c r="A414" s="101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</row>
    <row r="415" spans="1:26" ht="12.75" customHeight="1">
      <c r="A415" s="101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</row>
    <row r="416" spans="1:26" ht="12.75" customHeight="1">
      <c r="A416" s="101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</row>
    <row r="417" spans="1:26" ht="12.75" customHeight="1">
      <c r="A417" s="101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</row>
    <row r="418" spans="1:26" ht="12.75" customHeight="1">
      <c r="A418" s="101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</row>
    <row r="419" spans="1:26" ht="12.75" customHeight="1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</row>
    <row r="420" spans="1:26" ht="12.75" customHeight="1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</row>
    <row r="421" spans="1:26" ht="12.75" customHeight="1">
      <c r="A421" s="101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</row>
    <row r="422" spans="1:26" ht="12.75" customHeight="1">
      <c r="A422" s="101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</row>
    <row r="423" spans="1:26" ht="12.75" customHeight="1">
      <c r="A423" s="101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</row>
    <row r="424" spans="1:26" ht="12.75" customHeight="1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</row>
    <row r="425" spans="1:26" ht="12.75" customHeight="1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</row>
    <row r="426" spans="1:26" ht="12.75" customHeight="1">
      <c r="A426" s="101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</row>
    <row r="427" spans="1:26" ht="12.75" customHeight="1">
      <c r="A427" s="101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</row>
    <row r="428" spans="1:26" ht="12.75" customHeight="1">
      <c r="A428" s="101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</row>
    <row r="429" spans="1:26" ht="12.75" customHeight="1">
      <c r="A429" s="101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</row>
    <row r="430" spans="1:26" ht="12.75" customHeight="1">
      <c r="A430" s="101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</row>
    <row r="431" spans="1:26" ht="12.75" customHeight="1">
      <c r="A431" s="101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</row>
    <row r="432" spans="1:26" ht="12.75" customHeight="1">
      <c r="A432" s="101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</row>
    <row r="433" spans="1:26" ht="12.75" customHeight="1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</row>
    <row r="434" spans="1:26" ht="12.75" customHeight="1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</row>
    <row r="435" spans="1:26" ht="12.75" customHeight="1">
      <c r="A435" s="101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</row>
    <row r="436" spans="1:26" ht="12.75" customHeight="1">
      <c r="A436" s="101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</row>
    <row r="437" spans="1:26" ht="12.75" customHeight="1">
      <c r="A437" s="101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</row>
    <row r="438" spans="1:26" ht="12.75" customHeight="1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</row>
    <row r="439" spans="1:26" ht="12.75" customHeight="1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</row>
    <row r="440" spans="1:26" ht="12.75" customHeight="1">
      <c r="A440" s="101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</row>
    <row r="441" spans="1:26" ht="12.75" customHeight="1">
      <c r="A441" s="101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</row>
    <row r="442" spans="1:26" ht="12.75" customHeight="1">
      <c r="A442" s="101"/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</row>
    <row r="443" spans="1:26" ht="12.75" customHeight="1">
      <c r="A443" s="101"/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</row>
    <row r="444" spans="1:26" ht="12.75" customHeight="1">
      <c r="A444" s="101"/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</row>
    <row r="445" spans="1:26" ht="12.75" customHeight="1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</row>
    <row r="446" spans="1:26" ht="12.75" customHeight="1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</row>
    <row r="447" spans="1:26" ht="12.75" customHeight="1">
      <c r="A447" s="101"/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</row>
    <row r="448" spans="1:26" ht="12.75" customHeight="1">
      <c r="A448" s="101"/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</row>
    <row r="449" spans="1:26" ht="12.75" customHeight="1">
      <c r="A449" s="101"/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</row>
    <row r="450" spans="1:26" ht="12.75" customHeight="1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</row>
    <row r="451" spans="1:26" ht="12.75" customHeight="1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</row>
    <row r="452" spans="1:26" ht="12.75" customHeight="1">
      <c r="A452" s="101"/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</row>
    <row r="453" spans="1:26" ht="12.75" customHeight="1">
      <c r="A453" s="101"/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</row>
    <row r="454" spans="1:26" ht="12.75" customHeight="1">
      <c r="A454" s="101"/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</row>
    <row r="455" spans="1:26" ht="12.75" customHeight="1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</row>
    <row r="456" spans="1:26" ht="12.75" customHeight="1">
      <c r="A456" s="101"/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</row>
    <row r="457" spans="1:26" ht="12.75" customHeight="1">
      <c r="A457" s="101"/>
      <c r="B457" s="101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</row>
    <row r="458" spans="1:26" ht="12.75" customHeight="1">
      <c r="A458" s="101"/>
      <c r="B458" s="101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</row>
    <row r="459" spans="1:26" ht="12.75" customHeight="1">
      <c r="A459" s="101"/>
      <c r="B459" s="101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</row>
    <row r="460" spans="1:26" ht="12.75" customHeight="1">
      <c r="A460" s="101"/>
      <c r="B460" s="101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</row>
    <row r="461" spans="1:26" ht="12.75" customHeight="1">
      <c r="A461" s="101"/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</row>
    <row r="462" spans="1:26" ht="12.75" customHeight="1">
      <c r="A462" s="101"/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</row>
    <row r="463" spans="1:26" ht="12.75" customHeight="1">
      <c r="A463" s="101"/>
      <c r="B463" s="101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</row>
    <row r="464" spans="1:26" ht="12.75" customHeight="1">
      <c r="A464" s="101"/>
      <c r="B464" s="101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</row>
    <row r="465" spans="1:26" ht="12.75" customHeight="1">
      <c r="A465" s="101"/>
      <c r="B465" s="101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</row>
    <row r="466" spans="1:26" ht="12.75" customHeight="1">
      <c r="A466" s="101"/>
      <c r="B466" s="101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</row>
    <row r="467" spans="1:26" ht="12.75" customHeight="1">
      <c r="A467" s="101"/>
      <c r="B467" s="101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</row>
    <row r="468" spans="1:26" ht="12.75" customHeight="1">
      <c r="A468" s="101"/>
      <c r="B468" s="101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</row>
    <row r="469" spans="1:26" ht="12.75" customHeight="1">
      <c r="A469" s="101"/>
      <c r="B469" s="101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</row>
    <row r="470" spans="1:26" ht="12.75" customHeight="1">
      <c r="A470" s="101"/>
      <c r="B470" s="101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</row>
    <row r="471" spans="1:26" ht="12.75" customHeight="1">
      <c r="A471" s="101"/>
      <c r="B471" s="101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</row>
    <row r="472" spans="1:26" ht="12.75" customHeight="1">
      <c r="A472" s="101"/>
      <c r="B472" s="101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</row>
    <row r="473" spans="1:26" ht="12.75" customHeight="1">
      <c r="A473" s="101"/>
      <c r="B473" s="101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</row>
    <row r="474" spans="1:26" ht="12.75" customHeight="1">
      <c r="A474" s="101"/>
      <c r="B474" s="101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</row>
    <row r="475" spans="1:26" ht="12.75" customHeight="1">
      <c r="A475" s="101"/>
      <c r="B475" s="101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</row>
    <row r="476" spans="1:26" ht="12.75" customHeight="1">
      <c r="A476" s="101"/>
      <c r="B476" s="101"/>
      <c r="C476" s="101"/>
      <c r="D476" s="101"/>
      <c r="E476" s="101"/>
      <c r="F476" s="10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</row>
    <row r="477" spans="1:26" ht="12.75" customHeight="1">
      <c r="A477" s="101"/>
      <c r="B477" s="101"/>
      <c r="C477" s="101"/>
      <c r="D477" s="101"/>
      <c r="E477" s="101"/>
      <c r="F477" s="10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</row>
    <row r="478" spans="1:26" ht="12.75" customHeight="1">
      <c r="A478" s="101"/>
      <c r="B478" s="101"/>
      <c r="C478" s="101"/>
      <c r="D478" s="101"/>
      <c r="E478" s="101"/>
      <c r="F478" s="101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</row>
    <row r="479" spans="1:26" ht="12.75" customHeight="1">
      <c r="A479" s="101"/>
      <c r="B479" s="101"/>
      <c r="C479" s="101"/>
      <c r="D479" s="101"/>
      <c r="E479" s="101"/>
      <c r="F479" s="101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</row>
    <row r="480" spans="1:26" ht="12.75" customHeight="1">
      <c r="A480" s="101"/>
      <c r="B480" s="101"/>
      <c r="C480" s="101"/>
      <c r="D480" s="101"/>
      <c r="E480" s="101"/>
      <c r="F480" s="101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</row>
    <row r="481" spans="1:26" ht="12.75" customHeight="1">
      <c r="A481" s="101"/>
      <c r="B481" s="101"/>
      <c r="C481" s="101"/>
      <c r="D481" s="101"/>
      <c r="E481" s="101"/>
      <c r="F481" s="101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</row>
    <row r="482" spans="1:26" ht="12.75" customHeight="1">
      <c r="A482" s="101"/>
      <c r="B482" s="101"/>
      <c r="C482" s="101"/>
      <c r="D482" s="101"/>
      <c r="E482" s="101"/>
      <c r="F482" s="101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</row>
    <row r="483" spans="1:26" ht="12.75" customHeight="1">
      <c r="A483" s="101"/>
      <c r="B483" s="101"/>
      <c r="C483" s="101"/>
      <c r="D483" s="101"/>
      <c r="E483" s="101"/>
      <c r="F483" s="101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</row>
    <row r="484" spans="1:26" ht="12.75" customHeight="1">
      <c r="A484" s="101"/>
      <c r="B484" s="101"/>
      <c r="C484" s="101"/>
      <c r="D484" s="101"/>
      <c r="E484" s="101"/>
      <c r="F484" s="101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</row>
    <row r="485" spans="1:26" ht="12.75" customHeight="1">
      <c r="A485" s="101"/>
      <c r="B485" s="101"/>
      <c r="C485" s="101"/>
      <c r="D485" s="101"/>
      <c r="E485" s="101"/>
      <c r="F485" s="101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</row>
    <row r="486" spans="1:26" ht="12.75" customHeight="1">
      <c r="A486" s="101"/>
      <c r="B486" s="101"/>
      <c r="C486" s="101"/>
      <c r="D486" s="101"/>
      <c r="E486" s="101"/>
      <c r="F486" s="101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</row>
    <row r="487" spans="1:26" ht="12.75" customHeight="1">
      <c r="A487" s="101"/>
      <c r="B487" s="101"/>
      <c r="C487" s="101"/>
      <c r="D487" s="101"/>
      <c r="E487" s="101"/>
      <c r="F487" s="101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</row>
    <row r="488" spans="1:26" ht="12.75" customHeight="1">
      <c r="A488" s="101"/>
      <c r="B488" s="101"/>
      <c r="C488" s="101"/>
      <c r="D488" s="101"/>
      <c r="E488" s="101"/>
      <c r="F488" s="101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</row>
    <row r="489" spans="1:26" ht="12.75" customHeight="1">
      <c r="A489" s="101"/>
      <c r="B489" s="101"/>
      <c r="C489" s="101"/>
      <c r="D489" s="101"/>
      <c r="E489" s="101"/>
      <c r="F489" s="10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</row>
    <row r="490" spans="1:26" ht="12.75" customHeight="1">
      <c r="A490" s="101"/>
      <c r="B490" s="101"/>
      <c r="C490" s="101"/>
      <c r="D490" s="101"/>
      <c r="E490" s="101"/>
      <c r="F490" s="10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</row>
    <row r="491" spans="1:26" ht="12.75" customHeight="1">
      <c r="A491" s="101"/>
      <c r="B491" s="101"/>
      <c r="C491" s="101"/>
      <c r="D491" s="101"/>
      <c r="E491" s="101"/>
      <c r="F491" s="10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</row>
    <row r="492" spans="1:26" ht="12.75" customHeight="1">
      <c r="A492" s="101"/>
      <c r="B492" s="101"/>
      <c r="C492" s="101"/>
      <c r="D492" s="101"/>
      <c r="E492" s="101"/>
      <c r="F492" s="10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</row>
    <row r="493" spans="1:26" ht="12.75" customHeight="1">
      <c r="A493" s="101"/>
      <c r="B493" s="101"/>
      <c r="C493" s="101"/>
      <c r="D493" s="101"/>
      <c r="E493" s="101"/>
      <c r="F493" s="10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</row>
    <row r="494" spans="1:26" ht="12.75" customHeight="1">
      <c r="A494" s="101"/>
      <c r="B494" s="101"/>
      <c r="C494" s="101"/>
      <c r="D494" s="101"/>
      <c r="E494" s="101"/>
      <c r="F494" s="10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</row>
    <row r="495" spans="1:26" ht="12.75" customHeight="1">
      <c r="A495" s="101"/>
      <c r="B495" s="101"/>
      <c r="C495" s="101"/>
      <c r="D495" s="101"/>
      <c r="E495" s="101"/>
      <c r="F495" s="101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</row>
    <row r="496" spans="1:26" ht="12.75" customHeight="1">
      <c r="A496" s="101"/>
      <c r="B496" s="101"/>
      <c r="C496" s="101"/>
      <c r="D496" s="101"/>
      <c r="E496" s="101"/>
      <c r="F496" s="101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</row>
    <row r="497" spans="1:26" ht="12.75" customHeight="1">
      <c r="A497" s="101"/>
      <c r="B497" s="101"/>
      <c r="C497" s="101"/>
      <c r="D497" s="101"/>
      <c r="E497" s="101"/>
      <c r="F497" s="101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</row>
    <row r="498" spans="1:26" ht="12.75" customHeight="1">
      <c r="A498" s="101"/>
      <c r="B498" s="101"/>
      <c r="C498" s="101"/>
      <c r="D498" s="101"/>
      <c r="E498" s="101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</row>
    <row r="499" spans="1:26" ht="12.75" customHeight="1">
      <c r="A499" s="101"/>
      <c r="B499" s="101"/>
      <c r="C499" s="101"/>
      <c r="D499" s="101"/>
      <c r="E499" s="101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</row>
    <row r="500" spans="1:26" ht="12.75" customHeight="1">
      <c r="A500" s="101"/>
      <c r="B500" s="101"/>
      <c r="C500" s="101"/>
      <c r="D500" s="101"/>
      <c r="E500" s="101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</row>
    <row r="501" spans="1:26" ht="12.75" customHeight="1">
      <c r="A501" s="101"/>
      <c r="B501" s="101"/>
      <c r="C501" s="101"/>
      <c r="D501" s="101"/>
      <c r="E501" s="101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</row>
    <row r="502" spans="1:26" ht="12.75" customHeight="1">
      <c r="A502" s="101"/>
      <c r="B502" s="101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</row>
    <row r="503" spans="1:26" ht="12.75" customHeight="1">
      <c r="A503" s="101"/>
      <c r="B503" s="101"/>
      <c r="C503" s="101"/>
      <c r="D503" s="101"/>
      <c r="E503" s="101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</row>
    <row r="504" spans="1:26" ht="12.75" customHeight="1">
      <c r="A504" s="101"/>
      <c r="B504" s="101"/>
      <c r="C504" s="101"/>
      <c r="D504" s="101"/>
      <c r="E504" s="101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</row>
    <row r="505" spans="1:26" ht="12.75" customHeight="1">
      <c r="A505" s="101"/>
      <c r="B505" s="101"/>
      <c r="C505" s="101"/>
      <c r="D505" s="101"/>
      <c r="E505" s="101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</row>
    <row r="506" spans="1:26" ht="12.75" customHeight="1">
      <c r="A506" s="101"/>
      <c r="B506" s="101"/>
      <c r="C506" s="101"/>
      <c r="D506" s="101"/>
      <c r="E506" s="101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</row>
    <row r="507" spans="1:26" ht="12.75" customHeight="1">
      <c r="A507" s="101"/>
      <c r="B507" s="101"/>
      <c r="C507" s="101"/>
      <c r="D507" s="101"/>
      <c r="E507" s="101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</row>
    <row r="508" spans="1:26" ht="12.75" customHeight="1">
      <c r="A508" s="101"/>
      <c r="B508" s="101"/>
      <c r="C508" s="101"/>
      <c r="D508" s="101"/>
      <c r="E508" s="101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</row>
    <row r="509" spans="1:26" ht="12.75" customHeight="1">
      <c r="A509" s="101"/>
      <c r="B509" s="101"/>
      <c r="C509" s="101"/>
      <c r="D509" s="101"/>
      <c r="E509" s="101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</row>
    <row r="510" spans="1:26" ht="12.75" customHeight="1">
      <c r="A510" s="101"/>
      <c r="B510" s="101"/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</row>
    <row r="511" spans="1:26" ht="12.75" customHeight="1">
      <c r="A511" s="101"/>
      <c r="B511" s="101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</row>
    <row r="512" spans="1:26" ht="12.75" customHeight="1">
      <c r="A512" s="101"/>
      <c r="B512" s="101"/>
      <c r="C512" s="101"/>
      <c r="D512" s="101"/>
      <c r="E512" s="101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</row>
    <row r="513" spans="1:26" ht="12.75" customHeight="1">
      <c r="A513" s="101"/>
      <c r="B513" s="101"/>
      <c r="C513" s="101"/>
      <c r="D513" s="101"/>
      <c r="E513" s="101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</row>
    <row r="514" spans="1:26" ht="12.75" customHeight="1">
      <c r="A514" s="101"/>
      <c r="B514" s="101"/>
      <c r="C514" s="101"/>
      <c r="D514" s="101"/>
      <c r="E514" s="101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</row>
    <row r="515" spans="1:26" ht="12.75" customHeight="1">
      <c r="A515" s="101"/>
      <c r="B515" s="101"/>
      <c r="C515" s="101"/>
      <c r="D515" s="101"/>
      <c r="E515" s="101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</row>
    <row r="516" spans="1:26" ht="12.75" customHeight="1">
      <c r="A516" s="101"/>
      <c r="B516" s="101"/>
      <c r="C516" s="101"/>
      <c r="D516" s="101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</row>
    <row r="517" spans="1:26" ht="12.75" customHeight="1">
      <c r="A517" s="101"/>
      <c r="B517" s="101"/>
      <c r="C517" s="101"/>
      <c r="D517" s="101"/>
      <c r="E517" s="101"/>
      <c r="F517" s="101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</row>
    <row r="518" spans="1:26" ht="12.75" customHeight="1">
      <c r="A518" s="101"/>
      <c r="B518" s="101"/>
      <c r="C518" s="101"/>
      <c r="D518" s="101"/>
      <c r="E518" s="101"/>
      <c r="F518" s="101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</row>
    <row r="519" spans="1:26" ht="12.75" customHeight="1">
      <c r="A519" s="101"/>
      <c r="B519" s="101"/>
      <c r="C519" s="101"/>
      <c r="D519" s="101"/>
      <c r="E519" s="101"/>
      <c r="F519" s="101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</row>
    <row r="520" spans="1:26" ht="12.75" customHeight="1">
      <c r="A520" s="101"/>
      <c r="B520" s="101"/>
      <c r="C520" s="101"/>
      <c r="D520" s="101"/>
      <c r="E520" s="101"/>
      <c r="F520" s="101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</row>
    <row r="521" spans="1:26" ht="12.75" customHeight="1">
      <c r="A521" s="101"/>
      <c r="B521" s="101"/>
      <c r="C521" s="101"/>
      <c r="D521" s="101"/>
      <c r="E521" s="101"/>
      <c r="F521" s="101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</row>
    <row r="522" spans="1:26" ht="12.75" customHeight="1">
      <c r="A522" s="101"/>
      <c r="B522" s="101"/>
      <c r="C522" s="101"/>
      <c r="D522" s="101"/>
      <c r="E522" s="101"/>
      <c r="F522" s="101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</row>
    <row r="523" spans="1:26" ht="12.75" customHeight="1">
      <c r="A523" s="101"/>
      <c r="B523" s="101"/>
      <c r="C523" s="101"/>
      <c r="D523" s="101"/>
      <c r="E523" s="101"/>
      <c r="F523" s="101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</row>
    <row r="524" spans="1:26" ht="12.75" customHeight="1">
      <c r="A524" s="101"/>
      <c r="B524" s="101"/>
      <c r="C524" s="101"/>
      <c r="D524" s="101"/>
      <c r="E524" s="101"/>
      <c r="F524" s="101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</row>
    <row r="525" spans="1:26" ht="12.75" customHeight="1">
      <c r="A525" s="101"/>
      <c r="B525" s="101"/>
      <c r="C525" s="101"/>
      <c r="D525" s="101"/>
      <c r="E525" s="101"/>
      <c r="F525" s="101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</row>
    <row r="526" spans="1:26" ht="12.75" customHeight="1">
      <c r="A526" s="101"/>
      <c r="B526" s="101"/>
      <c r="C526" s="101"/>
      <c r="D526" s="101"/>
      <c r="E526" s="101"/>
      <c r="F526" s="101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</row>
    <row r="527" spans="1:26" ht="12.75" customHeight="1">
      <c r="A527" s="101"/>
      <c r="B527" s="101"/>
      <c r="C527" s="101"/>
      <c r="D527" s="101"/>
      <c r="E527" s="101"/>
      <c r="F527" s="101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</row>
    <row r="528" spans="1:26" ht="12.75" customHeight="1">
      <c r="A528" s="101"/>
      <c r="B528" s="101"/>
      <c r="C528" s="101"/>
      <c r="D528" s="101"/>
      <c r="E528" s="101"/>
      <c r="F528" s="101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</row>
    <row r="529" spans="1:26" ht="12.75" customHeight="1">
      <c r="A529" s="101"/>
      <c r="B529" s="101"/>
      <c r="C529" s="101"/>
      <c r="D529" s="101"/>
      <c r="E529" s="101"/>
      <c r="F529" s="101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</row>
    <row r="530" spans="1:26" ht="12.75" customHeight="1">
      <c r="A530" s="101"/>
      <c r="B530" s="101"/>
      <c r="C530" s="101"/>
      <c r="D530" s="101"/>
      <c r="E530" s="101"/>
      <c r="F530" s="101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</row>
    <row r="531" spans="1:26" ht="12.75" customHeight="1">
      <c r="A531" s="101"/>
      <c r="B531" s="101"/>
      <c r="C531" s="101"/>
      <c r="D531" s="101"/>
      <c r="E531" s="101"/>
      <c r="F531" s="101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</row>
    <row r="532" spans="1:26" ht="12.75" customHeight="1">
      <c r="A532" s="101"/>
      <c r="B532" s="101"/>
      <c r="C532" s="101"/>
      <c r="D532" s="101"/>
      <c r="E532" s="101"/>
      <c r="F532" s="101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</row>
    <row r="533" spans="1:26" ht="12.75" customHeight="1">
      <c r="A533" s="101"/>
      <c r="B533" s="101"/>
      <c r="C533" s="101"/>
      <c r="D533" s="101"/>
      <c r="E533" s="101"/>
      <c r="F533" s="101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</row>
    <row r="534" spans="1:26" ht="12.75" customHeight="1">
      <c r="A534" s="101"/>
      <c r="B534" s="101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</row>
    <row r="535" spans="1:26" ht="12.75" customHeight="1">
      <c r="A535" s="101"/>
      <c r="B535" s="101"/>
      <c r="C535" s="101"/>
      <c r="D535" s="101"/>
      <c r="E535" s="101"/>
      <c r="F535" s="101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</row>
    <row r="536" spans="1:26" ht="12.75" customHeight="1">
      <c r="A536" s="101"/>
      <c r="B536" s="101"/>
      <c r="C536" s="101"/>
      <c r="D536" s="101"/>
      <c r="E536" s="101"/>
      <c r="F536" s="101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</row>
    <row r="537" spans="1:26" ht="12.75" customHeight="1">
      <c r="A537" s="101"/>
      <c r="B537" s="101"/>
      <c r="C537" s="101"/>
      <c r="D537" s="101"/>
      <c r="E537" s="101"/>
      <c r="F537" s="101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</row>
    <row r="538" spans="1:26" ht="12.75" customHeight="1">
      <c r="A538" s="101"/>
      <c r="B538" s="101"/>
      <c r="C538" s="101"/>
      <c r="D538" s="101"/>
      <c r="E538" s="101"/>
      <c r="F538" s="101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</row>
    <row r="539" spans="1:26" ht="12.75" customHeight="1">
      <c r="A539" s="101"/>
      <c r="B539" s="101"/>
      <c r="C539" s="101"/>
      <c r="D539" s="101"/>
      <c r="E539" s="101"/>
      <c r="F539" s="101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</row>
    <row r="540" spans="1:26" ht="12.75" customHeight="1">
      <c r="A540" s="101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</row>
    <row r="541" spans="1:26" ht="12.75" customHeight="1">
      <c r="A541" s="101"/>
      <c r="B541" s="101"/>
      <c r="C541" s="101"/>
      <c r="D541" s="101"/>
      <c r="E541" s="101"/>
      <c r="F541" s="101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</row>
    <row r="542" spans="1:26" ht="12.75" customHeight="1">
      <c r="A542" s="101"/>
      <c r="B542" s="101"/>
      <c r="C542" s="101"/>
      <c r="D542" s="101"/>
      <c r="E542" s="101"/>
      <c r="F542" s="101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</row>
    <row r="543" spans="1:26" ht="12.75" customHeight="1">
      <c r="A543" s="101"/>
      <c r="B543" s="101"/>
      <c r="C543" s="101"/>
      <c r="D543" s="101"/>
      <c r="E543" s="101"/>
      <c r="F543" s="101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</row>
    <row r="544" spans="1:26" ht="12.75" customHeight="1">
      <c r="A544" s="101"/>
      <c r="B544" s="101"/>
      <c r="C544" s="101"/>
      <c r="D544" s="101"/>
      <c r="E544" s="101"/>
      <c r="F544" s="101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</row>
    <row r="545" spans="1:26" ht="12.75" customHeight="1">
      <c r="A545" s="101"/>
      <c r="B545" s="101"/>
      <c r="C545" s="101"/>
      <c r="D545" s="101"/>
      <c r="E545" s="101"/>
      <c r="F545" s="101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</row>
    <row r="546" spans="1:26" ht="12.75" customHeight="1">
      <c r="A546" s="101"/>
      <c r="B546" s="101"/>
      <c r="C546" s="101"/>
      <c r="D546" s="101"/>
      <c r="E546" s="101"/>
      <c r="F546" s="101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</row>
    <row r="547" spans="1:26" ht="12.75" customHeight="1">
      <c r="A547" s="101"/>
      <c r="B547" s="101"/>
      <c r="C547" s="101"/>
      <c r="D547" s="101"/>
      <c r="E547" s="101"/>
      <c r="F547" s="101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</row>
    <row r="548" spans="1:26" ht="12.75" customHeight="1">
      <c r="A548" s="101"/>
      <c r="B548" s="101"/>
      <c r="C548" s="101"/>
      <c r="D548" s="101"/>
      <c r="E548" s="101"/>
      <c r="F548" s="101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</row>
    <row r="549" spans="1:26" ht="12.75" customHeight="1">
      <c r="A549" s="101"/>
      <c r="B549" s="101"/>
      <c r="C549" s="101"/>
      <c r="D549" s="101"/>
      <c r="E549" s="101"/>
      <c r="F549" s="101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</row>
    <row r="550" spans="1:26" ht="12.75" customHeight="1">
      <c r="A550" s="101"/>
      <c r="B550" s="101"/>
      <c r="C550" s="101"/>
      <c r="D550" s="101"/>
      <c r="E550" s="101"/>
      <c r="F550" s="101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</row>
    <row r="551" spans="1:26" ht="12.75" customHeight="1">
      <c r="A551" s="101"/>
      <c r="B551" s="101"/>
      <c r="C551" s="101"/>
      <c r="D551" s="101"/>
      <c r="E551" s="101"/>
      <c r="F551" s="101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</row>
    <row r="552" spans="1:26" ht="12.75" customHeight="1">
      <c r="A552" s="101"/>
      <c r="B552" s="101"/>
      <c r="C552" s="101"/>
      <c r="D552" s="101"/>
      <c r="E552" s="101"/>
      <c r="F552" s="101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</row>
    <row r="553" spans="1:26" ht="12.75" customHeight="1">
      <c r="A553" s="101"/>
      <c r="B553" s="101"/>
      <c r="C553" s="101"/>
      <c r="D553" s="101"/>
      <c r="E553" s="101"/>
      <c r="F553" s="101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</row>
    <row r="554" spans="1:26" ht="12.75" customHeight="1">
      <c r="A554" s="101"/>
      <c r="B554" s="101"/>
      <c r="C554" s="101"/>
      <c r="D554" s="101"/>
      <c r="E554" s="101"/>
      <c r="F554" s="101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</row>
    <row r="555" spans="1:26" ht="12.75" customHeight="1">
      <c r="A555" s="101"/>
      <c r="B555" s="101"/>
      <c r="C555" s="101"/>
      <c r="D555" s="101"/>
      <c r="E555" s="101"/>
      <c r="F555" s="101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</row>
    <row r="556" spans="1:26" ht="12.75" customHeight="1">
      <c r="A556" s="101"/>
      <c r="B556" s="101"/>
      <c r="C556" s="101"/>
      <c r="D556" s="101"/>
      <c r="E556" s="101"/>
      <c r="F556" s="101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</row>
    <row r="557" spans="1:26" ht="12.75" customHeight="1">
      <c r="A557" s="101"/>
      <c r="B557" s="101"/>
      <c r="C557" s="101"/>
      <c r="D557" s="101"/>
      <c r="E557" s="101"/>
      <c r="F557" s="101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</row>
    <row r="558" spans="1:26" ht="12.75" customHeight="1">
      <c r="A558" s="101"/>
      <c r="B558" s="101"/>
      <c r="C558" s="101"/>
      <c r="D558" s="101"/>
      <c r="E558" s="101"/>
      <c r="F558" s="101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</row>
    <row r="559" spans="1:26" ht="12.75" customHeight="1">
      <c r="A559" s="101"/>
      <c r="B559" s="101"/>
      <c r="C559" s="101"/>
      <c r="D559" s="101"/>
      <c r="E559" s="101"/>
      <c r="F559" s="101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</row>
    <row r="560" spans="1:26" ht="12.75" customHeight="1">
      <c r="A560" s="101"/>
      <c r="B560" s="101"/>
      <c r="C560" s="101"/>
      <c r="D560" s="101"/>
      <c r="E560" s="101"/>
      <c r="F560" s="101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</row>
    <row r="561" spans="1:26" ht="12.75" customHeight="1">
      <c r="A561" s="101"/>
      <c r="B561" s="101"/>
      <c r="C561" s="101"/>
      <c r="D561" s="101"/>
      <c r="E561" s="101"/>
      <c r="F561" s="101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</row>
    <row r="562" spans="1:26" ht="12.75" customHeight="1">
      <c r="A562" s="101"/>
      <c r="B562" s="101"/>
      <c r="C562" s="101"/>
      <c r="D562" s="101"/>
      <c r="E562" s="101"/>
      <c r="F562" s="101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</row>
    <row r="563" spans="1:26" ht="12.75" customHeight="1">
      <c r="A563" s="101"/>
      <c r="B563" s="101"/>
      <c r="C563" s="101"/>
      <c r="D563" s="101"/>
      <c r="E563" s="101"/>
      <c r="F563" s="101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</row>
    <row r="564" spans="1:26" ht="12.75" customHeight="1">
      <c r="A564" s="101"/>
      <c r="B564" s="101"/>
      <c r="C564" s="101"/>
      <c r="D564" s="101"/>
      <c r="E564" s="101"/>
      <c r="F564" s="101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</row>
    <row r="565" spans="1:26" ht="12.75" customHeight="1">
      <c r="A565" s="101"/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</row>
    <row r="566" spans="1:26" ht="12.75" customHeight="1">
      <c r="A566" s="101"/>
      <c r="B566" s="101"/>
      <c r="C566" s="101"/>
      <c r="D566" s="101"/>
      <c r="E566" s="101"/>
      <c r="F566" s="101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</row>
    <row r="567" spans="1:26" ht="12.75" customHeight="1">
      <c r="A567" s="101"/>
      <c r="B567" s="101"/>
      <c r="C567" s="101"/>
      <c r="D567" s="101"/>
      <c r="E567" s="101"/>
      <c r="F567" s="101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</row>
    <row r="568" spans="1:26" ht="12.75" customHeight="1">
      <c r="A568" s="101"/>
      <c r="B568" s="101"/>
      <c r="C568" s="101"/>
      <c r="D568" s="101"/>
      <c r="E568" s="101"/>
      <c r="F568" s="101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</row>
    <row r="569" spans="1:26" ht="12.75" customHeight="1">
      <c r="A569" s="101"/>
      <c r="B569" s="101"/>
      <c r="C569" s="101"/>
      <c r="D569" s="101"/>
      <c r="E569" s="101"/>
      <c r="F569" s="101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</row>
    <row r="570" spans="1:26" ht="12.75" customHeight="1">
      <c r="A570" s="101"/>
      <c r="B570" s="101"/>
      <c r="C570" s="101"/>
      <c r="D570" s="101"/>
      <c r="E570" s="101"/>
      <c r="F570" s="101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</row>
    <row r="571" spans="1:26" ht="12.75" customHeight="1">
      <c r="A571" s="101"/>
      <c r="B571" s="101"/>
      <c r="C571" s="101"/>
      <c r="D571" s="101"/>
      <c r="E571" s="101"/>
      <c r="F571" s="101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</row>
    <row r="572" spans="1:26" ht="12.75" customHeight="1">
      <c r="A572" s="101"/>
      <c r="B572" s="101"/>
      <c r="C572" s="101"/>
      <c r="D572" s="101"/>
      <c r="E572" s="101"/>
      <c r="F572" s="101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</row>
    <row r="573" spans="1:26" ht="12.75" customHeight="1">
      <c r="A573" s="101"/>
      <c r="B573" s="101"/>
      <c r="C573" s="101"/>
      <c r="D573" s="101"/>
      <c r="E573" s="101"/>
      <c r="F573" s="101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</row>
    <row r="574" spans="1:26" ht="12.75" customHeight="1">
      <c r="A574" s="101"/>
      <c r="B574" s="101"/>
      <c r="C574" s="101"/>
      <c r="D574" s="101"/>
      <c r="E574" s="101"/>
      <c r="F574" s="101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</row>
    <row r="575" spans="1:26" ht="12.75" customHeight="1">
      <c r="A575" s="101"/>
      <c r="B575" s="101"/>
      <c r="C575" s="101"/>
      <c r="D575" s="101"/>
      <c r="E575" s="101"/>
      <c r="F575" s="101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</row>
    <row r="576" spans="1:26" ht="12.75" customHeight="1">
      <c r="A576" s="101"/>
      <c r="B576" s="101"/>
      <c r="C576" s="101"/>
      <c r="D576" s="101"/>
      <c r="E576" s="101"/>
      <c r="F576" s="101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</row>
    <row r="577" spans="1:26" ht="12.75" customHeight="1">
      <c r="A577" s="101"/>
      <c r="B577" s="101"/>
      <c r="C577" s="101"/>
      <c r="D577" s="101"/>
      <c r="E577" s="101"/>
      <c r="F577" s="101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</row>
    <row r="578" spans="1:26" ht="12.75" customHeight="1">
      <c r="A578" s="101"/>
      <c r="B578" s="101"/>
      <c r="C578" s="101"/>
      <c r="D578" s="101"/>
      <c r="E578" s="101"/>
      <c r="F578" s="101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</row>
    <row r="579" spans="1:26" ht="12.75" customHeight="1">
      <c r="A579" s="101"/>
      <c r="B579" s="101"/>
      <c r="C579" s="101"/>
      <c r="D579" s="101"/>
      <c r="E579" s="101"/>
      <c r="F579" s="101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</row>
    <row r="580" spans="1:26" ht="12.75" customHeight="1">
      <c r="A580" s="101"/>
      <c r="B580" s="101"/>
      <c r="C580" s="101"/>
      <c r="D580" s="101"/>
      <c r="E580" s="101"/>
      <c r="F580" s="101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</row>
    <row r="581" spans="1:26" ht="12.75" customHeight="1">
      <c r="A581" s="101"/>
      <c r="B581" s="101"/>
      <c r="C581" s="101"/>
      <c r="D581" s="101"/>
      <c r="E581" s="101"/>
      <c r="F581" s="101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</row>
    <row r="582" spans="1:26" ht="12.75" customHeight="1">
      <c r="A582" s="101"/>
      <c r="B582" s="101"/>
      <c r="C582" s="101"/>
      <c r="D582" s="101"/>
      <c r="E582" s="101"/>
      <c r="F582" s="101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</row>
    <row r="583" spans="1:26" ht="12.75" customHeight="1">
      <c r="A583" s="101"/>
      <c r="B583" s="101"/>
      <c r="C583" s="101"/>
      <c r="D583" s="101"/>
      <c r="E583" s="101"/>
      <c r="F583" s="101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</row>
    <row r="584" spans="1:26" ht="12.75" customHeight="1">
      <c r="A584" s="101"/>
      <c r="B584" s="101"/>
      <c r="C584" s="101"/>
      <c r="D584" s="101"/>
      <c r="E584" s="101"/>
      <c r="F584" s="101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</row>
    <row r="585" spans="1:26" ht="12.75" customHeight="1">
      <c r="A585" s="101"/>
      <c r="B585" s="101"/>
      <c r="C585" s="101"/>
      <c r="D585" s="101"/>
      <c r="E585" s="101"/>
      <c r="F585" s="101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</row>
    <row r="586" spans="1:26" ht="12.75" customHeight="1">
      <c r="A586" s="101"/>
      <c r="B586" s="101"/>
      <c r="C586" s="101"/>
      <c r="D586" s="101"/>
      <c r="E586" s="101"/>
      <c r="F586" s="101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</row>
    <row r="587" spans="1:26" ht="12.75" customHeight="1">
      <c r="A587" s="101"/>
      <c r="B587" s="101"/>
      <c r="C587" s="101"/>
      <c r="D587" s="101"/>
      <c r="E587" s="101"/>
      <c r="F587" s="101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</row>
    <row r="588" spans="1:26" ht="12.75" customHeight="1">
      <c r="A588" s="101"/>
      <c r="B588" s="101"/>
      <c r="C588" s="101"/>
      <c r="D588" s="101"/>
      <c r="E588" s="101"/>
      <c r="F588" s="101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</row>
    <row r="589" spans="1:26" ht="12.75" customHeight="1">
      <c r="A589" s="101"/>
      <c r="B589" s="101"/>
      <c r="C589" s="101"/>
      <c r="D589" s="101"/>
      <c r="E589" s="101"/>
      <c r="F589" s="101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</row>
    <row r="590" spans="1:26" ht="12.75" customHeight="1">
      <c r="A590" s="101"/>
      <c r="B590" s="101"/>
      <c r="C590" s="101"/>
      <c r="D590" s="101"/>
      <c r="E590" s="101"/>
      <c r="F590" s="101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</row>
    <row r="591" spans="1:26" ht="12.75" customHeight="1">
      <c r="A591" s="101"/>
      <c r="B591" s="101"/>
      <c r="C591" s="101"/>
      <c r="D591" s="101"/>
      <c r="E591" s="101"/>
      <c r="F591" s="101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</row>
    <row r="592" spans="1:26" ht="12.75" customHeight="1">
      <c r="A592" s="101"/>
      <c r="B592" s="101"/>
      <c r="C592" s="101"/>
      <c r="D592" s="101"/>
      <c r="E592" s="101"/>
      <c r="F592" s="101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</row>
    <row r="593" spans="1:26" ht="12.75" customHeight="1">
      <c r="A593" s="101"/>
      <c r="B593" s="101"/>
      <c r="C593" s="101"/>
      <c r="D593" s="101"/>
      <c r="E593" s="101"/>
      <c r="F593" s="101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</row>
    <row r="594" spans="1:26" ht="12.75" customHeight="1">
      <c r="A594" s="101"/>
      <c r="B594" s="101"/>
      <c r="C594" s="101"/>
      <c r="D594" s="101"/>
      <c r="E594" s="101"/>
      <c r="F594" s="101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</row>
    <row r="595" spans="1:26" ht="12.75" customHeight="1">
      <c r="A595" s="101"/>
      <c r="B595" s="101"/>
      <c r="C595" s="101"/>
      <c r="D595" s="101"/>
      <c r="E595" s="101"/>
      <c r="F595" s="101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</row>
    <row r="596" spans="1:26" ht="12.75" customHeight="1">
      <c r="A596" s="101"/>
      <c r="B596" s="101"/>
      <c r="C596" s="101"/>
      <c r="D596" s="101"/>
      <c r="E596" s="101"/>
      <c r="F596" s="101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</row>
    <row r="597" spans="1:26" ht="12.75" customHeight="1">
      <c r="A597" s="101"/>
      <c r="B597" s="101"/>
      <c r="C597" s="101"/>
      <c r="D597" s="101"/>
      <c r="E597" s="101"/>
      <c r="F597" s="101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</row>
    <row r="598" spans="1:26" ht="12.75" customHeight="1">
      <c r="A598" s="101"/>
      <c r="B598" s="101"/>
      <c r="C598" s="101"/>
      <c r="D598" s="101"/>
      <c r="E598" s="101"/>
      <c r="F598" s="101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</row>
    <row r="599" spans="1:26" ht="12.75" customHeight="1">
      <c r="A599" s="101"/>
      <c r="B599" s="101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</row>
    <row r="600" spans="1:26" ht="12.75" customHeight="1">
      <c r="A600" s="101"/>
      <c r="B600" s="101"/>
      <c r="C600" s="101"/>
      <c r="D600" s="101"/>
      <c r="E600" s="101"/>
      <c r="F600" s="101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</row>
    <row r="601" spans="1:26" ht="12.75" customHeight="1">
      <c r="A601" s="101"/>
      <c r="B601" s="101"/>
      <c r="C601" s="101"/>
      <c r="D601" s="101"/>
      <c r="E601" s="101"/>
      <c r="F601" s="101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</row>
    <row r="602" spans="1:26" ht="12.75" customHeight="1">
      <c r="A602" s="101"/>
      <c r="B602" s="101"/>
      <c r="C602" s="101"/>
      <c r="D602" s="101"/>
      <c r="E602" s="101"/>
      <c r="F602" s="101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</row>
    <row r="603" spans="1:26" ht="12.75" customHeight="1">
      <c r="A603" s="101"/>
      <c r="B603" s="101"/>
      <c r="C603" s="101"/>
      <c r="D603" s="101"/>
      <c r="E603" s="101"/>
      <c r="F603" s="101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</row>
    <row r="604" spans="1:26" ht="12.75" customHeight="1">
      <c r="A604" s="101"/>
      <c r="B604" s="101"/>
      <c r="C604" s="101"/>
      <c r="D604" s="101"/>
      <c r="E604" s="101"/>
      <c r="F604" s="101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</row>
    <row r="605" spans="1:26" ht="12.75" customHeight="1">
      <c r="A605" s="101"/>
      <c r="B605" s="101"/>
      <c r="C605" s="101"/>
      <c r="D605" s="101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</row>
    <row r="606" spans="1:26" ht="12.75" customHeight="1">
      <c r="A606" s="101"/>
      <c r="B606" s="101"/>
      <c r="C606" s="101"/>
      <c r="D606" s="101"/>
      <c r="E606" s="101"/>
      <c r="F606" s="101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</row>
    <row r="607" spans="1:26" ht="12.75" customHeight="1">
      <c r="A607" s="101"/>
      <c r="B607" s="101"/>
      <c r="C607" s="101"/>
      <c r="D607" s="101"/>
      <c r="E607" s="101"/>
      <c r="F607" s="101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</row>
    <row r="608" spans="1:26" ht="12.75" customHeight="1">
      <c r="A608" s="101"/>
      <c r="B608" s="101"/>
      <c r="C608" s="101"/>
      <c r="D608" s="101"/>
      <c r="E608" s="101"/>
      <c r="F608" s="101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</row>
    <row r="609" spans="1:26" ht="12.75" customHeight="1">
      <c r="A609" s="101"/>
      <c r="B609" s="101"/>
      <c r="C609" s="101"/>
      <c r="D609" s="101"/>
      <c r="E609" s="101"/>
      <c r="F609" s="101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</row>
    <row r="610" spans="1:26" ht="12.75" customHeight="1">
      <c r="A610" s="101"/>
      <c r="B610" s="101"/>
      <c r="C610" s="101"/>
      <c r="D610" s="101"/>
      <c r="E610" s="101"/>
      <c r="F610" s="101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</row>
    <row r="611" spans="1:26" ht="12.75" customHeight="1">
      <c r="A611" s="101"/>
      <c r="B611" s="101"/>
      <c r="C611" s="101"/>
      <c r="D611" s="101"/>
      <c r="E611" s="101"/>
      <c r="F611" s="101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</row>
    <row r="612" spans="1:26" ht="12.75" customHeight="1">
      <c r="A612" s="101"/>
      <c r="B612" s="101"/>
      <c r="C612" s="101"/>
      <c r="D612" s="101"/>
      <c r="E612" s="101"/>
      <c r="F612" s="101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</row>
    <row r="613" spans="1:26" ht="12.75" customHeight="1">
      <c r="A613" s="101"/>
      <c r="B613" s="101"/>
      <c r="C613" s="101"/>
      <c r="D613" s="101"/>
      <c r="E613" s="101"/>
      <c r="F613" s="101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</row>
    <row r="614" spans="1:26" ht="12.75" customHeight="1">
      <c r="A614" s="101"/>
      <c r="B614" s="101"/>
      <c r="C614" s="101"/>
      <c r="D614" s="101"/>
      <c r="E614" s="101"/>
      <c r="F614" s="101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</row>
    <row r="615" spans="1:26" ht="12.75" customHeight="1">
      <c r="A615" s="101"/>
      <c r="B615" s="101"/>
      <c r="C615" s="101"/>
      <c r="D615" s="101"/>
      <c r="E615" s="101"/>
      <c r="F615" s="101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</row>
    <row r="616" spans="1:26" ht="12.75" customHeight="1">
      <c r="A616" s="101"/>
      <c r="B616" s="101"/>
      <c r="C616" s="101"/>
      <c r="D616" s="101"/>
      <c r="E616" s="101"/>
      <c r="F616" s="101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</row>
    <row r="617" spans="1:26" ht="12.75" customHeight="1">
      <c r="A617" s="101"/>
      <c r="B617" s="101"/>
      <c r="C617" s="101"/>
      <c r="D617" s="101"/>
      <c r="E617" s="101"/>
      <c r="F617" s="101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</row>
    <row r="618" spans="1:26" ht="12.75" customHeight="1">
      <c r="A618" s="101"/>
      <c r="B618" s="101"/>
      <c r="C618" s="101"/>
      <c r="D618" s="101"/>
      <c r="E618" s="101"/>
      <c r="F618" s="101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</row>
    <row r="619" spans="1:26" ht="12.75" customHeight="1">
      <c r="A619" s="101"/>
      <c r="B619" s="101"/>
      <c r="C619" s="101"/>
      <c r="D619" s="101"/>
      <c r="E619" s="101"/>
      <c r="F619" s="101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</row>
    <row r="620" spans="1:26" ht="12.75" customHeight="1">
      <c r="A620" s="101"/>
      <c r="B620" s="101"/>
      <c r="C620" s="101"/>
      <c r="D620" s="101"/>
      <c r="E620" s="101"/>
      <c r="F620" s="101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</row>
    <row r="621" spans="1:26" ht="12.75" customHeight="1">
      <c r="A621" s="101"/>
      <c r="B621" s="101"/>
      <c r="C621" s="101"/>
      <c r="D621" s="101"/>
      <c r="E621" s="101"/>
      <c r="F621" s="101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</row>
    <row r="622" spans="1:26" ht="12.75" customHeight="1">
      <c r="A622" s="101"/>
      <c r="B622" s="101"/>
      <c r="C622" s="101"/>
      <c r="D622" s="101"/>
      <c r="E622" s="101"/>
      <c r="F622" s="101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</row>
    <row r="623" spans="1:26" ht="12.75" customHeight="1">
      <c r="A623" s="101"/>
      <c r="B623" s="101"/>
      <c r="C623" s="101"/>
      <c r="D623" s="101"/>
      <c r="E623" s="101"/>
      <c r="F623" s="101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</row>
    <row r="624" spans="1:26" ht="12.75" customHeight="1">
      <c r="A624" s="101"/>
      <c r="B624" s="101"/>
      <c r="C624" s="101"/>
      <c r="D624" s="101"/>
      <c r="E624" s="101"/>
      <c r="F624" s="101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</row>
    <row r="625" spans="1:26" ht="12.75" customHeight="1">
      <c r="A625" s="101"/>
      <c r="B625" s="101"/>
      <c r="C625" s="101"/>
      <c r="D625" s="101"/>
      <c r="E625" s="101"/>
      <c r="F625" s="101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</row>
    <row r="626" spans="1:26" ht="12.75" customHeight="1">
      <c r="A626" s="101"/>
      <c r="B626" s="101"/>
      <c r="C626" s="101"/>
      <c r="D626" s="101"/>
      <c r="E626" s="101"/>
      <c r="F626" s="101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</row>
    <row r="627" spans="1:26" ht="12.75" customHeight="1">
      <c r="A627" s="101"/>
      <c r="B627" s="101"/>
      <c r="C627" s="101"/>
      <c r="D627" s="101"/>
      <c r="E627" s="101"/>
      <c r="F627" s="101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</row>
    <row r="628" spans="1:26" ht="12.75" customHeight="1">
      <c r="A628" s="101"/>
      <c r="B628" s="101"/>
      <c r="C628" s="101"/>
      <c r="D628" s="101"/>
      <c r="E628" s="101"/>
      <c r="F628" s="101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</row>
    <row r="629" spans="1:26" ht="12.75" customHeight="1">
      <c r="A629" s="101"/>
      <c r="B629" s="101"/>
      <c r="C629" s="101"/>
      <c r="D629" s="101"/>
      <c r="E629" s="101"/>
      <c r="F629" s="101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</row>
    <row r="630" spans="1:26" ht="12.75" customHeight="1">
      <c r="A630" s="101"/>
      <c r="B630" s="101"/>
      <c r="C630" s="101"/>
      <c r="D630" s="101"/>
      <c r="E630" s="101"/>
      <c r="F630" s="101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</row>
    <row r="631" spans="1:26" ht="12.75" customHeight="1">
      <c r="A631" s="101"/>
      <c r="B631" s="101"/>
      <c r="C631" s="101"/>
      <c r="D631" s="101"/>
      <c r="E631" s="101"/>
      <c r="F631" s="101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</row>
    <row r="632" spans="1:26" ht="12.75" customHeight="1">
      <c r="A632" s="101"/>
      <c r="B632" s="101"/>
      <c r="C632" s="101"/>
      <c r="D632" s="101"/>
      <c r="E632" s="101"/>
      <c r="F632" s="101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</row>
    <row r="633" spans="1:26" ht="12.75" customHeight="1">
      <c r="A633" s="101"/>
      <c r="B633" s="101"/>
      <c r="C633" s="101"/>
      <c r="D633" s="101"/>
      <c r="E633" s="101"/>
      <c r="F633" s="101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</row>
    <row r="634" spans="1:26" ht="12.75" customHeight="1">
      <c r="A634" s="101"/>
      <c r="B634" s="101"/>
      <c r="C634" s="101"/>
      <c r="D634" s="101"/>
      <c r="E634" s="101"/>
      <c r="F634" s="101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</row>
    <row r="635" spans="1:26" ht="12.75" customHeight="1">
      <c r="A635" s="101"/>
      <c r="B635" s="101"/>
      <c r="C635" s="101"/>
      <c r="D635" s="101"/>
      <c r="E635" s="101"/>
      <c r="F635" s="101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</row>
    <row r="636" spans="1:26" ht="12.75" customHeight="1">
      <c r="A636" s="101"/>
      <c r="B636" s="101"/>
      <c r="C636" s="101"/>
      <c r="D636" s="101"/>
      <c r="E636" s="101"/>
      <c r="F636" s="101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</row>
    <row r="637" spans="1:26" ht="12.75" customHeight="1">
      <c r="A637" s="101"/>
      <c r="B637" s="101"/>
      <c r="C637" s="101"/>
      <c r="D637" s="101"/>
      <c r="E637" s="101"/>
      <c r="F637" s="101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</row>
    <row r="638" spans="1:26" ht="12.75" customHeight="1">
      <c r="A638" s="101"/>
      <c r="B638" s="101"/>
      <c r="C638" s="101"/>
      <c r="D638" s="101"/>
      <c r="E638" s="101"/>
      <c r="F638" s="101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</row>
    <row r="639" spans="1:26" ht="12.75" customHeight="1">
      <c r="A639" s="101"/>
      <c r="B639" s="101"/>
      <c r="C639" s="101"/>
      <c r="D639" s="101"/>
      <c r="E639" s="101"/>
      <c r="F639" s="101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</row>
    <row r="640" spans="1:26" ht="12.75" customHeight="1">
      <c r="A640" s="101"/>
      <c r="B640" s="101"/>
      <c r="C640" s="101"/>
      <c r="D640" s="101"/>
      <c r="E640" s="101"/>
      <c r="F640" s="101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</row>
    <row r="641" spans="1:26" ht="12.75" customHeight="1">
      <c r="A641" s="101"/>
      <c r="B641" s="101"/>
      <c r="C641" s="101"/>
      <c r="D641" s="101"/>
      <c r="E641" s="101"/>
      <c r="F641" s="101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</row>
    <row r="642" spans="1:26" ht="12.75" customHeight="1">
      <c r="A642" s="101"/>
      <c r="B642" s="101"/>
      <c r="C642" s="101"/>
      <c r="D642" s="101"/>
      <c r="E642" s="101"/>
      <c r="F642" s="101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</row>
    <row r="643" spans="1:26" ht="12.75" customHeight="1">
      <c r="A643" s="101"/>
      <c r="B643" s="101"/>
      <c r="C643" s="101"/>
      <c r="D643" s="101"/>
      <c r="E643" s="101"/>
      <c r="F643" s="101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</row>
    <row r="644" spans="1:26" ht="12.75" customHeight="1">
      <c r="A644" s="101"/>
      <c r="B644" s="101"/>
      <c r="C644" s="101"/>
      <c r="D644" s="101"/>
      <c r="E644" s="101"/>
      <c r="F644" s="101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</row>
    <row r="645" spans="1:26" ht="12.75" customHeight="1">
      <c r="A645" s="101"/>
      <c r="B645" s="101"/>
      <c r="C645" s="101"/>
      <c r="D645" s="101"/>
      <c r="E645" s="101"/>
      <c r="F645" s="101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</row>
    <row r="646" spans="1:26" ht="12.75" customHeight="1">
      <c r="A646" s="101"/>
      <c r="B646" s="101"/>
      <c r="C646" s="101"/>
      <c r="D646" s="101"/>
      <c r="E646" s="101"/>
      <c r="F646" s="101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</row>
    <row r="647" spans="1:26" ht="12.75" customHeight="1">
      <c r="A647" s="101"/>
      <c r="B647" s="101"/>
      <c r="C647" s="101"/>
      <c r="D647" s="101"/>
      <c r="E647" s="101"/>
      <c r="F647" s="101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</row>
    <row r="648" spans="1:26" ht="12.75" customHeight="1">
      <c r="A648" s="101"/>
      <c r="B648" s="101"/>
      <c r="C648" s="101"/>
      <c r="D648" s="101"/>
      <c r="E648" s="101"/>
      <c r="F648" s="101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</row>
    <row r="649" spans="1:26" ht="12.75" customHeight="1">
      <c r="A649" s="101"/>
      <c r="B649" s="101"/>
      <c r="C649" s="101"/>
      <c r="D649" s="101"/>
      <c r="E649" s="101"/>
      <c r="F649" s="101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</row>
    <row r="650" spans="1:26" ht="12.75" customHeight="1">
      <c r="A650" s="101"/>
      <c r="B650" s="101"/>
      <c r="C650" s="101"/>
      <c r="D650" s="101"/>
      <c r="E650" s="101"/>
      <c r="F650" s="101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</row>
    <row r="651" spans="1:26" ht="12.75" customHeight="1">
      <c r="A651" s="101"/>
      <c r="B651" s="101"/>
      <c r="C651" s="101"/>
      <c r="D651" s="101"/>
      <c r="E651" s="101"/>
      <c r="F651" s="101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</row>
    <row r="652" spans="1:26" ht="12.75" customHeight="1">
      <c r="A652" s="101"/>
      <c r="B652" s="101"/>
      <c r="C652" s="101"/>
      <c r="D652" s="101"/>
      <c r="E652" s="101"/>
      <c r="F652" s="101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</row>
    <row r="653" spans="1:26" ht="12.75" customHeight="1">
      <c r="A653" s="101"/>
      <c r="B653" s="101"/>
      <c r="C653" s="101"/>
      <c r="D653" s="101"/>
      <c r="E653" s="101"/>
      <c r="F653" s="101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</row>
    <row r="654" spans="1:26" ht="12.75" customHeight="1">
      <c r="A654" s="101"/>
      <c r="B654" s="101"/>
      <c r="C654" s="101"/>
      <c r="D654" s="101"/>
      <c r="E654" s="101"/>
      <c r="F654" s="101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</row>
    <row r="655" spans="1:26" ht="12.75" customHeight="1">
      <c r="A655" s="101"/>
      <c r="B655" s="101"/>
      <c r="C655" s="101"/>
      <c r="D655" s="101"/>
      <c r="E655" s="101"/>
      <c r="F655" s="101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</row>
    <row r="656" spans="1:26" ht="12.75" customHeight="1">
      <c r="A656" s="101"/>
      <c r="B656" s="101"/>
      <c r="C656" s="101"/>
      <c r="D656" s="101"/>
      <c r="E656" s="101"/>
      <c r="F656" s="101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</row>
    <row r="657" spans="1:26" ht="12.75" customHeight="1">
      <c r="A657" s="101"/>
      <c r="B657" s="101"/>
      <c r="C657" s="101"/>
      <c r="D657" s="101"/>
      <c r="E657" s="101"/>
      <c r="F657" s="101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</row>
    <row r="658" spans="1:26" ht="12.75" customHeight="1">
      <c r="A658" s="101"/>
      <c r="B658" s="101"/>
      <c r="C658" s="101"/>
      <c r="D658" s="101"/>
      <c r="E658" s="101"/>
      <c r="F658" s="101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</row>
    <row r="659" spans="1:26" ht="12.75" customHeight="1">
      <c r="A659" s="101"/>
      <c r="B659" s="101"/>
      <c r="C659" s="101"/>
      <c r="D659" s="101"/>
      <c r="E659" s="101"/>
      <c r="F659" s="101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</row>
    <row r="660" spans="1:26" ht="12.75" customHeight="1">
      <c r="A660" s="101"/>
      <c r="B660" s="101"/>
      <c r="C660" s="101"/>
      <c r="D660" s="101"/>
      <c r="E660" s="101"/>
      <c r="F660" s="101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</row>
    <row r="661" spans="1:26" ht="12.75" customHeight="1">
      <c r="A661" s="101"/>
      <c r="B661" s="101"/>
      <c r="C661" s="101"/>
      <c r="D661" s="101"/>
      <c r="E661" s="101"/>
      <c r="F661" s="101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</row>
    <row r="662" spans="1:26" ht="12.75" customHeight="1">
      <c r="A662" s="101"/>
      <c r="B662" s="101"/>
      <c r="C662" s="101"/>
      <c r="D662" s="101"/>
      <c r="E662" s="101"/>
      <c r="F662" s="101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</row>
    <row r="663" spans="1:26" ht="12.75" customHeight="1">
      <c r="A663" s="101"/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</row>
    <row r="664" spans="1:26" ht="12.75" customHeight="1">
      <c r="A664" s="101"/>
      <c r="B664" s="101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</row>
    <row r="665" spans="1:26" ht="12.75" customHeight="1">
      <c r="A665" s="101"/>
      <c r="B665" s="101"/>
      <c r="C665" s="101"/>
      <c r="D665" s="101"/>
      <c r="E665" s="101"/>
      <c r="F665" s="101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</row>
    <row r="666" spans="1:26" ht="12.75" customHeight="1">
      <c r="A666" s="101"/>
      <c r="B666" s="101"/>
      <c r="C666" s="101"/>
      <c r="D666" s="101"/>
      <c r="E666" s="101"/>
      <c r="F666" s="101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</row>
    <row r="667" spans="1:26" ht="12.75" customHeight="1">
      <c r="A667" s="101"/>
      <c r="B667" s="101"/>
      <c r="C667" s="101"/>
      <c r="D667" s="101"/>
      <c r="E667" s="101"/>
      <c r="F667" s="101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</row>
    <row r="668" spans="1:26" ht="12.75" customHeight="1">
      <c r="A668" s="101"/>
      <c r="B668" s="101"/>
      <c r="C668" s="101"/>
      <c r="D668" s="101"/>
      <c r="E668" s="101"/>
      <c r="F668" s="101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</row>
    <row r="669" spans="1:26" ht="12.75" customHeight="1">
      <c r="A669" s="101"/>
      <c r="B669" s="101"/>
      <c r="C669" s="101"/>
      <c r="D669" s="101"/>
      <c r="E669" s="101"/>
      <c r="F669" s="101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</row>
    <row r="670" spans="1:26" ht="12.75" customHeight="1">
      <c r="A670" s="101"/>
      <c r="B670" s="101"/>
      <c r="C670" s="101"/>
      <c r="D670" s="101"/>
      <c r="E670" s="101"/>
      <c r="F670" s="101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</row>
    <row r="671" spans="1:26" ht="12.75" customHeight="1">
      <c r="A671" s="101"/>
      <c r="B671" s="101"/>
      <c r="C671" s="101"/>
      <c r="D671" s="101"/>
      <c r="E671" s="101"/>
      <c r="F671" s="101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</row>
    <row r="672" spans="1:26" ht="12.75" customHeight="1">
      <c r="A672" s="101"/>
      <c r="B672" s="101"/>
      <c r="C672" s="101"/>
      <c r="D672" s="101"/>
      <c r="E672" s="101"/>
      <c r="F672" s="101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</row>
    <row r="673" spans="1:26" ht="12.75" customHeight="1">
      <c r="A673" s="101"/>
      <c r="B673" s="101"/>
      <c r="C673" s="101"/>
      <c r="D673" s="101"/>
      <c r="E673" s="101"/>
      <c r="F673" s="101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</row>
    <row r="674" spans="1:26" ht="12.75" customHeight="1">
      <c r="A674" s="101"/>
      <c r="B674" s="101"/>
      <c r="C674" s="101"/>
      <c r="D674" s="101"/>
      <c r="E674" s="101"/>
      <c r="F674" s="101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</row>
    <row r="675" spans="1:26" ht="12.75" customHeight="1">
      <c r="A675" s="101"/>
      <c r="B675" s="101"/>
      <c r="C675" s="101"/>
      <c r="D675" s="101"/>
      <c r="E675" s="101"/>
      <c r="F675" s="101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</row>
    <row r="676" spans="1:26" ht="12.75" customHeight="1">
      <c r="A676" s="101"/>
      <c r="B676" s="101"/>
      <c r="C676" s="101"/>
      <c r="D676" s="101"/>
      <c r="E676" s="101"/>
      <c r="F676" s="101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</row>
    <row r="677" spans="1:26" ht="12.75" customHeight="1">
      <c r="A677" s="101"/>
      <c r="B677" s="101"/>
      <c r="C677" s="101"/>
      <c r="D677" s="101"/>
      <c r="E677" s="101"/>
      <c r="F677" s="101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</row>
    <row r="678" spans="1:26" ht="12.75" customHeight="1">
      <c r="A678" s="101"/>
      <c r="B678" s="101"/>
      <c r="C678" s="101"/>
      <c r="D678" s="101"/>
      <c r="E678" s="101"/>
      <c r="F678" s="101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</row>
    <row r="679" spans="1:26" ht="12.75" customHeight="1">
      <c r="A679" s="101"/>
      <c r="B679" s="101"/>
      <c r="C679" s="101"/>
      <c r="D679" s="101"/>
      <c r="E679" s="101"/>
      <c r="F679" s="101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</row>
    <row r="680" spans="1:26" ht="12.75" customHeight="1">
      <c r="A680" s="101"/>
      <c r="B680" s="101"/>
      <c r="C680" s="101"/>
      <c r="D680" s="101"/>
      <c r="E680" s="101"/>
      <c r="F680" s="101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</row>
    <row r="681" spans="1:26" ht="12.75" customHeight="1">
      <c r="A681" s="101"/>
      <c r="B681" s="101"/>
      <c r="C681" s="101"/>
      <c r="D681" s="101"/>
      <c r="E681" s="101"/>
      <c r="F681" s="101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</row>
    <row r="682" spans="1:26" ht="12.75" customHeight="1">
      <c r="A682" s="101"/>
      <c r="B682" s="101"/>
      <c r="C682" s="101"/>
      <c r="D682" s="101"/>
      <c r="E682" s="101"/>
      <c r="F682" s="101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</row>
    <row r="683" spans="1:26" ht="12.75" customHeight="1">
      <c r="A683" s="101"/>
      <c r="B683" s="101"/>
      <c r="C683" s="101"/>
      <c r="D683" s="101"/>
      <c r="E683" s="101"/>
      <c r="F683" s="101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</row>
    <row r="684" spans="1:26" ht="12.75" customHeight="1">
      <c r="A684" s="101"/>
      <c r="B684" s="101"/>
      <c r="C684" s="101"/>
      <c r="D684" s="101"/>
      <c r="E684" s="101"/>
      <c r="F684" s="101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</row>
    <row r="685" spans="1:26" ht="12.75" customHeight="1">
      <c r="A685" s="101"/>
      <c r="B685" s="101"/>
      <c r="C685" s="101"/>
      <c r="D685" s="101"/>
      <c r="E685" s="101"/>
      <c r="F685" s="101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</row>
    <row r="686" spans="1:26" ht="12.75" customHeight="1">
      <c r="A686" s="101"/>
      <c r="B686" s="101"/>
      <c r="C686" s="101"/>
      <c r="D686" s="101"/>
      <c r="E686" s="101"/>
      <c r="F686" s="101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</row>
    <row r="687" spans="1:26" ht="12.75" customHeight="1">
      <c r="A687" s="101"/>
      <c r="B687" s="101"/>
      <c r="C687" s="101"/>
      <c r="D687" s="101"/>
      <c r="E687" s="101"/>
      <c r="F687" s="101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</row>
    <row r="688" spans="1:26" ht="12.75" customHeight="1">
      <c r="A688" s="101"/>
      <c r="B688" s="101"/>
      <c r="C688" s="101"/>
      <c r="D688" s="101"/>
      <c r="E688" s="101"/>
      <c r="F688" s="101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</row>
    <row r="689" spans="1:26" ht="12.75" customHeight="1">
      <c r="A689" s="101"/>
      <c r="B689" s="101"/>
      <c r="C689" s="101"/>
      <c r="D689" s="101"/>
      <c r="E689" s="101"/>
      <c r="F689" s="101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</row>
    <row r="690" spans="1:26" ht="12.75" customHeight="1">
      <c r="A690" s="101"/>
      <c r="B690" s="101"/>
      <c r="C690" s="101"/>
      <c r="D690" s="101"/>
      <c r="E690" s="101"/>
      <c r="F690" s="101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</row>
    <row r="691" spans="1:26" ht="12.75" customHeight="1">
      <c r="A691" s="101"/>
      <c r="B691" s="101"/>
      <c r="C691" s="101"/>
      <c r="D691" s="101"/>
      <c r="E691" s="101"/>
      <c r="F691" s="101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</row>
    <row r="692" spans="1:26" ht="12.75" customHeight="1">
      <c r="A692" s="101"/>
      <c r="B692" s="101"/>
      <c r="C692" s="101"/>
      <c r="D692" s="101"/>
      <c r="E692" s="101"/>
      <c r="F692" s="101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</row>
    <row r="693" spans="1:26" ht="12.75" customHeight="1">
      <c r="A693" s="101"/>
      <c r="B693" s="101"/>
      <c r="C693" s="101"/>
      <c r="D693" s="101"/>
      <c r="E693" s="101"/>
      <c r="F693" s="101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</row>
    <row r="694" spans="1:26" ht="12.75" customHeight="1">
      <c r="A694" s="101"/>
      <c r="B694" s="101"/>
      <c r="C694" s="101"/>
      <c r="D694" s="101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</row>
    <row r="695" spans="1:26" ht="12.75" customHeight="1">
      <c r="A695" s="101"/>
      <c r="B695" s="101"/>
      <c r="C695" s="101"/>
      <c r="D695" s="101"/>
      <c r="E695" s="101"/>
      <c r="F695" s="101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</row>
    <row r="696" spans="1:26" ht="12.75" customHeight="1">
      <c r="A696" s="101"/>
      <c r="B696" s="101"/>
      <c r="C696" s="101"/>
      <c r="D696" s="101"/>
      <c r="E696" s="101"/>
      <c r="F696" s="101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</row>
    <row r="697" spans="1:26" ht="12.75" customHeight="1">
      <c r="A697" s="101"/>
      <c r="B697" s="101"/>
      <c r="C697" s="101"/>
      <c r="D697" s="101"/>
      <c r="E697" s="101"/>
      <c r="F697" s="101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</row>
    <row r="698" spans="1:26" ht="12.75" customHeight="1">
      <c r="A698" s="101"/>
      <c r="B698" s="101"/>
      <c r="C698" s="101"/>
      <c r="D698" s="101"/>
      <c r="E698" s="101"/>
      <c r="F698" s="101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</row>
    <row r="699" spans="1:26" ht="12.75" customHeight="1">
      <c r="A699" s="101"/>
      <c r="B699" s="101"/>
      <c r="C699" s="101"/>
      <c r="D699" s="101"/>
      <c r="E699" s="101"/>
      <c r="F699" s="101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</row>
    <row r="700" spans="1:26" ht="12.75" customHeight="1">
      <c r="A700" s="101"/>
      <c r="B700" s="101"/>
      <c r="C700" s="101"/>
      <c r="D700" s="101"/>
      <c r="E700" s="101"/>
      <c r="F700" s="101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</row>
    <row r="701" spans="1:26" ht="12.75" customHeight="1">
      <c r="A701" s="101"/>
      <c r="B701" s="101"/>
      <c r="C701" s="101"/>
      <c r="D701" s="101"/>
      <c r="E701" s="101"/>
      <c r="F701" s="101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</row>
    <row r="702" spans="1:26" ht="12.75" customHeight="1">
      <c r="A702" s="101"/>
      <c r="B702" s="101"/>
      <c r="C702" s="101"/>
      <c r="D702" s="101"/>
      <c r="E702" s="101"/>
      <c r="F702" s="101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</row>
    <row r="703" spans="1:26" ht="12.75" customHeight="1">
      <c r="A703" s="101"/>
      <c r="B703" s="101"/>
      <c r="C703" s="101"/>
      <c r="D703" s="101"/>
      <c r="E703" s="101"/>
      <c r="F703" s="101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</row>
    <row r="704" spans="1:26" ht="12.75" customHeight="1">
      <c r="A704" s="101"/>
      <c r="B704" s="101"/>
      <c r="C704" s="101"/>
      <c r="D704" s="101"/>
      <c r="E704" s="101"/>
      <c r="F704" s="101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</row>
    <row r="705" spans="1:26" ht="12.75" customHeight="1">
      <c r="A705" s="101"/>
      <c r="B705" s="101"/>
      <c r="C705" s="101"/>
      <c r="D705" s="101"/>
      <c r="E705" s="101"/>
      <c r="F705" s="101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</row>
    <row r="706" spans="1:26" ht="12.75" customHeight="1">
      <c r="A706" s="101"/>
      <c r="B706" s="101"/>
      <c r="C706" s="101"/>
      <c r="D706" s="101"/>
      <c r="E706" s="101"/>
      <c r="F706" s="101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</row>
    <row r="707" spans="1:26" ht="12.75" customHeight="1">
      <c r="A707" s="101"/>
      <c r="B707" s="101"/>
      <c r="C707" s="101"/>
      <c r="D707" s="101"/>
      <c r="E707" s="101"/>
      <c r="F707" s="101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</row>
    <row r="708" spans="1:26" ht="12.75" customHeight="1">
      <c r="A708" s="101"/>
      <c r="B708" s="101"/>
      <c r="C708" s="101"/>
      <c r="D708" s="101"/>
      <c r="E708" s="101"/>
      <c r="F708" s="101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</row>
    <row r="709" spans="1:26" ht="12.75" customHeight="1">
      <c r="A709" s="101"/>
      <c r="B709" s="101"/>
      <c r="C709" s="101"/>
      <c r="D709" s="101"/>
      <c r="E709" s="101"/>
      <c r="F709" s="101"/>
      <c r="G709" s="101"/>
      <c r="H709" s="101"/>
      <c r="I709" s="101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</row>
    <row r="710" spans="1:26" ht="12.75" customHeight="1">
      <c r="A710" s="101"/>
      <c r="B710" s="101"/>
      <c r="C710" s="101"/>
      <c r="D710" s="101"/>
      <c r="E710" s="101"/>
      <c r="F710" s="101"/>
      <c r="G710" s="101"/>
      <c r="H710" s="101"/>
      <c r="I710" s="101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</row>
    <row r="711" spans="1:26" ht="12.75" customHeight="1">
      <c r="A711" s="101"/>
      <c r="B711" s="101"/>
      <c r="C711" s="101"/>
      <c r="D711" s="101"/>
      <c r="E711" s="101"/>
      <c r="F711" s="101"/>
      <c r="G711" s="101"/>
      <c r="H711" s="101"/>
      <c r="I711" s="101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</row>
    <row r="712" spans="1:26" ht="12.75" customHeight="1">
      <c r="A712" s="101"/>
      <c r="B712" s="101"/>
      <c r="C712" s="101"/>
      <c r="D712" s="101"/>
      <c r="E712" s="101"/>
      <c r="F712" s="101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</row>
    <row r="713" spans="1:26" ht="12.75" customHeight="1">
      <c r="A713" s="101"/>
      <c r="B713" s="101"/>
      <c r="C713" s="101"/>
      <c r="D713" s="101"/>
      <c r="E713" s="101"/>
      <c r="F713" s="101"/>
      <c r="G713" s="101"/>
      <c r="H713" s="101"/>
      <c r="I713" s="101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</row>
    <row r="714" spans="1:26" ht="12.75" customHeight="1">
      <c r="A714" s="101"/>
      <c r="B714" s="101"/>
      <c r="C714" s="101"/>
      <c r="D714" s="101"/>
      <c r="E714" s="101"/>
      <c r="F714" s="101"/>
      <c r="G714" s="101"/>
      <c r="H714" s="101"/>
      <c r="I714" s="101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</row>
    <row r="715" spans="1:26" ht="12.75" customHeight="1">
      <c r="A715" s="101"/>
      <c r="B715" s="101"/>
      <c r="C715" s="101"/>
      <c r="D715" s="101"/>
      <c r="E715" s="101"/>
      <c r="F715" s="101"/>
      <c r="G715" s="101"/>
      <c r="H715" s="101"/>
      <c r="I715" s="101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</row>
    <row r="716" spans="1:26" ht="12.75" customHeight="1">
      <c r="A716" s="101"/>
      <c r="B716" s="101"/>
      <c r="C716" s="101"/>
      <c r="D716" s="101"/>
      <c r="E716" s="101"/>
      <c r="F716" s="101"/>
      <c r="G716" s="101"/>
      <c r="H716" s="101"/>
      <c r="I716" s="101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</row>
    <row r="717" spans="1:26" ht="12.75" customHeight="1">
      <c r="A717" s="101"/>
      <c r="B717" s="101"/>
      <c r="C717" s="101"/>
      <c r="D717" s="101"/>
      <c r="E717" s="101"/>
      <c r="F717" s="101"/>
      <c r="G717" s="101"/>
      <c r="H717" s="101"/>
      <c r="I717" s="101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</row>
    <row r="718" spans="1:26" ht="12.75" customHeight="1">
      <c r="A718" s="101"/>
      <c r="B718" s="101"/>
      <c r="C718" s="101"/>
      <c r="D718" s="101"/>
      <c r="E718" s="101"/>
      <c r="F718" s="101"/>
      <c r="G718" s="101"/>
      <c r="H718" s="101"/>
      <c r="I718" s="101"/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</row>
    <row r="719" spans="1:26" ht="12.75" customHeight="1">
      <c r="A719" s="101"/>
      <c r="B719" s="101"/>
      <c r="C719" s="101"/>
      <c r="D719" s="101"/>
      <c r="E719" s="101"/>
      <c r="F719" s="101"/>
      <c r="G719" s="101"/>
      <c r="H719" s="101"/>
      <c r="I719" s="101"/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</row>
    <row r="720" spans="1:26" ht="12.75" customHeight="1">
      <c r="A720" s="101"/>
      <c r="B720" s="101"/>
      <c r="C720" s="101"/>
      <c r="D720" s="101"/>
      <c r="E720" s="101"/>
      <c r="F720" s="101"/>
      <c r="G720" s="101"/>
      <c r="H720" s="101"/>
      <c r="I720" s="101"/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</row>
    <row r="721" spans="1:26" ht="12.75" customHeight="1">
      <c r="A721" s="101"/>
      <c r="B721" s="101"/>
      <c r="C721" s="101"/>
      <c r="D721" s="101"/>
      <c r="E721" s="101"/>
      <c r="F721" s="101"/>
      <c r="G721" s="101"/>
      <c r="H721" s="101"/>
      <c r="I721" s="101"/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</row>
    <row r="722" spans="1:26" ht="12.75" customHeight="1">
      <c r="A722" s="101"/>
      <c r="B722" s="101"/>
      <c r="C722" s="101"/>
      <c r="D722" s="101"/>
      <c r="E722" s="101"/>
      <c r="F722" s="101"/>
      <c r="G722" s="101"/>
      <c r="H722" s="101"/>
      <c r="I722" s="101"/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</row>
    <row r="723" spans="1:26" ht="12.75" customHeight="1">
      <c r="A723" s="101"/>
      <c r="B723" s="101"/>
      <c r="C723" s="101"/>
      <c r="D723" s="101"/>
      <c r="E723" s="101"/>
      <c r="F723" s="101"/>
      <c r="G723" s="101"/>
      <c r="H723" s="101"/>
      <c r="I723" s="101"/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</row>
    <row r="724" spans="1:26" ht="12.75" customHeight="1">
      <c r="A724" s="101"/>
      <c r="B724" s="101"/>
      <c r="C724" s="101"/>
      <c r="D724" s="101"/>
      <c r="E724" s="101"/>
      <c r="F724" s="101"/>
      <c r="G724" s="101"/>
      <c r="H724" s="101"/>
      <c r="I724" s="101"/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</row>
    <row r="725" spans="1:26" ht="12.75" customHeight="1">
      <c r="A725" s="101"/>
      <c r="B725" s="101"/>
      <c r="C725" s="101"/>
      <c r="D725" s="101"/>
      <c r="E725" s="101"/>
      <c r="F725" s="101"/>
      <c r="G725" s="101"/>
      <c r="H725" s="101"/>
      <c r="I725" s="101"/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</row>
    <row r="726" spans="1:26" ht="12.75" customHeight="1">
      <c r="A726" s="101"/>
      <c r="B726" s="101"/>
      <c r="C726" s="101"/>
      <c r="D726" s="101"/>
      <c r="E726" s="101"/>
      <c r="F726" s="101"/>
      <c r="G726" s="101"/>
      <c r="H726" s="101"/>
      <c r="I726" s="101"/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</row>
    <row r="727" spans="1:26" ht="12.75" customHeight="1">
      <c r="A727" s="101"/>
      <c r="B727" s="101"/>
      <c r="C727" s="101"/>
      <c r="D727" s="101"/>
      <c r="E727" s="101"/>
      <c r="F727" s="101"/>
      <c r="G727" s="101"/>
      <c r="H727" s="101"/>
      <c r="I727" s="101"/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</row>
    <row r="728" spans="1:26" ht="12.75" customHeight="1">
      <c r="A728" s="101"/>
      <c r="B728" s="101"/>
      <c r="C728" s="101"/>
      <c r="D728" s="101"/>
      <c r="E728" s="101"/>
      <c r="F728" s="101"/>
      <c r="G728" s="101"/>
      <c r="H728" s="101"/>
      <c r="I728" s="101"/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</row>
    <row r="729" spans="1:26" ht="12.75" customHeight="1">
      <c r="A729" s="101"/>
      <c r="B729" s="101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</row>
    <row r="730" spans="1:26" ht="12.75" customHeight="1">
      <c r="A730" s="101"/>
      <c r="B730" s="101"/>
      <c r="C730" s="101"/>
      <c r="D730" s="101"/>
      <c r="E730" s="101"/>
      <c r="F730" s="101"/>
      <c r="G730" s="101"/>
      <c r="H730" s="101"/>
      <c r="I730" s="101"/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</row>
    <row r="731" spans="1:26" ht="12.75" customHeight="1">
      <c r="A731" s="101"/>
      <c r="B731" s="101"/>
      <c r="C731" s="101"/>
      <c r="D731" s="101"/>
      <c r="E731" s="101"/>
      <c r="F731" s="101"/>
      <c r="G731" s="101"/>
      <c r="H731" s="101"/>
      <c r="I731" s="101"/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</row>
    <row r="732" spans="1:26" ht="12.75" customHeight="1">
      <c r="A732" s="101"/>
      <c r="B732" s="101"/>
      <c r="C732" s="101"/>
      <c r="D732" s="101"/>
      <c r="E732" s="101"/>
      <c r="F732" s="101"/>
      <c r="G732" s="101"/>
      <c r="H732" s="101"/>
      <c r="I732" s="101"/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</row>
    <row r="733" spans="1:26" ht="12.75" customHeight="1">
      <c r="A733" s="101"/>
      <c r="B733" s="101"/>
      <c r="C733" s="101"/>
      <c r="D733" s="101"/>
      <c r="E733" s="101"/>
      <c r="F733" s="101"/>
      <c r="G733" s="101"/>
      <c r="H733" s="101"/>
      <c r="I733" s="101"/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</row>
    <row r="734" spans="1:26" ht="12.75" customHeight="1">
      <c r="A734" s="101"/>
      <c r="B734" s="101"/>
      <c r="C734" s="101"/>
      <c r="D734" s="101"/>
      <c r="E734" s="101"/>
      <c r="F734" s="101"/>
      <c r="G734" s="101"/>
      <c r="H734" s="101"/>
      <c r="I734" s="101"/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</row>
    <row r="735" spans="1:26" ht="12.75" customHeight="1">
      <c r="A735" s="101"/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</row>
    <row r="736" spans="1:26" ht="12.75" customHeight="1">
      <c r="A736" s="101"/>
      <c r="B736" s="101"/>
      <c r="C736" s="101"/>
      <c r="D736" s="101"/>
      <c r="E736" s="101"/>
      <c r="F736" s="101"/>
      <c r="G736" s="101"/>
      <c r="H736" s="101"/>
      <c r="I736" s="101"/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</row>
    <row r="737" spans="1:26" ht="12.75" customHeight="1">
      <c r="A737" s="101"/>
      <c r="B737" s="101"/>
      <c r="C737" s="101"/>
      <c r="D737" s="101"/>
      <c r="E737" s="101"/>
      <c r="F737" s="101"/>
      <c r="G737" s="101"/>
      <c r="H737" s="101"/>
      <c r="I737" s="101"/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</row>
    <row r="738" spans="1:26" ht="12.75" customHeight="1">
      <c r="A738" s="101"/>
      <c r="B738" s="101"/>
      <c r="C738" s="101"/>
      <c r="D738" s="101"/>
      <c r="E738" s="101"/>
      <c r="F738" s="101"/>
      <c r="G738" s="101"/>
      <c r="H738" s="101"/>
      <c r="I738" s="101"/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</row>
    <row r="739" spans="1:26" ht="12.75" customHeight="1">
      <c r="A739" s="101"/>
      <c r="B739" s="101"/>
      <c r="C739" s="101"/>
      <c r="D739" s="101"/>
      <c r="E739" s="101"/>
      <c r="F739" s="101"/>
      <c r="G739" s="101"/>
      <c r="H739" s="101"/>
      <c r="I739" s="101"/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</row>
    <row r="740" spans="1:26" ht="12.75" customHeight="1">
      <c r="A740" s="101"/>
      <c r="B740" s="101"/>
      <c r="C740" s="101"/>
      <c r="D740" s="101"/>
      <c r="E740" s="101"/>
      <c r="F740" s="101"/>
      <c r="G740" s="101"/>
      <c r="H740" s="101"/>
      <c r="I740" s="101"/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</row>
    <row r="741" spans="1:26" ht="12.75" customHeight="1">
      <c r="A741" s="101"/>
      <c r="B741" s="101"/>
      <c r="C741" s="101"/>
      <c r="D741" s="101"/>
      <c r="E741" s="101"/>
      <c r="F741" s="101"/>
      <c r="G741" s="101"/>
      <c r="H741" s="101"/>
      <c r="I741" s="101"/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</row>
    <row r="742" spans="1:26" ht="12.75" customHeight="1">
      <c r="A742" s="101"/>
      <c r="B742" s="101"/>
      <c r="C742" s="101"/>
      <c r="D742" s="101"/>
      <c r="E742" s="101"/>
      <c r="F742" s="101"/>
      <c r="G742" s="101"/>
      <c r="H742" s="101"/>
      <c r="I742" s="101"/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</row>
    <row r="743" spans="1:26" ht="12.75" customHeight="1">
      <c r="A743" s="101"/>
      <c r="B743" s="101"/>
      <c r="C743" s="101"/>
      <c r="D743" s="101"/>
      <c r="E743" s="101"/>
      <c r="F743" s="101"/>
      <c r="G743" s="101"/>
      <c r="H743" s="101"/>
      <c r="I743" s="101"/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</row>
    <row r="744" spans="1:26" ht="12.75" customHeight="1">
      <c r="A744" s="101"/>
      <c r="B744" s="101"/>
      <c r="C744" s="101"/>
      <c r="D744" s="101"/>
      <c r="E744" s="101"/>
      <c r="F744" s="101"/>
      <c r="G744" s="101"/>
      <c r="H744" s="101"/>
      <c r="I744" s="101"/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</row>
    <row r="745" spans="1:26" ht="12.75" customHeight="1">
      <c r="A745" s="101"/>
      <c r="B745" s="101"/>
      <c r="C745" s="101"/>
      <c r="D745" s="101"/>
      <c r="E745" s="101"/>
      <c r="F745" s="101"/>
      <c r="G745" s="101"/>
      <c r="H745" s="101"/>
      <c r="I745" s="101"/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</row>
    <row r="746" spans="1:26" ht="12.75" customHeight="1">
      <c r="A746" s="101"/>
      <c r="B746" s="101"/>
      <c r="C746" s="101"/>
      <c r="D746" s="101"/>
      <c r="E746" s="101"/>
      <c r="F746" s="101"/>
      <c r="G746" s="101"/>
      <c r="H746" s="101"/>
      <c r="I746" s="101"/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</row>
    <row r="747" spans="1:26" ht="12.75" customHeight="1">
      <c r="A747" s="101"/>
      <c r="B747" s="101"/>
      <c r="C747" s="101"/>
      <c r="D747" s="101"/>
      <c r="E747" s="101"/>
      <c r="F747" s="101"/>
      <c r="G747" s="101"/>
      <c r="H747" s="101"/>
      <c r="I747" s="101"/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</row>
    <row r="748" spans="1:26" ht="12.75" customHeight="1">
      <c r="A748" s="101"/>
      <c r="B748" s="101"/>
      <c r="C748" s="101"/>
      <c r="D748" s="101"/>
      <c r="E748" s="101"/>
      <c r="F748" s="101"/>
      <c r="G748" s="101"/>
      <c r="H748" s="101"/>
      <c r="I748" s="101"/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</row>
    <row r="749" spans="1:26" ht="12.75" customHeight="1">
      <c r="A749" s="101"/>
      <c r="B749" s="101"/>
      <c r="C749" s="101"/>
      <c r="D749" s="101"/>
      <c r="E749" s="101"/>
      <c r="F749" s="101"/>
      <c r="G749" s="101"/>
      <c r="H749" s="101"/>
      <c r="I749" s="101"/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</row>
    <row r="750" spans="1:26" ht="12.75" customHeight="1">
      <c r="A750" s="101"/>
      <c r="B750" s="101"/>
      <c r="C750" s="101"/>
      <c r="D750" s="101"/>
      <c r="E750" s="101"/>
      <c r="F750" s="101"/>
      <c r="G750" s="101"/>
      <c r="H750" s="101"/>
      <c r="I750" s="101"/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</row>
    <row r="751" spans="1:26" ht="12.75" customHeight="1">
      <c r="A751" s="101"/>
      <c r="B751" s="101"/>
      <c r="C751" s="101"/>
      <c r="D751" s="101"/>
      <c r="E751" s="101"/>
      <c r="F751" s="101"/>
      <c r="G751" s="101"/>
      <c r="H751" s="101"/>
      <c r="I751" s="101"/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</row>
    <row r="752" spans="1:26" ht="12.75" customHeight="1">
      <c r="A752" s="101"/>
      <c r="B752" s="101"/>
      <c r="C752" s="101"/>
      <c r="D752" s="101"/>
      <c r="E752" s="101"/>
      <c r="F752" s="101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</row>
    <row r="753" spans="1:26" ht="12.75" customHeight="1">
      <c r="A753" s="101"/>
      <c r="B753" s="101"/>
      <c r="C753" s="101"/>
      <c r="D753" s="101"/>
      <c r="E753" s="101"/>
      <c r="F753" s="101"/>
      <c r="G753" s="101"/>
      <c r="H753" s="101"/>
      <c r="I753" s="101"/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</row>
    <row r="754" spans="1:26" ht="12.75" customHeight="1">
      <c r="A754" s="101"/>
      <c r="B754" s="101"/>
      <c r="C754" s="101"/>
      <c r="D754" s="101"/>
      <c r="E754" s="101"/>
      <c r="F754" s="101"/>
      <c r="G754" s="101"/>
      <c r="H754" s="101"/>
      <c r="I754" s="101"/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</row>
    <row r="755" spans="1:26" ht="12.75" customHeight="1">
      <c r="A755" s="101"/>
      <c r="B755" s="101"/>
      <c r="C755" s="101"/>
      <c r="D755" s="101"/>
      <c r="E755" s="101"/>
      <c r="F755" s="101"/>
      <c r="G755" s="101"/>
      <c r="H755" s="101"/>
      <c r="I755" s="101"/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</row>
    <row r="756" spans="1:26" ht="12.75" customHeight="1">
      <c r="A756" s="101"/>
      <c r="B756" s="101"/>
      <c r="C756" s="101"/>
      <c r="D756" s="101"/>
      <c r="E756" s="101"/>
      <c r="F756" s="101"/>
      <c r="G756" s="101"/>
      <c r="H756" s="101"/>
      <c r="I756" s="101"/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</row>
    <row r="757" spans="1:26" ht="12.75" customHeight="1">
      <c r="A757" s="101"/>
      <c r="B757" s="101"/>
      <c r="C757" s="101"/>
      <c r="D757" s="101"/>
      <c r="E757" s="101"/>
      <c r="F757" s="101"/>
      <c r="G757" s="101"/>
      <c r="H757" s="101"/>
      <c r="I757" s="101"/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</row>
    <row r="758" spans="1:26" ht="12.75" customHeight="1">
      <c r="A758" s="101"/>
      <c r="B758" s="101"/>
      <c r="C758" s="101"/>
      <c r="D758" s="101"/>
      <c r="E758" s="101"/>
      <c r="F758" s="101"/>
      <c r="G758" s="101"/>
      <c r="H758" s="101"/>
      <c r="I758" s="101"/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  <c r="Z758" s="101"/>
    </row>
    <row r="759" spans="1:26" ht="12.75" customHeight="1">
      <c r="A759" s="101"/>
      <c r="B759" s="101"/>
      <c r="C759" s="101"/>
      <c r="D759" s="101"/>
      <c r="E759" s="101"/>
      <c r="F759" s="101"/>
      <c r="G759" s="101"/>
      <c r="H759" s="101"/>
      <c r="I759" s="101"/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  <c r="Z759" s="101"/>
    </row>
    <row r="760" spans="1:26" ht="12.75" customHeight="1">
      <c r="A760" s="101"/>
      <c r="B760" s="101"/>
      <c r="C760" s="101"/>
      <c r="D760" s="101"/>
      <c r="E760" s="101"/>
      <c r="F760" s="101"/>
      <c r="G760" s="101"/>
      <c r="H760" s="101"/>
      <c r="I760" s="101"/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</row>
    <row r="761" spans="1:26" ht="12.75" customHeight="1">
      <c r="A761" s="101"/>
      <c r="B761" s="101"/>
      <c r="C761" s="101"/>
      <c r="D761" s="101"/>
      <c r="E761" s="101"/>
      <c r="F761" s="101"/>
      <c r="G761" s="101"/>
      <c r="H761" s="101"/>
      <c r="I761" s="101"/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</row>
    <row r="762" spans="1:26" ht="12.75" customHeight="1">
      <c r="A762" s="101"/>
      <c r="B762" s="101"/>
      <c r="C762" s="101"/>
      <c r="D762" s="101"/>
      <c r="E762" s="101"/>
      <c r="F762" s="101"/>
      <c r="G762" s="101"/>
      <c r="H762" s="101"/>
      <c r="I762" s="101"/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</row>
    <row r="763" spans="1:26" ht="12.75" customHeight="1">
      <c r="A763" s="101"/>
      <c r="B763" s="101"/>
      <c r="C763" s="101"/>
      <c r="D763" s="101"/>
      <c r="E763" s="101"/>
      <c r="F763" s="101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</row>
    <row r="764" spans="1:26" ht="12.75" customHeight="1">
      <c r="A764" s="101"/>
      <c r="B764" s="101"/>
      <c r="C764" s="101"/>
      <c r="D764" s="101"/>
      <c r="E764" s="101"/>
      <c r="F764" s="101"/>
      <c r="G764" s="101"/>
      <c r="H764" s="101"/>
      <c r="I764" s="101"/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  <c r="Z764" s="101"/>
    </row>
    <row r="765" spans="1:26" ht="12.75" customHeight="1">
      <c r="A765" s="101"/>
      <c r="B765" s="101"/>
      <c r="C765" s="101"/>
      <c r="D765" s="101"/>
      <c r="E765" s="101"/>
      <c r="F765" s="101"/>
      <c r="G765" s="101"/>
      <c r="H765" s="101"/>
      <c r="I765" s="101"/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</row>
    <row r="766" spans="1:26" ht="12.75" customHeight="1">
      <c r="A766" s="101"/>
      <c r="B766" s="101"/>
      <c r="C766" s="101"/>
      <c r="D766" s="101"/>
      <c r="E766" s="101"/>
      <c r="F766" s="101"/>
      <c r="G766" s="101"/>
      <c r="H766" s="101"/>
      <c r="I766" s="101"/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</row>
    <row r="767" spans="1:26" ht="12.75" customHeight="1">
      <c r="A767" s="101"/>
      <c r="B767" s="101"/>
      <c r="C767" s="101"/>
      <c r="D767" s="101"/>
      <c r="E767" s="101"/>
      <c r="F767" s="101"/>
      <c r="G767" s="101"/>
      <c r="H767" s="101"/>
      <c r="I767" s="101"/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  <c r="Z767" s="101"/>
    </row>
    <row r="768" spans="1:26" ht="12.75" customHeight="1">
      <c r="A768" s="101"/>
      <c r="B768" s="101"/>
      <c r="C768" s="101"/>
      <c r="D768" s="101"/>
      <c r="E768" s="101"/>
      <c r="F768" s="101"/>
      <c r="G768" s="101"/>
      <c r="H768" s="101"/>
      <c r="I768" s="101"/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</row>
    <row r="769" spans="1:26" ht="12.75" customHeight="1">
      <c r="A769" s="101"/>
      <c r="B769" s="101"/>
      <c r="C769" s="101"/>
      <c r="D769" s="101"/>
      <c r="E769" s="101"/>
      <c r="F769" s="101"/>
      <c r="G769" s="101"/>
      <c r="H769" s="101"/>
      <c r="I769" s="101"/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</row>
    <row r="770" spans="1:26" ht="12.75" customHeight="1">
      <c r="A770" s="101"/>
      <c r="B770" s="101"/>
      <c r="C770" s="101"/>
      <c r="D770" s="101"/>
      <c r="E770" s="101"/>
      <c r="F770" s="101"/>
      <c r="G770" s="101"/>
      <c r="H770" s="101"/>
      <c r="I770" s="101"/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</row>
    <row r="771" spans="1:26" ht="12.75" customHeight="1">
      <c r="A771" s="101"/>
      <c r="B771" s="101"/>
      <c r="C771" s="101"/>
      <c r="D771" s="101"/>
      <c r="E771" s="101"/>
      <c r="F771" s="101"/>
      <c r="G771" s="101"/>
      <c r="H771" s="101"/>
      <c r="I771" s="101"/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</row>
    <row r="772" spans="1:26" ht="12.75" customHeight="1">
      <c r="A772" s="101"/>
      <c r="B772" s="101"/>
      <c r="C772" s="101"/>
      <c r="D772" s="101"/>
      <c r="E772" s="101"/>
      <c r="F772" s="101"/>
      <c r="G772" s="101"/>
      <c r="H772" s="101"/>
      <c r="I772" s="101"/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</row>
    <row r="773" spans="1:26" ht="12.75" customHeight="1">
      <c r="A773" s="101"/>
      <c r="B773" s="101"/>
      <c r="C773" s="101"/>
      <c r="D773" s="101"/>
      <c r="E773" s="101"/>
      <c r="F773" s="101"/>
      <c r="G773" s="101"/>
      <c r="H773" s="101"/>
      <c r="I773" s="101"/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</row>
    <row r="774" spans="1:26" ht="12.75" customHeight="1">
      <c r="A774" s="101"/>
      <c r="B774" s="101"/>
      <c r="C774" s="101"/>
      <c r="D774" s="101"/>
      <c r="E774" s="101"/>
      <c r="F774" s="101"/>
      <c r="G774" s="101"/>
      <c r="H774" s="101"/>
      <c r="I774" s="101"/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</row>
    <row r="775" spans="1:26" ht="12.75" customHeight="1">
      <c r="A775" s="101"/>
      <c r="B775" s="101"/>
      <c r="C775" s="101"/>
      <c r="D775" s="101"/>
      <c r="E775" s="101"/>
      <c r="F775" s="101"/>
      <c r="G775" s="101"/>
      <c r="H775" s="101"/>
      <c r="I775" s="101"/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</row>
    <row r="776" spans="1:26" ht="12.75" customHeight="1">
      <c r="A776" s="101"/>
      <c r="B776" s="101"/>
      <c r="C776" s="101"/>
      <c r="D776" s="101"/>
      <c r="E776" s="101"/>
      <c r="F776" s="101"/>
      <c r="G776" s="101"/>
      <c r="H776" s="101"/>
      <c r="I776" s="101"/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  <c r="Z776" s="101"/>
    </row>
    <row r="777" spans="1:26" ht="12.75" customHeight="1">
      <c r="A777" s="101"/>
      <c r="B777" s="101"/>
      <c r="C777" s="101"/>
      <c r="D777" s="101"/>
      <c r="E777" s="101"/>
      <c r="F777" s="101"/>
      <c r="G777" s="101"/>
      <c r="H777" s="101"/>
      <c r="I777" s="101"/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</row>
    <row r="778" spans="1:26" ht="12.75" customHeight="1">
      <c r="A778" s="101"/>
      <c r="B778" s="101"/>
      <c r="C778" s="101"/>
      <c r="D778" s="101"/>
      <c r="E778" s="101"/>
      <c r="F778" s="101"/>
      <c r="G778" s="101"/>
      <c r="H778" s="101"/>
      <c r="I778" s="101"/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</row>
    <row r="779" spans="1:26" ht="12.75" customHeight="1">
      <c r="A779" s="101"/>
      <c r="B779" s="101"/>
      <c r="C779" s="101"/>
      <c r="D779" s="101"/>
      <c r="E779" s="101"/>
      <c r="F779" s="101"/>
      <c r="G779" s="101"/>
      <c r="H779" s="101"/>
      <c r="I779" s="101"/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</row>
    <row r="780" spans="1:26" ht="12.75" customHeight="1">
      <c r="A780" s="101"/>
      <c r="B780" s="101"/>
      <c r="C780" s="101"/>
      <c r="D780" s="101"/>
      <c r="E780" s="101"/>
      <c r="F780" s="101"/>
      <c r="G780" s="101"/>
      <c r="H780" s="101"/>
      <c r="I780" s="101"/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  <c r="Z780" s="101"/>
    </row>
    <row r="781" spans="1:26" ht="12.75" customHeight="1">
      <c r="A781" s="101"/>
      <c r="B781" s="101"/>
      <c r="C781" s="101"/>
      <c r="D781" s="101"/>
      <c r="E781" s="101"/>
      <c r="F781" s="101"/>
      <c r="G781" s="101"/>
      <c r="H781" s="101"/>
      <c r="I781" s="101"/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</row>
    <row r="782" spans="1:26" ht="12.75" customHeight="1">
      <c r="A782" s="101"/>
      <c r="B782" s="101"/>
      <c r="C782" s="101"/>
      <c r="D782" s="101"/>
      <c r="E782" s="101"/>
      <c r="F782" s="101"/>
      <c r="G782" s="101"/>
      <c r="H782" s="101"/>
      <c r="I782" s="101"/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</row>
    <row r="783" spans="1:26" ht="12.75" customHeight="1">
      <c r="A783" s="101"/>
      <c r="B783" s="101"/>
      <c r="C783" s="101"/>
      <c r="D783" s="101"/>
      <c r="E783" s="101"/>
      <c r="F783" s="101"/>
      <c r="G783" s="101"/>
      <c r="H783" s="101"/>
      <c r="I783" s="101"/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  <c r="Z783" s="101"/>
    </row>
    <row r="784" spans="1:26" ht="12.75" customHeight="1">
      <c r="A784" s="101"/>
      <c r="B784" s="101"/>
      <c r="C784" s="101"/>
      <c r="D784" s="101"/>
      <c r="E784" s="101"/>
      <c r="F784" s="101"/>
      <c r="G784" s="101"/>
      <c r="H784" s="101"/>
      <c r="I784" s="101"/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</row>
    <row r="785" spans="1:26" ht="12.75" customHeight="1">
      <c r="A785" s="101"/>
      <c r="B785" s="101"/>
      <c r="C785" s="101"/>
      <c r="D785" s="101"/>
      <c r="E785" s="101"/>
      <c r="F785" s="101"/>
      <c r="G785" s="101"/>
      <c r="H785" s="101"/>
      <c r="I785" s="101"/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</row>
    <row r="786" spans="1:26" ht="12.75" customHeight="1">
      <c r="A786" s="101"/>
      <c r="B786" s="101"/>
      <c r="C786" s="101"/>
      <c r="D786" s="101"/>
      <c r="E786" s="101"/>
      <c r="F786" s="101"/>
      <c r="G786" s="101"/>
      <c r="H786" s="101"/>
      <c r="I786" s="101"/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</row>
    <row r="787" spans="1:26" ht="12.75" customHeight="1">
      <c r="A787" s="101"/>
      <c r="B787" s="101"/>
      <c r="C787" s="101"/>
      <c r="D787" s="101"/>
      <c r="E787" s="101"/>
      <c r="F787" s="101"/>
      <c r="G787" s="101"/>
      <c r="H787" s="101"/>
      <c r="I787" s="101"/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</row>
    <row r="788" spans="1:26" ht="12.75" customHeight="1">
      <c r="A788" s="101"/>
      <c r="B788" s="101"/>
      <c r="C788" s="101"/>
      <c r="D788" s="101"/>
      <c r="E788" s="101"/>
      <c r="F788" s="101"/>
      <c r="G788" s="101"/>
      <c r="H788" s="101"/>
      <c r="I788" s="101"/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</row>
    <row r="789" spans="1:26" ht="12.75" customHeight="1">
      <c r="A789" s="101"/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</row>
    <row r="790" spans="1:26" ht="12.75" customHeight="1">
      <c r="A790" s="101"/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</row>
    <row r="791" spans="1:26" ht="12.75" customHeight="1">
      <c r="A791" s="101"/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</row>
    <row r="792" spans="1:26" ht="12.75" customHeight="1">
      <c r="A792" s="101"/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  <c r="Z792" s="101"/>
    </row>
    <row r="793" spans="1:26" ht="12.75" customHeight="1">
      <c r="A793" s="101"/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</row>
    <row r="794" spans="1:26" ht="12.75" customHeight="1">
      <c r="A794" s="101"/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</row>
    <row r="795" spans="1:26" ht="12.75" customHeight="1">
      <c r="A795" s="101"/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</row>
    <row r="796" spans="1:26" ht="12.75" customHeight="1">
      <c r="A796" s="101"/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</row>
    <row r="797" spans="1:26" ht="12.75" customHeight="1">
      <c r="A797" s="101"/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</row>
    <row r="798" spans="1:26" ht="12.75" customHeight="1">
      <c r="A798" s="101"/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</row>
    <row r="799" spans="1:26" ht="12.75" customHeight="1">
      <c r="A799" s="101"/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</row>
    <row r="800" spans="1:26" ht="12.75" customHeight="1">
      <c r="A800" s="101"/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</row>
    <row r="801" spans="1:26" ht="12.75" customHeight="1">
      <c r="A801" s="101"/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</row>
    <row r="802" spans="1:26" ht="12.75" customHeight="1">
      <c r="A802" s="101"/>
      <c r="B802" s="101"/>
      <c r="C802" s="101"/>
      <c r="D802" s="101"/>
      <c r="E802" s="101"/>
      <c r="F802" s="101"/>
      <c r="G802" s="101"/>
      <c r="H802" s="101"/>
      <c r="I802" s="101"/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  <c r="Z802" s="101"/>
    </row>
    <row r="803" spans="1:26" ht="12.75" customHeight="1">
      <c r="A803" s="101"/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</row>
    <row r="804" spans="1:26" ht="12.75" customHeight="1">
      <c r="A804" s="101"/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</row>
    <row r="805" spans="1:26" ht="12.75" customHeight="1">
      <c r="A805" s="101"/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</row>
    <row r="806" spans="1:26" ht="12.75" customHeight="1">
      <c r="A806" s="101"/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</row>
    <row r="807" spans="1:26" ht="12.75" customHeight="1">
      <c r="A807" s="101"/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  <c r="Z807" s="101"/>
    </row>
    <row r="808" spans="1:26" ht="12.75" customHeight="1">
      <c r="A808" s="101"/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</row>
    <row r="809" spans="1:26" ht="12.75" customHeight="1">
      <c r="A809" s="101"/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</row>
    <row r="810" spans="1:26" ht="12.75" customHeight="1">
      <c r="A810" s="101"/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</row>
    <row r="811" spans="1:26" ht="12.75" customHeight="1">
      <c r="A811" s="101"/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</row>
    <row r="812" spans="1:26" ht="12.75" customHeight="1">
      <c r="A812" s="101"/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</row>
    <row r="813" spans="1:26" ht="12.75" customHeight="1">
      <c r="A813" s="101"/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</row>
    <row r="814" spans="1:26" ht="12.75" customHeight="1">
      <c r="A814" s="101"/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</row>
    <row r="815" spans="1:26" ht="12.75" customHeight="1">
      <c r="A815" s="101"/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  <c r="Z815" s="101"/>
    </row>
    <row r="816" spans="1:26" ht="12.75" customHeight="1">
      <c r="A816" s="101"/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</row>
    <row r="817" spans="1:26" ht="12.75" customHeight="1">
      <c r="A817" s="101"/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</row>
    <row r="818" spans="1:26" ht="12.75" customHeight="1">
      <c r="A818" s="101"/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  <c r="Z818" s="101"/>
    </row>
    <row r="819" spans="1:26" ht="12.75" customHeight="1">
      <c r="A819" s="101"/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</row>
    <row r="820" spans="1:26" ht="12.75" customHeight="1">
      <c r="A820" s="101"/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</row>
    <row r="821" spans="1:26" ht="12.75" customHeight="1">
      <c r="A821" s="101"/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</row>
    <row r="822" spans="1:26" ht="12.75" customHeight="1">
      <c r="A822" s="101"/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  <c r="Z822" s="101"/>
    </row>
    <row r="823" spans="1:26" ht="12.75" customHeight="1">
      <c r="A823" s="101"/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</row>
    <row r="824" spans="1:26" ht="12.75" customHeight="1">
      <c r="A824" s="101"/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</row>
    <row r="825" spans="1:26" ht="12.75" customHeight="1">
      <c r="A825" s="101"/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</row>
    <row r="826" spans="1:26" ht="12.75" customHeight="1">
      <c r="A826" s="101"/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  <c r="Z826" s="101"/>
    </row>
    <row r="827" spans="1:26" ht="12.75" customHeight="1">
      <c r="A827" s="101"/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  <c r="Z827" s="101"/>
    </row>
    <row r="828" spans="1:26" ht="12.75" customHeight="1">
      <c r="A828" s="101"/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</row>
    <row r="829" spans="1:26" ht="12.75" customHeight="1">
      <c r="A829" s="101"/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</row>
    <row r="830" spans="1:26" ht="12.75" customHeight="1">
      <c r="A830" s="101"/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</row>
    <row r="831" spans="1:26" ht="12.75" customHeight="1">
      <c r="A831" s="101"/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  <c r="Z831" s="101"/>
    </row>
    <row r="832" spans="1:26" ht="12.75" customHeight="1">
      <c r="A832" s="101"/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</row>
    <row r="833" spans="1:26" ht="12.75" customHeight="1">
      <c r="A833" s="101"/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</row>
    <row r="834" spans="1:26" ht="12.75" customHeight="1">
      <c r="A834" s="101"/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</row>
    <row r="835" spans="1:26" ht="12.75" customHeight="1">
      <c r="A835" s="101"/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  <c r="Z835" s="101"/>
    </row>
    <row r="836" spans="1:26" ht="12.75" customHeight="1">
      <c r="A836" s="101"/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</row>
    <row r="837" spans="1:26" ht="12.75" customHeight="1">
      <c r="A837" s="101"/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</row>
    <row r="838" spans="1:26" ht="12.75" customHeight="1">
      <c r="A838" s="101"/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</row>
    <row r="839" spans="1:26" ht="12.75" customHeight="1">
      <c r="A839" s="101"/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</row>
    <row r="840" spans="1:26" ht="12.75" customHeight="1">
      <c r="A840" s="101"/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</row>
    <row r="841" spans="1:26" ht="12.75" customHeight="1">
      <c r="A841" s="101"/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</row>
    <row r="842" spans="1:26" ht="12.75" customHeight="1">
      <c r="A842" s="101"/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</row>
    <row r="843" spans="1:26" ht="12.75" customHeight="1">
      <c r="A843" s="101"/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</row>
    <row r="844" spans="1:26" ht="12.75" customHeight="1">
      <c r="A844" s="101"/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</row>
    <row r="845" spans="1:26" ht="12.75" customHeight="1">
      <c r="A845" s="101"/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</row>
    <row r="846" spans="1:26" ht="12.75" customHeight="1">
      <c r="A846" s="101"/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</row>
    <row r="847" spans="1:26" ht="12.75" customHeight="1">
      <c r="A847" s="101"/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</row>
    <row r="848" spans="1:26" ht="12.75" customHeight="1">
      <c r="A848" s="101"/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</row>
    <row r="849" spans="1:26" ht="12.75" customHeight="1">
      <c r="A849" s="101"/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</row>
    <row r="850" spans="1:26" ht="12.75" customHeight="1">
      <c r="A850" s="101"/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</row>
    <row r="851" spans="1:26" ht="12.75" customHeight="1">
      <c r="A851" s="101"/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</row>
    <row r="852" spans="1:26" ht="12.75" customHeight="1">
      <c r="A852" s="101"/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  <c r="Z852" s="101"/>
    </row>
    <row r="853" spans="1:26" ht="12.75" customHeight="1">
      <c r="A853" s="101"/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  <c r="Z853" s="101"/>
    </row>
    <row r="854" spans="1:26" ht="12.75" customHeight="1">
      <c r="A854" s="101"/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  <c r="Z854" s="101"/>
    </row>
    <row r="855" spans="1:26" ht="12.75" customHeight="1">
      <c r="A855" s="101"/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  <c r="Z855" s="101"/>
    </row>
    <row r="856" spans="1:26" ht="12.75" customHeight="1">
      <c r="A856" s="101"/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  <c r="Z856" s="101"/>
    </row>
    <row r="857" spans="1:26" ht="12.75" customHeight="1">
      <c r="A857" s="101"/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  <c r="Z857" s="101"/>
    </row>
    <row r="858" spans="1:26" ht="12.75" customHeight="1">
      <c r="A858" s="101"/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  <c r="Z858" s="101"/>
    </row>
    <row r="859" spans="1:26" ht="12.75" customHeight="1">
      <c r="A859" s="101"/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  <c r="Z859" s="101"/>
    </row>
    <row r="860" spans="1:26" ht="12.75" customHeight="1">
      <c r="A860" s="101"/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  <c r="Z860" s="101"/>
    </row>
    <row r="861" spans="1:26" ht="12.75" customHeight="1">
      <c r="A861" s="101"/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  <c r="Z861" s="101"/>
    </row>
    <row r="862" spans="1:26" ht="12.75" customHeight="1">
      <c r="A862" s="101"/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  <c r="Z862" s="101"/>
    </row>
    <row r="863" spans="1:26" ht="12.75" customHeight="1">
      <c r="A863" s="101"/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</row>
    <row r="864" spans="1:26" ht="12.75" customHeight="1">
      <c r="A864" s="101"/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</row>
    <row r="865" spans="1:26" ht="12.75" customHeight="1">
      <c r="A865" s="101"/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</row>
    <row r="866" spans="1:26" ht="12.75" customHeight="1">
      <c r="A866" s="101"/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  <c r="Z866" s="101"/>
    </row>
    <row r="867" spans="1:26" ht="12.75" customHeight="1">
      <c r="A867" s="101"/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  <c r="Z867" s="101"/>
    </row>
    <row r="868" spans="1:26" ht="12.75" customHeight="1">
      <c r="A868" s="101"/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  <c r="Z868" s="101"/>
    </row>
    <row r="869" spans="1:26" ht="12.75" customHeight="1">
      <c r="A869" s="101"/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  <c r="Z869" s="101"/>
    </row>
    <row r="870" spans="1:26" ht="12.75" customHeight="1">
      <c r="A870" s="101"/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  <c r="Z870" s="101"/>
    </row>
    <row r="871" spans="1:26" ht="12.75" customHeight="1">
      <c r="A871" s="101"/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  <c r="Z871" s="101"/>
    </row>
    <row r="872" spans="1:26" ht="12.75" customHeight="1">
      <c r="A872" s="101"/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  <c r="Z872" s="101"/>
    </row>
    <row r="873" spans="1:26" ht="12.75" customHeight="1">
      <c r="A873" s="101"/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  <c r="Z873" s="101"/>
    </row>
    <row r="874" spans="1:26" ht="12.75" customHeight="1">
      <c r="A874" s="101"/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  <c r="Z874" s="101"/>
    </row>
    <row r="875" spans="1:26" ht="12.75" customHeight="1">
      <c r="A875" s="101"/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  <c r="Z875" s="101"/>
    </row>
    <row r="876" spans="1:26" ht="12.75" customHeight="1">
      <c r="A876" s="101"/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  <c r="Z876" s="101"/>
    </row>
    <row r="877" spans="1:26" ht="12.75" customHeight="1">
      <c r="A877" s="101"/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</row>
    <row r="878" spans="1:26" ht="12.75" customHeight="1">
      <c r="A878" s="101"/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  <c r="Z878" s="101"/>
    </row>
    <row r="879" spans="1:26" ht="12.75" customHeight="1">
      <c r="A879" s="101"/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  <c r="Z879" s="101"/>
    </row>
    <row r="880" spans="1:26" ht="12.75" customHeight="1">
      <c r="A880" s="101"/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  <c r="Z880" s="101"/>
    </row>
    <row r="881" spans="1:26" ht="12.75" customHeight="1">
      <c r="A881" s="101"/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  <c r="Z881" s="101"/>
    </row>
    <row r="882" spans="1:26" ht="12.75" customHeight="1">
      <c r="A882" s="101"/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  <c r="Z882" s="101"/>
    </row>
    <row r="883" spans="1:26" ht="12.75" customHeight="1">
      <c r="A883" s="101"/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  <c r="Z883" s="101"/>
    </row>
    <row r="884" spans="1:26" ht="12.75" customHeight="1">
      <c r="A884" s="101"/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  <c r="Z884" s="101"/>
    </row>
    <row r="885" spans="1:26" ht="12.75" customHeight="1">
      <c r="A885" s="101"/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  <c r="Z885" s="101"/>
    </row>
    <row r="886" spans="1:26" ht="12.75" customHeight="1">
      <c r="A886" s="101"/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  <c r="Z886" s="101"/>
    </row>
    <row r="887" spans="1:26" ht="12.75" customHeight="1">
      <c r="A887" s="101"/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</row>
    <row r="888" spans="1:26" ht="12.75" customHeight="1">
      <c r="A888" s="101"/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  <c r="Z888" s="101"/>
    </row>
    <row r="889" spans="1:26" ht="12.75" customHeight="1">
      <c r="A889" s="101"/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  <c r="Z889" s="101"/>
    </row>
    <row r="890" spans="1:26" ht="12.75" customHeight="1">
      <c r="A890" s="101"/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</row>
    <row r="891" spans="1:26" ht="12.75" customHeight="1">
      <c r="A891" s="101"/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</row>
    <row r="892" spans="1:26" ht="12.75" customHeight="1">
      <c r="A892" s="101"/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  <c r="Z892" s="101"/>
    </row>
    <row r="893" spans="1:26" ht="12.75" customHeight="1">
      <c r="A893" s="101"/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</row>
    <row r="894" spans="1:26" ht="12.75" customHeight="1">
      <c r="A894" s="101"/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  <c r="Z894" s="101"/>
    </row>
    <row r="895" spans="1:26" ht="12.75" customHeight="1">
      <c r="A895" s="101"/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  <c r="Z895" s="101"/>
    </row>
    <row r="896" spans="1:26" ht="12.75" customHeight="1">
      <c r="A896" s="101"/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</row>
    <row r="897" spans="1:26" ht="12.75" customHeight="1">
      <c r="A897" s="101"/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  <c r="Z897" s="101"/>
    </row>
    <row r="898" spans="1:26" ht="12.75" customHeight="1">
      <c r="A898" s="101"/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  <c r="Z898" s="101"/>
    </row>
    <row r="899" spans="1:26" ht="12.75" customHeight="1">
      <c r="A899" s="101"/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  <c r="Z899" s="101"/>
    </row>
    <row r="900" spans="1:26" ht="12.75" customHeight="1">
      <c r="A900" s="101"/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  <c r="Z900" s="101"/>
    </row>
    <row r="901" spans="1:26" ht="12.75" customHeight="1">
      <c r="A901" s="101"/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  <c r="Z901" s="101"/>
    </row>
    <row r="902" spans="1:26" ht="12.75" customHeight="1">
      <c r="A902" s="101"/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  <c r="Z902" s="101"/>
    </row>
    <row r="903" spans="1:26" ht="12.75" customHeight="1">
      <c r="A903" s="101"/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</row>
    <row r="904" spans="1:26" ht="12.75" customHeight="1">
      <c r="A904" s="101"/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</row>
    <row r="905" spans="1:26" ht="12.75" customHeight="1">
      <c r="A905" s="101"/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  <c r="Z905" s="101"/>
    </row>
    <row r="906" spans="1:26" ht="12.75" customHeight="1">
      <c r="A906" s="101"/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  <c r="Z906" s="101"/>
    </row>
    <row r="907" spans="1:26" ht="12.75" customHeight="1">
      <c r="A907" s="101"/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  <c r="Z907" s="101"/>
    </row>
    <row r="908" spans="1:26" ht="12.75" customHeight="1">
      <c r="A908" s="101"/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  <c r="Z908" s="101"/>
    </row>
    <row r="909" spans="1:26" ht="12.75" customHeight="1">
      <c r="A909" s="101"/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  <c r="Z909" s="101"/>
    </row>
    <row r="910" spans="1:26" ht="12.75" customHeight="1">
      <c r="A910" s="101"/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  <c r="Z910" s="101"/>
    </row>
    <row r="911" spans="1:26" ht="12.75" customHeight="1">
      <c r="A911" s="101"/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</row>
    <row r="912" spans="1:26" ht="12.75" customHeight="1">
      <c r="A912" s="101"/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  <c r="Z912" s="101"/>
    </row>
    <row r="913" spans="1:26" ht="12.75" customHeight="1">
      <c r="A913" s="101"/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  <c r="Z913" s="101"/>
    </row>
    <row r="914" spans="1:26" ht="12.75" customHeight="1">
      <c r="A914" s="101"/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  <c r="Z914" s="101"/>
    </row>
    <row r="915" spans="1:26" ht="12.75" customHeight="1">
      <c r="A915" s="101"/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  <c r="Z915" s="101"/>
    </row>
    <row r="916" spans="1:26" ht="12.75" customHeight="1">
      <c r="A916" s="101"/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  <c r="Z916" s="101"/>
    </row>
    <row r="917" spans="1:26" ht="12.75" customHeight="1">
      <c r="A917" s="101"/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</row>
    <row r="918" spans="1:26" ht="12.75" customHeight="1">
      <c r="A918" s="101"/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</row>
    <row r="919" spans="1:26" ht="12.75" customHeight="1">
      <c r="A919" s="101"/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  <c r="Z919" s="101"/>
    </row>
    <row r="920" spans="1:26" ht="12.75" customHeight="1">
      <c r="A920" s="101"/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  <c r="Z920" s="101"/>
    </row>
    <row r="921" spans="1:26" ht="12.75" customHeight="1">
      <c r="A921" s="101"/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  <c r="Z921" s="101"/>
    </row>
    <row r="922" spans="1:26" ht="12.75" customHeight="1">
      <c r="A922" s="101"/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  <c r="Z922" s="101"/>
    </row>
    <row r="923" spans="1:26" ht="12.75" customHeight="1">
      <c r="A923" s="101"/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  <c r="Z923" s="101"/>
    </row>
    <row r="924" spans="1:26" ht="12.75" customHeight="1">
      <c r="A924" s="101"/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  <c r="Z924" s="101"/>
    </row>
    <row r="925" spans="1:26" ht="12.75" customHeight="1">
      <c r="A925" s="101"/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</row>
    <row r="926" spans="1:26" ht="12.75" customHeight="1">
      <c r="A926" s="101"/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  <c r="Z926" s="101"/>
    </row>
    <row r="927" spans="1:26" ht="12.75" customHeight="1">
      <c r="A927" s="101"/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01"/>
    </row>
    <row r="928" spans="1:26" ht="12.75" customHeight="1">
      <c r="A928" s="101"/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  <c r="Z928" s="101"/>
    </row>
    <row r="929" spans="1:26" ht="12.75" customHeight="1">
      <c r="A929" s="101"/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</row>
    <row r="930" spans="1:26" ht="12.75" customHeight="1">
      <c r="A930" s="101"/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  <c r="Z930" s="101"/>
    </row>
    <row r="931" spans="1:26" ht="12.75" customHeight="1">
      <c r="A931" s="101"/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  <c r="Z931" s="101"/>
    </row>
    <row r="932" spans="1:26" ht="12.75" customHeight="1">
      <c r="A932" s="101"/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</row>
    <row r="933" spans="1:26" ht="12.75" customHeight="1">
      <c r="A933" s="101"/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  <c r="Z933" s="101"/>
    </row>
    <row r="934" spans="1:26" ht="12.75" customHeight="1">
      <c r="A934" s="101"/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101"/>
      <c r="M934" s="101"/>
      <c r="N934" s="101"/>
      <c r="O934" s="101"/>
      <c r="P934" s="101"/>
      <c r="Q934" s="101"/>
      <c r="R934" s="101"/>
      <c r="S934" s="101"/>
      <c r="T934" s="101"/>
      <c r="U934" s="101"/>
      <c r="V934" s="101"/>
      <c r="W934" s="101"/>
      <c r="X934" s="101"/>
      <c r="Y934" s="101"/>
      <c r="Z934" s="101"/>
    </row>
    <row r="935" spans="1:26" ht="12.75" customHeight="1">
      <c r="A935" s="101"/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101"/>
      <c r="M935" s="101"/>
      <c r="N935" s="101"/>
      <c r="O935" s="101"/>
      <c r="P935" s="101"/>
      <c r="Q935" s="101"/>
      <c r="R935" s="101"/>
      <c r="S935" s="101"/>
      <c r="T935" s="101"/>
      <c r="U935" s="101"/>
      <c r="V935" s="101"/>
      <c r="W935" s="101"/>
      <c r="X935" s="101"/>
      <c r="Y935" s="101"/>
      <c r="Z935" s="101"/>
    </row>
    <row r="936" spans="1:26" ht="12.75" customHeight="1">
      <c r="A936" s="101"/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101"/>
      <c r="M936" s="101"/>
      <c r="N936" s="101"/>
      <c r="O936" s="101"/>
      <c r="P936" s="101"/>
      <c r="Q936" s="101"/>
      <c r="R936" s="101"/>
      <c r="S936" s="101"/>
      <c r="T936" s="101"/>
      <c r="U936" s="101"/>
      <c r="V936" s="101"/>
      <c r="W936" s="101"/>
      <c r="X936" s="101"/>
      <c r="Y936" s="101"/>
      <c r="Z936" s="101"/>
    </row>
    <row r="937" spans="1:26" ht="12.75" customHeight="1">
      <c r="A937" s="101"/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101"/>
      <c r="M937" s="101"/>
      <c r="N937" s="101"/>
      <c r="O937" s="101"/>
      <c r="P937" s="101"/>
      <c r="Q937" s="101"/>
      <c r="R937" s="101"/>
      <c r="S937" s="101"/>
      <c r="T937" s="101"/>
      <c r="U937" s="101"/>
      <c r="V937" s="101"/>
      <c r="W937" s="101"/>
      <c r="X937" s="101"/>
      <c r="Y937" s="101"/>
      <c r="Z937" s="101"/>
    </row>
    <row r="938" spans="1:26" ht="12.75" customHeight="1">
      <c r="A938" s="101"/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101"/>
      <c r="M938" s="101"/>
      <c r="N938" s="101"/>
      <c r="O938" s="101"/>
      <c r="P938" s="101"/>
      <c r="Q938" s="101"/>
      <c r="R938" s="101"/>
      <c r="S938" s="101"/>
      <c r="T938" s="101"/>
      <c r="U938" s="101"/>
      <c r="V938" s="101"/>
      <c r="W938" s="101"/>
      <c r="X938" s="101"/>
      <c r="Y938" s="101"/>
      <c r="Z938" s="101"/>
    </row>
    <row r="939" spans="1:26" ht="12.75" customHeight="1">
      <c r="A939" s="101"/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101"/>
      <c r="M939" s="101"/>
      <c r="N939" s="101"/>
      <c r="O939" s="101"/>
      <c r="P939" s="101"/>
      <c r="Q939" s="101"/>
      <c r="R939" s="101"/>
      <c r="S939" s="101"/>
      <c r="T939" s="101"/>
      <c r="U939" s="101"/>
      <c r="V939" s="101"/>
      <c r="W939" s="101"/>
      <c r="X939" s="101"/>
      <c r="Y939" s="101"/>
      <c r="Z939" s="101"/>
    </row>
    <row r="940" spans="1:26" ht="12.75" customHeight="1">
      <c r="A940" s="101"/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101"/>
      <c r="M940" s="101"/>
      <c r="N940" s="101"/>
      <c r="O940" s="101"/>
      <c r="P940" s="101"/>
      <c r="Q940" s="101"/>
      <c r="R940" s="101"/>
      <c r="S940" s="101"/>
      <c r="T940" s="101"/>
      <c r="U940" s="101"/>
      <c r="V940" s="101"/>
      <c r="W940" s="101"/>
      <c r="X940" s="101"/>
      <c r="Y940" s="101"/>
      <c r="Z940" s="101"/>
    </row>
    <row r="941" spans="1:26" ht="12.75" customHeight="1">
      <c r="A941" s="101"/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101"/>
      <c r="M941" s="101"/>
      <c r="N941" s="101"/>
      <c r="O941" s="101"/>
      <c r="P941" s="101"/>
      <c r="Q941" s="101"/>
      <c r="R941" s="101"/>
      <c r="S941" s="101"/>
      <c r="T941" s="101"/>
      <c r="U941" s="101"/>
      <c r="V941" s="101"/>
      <c r="W941" s="101"/>
      <c r="X941" s="101"/>
      <c r="Y941" s="101"/>
      <c r="Z941" s="101"/>
    </row>
    <row r="942" spans="1:26" ht="12.75" customHeight="1">
      <c r="A942" s="101"/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101"/>
      <c r="M942" s="101"/>
      <c r="N942" s="101"/>
      <c r="O942" s="101"/>
      <c r="P942" s="101"/>
      <c r="Q942" s="101"/>
      <c r="R942" s="101"/>
      <c r="S942" s="101"/>
      <c r="T942" s="101"/>
      <c r="U942" s="101"/>
      <c r="V942" s="101"/>
      <c r="W942" s="101"/>
      <c r="X942" s="101"/>
      <c r="Y942" s="101"/>
      <c r="Z942" s="101"/>
    </row>
    <row r="943" spans="1:26" ht="12.75" customHeight="1">
      <c r="A943" s="101"/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101"/>
      <c r="M943" s="101"/>
      <c r="N943" s="101"/>
      <c r="O943" s="101"/>
      <c r="P943" s="101"/>
      <c r="Q943" s="101"/>
      <c r="R943" s="101"/>
      <c r="S943" s="101"/>
      <c r="T943" s="101"/>
      <c r="U943" s="101"/>
      <c r="V943" s="101"/>
      <c r="W943" s="101"/>
      <c r="X943" s="101"/>
      <c r="Y943" s="101"/>
      <c r="Z943" s="101"/>
    </row>
    <row r="944" spans="1:26" ht="12.75" customHeight="1">
      <c r="A944" s="101"/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101"/>
      <c r="M944" s="101"/>
      <c r="N944" s="101"/>
      <c r="O944" s="101"/>
      <c r="P944" s="101"/>
      <c r="Q944" s="101"/>
      <c r="R944" s="101"/>
      <c r="S944" s="101"/>
      <c r="T944" s="101"/>
      <c r="U944" s="101"/>
      <c r="V944" s="101"/>
      <c r="W944" s="101"/>
      <c r="X944" s="101"/>
      <c r="Y944" s="101"/>
      <c r="Z944" s="101"/>
    </row>
    <row r="945" spans="1:26" ht="12.75" customHeight="1">
      <c r="A945" s="101"/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101"/>
      <c r="M945" s="101"/>
      <c r="N945" s="101"/>
      <c r="O945" s="101"/>
      <c r="P945" s="101"/>
      <c r="Q945" s="101"/>
      <c r="R945" s="101"/>
      <c r="S945" s="101"/>
      <c r="T945" s="101"/>
      <c r="U945" s="101"/>
      <c r="V945" s="101"/>
      <c r="W945" s="101"/>
      <c r="X945" s="101"/>
      <c r="Y945" s="101"/>
      <c r="Z945" s="101"/>
    </row>
    <row r="946" spans="1:26" ht="12.75" customHeight="1">
      <c r="A946" s="101"/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101"/>
      <c r="M946" s="101"/>
      <c r="N946" s="101"/>
      <c r="O946" s="101"/>
      <c r="P946" s="101"/>
      <c r="Q946" s="101"/>
      <c r="R946" s="101"/>
      <c r="S946" s="101"/>
      <c r="T946" s="101"/>
      <c r="U946" s="101"/>
      <c r="V946" s="101"/>
      <c r="W946" s="101"/>
      <c r="X946" s="101"/>
      <c r="Y946" s="101"/>
      <c r="Z946" s="101"/>
    </row>
    <row r="947" spans="1:26" ht="12.75" customHeight="1">
      <c r="A947" s="101"/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101"/>
      <c r="M947" s="101"/>
      <c r="N947" s="101"/>
      <c r="O947" s="101"/>
      <c r="P947" s="101"/>
      <c r="Q947" s="101"/>
      <c r="R947" s="101"/>
      <c r="S947" s="101"/>
      <c r="T947" s="101"/>
      <c r="U947" s="101"/>
      <c r="V947" s="101"/>
      <c r="W947" s="101"/>
      <c r="X947" s="101"/>
      <c r="Y947" s="101"/>
      <c r="Z947" s="101"/>
    </row>
    <row r="948" spans="1:26" ht="12.75" customHeight="1">
      <c r="A948" s="101"/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101"/>
      <c r="M948" s="101"/>
      <c r="N948" s="101"/>
      <c r="O948" s="101"/>
      <c r="P948" s="101"/>
      <c r="Q948" s="101"/>
      <c r="R948" s="101"/>
      <c r="S948" s="101"/>
      <c r="T948" s="101"/>
      <c r="U948" s="101"/>
      <c r="V948" s="101"/>
      <c r="W948" s="101"/>
      <c r="X948" s="101"/>
      <c r="Y948" s="101"/>
      <c r="Z948" s="101"/>
    </row>
    <row r="949" spans="1:26" ht="12.75" customHeight="1">
      <c r="A949" s="101"/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101"/>
      <c r="M949" s="101"/>
      <c r="N949" s="101"/>
      <c r="O949" s="101"/>
      <c r="P949" s="101"/>
      <c r="Q949" s="101"/>
      <c r="R949" s="101"/>
      <c r="S949" s="101"/>
      <c r="T949" s="101"/>
      <c r="U949" s="101"/>
      <c r="V949" s="101"/>
      <c r="W949" s="101"/>
      <c r="X949" s="101"/>
      <c r="Y949" s="101"/>
      <c r="Z949" s="101"/>
    </row>
    <row r="950" spans="1:26" ht="12.75" customHeight="1">
      <c r="A950" s="101"/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101"/>
      <c r="M950" s="101"/>
      <c r="N950" s="101"/>
      <c r="O950" s="101"/>
      <c r="P950" s="101"/>
      <c r="Q950" s="101"/>
      <c r="R950" s="101"/>
      <c r="S950" s="101"/>
      <c r="T950" s="101"/>
      <c r="U950" s="101"/>
      <c r="V950" s="101"/>
      <c r="W950" s="101"/>
      <c r="X950" s="101"/>
      <c r="Y950" s="101"/>
      <c r="Z950" s="101"/>
    </row>
    <row r="951" spans="1:26" ht="12.75" customHeight="1">
      <c r="A951" s="101"/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101"/>
      <c r="M951" s="101"/>
      <c r="N951" s="101"/>
      <c r="O951" s="101"/>
      <c r="P951" s="101"/>
      <c r="Q951" s="101"/>
      <c r="R951" s="101"/>
      <c r="S951" s="101"/>
      <c r="T951" s="101"/>
      <c r="U951" s="101"/>
      <c r="V951" s="101"/>
      <c r="W951" s="101"/>
      <c r="X951" s="101"/>
      <c r="Y951" s="101"/>
      <c r="Z951" s="101"/>
    </row>
    <row r="952" spans="1:26" ht="12.75" customHeight="1">
      <c r="A952" s="101"/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101"/>
      <c r="M952" s="101"/>
      <c r="N952" s="101"/>
      <c r="O952" s="101"/>
      <c r="P952" s="101"/>
      <c r="Q952" s="101"/>
      <c r="R952" s="101"/>
      <c r="S952" s="101"/>
      <c r="T952" s="101"/>
      <c r="U952" s="101"/>
      <c r="V952" s="101"/>
      <c r="W952" s="101"/>
      <c r="X952" s="101"/>
      <c r="Y952" s="101"/>
      <c r="Z952" s="101"/>
    </row>
    <row r="953" spans="1:26" ht="12.75" customHeight="1">
      <c r="A953" s="101"/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101"/>
      <c r="M953" s="101"/>
      <c r="N953" s="101"/>
      <c r="O953" s="101"/>
      <c r="P953" s="101"/>
      <c r="Q953" s="101"/>
      <c r="R953" s="101"/>
      <c r="S953" s="101"/>
      <c r="T953" s="101"/>
      <c r="U953" s="101"/>
      <c r="V953" s="101"/>
      <c r="W953" s="101"/>
      <c r="X953" s="101"/>
      <c r="Y953" s="101"/>
      <c r="Z953" s="101"/>
    </row>
    <row r="954" spans="1:26" ht="12.75" customHeight="1">
      <c r="A954" s="101"/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101"/>
      <c r="M954" s="101"/>
      <c r="N954" s="101"/>
      <c r="O954" s="101"/>
      <c r="P954" s="101"/>
      <c r="Q954" s="101"/>
      <c r="R954" s="101"/>
      <c r="S954" s="101"/>
      <c r="T954" s="101"/>
      <c r="U954" s="101"/>
      <c r="V954" s="101"/>
      <c r="W954" s="101"/>
      <c r="X954" s="101"/>
      <c r="Y954" s="101"/>
      <c r="Z954" s="101"/>
    </row>
    <row r="955" spans="1:26" ht="12.75" customHeight="1">
      <c r="A955" s="101"/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101"/>
      <c r="M955" s="101"/>
      <c r="N955" s="101"/>
      <c r="O955" s="101"/>
      <c r="P955" s="101"/>
      <c r="Q955" s="101"/>
      <c r="R955" s="101"/>
      <c r="S955" s="101"/>
      <c r="T955" s="101"/>
      <c r="U955" s="101"/>
      <c r="V955" s="101"/>
      <c r="W955" s="101"/>
      <c r="X955" s="101"/>
      <c r="Y955" s="101"/>
      <c r="Z955" s="101"/>
    </row>
    <row r="956" spans="1:26" ht="12.75" customHeight="1">
      <c r="A956" s="101"/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101"/>
      <c r="M956" s="101"/>
      <c r="N956" s="101"/>
      <c r="O956" s="101"/>
      <c r="P956" s="101"/>
      <c r="Q956" s="101"/>
      <c r="R956" s="101"/>
      <c r="S956" s="101"/>
      <c r="T956" s="101"/>
      <c r="U956" s="101"/>
      <c r="V956" s="101"/>
      <c r="W956" s="101"/>
      <c r="X956" s="101"/>
      <c r="Y956" s="101"/>
      <c r="Z956" s="101"/>
    </row>
    <row r="957" spans="1:26" ht="12.75" customHeight="1">
      <c r="A957" s="101"/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101"/>
      <c r="M957" s="101"/>
      <c r="N957" s="101"/>
      <c r="O957" s="101"/>
      <c r="P957" s="101"/>
      <c r="Q957" s="101"/>
      <c r="R957" s="101"/>
      <c r="S957" s="101"/>
      <c r="T957" s="101"/>
      <c r="U957" s="101"/>
      <c r="V957" s="101"/>
      <c r="W957" s="101"/>
      <c r="X957" s="101"/>
      <c r="Y957" s="101"/>
      <c r="Z957" s="101"/>
    </row>
    <row r="958" spans="1:26" ht="12.75" customHeight="1">
      <c r="A958" s="101"/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101"/>
      <c r="M958" s="101"/>
      <c r="N958" s="101"/>
      <c r="O958" s="101"/>
      <c r="P958" s="101"/>
      <c r="Q958" s="101"/>
      <c r="R958" s="101"/>
      <c r="S958" s="101"/>
      <c r="T958" s="101"/>
      <c r="U958" s="101"/>
      <c r="V958" s="101"/>
      <c r="W958" s="101"/>
      <c r="X958" s="101"/>
      <c r="Y958" s="101"/>
      <c r="Z958" s="101"/>
    </row>
    <row r="959" spans="1:26" ht="12.75" customHeight="1">
      <c r="A959" s="101"/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101"/>
      <c r="M959" s="101"/>
      <c r="N959" s="101"/>
      <c r="O959" s="101"/>
      <c r="P959" s="101"/>
      <c r="Q959" s="101"/>
      <c r="R959" s="101"/>
      <c r="S959" s="101"/>
      <c r="T959" s="101"/>
      <c r="U959" s="101"/>
      <c r="V959" s="101"/>
      <c r="W959" s="101"/>
      <c r="X959" s="101"/>
      <c r="Y959" s="101"/>
      <c r="Z959" s="101"/>
    </row>
    <row r="960" spans="1:26" ht="12.75" customHeight="1">
      <c r="A960" s="101"/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101"/>
      <c r="M960" s="101"/>
      <c r="N960" s="101"/>
      <c r="O960" s="101"/>
      <c r="P960" s="101"/>
      <c r="Q960" s="101"/>
      <c r="R960" s="101"/>
      <c r="S960" s="101"/>
      <c r="T960" s="101"/>
      <c r="U960" s="101"/>
      <c r="V960" s="101"/>
      <c r="W960" s="101"/>
      <c r="X960" s="101"/>
      <c r="Y960" s="101"/>
      <c r="Z960" s="101"/>
    </row>
    <row r="961" spans="1:26" ht="12.75" customHeight="1">
      <c r="A961" s="101"/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101"/>
      <c r="M961" s="101"/>
      <c r="N961" s="101"/>
      <c r="O961" s="101"/>
      <c r="P961" s="101"/>
      <c r="Q961" s="101"/>
      <c r="R961" s="101"/>
      <c r="S961" s="101"/>
      <c r="T961" s="101"/>
      <c r="U961" s="101"/>
      <c r="V961" s="101"/>
      <c r="W961" s="101"/>
      <c r="X961" s="101"/>
      <c r="Y961" s="101"/>
      <c r="Z961" s="101"/>
    </row>
    <row r="962" spans="1:26" ht="12.75" customHeight="1">
      <c r="A962" s="101"/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101"/>
      <c r="M962" s="101"/>
      <c r="N962" s="101"/>
      <c r="O962" s="101"/>
      <c r="P962" s="101"/>
      <c r="Q962" s="101"/>
      <c r="R962" s="101"/>
      <c r="S962" s="101"/>
      <c r="T962" s="101"/>
      <c r="U962" s="101"/>
      <c r="V962" s="101"/>
      <c r="W962" s="101"/>
      <c r="X962" s="101"/>
      <c r="Y962" s="101"/>
      <c r="Z962" s="101"/>
    </row>
    <row r="963" spans="1:26" ht="12.75" customHeight="1">
      <c r="A963" s="101"/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101"/>
      <c r="M963" s="101"/>
      <c r="N963" s="101"/>
      <c r="O963" s="101"/>
      <c r="P963" s="101"/>
      <c r="Q963" s="101"/>
      <c r="R963" s="101"/>
      <c r="S963" s="101"/>
      <c r="T963" s="101"/>
      <c r="U963" s="101"/>
      <c r="V963" s="101"/>
      <c r="W963" s="101"/>
      <c r="X963" s="101"/>
      <c r="Y963" s="101"/>
      <c r="Z963" s="101"/>
    </row>
    <row r="964" spans="1:26" ht="12.75" customHeight="1">
      <c r="A964" s="101"/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101"/>
      <c r="M964" s="101"/>
      <c r="N964" s="101"/>
      <c r="O964" s="101"/>
      <c r="P964" s="101"/>
      <c r="Q964" s="101"/>
      <c r="R964" s="101"/>
      <c r="S964" s="101"/>
      <c r="T964" s="101"/>
      <c r="U964" s="101"/>
      <c r="V964" s="101"/>
      <c r="W964" s="101"/>
      <c r="X964" s="101"/>
      <c r="Y964" s="101"/>
      <c r="Z964" s="101"/>
    </row>
    <row r="965" spans="1:26" ht="12.75" customHeight="1">
      <c r="A965" s="101"/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101"/>
      <c r="M965" s="101"/>
      <c r="N965" s="101"/>
      <c r="O965" s="101"/>
      <c r="P965" s="101"/>
      <c r="Q965" s="101"/>
      <c r="R965" s="101"/>
      <c r="S965" s="101"/>
      <c r="T965" s="101"/>
      <c r="U965" s="101"/>
      <c r="V965" s="101"/>
      <c r="W965" s="101"/>
      <c r="X965" s="101"/>
      <c r="Y965" s="101"/>
      <c r="Z965" s="101"/>
    </row>
    <row r="966" spans="1:26" ht="12.75" customHeight="1">
      <c r="A966" s="101"/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101"/>
      <c r="M966" s="101"/>
      <c r="N966" s="101"/>
      <c r="O966" s="101"/>
      <c r="P966" s="101"/>
      <c r="Q966" s="101"/>
      <c r="R966" s="101"/>
      <c r="S966" s="101"/>
      <c r="T966" s="101"/>
      <c r="U966" s="101"/>
      <c r="V966" s="101"/>
      <c r="W966" s="101"/>
      <c r="X966" s="101"/>
      <c r="Y966" s="101"/>
      <c r="Z966" s="101"/>
    </row>
    <row r="967" spans="1:26" ht="12.75" customHeight="1">
      <c r="A967" s="101"/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101"/>
      <c r="M967" s="101"/>
      <c r="N967" s="101"/>
      <c r="O967" s="101"/>
      <c r="P967" s="101"/>
      <c r="Q967" s="101"/>
      <c r="R967" s="101"/>
      <c r="S967" s="101"/>
      <c r="T967" s="101"/>
      <c r="U967" s="101"/>
      <c r="V967" s="101"/>
      <c r="W967" s="101"/>
      <c r="X967" s="101"/>
      <c r="Y967" s="101"/>
      <c r="Z967" s="101"/>
    </row>
    <row r="968" spans="1:26" ht="12.75" customHeight="1">
      <c r="A968" s="101"/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101"/>
      <c r="M968" s="101"/>
      <c r="N968" s="101"/>
      <c r="O968" s="101"/>
      <c r="P968" s="101"/>
      <c r="Q968" s="101"/>
      <c r="R968" s="101"/>
      <c r="S968" s="101"/>
      <c r="T968" s="101"/>
      <c r="U968" s="101"/>
      <c r="V968" s="101"/>
      <c r="W968" s="101"/>
      <c r="X968" s="101"/>
      <c r="Y968" s="101"/>
      <c r="Z968" s="101"/>
    </row>
    <row r="969" spans="1:26" ht="12.75" customHeight="1">
      <c r="A969" s="101"/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101"/>
      <c r="M969" s="101"/>
      <c r="N969" s="101"/>
      <c r="O969" s="101"/>
      <c r="P969" s="101"/>
      <c r="Q969" s="101"/>
      <c r="R969" s="101"/>
      <c r="S969" s="101"/>
      <c r="T969" s="101"/>
      <c r="U969" s="101"/>
      <c r="V969" s="101"/>
      <c r="W969" s="101"/>
      <c r="X969" s="101"/>
      <c r="Y969" s="101"/>
      <c r="Z969" s="101"/>
    </row>
    <row r="970" spans="1:26" ht="12.75" customHeight="1">
      <c r="A970" s="101"/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101"/>
      <c r="M970" s="101"/>
      <c r="N970" s="101"/>
      <c r="O970" s="101"/>
      <c r="P970" s="101"/>
      <c r="Q970" s="101"/>
      <c r="R970" s="101"/>
      <c r="S970" s="101"/>
      <c r="T970" s="101"/>
      <c r="U970" s="101"/>
      <c r="V970" s="101"/>
      <c r="W970" s="101"/>
      <c r="X970" s="101"/>
      <c r="Y970" s="101"/>
      <c r="Z970" s="101"/>
    </row>
    <row r="971" spans="1:26" ht="12.75" customHeight="1">
      <c r="A971" s="101"/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101"/>
      <c r="M971" s="101"/>
      <c r="N971" s="101"/>
      <c r="O971" s="101"/>
      <c r="P971" s="101"/>
      <c r="Q971" s="101"/>
      <c r="R971" s="101"/>
      <c r="S971" s="101"/>
      <c r="T971" s="101"/>
      <c r="U971" s="101"/>
      <c r="V971" s="101"/>
      <c r="W971" s="101"/>
      <c r="X971" s="101"/>
      <c r="Y971" s="101"/>
      <c r="Z971" s="101"/>
    </row>
    <row r="972" spans="1:26" ht="12.75" customHeight="1">
      <c r="A972" s="101"/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101"/>
      <c r="M972" s="101"/>
      <c r="N972" s="101"/>
      <c r="O972" s="101"/>
      <c r="P972" s="101"/>
      <c r="Q972" s="101"/>
      <c r="R972" s="101"/>
      <c r="S972" s="101"/>
      <c r="T972" s="101"/>
      <c r="U972" s="101"/>
      <c r="V972" s="101"/>
      <c r="W972" s="101"/>
      <c r="X972" s="101"/>
      <c r="Y972" s="101"/>
      <c r="Z972" s="101"/>
    </row>
    <row r="973" spans="1:26" ht="12.75" customHeight="1">
      <c r="A973" s="101"/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101"/>
      <c r="M973" s="101"/>
      <c r="N973" s="101"/>
      <c r="O973" s="101"/>
      <c r="P973" s="101"/>
      <c r="Q973" s="101"/>
      <c r="R973" s="101"/>
      <c r="S973" s="101"/>
      <c r="T973" s="101"/>
      <c r="U973" s="101"/>
      <c r="V973" s="101"/>
      <c r="W973" s="101"/>
      <c r="X973" s="101"/>
      <c r="Y973" s="101"/>
      <c r="Z973" s="101"/>
    </row>
    <row r="974" spans="1:26" ht="12.75" customHeight="1">
      <c r="A974" s="101"/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101"/>
      <c r="M974" s="101"/>
      <c r="N974" s="101"/>
      <c r="O974" s="101"/>
      <c r="P974" s="101"/>
      <c r="Q974" s="101"/>
      <c r="R974" s="101"/>
      <c r="S974" s="101"/>
      <c r="T974" s="101"/>
      <c r="U974" s="101"/>
      <c r="V974" s="101"/>
      <c r="W974" s="101"/>
      <c r="X974" s="101"/>
      <c r="Y974" s="101"/>
      <c r="Z974" s="101"/>
    </row>
    <row r="975" spans="1:26" ht="12.75" customHeight="1">
      <c r="A975" s="101"/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101"/>
      <c r="M975" s="101"/>
      <c r="N975" s="101"/>
      <c r="O975" s="101"/>
      <c r="P975" s="101"/>
      <c r="Q975" s="101"/>
      <c r="R975" s="101"/>
      <c r="S975" s="101"/>
      <c r="T975" s="101"/>
      <c r="U975" s="101"/>
      <c r="V975" s="101"/>
      <c r="W975" s="101"/>
      <c r="X975" s="101"/>
      <c r="Y975" s="101"/>
      <c r="Z975" s="101"/>
    </row>
    <row r="976" spans="1:26" ht="12.75" customHeight="1">
      <c r="A976" s="101"/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101"/>
      <c r="M976" s="101"/>
      <c r="N976" s="101"/>
      <c r="O976" s="101"/>
      <c r="P976" s="101"/>
      <c r="Q976" s="101"/>
      <c r="R976" s="101"/>
      <c r="S976" s="101"/>
      <c r="T976" s="101"/>
      <c r="U976" s="101"/>
      <c r="V976" s="101"/>
      <c r="W976" s="101"/>
      <c r="X976" s="101"/>
      <c r="Y976" s="101"/>
      <c r="Z976" s="101"/>
    </row>
    <row r="977" spans="1:26" ht="12.75" customHeight="1">
      <c r="A977" s="101"/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101"/>
      <c r="M977" s="101"/>
      <c r="N977" s="101"/>
      <c r="O977" s="101"/>
      <c r="P977" s="101"/>
      <c r="Q977" s="101"/>
      <c r="R977" s="101"/>
      <c r="S977" s="101"/>
      <c r="T977" s="101"/>
      <c r="U977" s="101"/>
      <c r="V977" s="101"/>
      <c r="W977" s="101"/>
      <c r="X977" s="101"/>
      <c r="Y977" s="101"/>
      <c r="Z977" s="101"/>
    </row>
    <row r="978" spans="1:26" ht="12.75" customHeight="1">
      <c r="A978" s="101"/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101"/>
      <c r="M978" s="101"/>
      <c r="N978" s="101"/>
      <c r="O978" s="101"/>
      <c r="P978" s="101"/>
      <c r="Q978" s="101"/>
      <c r="R978" s="101"/>
      <c r="S978" s="101"/>
      <c r="T978" s="101"/>
      <c r="U978" s="101"/>
      <c r="V978" s="101"/>
      <c r="W978" s="101"/>
      <c r="X978" s="101"/>
      <c r="Y978" s="101"/>
      <c r="Z978" s="101"/>
    </row>
    <row r="979" spans="1:26" ht="12.75" customHeight="1">
      <c r="A979" s="101"/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101"/>
      <c r="M979" s="101"/>
      <c r="N979" s="101"/>
      <c r="O979" s="101"/>
      <c r="P979" s="101"/>
      <c r="Q979" s="101"/>
      <c r="R979" s="101"/>
      <c r="S979" s="101"/>
      <c r="T979" s="101"/>
      <c r="U979" s="101"/>
      <c r="V979" s="101"/>
      <c r="W979" s="101"/>
      <c r="X979" s="101"/>
      <c r="Y979" s="101"/>
      <c r="Z979" s="101"/>
    </row>
    <row r="980" spans="1:26" ht="12.75" customHeight="1">
      <c r="A980" s="101"/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101"/>
      <c r="M980" s="101"/>
      <c r="N980" s="101"/>
      <c r="O980" s="101"/>
      <c r="P980" s="101"/>
      <c r="Q980" s="101"/>
      <c r="R980" s="101"/>
      <c r="S980" s="101"/>
      <c r="T980" s="101"/>
      <c r="U980" s="101"/>
      <c r="V980" s="101"/>
      <c r="W980" s="101"/>
      <c r="X980" s="101"/>
      <c r="Y980" s="101"/>
      <c r="Z980" s="101"/>
    </row>
    <row r="981" spans="1:26" ht="12.75" customHeight="1">
      <c r="A981" s="101"/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101"/>
      <c r="M981" s="101"/>
      <c r="N981" s="101"/>
      <c r="O981" s="101"/>
      <c r="P981" s="101"/>
      <c r="Q981" s="101"/>
      <c r="R981" s="101"/>
      <c r="S981" s="101"/>
      <c r="T981" s="101"/>
      <c r="U981" s="101"/>
      <c r="V981" s="101"/>
      <c r="W981" s="101"/>
      <c r="X981" s="101"/>
      <c r="Y981" s="101"/>
      <c r="Z981" s="101"/>
    </row>
    <row r="982" spans="1:26" ht="12.75" customHeight="1">
      <c r="A982" s="101"/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101"/>
      <c r="M982" s="101"/>
      <c r="N982" s="101"/>
      <c r="O982" s="101"/>
      <c r="P982" s="101"/>
      <c r="Q982" s="101"/>
      <c r="R982" s="101"/>
      <c r="S982" s="101"/>
      <c r="T982" s="101"/>
      <c r="U982" s="101"/>
      <c r="V982" s="101"/>
      <c r="W982" s="101"/>
      <c r="X982" s="101"/>
      <c r="Y982" s="101"/>
      <c r="Z982" s="101"/>
    </row>
    <row r="983" spans="1:26" ht="12.75" customHeight="1">
      <c r="A983" s="101"/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101"/>
      <c r="M983" s="101"/>
      <c r="N983" s="101"/>
      <c r="O983" s="101"/>
      <c r="P983" s="101"/>
      <c r="Q983" s="101"/>
      <c r="R983" s="101"/>
      <c r="S983" s="101"/>
      <c r="T983" s="101"/>
      <c r="U983" s="101"/>
      <c r="V983" s="101"/>
      <c r="W983" s="101"/>
      <c r="X983" s="101"/>
      <c r="Y983" s="101"/>
      <c r="Z983" s="101"/>
    </row>
    <row r="984" spans="1:26" ht="12.75" customHeight="1">
      <c r="A984" s="101"/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101"/>
      <c r="M984" s="101"/>
      <c r="N984" s="101"/>
      <c r="O984" s="101"/>
      <c r="P984" s="101"/>
      <c r="Q984" s="101"/>
      <c r="R984" s="101"/>
      <c r="S984" s="101"/>
      <c r="T984" s="101"/>
      <c r="U984" s="101"/>
      <c r="V984" s="101"/>
      <c r="W984" s="101"/>
      <c r="X984" s="101"/>
      <c r="Y984" s="101"/>
      <c r="Z984" s="101"/>
    </row>
    <row r="985" spans="1:26" ht="12.75" customHeight="1">
      <c r="A985" s="101"/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101"/>
      <c r="M985" s="101"/>
      <c r="N985" s="101"/>
      <c r="O985" s="101"/>
      <c r="P985" s="101"/>
      <c r="Q985" s="101"/>
      <c r="R985" s="101"/>
      <c r="S985" s="101"/>
      <c r="T985" s="101"/>
      <c r="U985" s="101"/>
      <c r="V985" s="101"/>
      <c r="W985" s="101"/>
      <c r="X985" s="101"/>
      <c r="Y985" s="101"/>
      <c r="Z985" s="101"/>
    </row>
    <row r="986" spans="1:26" ht="12.75" customHeight="1">
      <c r="A986" s="101"/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101"/>
      <c r="M986" s="101"/>
      <c r="N986" s="101"/>
      <c r="O986" s="101"/>
      <c r="P986" s="101"/>
      <c r="Q986" s="101"/>
      <c r="R986" s="101"/>
      <c r="S986" s="101"/>
      <c r="T986" s="101"/>
      <c r="U986" s="101"/>
      <c r="V986" s="101"/>
      <c r="W986" s="101"/>
      <c r="X986" s="101"/>
      <c r="Y986" s="101"/>
      <c r="Z986" s="101"/>
    </row>
    <row r="987" spans="1:26" ht="12.75" customHeight="1">
      <c r="A987" s="101"/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101"/>
      <c r="M987" s="101"/>
      <c r="N987" s="101"/>
      <c r="O987" s="101"/>
      <c r="P987" s="101"/>
      <c r="Q987" s="101"/>
      <c r="R987" s="101"/>
      <c r="S987" s="101"/>
      <c r="T987" s="101"/>
      <c r="U987" s="101"/>
      <c r="V987" s="101"/>
      <c r="W987" s="101"/>
      <c r="X987" s="101"/>
      <c r="Y987" s="101"/>
      <c r="Z987" s="101"/>
    </row>
    <row r="988" spans="1:26" ht="12.75" customHeight="1">
      <c r="A988" s="101"/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101"/>
      <c r="M988" s="101"/>
      <c r="N988" s="101"/>
      <c r="O988" s="101"/>
      <c r="P988" s="101"/>
      <c r="Q988" s="101"/>
      <c r="R988" s="101"/>
      <c r="S988" s="101"/>
      <c r="T988" s="101"/>
      <c r="U988" s="101"/>
      <c r="V988" s="101"/>
      <c r="W988" s="101"/>
      <c r="X988" s="101"/>
      <c r="Y988" s="101"/>
      <c r="Z988" s="101"/>
    </row>
    <row r="989" spans="1:26" ht="12.75" customHeight="1">
      <c r="A989" s="101"/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1"/>
      <c r="Q989" s="101"/>
      <c r="R989" s="101"/>
      <c r="S989" s="101"/>
      <c r="T989" s="101"/>
      <c r="U989" s="101"/>
      <c r="V989" s="101"/>
      <c r="W989" s="101"/>
      <c r="X989" s="101"/>
      <c r="Y989" s="101"/>
      <c r="Z989" s="101"/>
    </row>
    <row r="990" spans="1:26" ht="12.75" customHeight="1">
      <c r="A990" s="101"/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101"/>
      <c r="M990" s="101"/>
      <c r="N990" s="101"/>
      <c r="O990" s="101"/>
      <c r="P990" s="101"/>
      <c r="Q990" s="101"/>
      <c r="R990" s="101"/>
      <c r="S990" s="101"/>
      <c r="T990" s="101"/>
      <c r="U990" s="101"/>
      <c r="V990" s="101"/>
      <c r="W990" s="101"/>
      <c r="X990" s="101"/>
      <c r="Y990" s="101"/>
      <c r="Z990" s="101"/>
    </row>
    <row r="991" spans="1:26" ht="12.75" customHeight="1">
      <c r="A991" s="101"/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101"/>
      <c r="M991" s="101"/>
      <c r="N991" s="101"/>
      <c r="O991" s="101"/>
      <c r="P991" s="101"/>
      <c r="Q991" s="101"/>
      <c r="R991" s="101"/>
      <c r="S991" s="101"/>
      <c r="T991" s="101"/>
      <c r="U991" s="101"/>
      <c r="V991" s="101"/>
      <c r="W991" s="101"/>
      <c r="X991" s="101"/>
      <c r="Y991" s="101"/>
      <c r="Z991" s="101"/>
    </row>
    <row r="992" spans="1:26" ht="12.75" customHeight="1">
      <c r="A992" s="101"/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101"/>
      <c r="M992" s="101"/>
      <c r="N992" s="101"/>
      <c r="O992" s="101"/>
      <c r="P992" s="101"/>
      <c r="Q992" s="101"/>
      <c r="R992" s="101"/>
      <c r="S992" s="101"/>
      <c r="T992" s="101"/>
      <c r="U992" s="101"/>
      <c r="V992" s="101"/>
      <c r="W992" s="101"/>
      <c r="X992" s="101"/>
      <c r="Y992" s="101"/>
      <c r="Z992" s="101"/>
    </row>
    <row r="993" spans="1:26" ht="12.75" customHeight="1">
      <c r="A993" s="101"/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101"/>
      <c r="M993" s="101"/>
      <c r="N993" s="101"/>
      <c r="O993" s="101"/>
      <c r="P993" s="101"/>
      <c r="Q993" s="101"/>
      <c r="R993" s="101"/>
      <c r="S993" s="101"/>
      <c r="T993" s="101"/>
      <c r="U993" s="101"/>
      <c r="V993" s="101"/>
      <c r="W993" s="101"/>
      <c r="X993" s="101"/>
      <c r="Y993" s="101"/>
      <c r="Z993" s="101"/>
    </row>
    <row r="994" spans="1:26" ht="12.75" customHeight="1">
      <c r="A994" s="101"/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</row>
    <row r="995" spans="1:26" ht="12.75" customHeight="1">
      <c r="A995" s="101"/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101"/>
      <c r="M995" s="101"/>
      <c r="N995" s="101"/>
      <c r="O995" s="101"/>
      <c r="P995" s="101"/>
      <c r="Q995" s="101"/>
      <c r="R995" s="101"/>
      <c r="S995" s="101"/>
      <c r="T995" s="101"/>
      <c r="U995" s="101"/>
      <c r="V995" s="101"/>
      <c r="W995" s="101"/>
      <c r="X995" s="101"/>
      <c r="Y995" s="101"/>
      <c r="Z995" s="101"/>
    </row>
    <row r="996" spans="1:26" ht="12.75" customHeight="1">
      <c r="A996" s="101"/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101"/>
      <c r="M996" s="101"/>
      <c r="N996" s="101"/>
      <c r="O996" s="101"/>
      <c r="P996" s="101"/>
      <c r="Q996" s="101"/>
      <c r="R996" s="101"/>
      <c r="S996" s="101"/>
      <c r="T996" s="101"/>
      <c r="U996" s="101"/>
      <c r="V996" s="101"/>
      <c r="W996" s="101"/>
      <c r="X996" s="101"/>
      <c r="Y996" s="101"/>
      <c r="Z996" s="101"/>
    </row>
    <row r="997" spans="1:26" ht="12.75" customHeight="1">
      <c r="A997" s="101"/>
      <c r="B997" s="101"/>
      <c r="C997" s="101"/>
      <c r="D997" s="101"/>
      <c r="E997" s="101"/>
      <c r="F997" s="101"/>
      <c r="G997" s="101"/>
      <c r="H997" s="101"/>
      <c r="I997" s="101"/>
      <c r="J997" s="101"/>
      <c r="K997" s="101"/>
      <c r="L997" s="101"/>
      <c r="M997" s="101"/>
      <c r="N997" s="101"/>
      <c r="O997" s="101"/>
      <c r="P997" s="101"/>
      <c r="Q997" s="101"/>
      <c r="R997" s="101"/>
      <c r="S997" s="101"/>
      <c r="T997" s="101"/>
      <c r="U997" s="101"/>
      <c r="V997" s="101"/>
      <c r="W997" s="101"/>
      <c r="X997" s="101"/>
      <c r="Y997" s="101"/>
      <c r="Z997" s="101"/>
    </row>
    <row r="998" spans="1:26" ht="12.75" customHeight="1">
      <c r="A998" s="101"/>
      <c r="B998" s="101"/>
      <c r="C998" s="101"/>
      <c r="D998" s="101"/>
      <c r="E998" s="101"/>
      <c r="F998" s="101"/>
      <c r="G998" s="101"/>
      <c r="H998" s="101"/>
      <c r="I998" s="101"/>
      <c r="J998" s="101"/>
      <c r="K998" s="101"/>
      <c r="L998" s="101"/>
      <c r="M998" s="101"/>
      <c r="N998" s="101"/>
      <c r="O998" s="101"/>
      <c r="P998" s="101"/>
      <c r="Q998" s="101"/>
      <c r="R998" s="101"/>
      <c r="S998" s="101"/>
      <c r="T998" s="101"/>
      <c r="U998" s="101"/>
      <c r="V998" s="101"/>
      <c r="W998" s="101"/>
      <c r="X998" s="101"/>
      <c r="Y998" s="101"/>
      <c r="Z998" s="101"/>
    </row>
    <row r="999" spans="1:26" ht="12.75" customHeight="1">
      <c r="A999" s="101"/>
      <c r="B999" s="101"/>
      <c r="C999" s="101"/>
      <c r="D999" s="101"/>
      <c r="E999" s="101"/>
      <c r="F999" s="101"/>
      <c r="G999" s="101"/>
      <c r="H999" s="101"/>
      <c r="I999" s="101"/>
      <c r="J999" s="101"/>
      <c r="K999" s="101"/>
      <c r="L999" s="101"/>
      <c r="M999" s="101"/>
      <c r="N999" s="101"/>
      <c r="O999" s="101"/>
      <c r="P999" s="101"/>
      <c r="Q999" s="101"/>
      <c r="R999" s="101"/>
      <c r="S999" s="101"/>
      <c r="T999" s="101"/>
      <c r="U999" s="101"/>
      <c r="V999" s="101"/>
      <c r="W999" s="101"/>
      <c r="X999" s="101"/>
      <c r="Y999" s="101"/>
      <c r="Z999" s="101"/>
    </row>
    <row r="1000" spans="1:26" ht="12.75" customHeight="1">
      <c r="A1000" s="101"/>
      <c r="B1000" s="101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101"/>
      <c r="M1000" s="101"/>
      <c r="N1000" s="101"/>
      <c r="O1000" s="101"/>
      <c r="P1000" s="101"/>
      <c r="Q1000" s="101"/>
      <c r="R1000" s="101"/>
      <c r="S1000" s="101"/>
      <c r="T1000" s="101"/>
      <c r="U1000" s="101"/>
      <c r="V1000" s="101"/>
      <c r="W1000" s="101"/>
      <c r="X1000" s="101"/>
      <c r="Y1000" s="101"/>
      <c r="Z1000" s="101"/>
    </row>
  </sheetData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1">
    <dataValidation type="decimal" allowBlank="1" showErrorMessage="1" sqref="E9:E21 I9:I21 G28:G35 I28:I35" xr:uid="{00000000-0002-0000-0300-000000000000}">
      <formula1>0</formula1>
      <formula2>5</formula2>
    </dataValidation>
  </dataValidations>
  <pageMargins left="0.78749999999999998" right="0.78749999999999998" top="0.98402777777777795" bottom="0.9840277777777779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AF1000"/>
  <sheetViews>
    <sheetView topLeftCell="A34" workbookViewId="0">
      <selection activeCell="N28" sqref="N28"/>
    </sheetView>
  </sheetViews>
  <sheetFormatPr defaultColWidth="14.42578125" defaultRowHeight="15" customHeight="1"/>
  <cols>
    <col min="1" max="3" width="8.7109375" customWidth="1"/>
    <col min="4" max="4" width="15" customWidth="1"/>
    <col min="5" max="5" width="14.28515625" customWidth="1"/>
    <col min="6" max="6" width="20.5703125" customWidth="1"/>
    <col min="7" max="7" width="16.7109375" customWidth="1"/>
    <col min="8" max="8" width="20.7109375" customWidth="1"/>
    <col min="9" max="32" width="8.7109375" customWidth="1"/>
  </cols>
  <sheetData>
    <row r="1" spans="1:32" ht="12.75" customHeight="1">
      <c r="A1" s="101"/>
      <c r="B1" s="125" t="s">
        <v>170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26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</row>
    <row r="2" spans="1:32" ht="12.75" customHeight="1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</row>
    <row r="3" spans="1:32" ht="12.75" customHeight="1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</row>
    <row r="4" spans="1:32" ht="12.75" customHeight="1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</row>
    <row r="5" spans="1:32" ht="12.75" customHeight="1">
      <c r="A5" s="101"/>
      <c r="B5" s="45" t="s">
        <v>171</v>
      </c>
      <c r="C5" s="47" t="s">
        <v>172</v>
      </c>
      <c r="D5" s="47" t="s">
        <v>173</v>
      </c>
      <c r="E5" s="49" t="s">
        <v>174</v>
      </c>
      <c r="F5" s="49" t="s">
        <v>175</v>
      </c>
      <c r="G5" s="49" t="s">
        <v>176</v>
      </c>
      <c r="H5" s="49" t="s">
        <v>177</v>
      </c>
      <c r="I5" s="49" t="s">
        <v>178</v>
      </c>
      <c r="J5" s="49" t="s">
        <v>179</v>
      </c>
      <c r="K5" s="49" t="s">
        <v>180</v>
      </c>
      <c r="L5" s="50" t="s">
        <v>181</v>
      </c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</row>
    <row r="6" spans="1:32" ht="12.75" customHeight="1">
      <c r="A6" s="101"/>
      <c r="B6" s="51" t="s">
        <v>182</v>
      </c>
      <c r="C6" s="11">
        <v>190</v>
      </c>
      <c r="D6" s="22">
        <f t="shared" ref="D6:D9" si="0">SUM(E6:K6)</f>
        <v>589</v>
      </c>
      <c r="E6" s="52">
        <v>25</v>
      </c>
      <c r="F6" s="52">
        <v>80</v>
      </c>
      <c r="G6" s="52">
        <v>25</v>
      </c>
      <c r="H6" s="52">
        <v>400</v>
      </c>
      <c r="I6" s="52">
        <v>10</v>
      </c>
      <c r="J6" s="52">
        <v>25</v>
      </c>
      <c r="K6" s="52">
        <v>24</v>
      </c>
      <c r="L6" s="53">
        <f t="shared" ref="L6:L9" si="1">D6/C6</f>
        <v>3.1</v>
      </c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</row>
    <row r="7" spans="1:32" ht="12.75" customHeight="1">
      <c r="A7" s="101"/>
      <c r="B7" s="51" t="s">
        <v>183</v>
      </c>
      <c r="C7" s="22">
        <v>130</v>
      </c>
      <c r="D7" s="22">
        <f t="shared" si="0"/>
        <v>326</v>
      </c>
      <c r="E7" s="54">
        <v>20</v>
      </c>
      <c r="F7" s="54">
        <v>120</v>
      </c>
      <c r="G7" s="54">
        <v>30</v>
      </c>
      <c r="H7" s="54">
        <v>100</v>
      </c>
      <c r="I7" s="54">
        <v>10</v>
      </c>
      <c r="J7" s="54">
        <v>30</v>
      </c>
      <c r="K7" s="54">
        <v>16</v>
      </c>
      <c r="L7" s="53">
        <f t="shared" si="1"/>
        <v>2.5076923076923077</v>
      </c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</row>
    <row r="8" spans="1:32" ht="12.75" customHeight="1">
      <c r="A8" s="101"/>
      <c r="B8" s="51" t="s">
        <v>184</v>
      </c>
      <c r="C8" s="22">
        <v>140</v>
      </c>
      <c r="D8" s="22">
        <f t="shared" si="0"/>
        <v>399</v>
      </c>
      <c r="E8" s="55">
        <v>17</v>
      </c>
      <c r="F8" s="55">
        <v>90</v>
      </c>
      <c r="G8" s="55">
        <v>32</v>
      </c>
      <c r="H8" s="55">
        <v>200</v>
      </c>
      <c r="I8" s="55">
        <v>12</v>
      </c>
      <c r="J8" s="55">
        <v>32</v>
      </c>
      <c r="K8" s="55">
        <v>16</v>
      </c>
      <c r="L8" s="53">
        <f t="shared" si="1"/>
        <v>2.85</v>
      </c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</row>
    <row r="9" spans="1:32" ht="12.75" customHeight="1">
      <c r="A9" s="101"/>
      <c r="B9" s="51" t="s">
        <v>185</v>
      </c>
      <c r="C9" s="22">
        <v>125</v>
      </c>
      <c r="D9" s="22">
        <f t="shared" si="0"/>
        <v>486</v>
      </c>
      <c r="E9" s="54">
        <v>22</v>
      </c>
      <c r="F9" s="54">
        <v>80</v>
      </c>
      <c r="G9" s="54">
        <v>33</v>
      </c>
      <c r="H9" s="54">
        <v>300</v>
      </c>
      <c r="I9" s="54">
        <v>8</v>
      </c>
      <c r="J9" s="54">
        <v>35</v>
      </c>
      <c r="K9" s="54">
        <v>8</v>
      </c>
      <c r="L9" s="53">
        <f t="shared" si="1"/>
        <v>3.8879999999999999</v>
      </c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</row>
    <row r="10" spans="1:32" ht="12.75" customHeight="1">
      <c r="A10" s="101"/>
      <c r="B10" s="56"/>
      <c r="C10" s="22"/>
      <c r="D10" s="22"/>
      <c r="E10" s="54"/>
      <c r="F10" s="54"/>
      <c r="G10" s="54"/>
      <c r="H10" s="54"/>
      <c r="I10" s="54"/>
      <c r="J10" s="54"/>
      <c r="K10" s="54"/>
      <c r="L10" s="57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</row>
    <row r="11" spans="1:32" ht="12.75" customHeight="1">
      <c r="A11" s="101"/>
      <c r="B11" s="56"/>
      <c r="C11" s="22"/>
      <c r="D11" s="22"/>
      <c r="E11" s="54"/>
      <c r="F11" s="54"/>
      <c r="G11" s="54"/>
      <c r="H11" s="54"/>
      <c r="I11" s="54"/>
      <c r="J11" s="54"/>
      <c r="K11" s="54"/>
      <c r="L11" s="57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</row>
    <row r="12" spans="1:32" ht="12.75" customHeight="1">
      <c r="A12" s="101"/>
      <c r="B12" s="56"/>
      <c r="C12" s="22"/>
      <c r="D12" s="22"/>
      <c r="E12" s="54"/>
      <c r="F12" s="54"/>
      <c r="G12" s="54"/>
      <c r="H12" s="54"/>
      <c r="I12" s="54"/>
      <c r="J12" s="54"/>
      <c r="K12" s="54"/>
      <c r="L12" s="57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</row>
    <row r="13" spans="1:32" ht="12.75" customHeight="1">
      <c r="A13" s="101"/>
      <c r="B13" s="56"/>
      <c r="C13" s="22"/>
      <c r="D13" s="22"/>
      <c r="E13" s="54"/>
      <c r="F13" s="54"/>
      <c r="G13" s="54"/>
      <c r="H13" s="54"/>
      <c r="I13" s="54"/>
      <c r="J13" s="54"/>
      <c r="K13" s="54"/>
      <c r="L13" s="57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</row>
    <row r="14" spans="1:32" ht="12.75" customHeight="1">
      <c r="A14" s="101"/>
      <c r="B14" s="56"/>
      <c r="C14" s="22"/>
      <c r="D14" s="22"/>
      <c r="E14" s="54"/>
      <c r="F14" s="54"/>
      <c r="G14" s="54"/>
      <c r="H14" s="54"/>
      <c r="I14" s="54"/>
      <c r="J14" s="54"/>
      <c r="K14" s="54"/>
      <c r="L14" s="57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</row>
    <row r="15" spans="1:32" ht="12.75" customHeight="1">
      <c r="A15" s="101"/>
      <c r="B15" s="56"/>
      <c r="C15" s="22"/>
      <c r="D15" s="22"/>
      <c r="E15" s="54"/>
      <c r="F15" s="54"/>
      <c r="G15" s="54"/>
      <c r="H15" s="54"/>
      <c r="I15" s="54"/>
      <c r="J15" s="54"/>
      <c r="K15" s="54"/>
      <c r="L15" s="57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</row>
    <row r="16" spans="1:32" ht="12.75" customHeight="1">
      <c r="A16" s="101"/>
      <c r="B16" s="56"/>
      <c r="C16" s="22"/>
      <c r="D16" s="22"/>
      <c r="E16" s="54"/>
      <c r="F16" s="54"/>
      <c r="G16" s="54"/>
      <c r="H16" s="54"/>
      <c r="I16" s="54"/>
      <c r="J16" s="54"/>
      <c r="K16" s="54"/>
      <c r="L16" s="57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</row>
    <row r="17" spans="1:32" ht="12.75" customHeight="1">
      <c r="A17" s="101"/>
      <c r="B17" s="56"/>
      <c r="C17" s="22"/>
      <c r="D17" s="22"/>
      <c r="E17" s="54"/>
      <c r="F17" s="54"/>
      <c r="G17" s="54"/>
      <c r="H17" s="54"/>
      <c r="I17" s="54"/>
      <c r="J17" s="54"/>
      <c r="K17" s="54"/>
      <c r="L17" s="57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</row>
    <row r="18" spans="1:32" ht="12.75" customHeight="1">
      <c r="A18" s="101"/>
      <c r="B18" s="56"/>
      <c r="C18" s="22"/>
      <c r="D18" s="22"/>
      <c r="E18" s="54"/>
      <c r="F18" s="54"/>
      <c r="G18" s="54"/>
      <c r="H18" s="54"/>
      <c r="I18" s="54"/>
      <c r="J18" s="54"/>
      <c r="K18" s="54"/>
      <c r="L18" s="57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</row>
    <row r="19" spans="1:32" ht="12.75" customHeight="1">
      <c r="A19" s="101"/>
      <c r="B19" s="56"/>
      <c r="C19" s="22"/>
      <c r="D19" s="22"/>
      <c r="E19" s="54"/>
      <c r="F19" s="54"/>
      <c r="G19" s="54"/>
      <c r="H19" s="54"/>
      <c r="I19" s="54"/>
      <c r="J19" s="54"/>
      <c r="K19" s="54"/>
      <c r="L19" s="57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</row>
    <row r="20" spans="1:32" ht="12.75" customHeight="1">
      <c r="A20" s="101"/>
      <c r="B20" s="56"/>
      <c r="C20" s="22"/>
      <c r="D20" s="22"/>
      <c r="E20" s="54"/>
      <c r="F20" s="54"/>
      <c r="G20" s="54"/>
      <c r="H20" s="54"/>
      <c r="I20" s="54"/>
      <c r="J20" s="54"/>
      <c r="K20" s="54"/>
      <c r="L20" s="57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</row>
    <row r="21" spans="1:32" ht="12.75" customHeight="1">
      <c r="A21" s="101"/>
      <c r="B21" s="56"/>
      <c r="C21" s="22"/>
      <c r="D21" s="22"/>
      <c r="E21" s="54"/>
      <c r="F21" s="54"/>
      <c r="G21" s="54"/>
      <c r="H21" s="54"/>
      <c r="I21" s="54"/>
      <c r="J21" s="54"/>
      <c r="K21" s="54"/>
      <c r="L21" s="57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</row>
    <row r="22" spans="1:32" ht="12.75" customHeight="1">
      <c r="A22" s="101"/>
      <c r="B22" s="56"/>
      <c r="C22" s="22"/>
      <c r="D22" s="22"/>
      <c r="E22" s="54"/>
      <c r="F22" s="54"/>
      <c r="G22" s="54"/>
      <c r="H22" s="54"/>
      <c r="I22" s="54"/>
      <c r="J22" s="54"/>
      <c r="K22" s="54"/>
      <c r="L22" s="57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</row>
    <row r="23" spans="1:32" ht="12.75" customHeight="1">
      <c r="A23" s="101"/>
      <c r="B23" s="56"/>
      <c r="C23" s="22"/>
      <c r="D23" s="22"/>
      <c r="E23" s="54"/>
      <c r="F23" s="54"/>
      <c r="G23" s="54"/>
      <c r="H23" s="54"/>
      <c r="I23" s="54"/>
      <c r="J23" s="54"/>
      <c r="K23" s="54"/>
      <c r="L23" s="57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</row>
    <row r="24" spans="1:32" ht="12.75" customHeight="1">
      <c r="A24" s="101"/>
      <c r="B24" s="56"/>
      <c r="C24" s="22"/>
      <c r="D24" s="22"/>
      <c r="E24" s="54"/>
      <c r="F24" s="54"/>
      <c r="G24" s="54"/>
      <c r="H24" s="54"/>
      <c r="I24" s="54"/>
      <c r="J24" s="54"/>
      <c r="K24" s="54"/>
      <c r="L24" s="57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</row>
    <row r="25" spans="1:32" ht="12.75" customHeight="1">
      <c r="A25" s="101"/>
      <c r="B25" s="56"/>
      <c r="C25" s="22"/>
      <c r="D25" s="22"/>
      <c r="E25" s="54"/>
      <c r="F25" s="54"/>
      <c r="G25" s="54"/>
      <c r="H25" s="54"/>
      <c r="I25" s="54"/>
      <c r="J25" s="54"/>
      <c r="K25" s="54"/>
      <c r="L25" s="57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</row>
    <row r="26" spans="1:32" ht="12.75" customHeight="1">
      <c r="A26" s="101"/>
      <c r="B26" s="56"/>
      <c r="C26" s="22"/>
      <c r="D26" s="22"/>
      <c r="E26" s="54"/>
      <c r="F26" s="54"/>
      <c r="G26" s="54"/>
      <c r="H26" s="54"/>
      <c r="I26" s="54"/>
      <c r="J26" s="54"/>
      <c r="K26" s="54"/>
      <c r="L26" s="57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</row>
    <row r="27" spans="1:32" ht="12.75" customHeight="1">
      <c r="A27" s="101"/>
      <c r="B27" s="56"/>
      <c r="C27" s="22"/>
      <c r="D27" s="22"/>
      <c r="E27" s="54"/>
      <c r="F27" s="54"/>
      <c r="G27" s="54"/>
      <c r="H27" s="54"/>
      <c r="I27" s="54"/>
      <c r="J27" s="54"/>
      <c r="K27" s="54"/>
      <c r="L27" s="57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</row>
    <row r="28" spans="1:32" ht="12.75" customHeight="1">
      <c r="A28" s="101"/>
      <c r="B28" s="62"/>
      <c r="C28" s="15"/>
      <c r="D28" s="15"/>
      <c r="E28" s="63"/>
      <c r="F28" s="63"/>
      <c r="G28" s="63"/>
      <c r="H28" s="63"/>
      <c r="I28" s="63"/>
      <c r="J28" s="63"/>
      <c r="K28" s="63"/>
      <c r="L28" s="40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</row>
    <row r="29" spans="1:32" ht="12.75" customHeight="1">
      <c r="A29" s="101"/>
      <c r="B29" s="2" t="s">
        <v>186</v>
      </c>
      <c r="C29" s="64"/>
      <c r="D29" s="64">
        <f t="shared" ref="D29:K29" si="2">SUM(D6:D28)</f>
        <v>1800</v>
      </c>
      <c r="E29" s="64">
        <f t="shared" si="2"/>
        <v>84</v>
      </c>
      <c r="F29" s="64">
        <f t="shared" si="2"/>
        <v>370</v>
      </c>
      <c r="G29" s="64">
        <f t="shared" si="2"/>
        <v>120</v>
      </c>
      <c r="H29" s="64">
        <f t="shared" si="2"/>
        <v>1000</v>
      </c>
      <c r="I29" s="64">
        <f t="shared" si="2"/>
        <v>40</v>
      </c>
      <c r="J29" s="64">
        <f t="shared" si="2"/>
        <v>122</v>
      </c>
      <c r="K29" s="64">
        <f t="shared" si="2"/>
        <v>64</v>
      </c>
      <c r="L29" s="65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</row>
    <row r="30" spans="1:32" ht="12.75" customHeight="1">
      <c r="A30" s="101"/>
      <c r="B30" s="101"/>
      <c r="C30" s="101"/>
      <c r="D30" s="101"/>
      <c r="E30" s="101"/>
      <c r="F30" s="101"/>
      <c r="G30" s="101"/>
      <c r="H30" s="101"/>
      <c r="I30" s="101"/>
      <c r="J30" s="77" t="s">
        <v>187</v>
      </c>
      <c r="K30" s="95"/>
      <c r="L30" s="66">
        <f>SUM(L5:L28)/1.2</f>
        <v>10.288076923076924</v>
      </c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</row>
    <row r="31" spans="1:32" ht="12.75" customHeight="1">
      <c r="A31" s="101"/>
      <c r="B31" s="67" t="s">
        <v>188</v>
      </c>
      <c r="C31" s="68"/>
      <c r="D31" s="69"/>
      <c r="E31" s="70">
        <f t="shared" ref="E31:K31" si="3">(E29*1)/$D$29</f>
        <v>4.6666666666666669E-2</v>
      </c>
      <c r="F31" s="70">
        <f t="shared" si="3"/>
        <v>0.20555555555555555</v>
      </c>
      <c r="G31" s="70">
        <f t="shared" si="3"/>
        <v>6.6666666666666666E-2</v>
      </c>
      <c r="H31" s="70">
        <f t="shared" si="3"/>
        <v>0.55555555555555558</v>
      </c>
      <c r="I31" s="70">
        <f t="shared" si="3"/>
        <v>2.2222222222222223E-2</v>
      </c>
      <c r="J31" s="70">
        <f t="shared" si="3"/>
        <v>6.7777777777777784E-2</v>
      </c>
      <c r="K31" s="70">
        <f t="shared" si="3"/>
        <v>3.5555555555555556E-2</v>
      </c>
      <c r="L31" s="127">
        <f>SUM(E31:K31)</f>
        <v>1</v>
      </c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</row>
    <row r="32" spans="1: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2019-06-03T17:51:58Z</dcterms:created>
  <dcterms:modified xsi:type="dcterms:W3CDTF">2019-06-03T17:51:58Z</dcterms:modified>
  <cp:category/>
  <cp:contentStatus/>
</cp:coreProperties>
</file>