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ivan\Desktop\СА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O54" i="1"/>
  <c r="N54" i="1"/>
  <c r="M54" i="1"/>
  <c r="N53" i="1"/>
  <c r="M53" i="1"/>
  <c r="M52" i="1"/>
  <c r="G55" i="1"/>
  <c r="F55" i="1"/>
  <c r="E55" i="1"/>
  <c r="D55" i="1"/>
  <c r="F54" i="1"/>
  <c r="E54" i="1"/>
  <c r="D54" i="1"/>
  <c r="E53" i="1"/>
  <c r="D53" i="1"/>
  <c r="D52" i="1"/>
  <c r="M11" i="1" l="1"/>
  <c r="M12" i="1"/>
  <c r="M13" i="1"/>
  <c r="N12" i="1"/>
  <c r="N13" i="1"/>
  <c r="M14" i="1"/>
  <c r="N14" i="1"/>
  <c r="O13" i="1"/>
  <c r="O14" i="1"/>
  <c r="P14" i="1"/>
  <c r="D11" i="1"/>
  <c r="C11" i="1"/>
  <c r="C10" i="1"/>
  <c r="M75" i="1" l="1"/>
  <c r="M74" i="1"/>
  <c r="M73" i="1"/>
  <c r="M72" i="1"/>
  <c r="M71" i="1"/>
  <c r="M61" i="1"/>
  <c r="M60" i="1"/>
  <c r="M59" i="1"/>
  <c r="M58" i="1"/>
  <c r="M57" i="1"/>
  <c r="D75" i="1"/>
  <c r="D74" i="1"/>
  <c r="D73" i="1"/>
  <c r="D72" i="1"/>
  <c r="D71" i="1"/>
  <c r="D61" i="1"/>
  <c r="D60" i="1"/>
  <c r="D59" i="1"/>
  <c r="D58" i="1"/>
  <c r="D57" i="1"/>
  <c r="M34" i="1"/>
  <c r="M33" i="1"/>
  <c r="M32" i="1"/>
  <c r="M31" i="1"/>
  <c r="M30" i="1"/>
  <c r="M17" i="1"/>
  <c r="M18" i="1"/>
  <c r="M19" i="1"/>
  <c r="M20" i="1"/>
  <c r="M16" i="1"/>
  <c r="C26" i="1"/>
  <c r="C25" i="1"/>
  <c r="C24" i="1"/>
  <c r="M63" i="1" l="1"/>
  <c r="M65" i="1" s="1"/>
  <c r="D63" i="1"/>
  <c r="M22" i="1"/>
  <c r="C15" i="1"/>
  <c r="C16" i="1"/>
  <c r="C14" i="1"/>
  <c r="M68" i="1" l="1"/>
  <c r="M67" i="1"/>
  <c r="M69" i="1"/>
  <c r="M66" i="1"/>
  <c r="M77" i="1" s="1"/>
  <c r="M79" i="1" s="1"/>
  <c r="M83" i="1" s="1"/>
  <c r="D67" i="1"/>
  <c r="D69" i="1"/>
  <c r="D66" i="1"/>
  <c r="D68" i="1"/>
  <c r="D65" i="1"/>
  <c r="D77" i="1" s="1"/>
  <c r="D79" i="1" s="1"/>
  <c r="D83" i="1" s="1"/>
  <c r="M27" i="1"/>
  <c r="M26" i="1"/>
  <c r="M25" i="1"/>
  <c r="M28" i="1"/>
  <c r="C18" i="1"/>
  <c r="C20" i="1" s="1"/>
  <c r="M24" i="1"/>
  <c r="M36" i="1" l="1"/>
  <c r="M38" i="1" s="1"/>
  <c r="M42" i="1" s="1"/>
  <c r="C21" i="1"/>
  <c r="C22" i="1"/>
  <c r="C28" i="1" s="1"/>
  <c r="C30" i="1" s="1"/>
  <c r="C34" i="1" s="1"/>
  <c r="U8" i="1" l="1"/>
  <c r="U4" i="1"/>
  <c r="U6" i="1"/>
  <c r="U5" i="1"/>
  <c r="U7" i="1"/>
</calcChain>
</file>

<file path=xl/sharedStrings.xml><?xml version="1.0" encoding="utf-8"?>
<sst xmlns="http://schemas.openxmlformats.org/spreadsheetml/2006/main" count="155" uniqueCount="64">
  <si>
    <t>К1</t>
  </si>
  <si>
    <t>К3</t>
  </si>
  <si>
    <t>К2</t>
  </si>
  <si>
    <t>C1</t>
  </si>
  <si>
    <t>C2</t>
  </si>
  <si>
    <t>C3</t>
  </si>
  <si>
    <t>C</t>
  </si>
  <si>
    <t>Lk1</t>
  </si>
  <si>
    <t>Lk2</t>
  </si>
  <si>
    <t>Lk3</t>
  </si>
  <si>
    <t>R1</t>
  </si>
  <si>
    <t>R2</t>
  </si>
  <si>
    <t>R3</t>
  </si>
  <si>
    <t>лямбда</t>
  </si>
  <si>
    <t>N</t>
  </si>
  <si>
    <t>ИС</t>
  </si>
  <si>
    <t>ОС</t>
  </si>
  <si>
    <t>Слс</t>
  </si>
  <si>
    <t>уточнение экспертных оценок не требуется</t>
  </si>
  <si>
    <t>По крутости</t>
  </si>
  <si>
    <t>C5</t>
  </si>
  <si>
    <t>C6</t>
  </si>
  <si>
    <t>LК1П2</t>
  </si>
  <si>
    <t>LК1П1</t>
  </si>
  <si>
    <t>LК1П3</t>
  </si>
  <si>
    <t>LК1П4</t>
  </si>
  <si>
    <t>LК1П5</t>
  </si>
  <si>
    <t>R5</t>
  </si>
  <si>
    <t>R6</t>
  </si>
  <si>
    <t>СЛС</t>
  </si>
  <si>
    <t>LК2П1</t>
  </si>
  <si>
    <t>LК2П2</t>
  </si>
  <si>
    <t>LК2П3</t>
  </si>
  <si>
    <t>LК2П4</t>
  </si>
  <si>
    <t>LК2П5</t>
  </si>
  <si>
    <t>LК3П1</t>
  </si>
  <si>
    <t>LК3П2</t>
  </si>
  <si>
    <t>LК3П3</t>
  </si>
  <si>
    <t>LК3П4</t>
  </si>
  <si>
    <t>LК3П5</t>
  </si>
  <si>
    <t>GП1</t>
  </si>
  <si>
    <t>GП2</t>
  </si>
  <si>
    <t>GП3</t>
  </si>
  <si>
    <t>GП5</t>
  </si>
  <si>
    <t>GП6</t>
  </si>
  <si>
    <t>Произв.</t>
  </si>
  <si>
    <t>Стоим.</t>
  </si>
  <si>
    <t>Надёжн.</t>
  </si>
  <si>
    <t>Критерий производительность</t>
  </si>
  <si>
    <t>СТ6</t>
  </si>
  <si>
    <t>СТ2</t>
  </si>
  <si>
    <t>СТ1</t>
  </si>
  <si>
    <t>СТ3</t>
  </si>
  <si>
    <t>СТ4</t>
  </si>
  <si>
    <t>СТ2 =</t>
  </si>
  <si>
    <t>Критерий стоимость</t>
  </si>
  <si>
    <t>СТ2=</t>
  </si>
  <si>
    <t>СТ3=</t>
  </si>
  <si>
    <t>Критерий надёжность</t>
  </si>
  <si>
    <t>СТ1=</t>
  </si>
  <si>
    <t>Очень</t>
  </si>
  <si>
    <t>Дост.</t>
  </si>
  <si>
    <t>Дост. -</t>
  </si>
  <si>
    <t>Сред.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</si>
</sst>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3" borderId="1" xfId="2" applyBorder="1" applyAlignment="1">
      <alignment horizontal="center"/>
    </xf>
    <xf numFmtId="12" fontId="3" fillId="3" borderId="1" xfId="2" applyNumberFormat="1" applyBorder="1" applyAlignment="1">
      <alignment horizontal="center"/>
    </xf>
    <xf numFmtId="0" fontId="3" fillId="3" borderId="0" xfId="2" applyAlignment="1">
      <alignment horizontal="center"/>
    </xf>
    <xf numFmtId="2" fontId="3" fillId="3" borderId="0" xfId="2" applyNumberFormat="1" applyAlignment="1">
      <alignment horizontal="center"/>
    </xf>
    <xf numFmtId="0" fontId="4" fillId="2" borderId="0" xfId="1" applyAlignment="1">
      <alignment horizontal="center"/>
    </xf>
    <xf numFmtId="0" fontId="4" fillId="2" borderId="1" xfId="1" applyBorder="1" applyAlignment="1">
      <alignment horizontal="center"/>
    </xf>
    <xf numFmtId="12" fontId="4" fillId="2" borderId="1" xfId="1" applyNumberFormat="1" applyBorder="1" applyAlignment="1">
      <alignment horizontal="center"/>
    </xf>
    <xf numFmtId="12" fontId="4" fillId="2" borderId="0" xfId="1" applyNumberFormat="1" applyAlignment="1">
      <alignment horizontal="center"/>
    </xf>
    <xf numFmtId="0" fontId="3" fillId="4" borderId="0" xfId="3" applyAlignment="1">
      <alignment horizontal="center"/>
    </xf>
    <xf numFmtId="0" fontId="3" fillId="4" borderId="1" xfId="3" applyBorder="1" applyAlignment="1">
      <alignment horizontal="center"/>
    </xf>
    <xf numFmtId="12" fontId="3" fillId="4" borderId="1" xfId="3" applyNumberFormat="1" applyBorder="1" applyAlignment="1">
      <alignment horizontal="center"/>
    </xf>
    <xf numFmtId="12" fontId="3" fillId="4" borderId="0" xfId="3" applyNumberFormat="1" applyAlignment="1">
      <alignment horizontal="center"/>
    </xf>
    <xf numFmtId="0" fontId="3" fillId="5" borderId="0" xfId="4" applyAlignment="1">
      <alignment horizontal="center"/>
    </xf>
    <xf numFmtId="0" fontId="3" fillId="5" borderId="1" xfId="4" applyBorder="1" applyAlignment="1">
      <alignment horizontal="center"/>
    </xf>
    <xf numFmtId="12" fontId="3" fillId="5" borderId="1" xfId="4" applyNumberFormat="1" applyBorder="1" applyAlignment="1">
      <alignment horizontal="center"/>
    </xf>
    <xf numFmtId="12" fontId="3" fillId="5" borderId="0" xfId="4" applyNumberFormat="1" applyAlignment="1">
      <alignment horizontal="center"/>
    </xf>
    <xf numFmtId="0" fontId="2" fillId="3" borderId="0" xfId="2" applyFont="1" applyAlignment="1">
      <alignment horizontal="center"/>
    </xf>
    <xf numFmtId="12" fontId="3" fillId="3" borderId="1" xfId="2" applyNumberFormat="1" applyBorder="1" applyAlignment="1"/>
    <xf numFmtId="0" fontId="4" fillId="2" borderId="0" xfId="1" applyAlignment="1"/>
    <xf numFmtId="0" fontId="4" fillId="2" borderId="0" xfId="1" applyAlignment="1">
      <alignment horizontal="center"/>
    </xf>
    <xf numFmtId="0" fontId="6" fillId="6" borderId="0" xfId="1" applyFont="1" applyFill="1" applyAlignment="1">
      <alignment horizontal="center"/>
    </xf>
    <xf numFmtId="0" fontId="6" fillId="6" borderId="0" xfId="1" applyFont="1" applyFill="1" applyAlignment="1">
      <alignment horizontal="center"/>
    </xf>
    <xf numFmtId="0" fontId="3" fillId="5" borderId="0" xfId="4" applyAlignment="1">
      <alignment horizontal="center"/>
    </xf>
    <xf numFmtId="12" fontId="3" fillId="4" borderId="1" xfId="3" applyNumberFormat="1" applyBorder="1" applyAlignment="1"/>
    <xf numFmtId="12" fontId="4" fillId="2" borderId="1" xfId="1" applyNumberFormat="1" applyBorder="1" applyAlignment="1"/>
    <xf numFmtId="12" fontId="3" fillId="4" borderId="1" xfId="3" applyNumberFormat="1" applyBorder="1" applyAlignment="1">
      <alignment horizontal="right"/>
    </xf>
    <xf numFmtId="0" fontId="3" fillId="4" borderId="0" xfId="3" applyAlignment="1">
      <alignment horizontal="left"/>
    </xf>
    <xf numFmtId="12" fontId="3" fillId="5" borderId="1" xfId="4" applyNumberFormat="1" applyBorder="1" applyAlignment="1">
      <alignment horizontal="right"/>
    </xf>
    <xf numFmtId="0" fontId="1" fillId="5" borderId="0" xfId="4" applyFont="1" applyAlignment="1">
      <alignment horizontal="center"/>
    </xf>
    <xf numFmtId="0" fontId="1" fillId="5" borderId="0" xfId="4" applyFont="1" applyAlignment="1">
      <alignment horizontal="center"/>
    </xf>
  </cellXfs>
  <cellStyles count="5">
    <cellStyle name="20% — акцент1" xfId="2" builtinId="30"/>
    <cellStyle name="20% — акцент2" xfId="3" builtinId="34"/>
    <cellStyle name="20% — акцент3" xfId="4" builtinId="3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83"/>
  <sheetViews>
    <sheetView tabSelected="1" zoomScaleNormal="100" workbookViewId="0">
      <selection activeCell="U6" sqref="U6"/>
    </sheetView>
  </sheetViews>
  <sheetFormatPr defaultColWidth="8.85546875" defaultRowHeight="15" x14ac:dyDescent="0.25"/>
  <cols>
    <col min="1" max="16384" width="8.85546875" style="1"/>
  </cols>
  <sheetData>
    <row r="4" spans="2:21" x14ac:dyDescent="0.25">
      <c r="B4" s="4" t="s">
        <v>0</v>
      </c>
      <c r="C4" s="4" t="s">
        <v>2</v>
      </c>
      <c r="D4" s="4" t="s">
        <v>1</v>
      </c>
      <c r="E4" s="4"/>
      <c r="F4" s="4"/>
      <c r="G4" s="4"/>
      <c r="H4" s="4"/>
      <c r="I4" s="4"/>
      <c r="K4" s="20"/>
      <c r="L4" s="21" t="s">
        <v>48</v>
      </c>
      <c r="M4" s="21"/>
      <c r="N4" s="21"/>
      <c r="O4" s="21"/>
      <c r="P4" s="21"/>
      <c r="Q4" s="20"/>
      <c r="R4" s="20"/>
      <c r="T4" s="1" t="s">
        <v>40</v>
      </c>
      <c r="U4" s="1">
        <f>M24*C20+D65*C21+M65*C22</f>
        <v>0.12711087395103129</v>
      </c>
    </row>
    <row r="5" spans="2:21" x14ac:dyDescent="0.25">
      <c r="B5" s="18" t="s">
        <v>45</v>
      </c>
      <c r="C5" s="18" t="s">
        <v>46</v>
      </c>
      <c r="D5" s="18" t="s">
        <v>47</v>
      </c>
      <c r="E5" s="4"/>
      <c r="F5" s="4"/>
      <c r="G5" s="4"/>
      <c r="H5" s="4"/>
      <c r="I5" s="4"/>
      <c r="K5" s="6"/>
      <c r="L5" s="21" t="s">
        <v>19</v>
      </c>
      <c r="M5" s="21"/>
      <c r="N5" s="21"/>
      <c r="O5" s="21"/>
      <c r="P5" s="21"/>
      <c r="Q5" s="6"/>
      <c r="R5" s="6"/>
      <c r="T5" s="1" t="s">
        <v>41</v>
      </c>
      <c r="U5" s="1">
        <f>M25*C20+D66*C21+M66*C22</f>
        <v>0.10984823027166774</v>
      </c>
    </row>
    <row r="6" spans="2:21" x14ac:dyDescent="0.25">
      <c r="B6" s="4">
        <v>1</v>
      </c>
      <c r="C6" s="4">
        <v>3</v>
      </c>
      <c r="D6" s="4">
        <v>2</v>
      </c>
      <c r="E6" s="4"/>
      <c r="F6" s="4"/>
      <c r="G6" s="4"/>
      <c r="H6" s="4"/>
      <c r="I6" s="4"/>
      <c r="K6" s="6"/>
      <c r="L6" s="6" t="s">
        <v>49</v>
      </c>
      <c r="M6" s="6" t="s">
        <v>52</v>
      </c>
      <c r="N6" s="6" t="s">
        <v>54</v>
      </c>
      <c r="O6" s="6" t="s">
        <v>51</v>
      </c>
      <c r="P6" s="6" t="s">
        <v>53</v>
      </c>
      <c r="Q6" s="6"/>
      <c r="R6" s="6"/>
      <c r="T6" s="1" t="s">
        <v>42</v>
      </c>
      <c r="U6" s="1">
        <f>M26*C20+D67*C21+M67*C22</f>
        <v>0.30152697846694243</v>
      </c>
    </row>
    <row r="7" spans="2:21" x14ac:dyDescent="0.25">
      <c r="B7" s="4"/>
      <c r="C7" s="4"/>
      <c r="D7" s="4"/>
      <c r="E7" s="4"/>
      <c r="F7" s="4"/>
      <c r="G7" s="4"/>
      <c r="H7" s="4"/>
      <c r="I7" s="4"/>
      <c r="K7" s="6"/>
      <c r="L7" s="6">
        <v>35</v>
      </c>
      <c r="M7" s="6">
        <v>30</v>
      </c>
      <c r="N7" s="6">
        <v>25</v>
      </c>
      <c r="O7" s="6">
        <v>25</v>
      </c>
      <c r="P7" s="6">
        <v>15</v>
      </c>
      <c r="Q7" s="6"/>
      <c r="R7" s="6"/>
      <c r="T7" s="1" t="s">
        <v>43</v>
      </c>
      <c r="U7" s="1">
        <f>M27*C20+D68*C21+M68*C22</f>
        <v>0.10582205131562535</v>
      </c>
    </row>
    <row r="8" spans="2:21" x14ac:dyDescent="0.25">
      <c r="B8" s="2"/>
      <c r="C8" s="2" t="s">
        <v>0</v>
      </c>
      <c r="D8" s="2" t="s">
        <v>2</v>
      </c>
      <c r="E8" s="2" t="s">
        <v>1</v>
      </c>
      <c r="F8" s="4"/>
      <c r="G8" s="4"/>
      <c r="H8" s="4"/>
      <c r="I8" s="4"/>
      <c r="K8" s="6"/>
      <c r="L8" s="6"/>
      <c r="M8" s="6"/>
      <c r="N8" s="6"/>
      <c r="O8" s="6"/>
      <c r="P8" s="6"/>
      <c r="Q8" s="6"/>
      <c r="R8" s="6"/>
      <c r="T8" s="1" t="s">
        <v>44</v>
      </c>
      <c r="U8" s="1">
        <f>M28*C20+D69*C21+M69*C22</f>
        <v>0.35569186599473324</v>
      </c>
    </row>
    <row r="9" spans="2:21" x14ac:dyDescent="0.25">
      <c r="B9" s="2" t="s">
        <v>0</v>
      </c>
      <c r="C9" s="19">
        <v>1</v>
      </c>
      <c r="D9" s="19">
        <v>5</v>
      </c>
      <c r="E9" s="19">
        <v>3</v>
      </c>
      <c r="F9" s="4"/>
      <c r="G9" s="4"/>
      <c r="H9" s="4"/>
      <c r="I9" s="4"/>
      <c r="K9" s="6"/>
      <c r="L9" s="7"/>
      <c r="M9" s="7" t="s">
        <v>51</v>
      </c>
      <c r="N9" s="7" t="s">
        <v>50</v>
      </c>
      <c r="O9" s="7" t="s">
        <v>52</v>
      </c>
      <c r="P9" s="7" t="s">
        <v>53</v>
      </c>
      <c r="Q9" s="7" t="s">
        <v>49</v>
      </c>
      <c r="R9" s="6"/>
    </row>
    <row r="10" spans="2:21" x14ac:dyDescent="0.25">
      <c r="B10" s="2" t="s">
        <v>2</v>
      </c>
      <c r="C10" s="3">
        <f>1/D9</f>
        <v>0.2</v>
      </c>
      <c r="D10" s="19">
        <v>1</v>
      </c>
      <c r="E10" s="3">
        <v>0.33333333333333331</v>
      </c>
      <c r="F10" s="4"/>
      <c r="G10" s="4"/>
      <c r="H10" s="4"/>
      <c r="I10" s="4"/>
      <c r="K10" s="6"/>
      <c r="L10" s="7" t="s">
        <v>51</v>
      </c>
      <c r="M10" s="26">
        <v>1</v>
      </c>
      <c r="N10" s="26">
        <v>1</v>
      </c>
      <c r="O10" s="8">
        <v>0.25</v>
      </c>
      <c r="P10" s="26">
        <v>2</v>
      </c>
      <c r="Q10" s="8">
        <v>0.2</v>
      </c>
      <c r="R10" s="6"/>
    </row>
    <row r="11" spans="2:21" x14ac:dyDescent="0.25">
      <c r="B11" s="2" t="s">
        <v>1</v>
      </c>
      <c r="C11" s="3">
        <f>1/E9</f>
        <v>0.33333333333333331</v>
      </c>
      <c r="D11" s="19">
        <f>1/E10</f>
        <v>3</v>
      </c>
      <c r="E11" s="19">
        <v>1</v>
      </c>
      <c r="F11" s="4"/>
      <c r="G11" s="4"/>
      <c r="H11" s="4"/>
      <c r="I11" s="4"/>
      <c r="K11" s="6"/>
      <c r="L11" s="7" t="s">
        <v>50</v>
      </c>
      <c r="M11" s="26">
        <f>1/N10</f>
        <v>1</v>
      </c>
      <c r="N11" s="26">
        <v>1</v>
      </c>
      <c r="O11" s="8">
        <v>0.25</v>
      </c>
      <c r="P11" s="26">
        <v>2</v>
      </c>
      <c r="Q11" s="8">
        <v>0.2</v>
      </c>
      <c r="R11" s="6"/>
    </row>
    <row r="12" spans="2:21" x14ac:dyDescent="0.25">
      <c r="B12" s="4"/>
      <c r="C12" s="4"/>
      <c r="D12" s="4"/>
      <c r="E12" s="4"/>
      <c r="F12" s="4"/>
      <c r="G12" s="4"/>
      <c r="H12" s="4"/>
      <c r="I12" s="4"/>
      <c r="K12" s="6"/>
      <c r="L12" s="7" t="s">
        <v>52</v>
      </c>
      <c r="M12" s="26">
        <f>1/O10</f>
        <v>4</v>
      </c>
      <c r="N12" s="26">
        <f>1/O11</f>
        <v>4</v>
      </c>
      <c r="O12" s="26">
        <v>1</v>
      </c>
      <c r="P12" s="26">
        <v>3</v>
      </c>
      <c r="Q12" s="8">
        <v>0.5</v>
      </c>
      <c r="R12" s="6"/>
    </row>
    <row r="13" spans="2:21" x14ac:dyDescent="0.25">
      <c r="B13" s="4"/>
      <c r="C13" s="4"/>
      <c r="D13" s="4"/>
      <c r="E13" s="4"/>
      <c r="F13" s="4"/>
      <c r="G13" s="4"/>
      <c r="H13" s="4"/>
      <c r="I13" s="4"/>
      <c r="K13" s="6"/>
      <c r="L13" s="7" t="s">
        <v>53</v>
      </c>
      <c r="M13" s="8">
        <f>1/P10</f>
        <v>0.5</v>
      </c>
      <c r="N13" s="8">
        <f>1/P11</f>
        <v>0.5</v>
      </c>
      <c r="O13" s="8">
        <f>1/P12</f>
        <v>0.33333333333333331</v>
      </c>
      <c r="P13" s="26">
        <v>1</v>
      </c>
      <c r="Q13" s="8">
        <v>0.14285714285714285</v>
      </c>
      <c r="R13" s="6"/>
    </row>
    <row r="14" spans="2:21" x14ac:dyDescent="0.25">
      <c r="B14" s="4" t="s">
        <v>3</v>
      </c>
      <c r="C14" s="5">
        <f>POWER(PRODUCT(C9:E9), 1/3)</f>
        <v>2.4662120743304703</v>
      </c>
      <c r="D14" s="4"/>
      <c r="E14" s="4"/>
      <c r="F14" s="4"/>
      <c r="G14" s="4"/>
      <c r="H14" s="4"/>
      <c r="I14" s="4"/>
      <c r="K14" s="6"/>
      <c r="L14" s="7" t="s">
        <v>49</v>
      </c>
      <c r="M14" s="26">
        <f>1/Q10</f>
        <v>5</v>
      </c>
      <c r="N14" s="26">
        <f>1/Q11</f>
        <v>5</v>
      </c>
      <c r="O14" s="26">
        <f>1/Q12</f>
        <v>2</v>
      </c>
      <c r="P14" s="26">
        <f>1/Q13</f>
        <v>7</v>
      </c>
      <c r="Q14" s="26">
        <v>1</v>
      </c>
      <c r="R14" s="6"/>
    </row>
    <row r="15" spans="2:21" x14ac:dyDescent="0.25">
      <c r="B15" s="4" t="s">
        <v>4</v>
      </c>
      <c r="C15" s="5">
        <f t="shared" ref="C15:C16" si="0">POWER(PRODUCT(C10:E10), 1/3)</f>
        <v>0.40548013303822666</v>
      </c>
      <c r="D15" s="4"/>
      <c r="E15" s="4"/>
      <c r="F15" s="4"/>
      <c r="G15" s="4"/>
      <c r="H15" s="4"/>
      <c r="I15" s="4"/>
      <c r="K15" s="6"/>
      <c r="L15" s="6"/>
      <c r="M15" s="6"/>
      <c r="N15" s="6"/>
      <c r="O15" s="6"/>
      <c r="P15" s="6"/>
      <c r="Q15" s="6"/>
      <c r="R15" s="6"/>
    </row>
    <row r="16" spans="2:21" x14ac:dyDescent="0.25">
      <c r="B16" s="4" t="s">
        <v>5</v>
      </c>
      <c r="C16" s="4">
        <f t="shared" si="0"/>
        <v>1</v>
      </c>
      <c r="D16" s="4"/>
      <c r="E16" s="4"/>
      <c r="F16" s="4"/>
      <c r="G16" s="4"/>
      <c r="H16" s="4"/>
      <c r="I16" s="4"/>
      <c r="K16" s="6"/>
      <c r="L16" s="6" t="s">
        <v>3</v>
      </c>
      <c r="M16" s="6">
        <f>POWER(PRODUCT(M10:Q10), 1/5)</f>
        <v>0.63095734448019325</v>
      </c>
      <c r="N16" s="6"/>
      <c r="O16" s="6"/>
      <c r="P16" s="6"/>
      <c r="Q16" s="6"/>
      <c r="R16" s="6"/>
    </row>
    <row r="17" spans="2:18" x14ac:dyDescent="0.25">
      <c r="B17" s="4"/>
      <c r="C17" s="4"/>
      <c r="D17" s="4"/>
      <c r="E17" s="4"/>
      <c r="F17" s="4"/>
      <c r="G17" s="4"/>
      <c r="H17" s="4"/>
      <c r="I17" s="4"/>
      <c r="K17" s="6"/>
      <c r="L17" s="6" t="s">
        <v>4</v>
      </c>
      <c r="M17" s="6">
        <f t="shared" ref="M17:M20" si="1">POWER(PRODUCT(M11:Q11), 1/5)</f>
        <v>0.63095734448019325</v>
      </c>
      <c r="N17" s="6"/>
      <c r="O17" s="6"/>
      <c r="P17" s="6"/>
      <c r="Q17" s="6"/>
      <c r="R17" s="6"/>
    </row>
    <row r="18" spans="2:18" x14ac:dyDescent="0.25">
      <c r="B18" s="4" t="s">
        <v>6</v>
      </c>
      <c r="C18" s="5">
        <f>SUM(C14:C16)</f>
        <v>3.8716922073686968</v>
      </c>
      <c r="D18" s="4"/>
      <c r="E18" s="4"/>
      <c r="F18" s="4"/>
      <c r="G18" s="4"/>
      <c r="H18" s="4"/>
      <c r="I18" s="4"/>
      <c r="K18" s="6"/>
      <c r="L18" s="6" t="s">
        <v>5</v>
      </c>
      <c r="M18" s="6">
        <f t="shared" si="1"/>
        <v>1.8881750225898042</v>
      </c>
      <c r="N18" s="6"/>
      <c r="O18" s="6"/>
      <c r="P18" s="6"/>
      <c r="Q18" s="6"/>
      <c r="R18" s="6"/>
    </row>
    <row r="19" spans="2:18" x14ac:dyDescent="0.25">
      <c r="B19" s="4"/>
      <c r="C19" s="4"/>
      <c r="D19" s="4"/>
      <c r="E19" s="4"/>
      <c r="F19" s="4"/>
      <c r="G19" s="4"/>
      <c r="H19" s="4"/>
      <c r="I19" s="4"/>
      <c r="K19" s="6"/>
      <c r="L19" s="6" t="s">
        <v>20</v>
      </c>
      <c r="M19" s="6">
        <f t="shared" si="1"/>
        <v>0.41223431739053767</v>
      </c>
      <c r="N19" s="6"/>
      <c r="O19" s="6"/>
      <c r="P19" s="6"/>
      <c r="Q19" s="6"/>
      <c r="R19" s="6"/>
    </row>
    <row r="20" spans="2:18" x14ac:dyDescent="0.25">
      <c r="B20" s="4" t="s">
        <v>7</v>
      </c>
      <c r="C20" s="5">
        <f>C14/C18</f>
        <v>0.63698557174475723</v>
      </c>
      <c r="D20" s="4"/>
      <c r="E20" s="4"/>
      <c r="F20" s="4"/>
      <c r="G20" s="4"/>
      <c r="H20" s="4"/>
      <c r="I20" s="4"/>
      <c r="K20" s="6"/>
      <c r="L20" s="6" t="s">
        <v>21</v>
      </c>
      <c r="M20" s="6">
        <f t="shared" si="1"/>
        <v>3.2271088092616953</v>
      </c>
      <c r="N20" s="6"/>
      <c r="O20" s="6"/>
      <c r="P20" s="6"/>
      <c r="Q20" s="6"/>
      <c r="R20" s="6"/>
    </row>
    <row r="21" spans="2:18" x14ac:dyDescent="0.25">
      <c r="B21" s="4" t="s">
        <v>8</v>
      </c>
      <c r="C21" s="5">
        <f>C15/C18</f>
        <v>0.10472943388074786</v>
      </c>
      <c r="D21" s="4"/>
      <c r="E21" s="4"/>
      <c r="F21" s="4"/>
      <c r="G21" s="4"/>
      <c r="H21" s="4"/>
      <c r="I21" s="4"/>
      <c r="K21" s="6"/>
      <c r="L21" s="6"/>
      <c r="M21" s="6"/>
      <c r="N21" s="6"/>
      <c r="O21" s="6"/>
      <c r="P21" s="6"/>
      <c r="Q21" s="6"/>
      <c r="R21" s="6"/>
    </row>
    <row r="22" spans="2:18" x14ac:dyDescent="0.25">
      <c r="B22" s="4" t="s">
        <v>9</v>
      </c>
      <c r="C22" s="5">
        <f>C16/C18</f>
        <v>0.25828499437449498</v>
      </c>
      <c r="D22" s="4"/>
      <c r="E22" s="4"/>
      <c r="F22" s="4"/>
      <c r="G22" s="4"/>
      <c r="H22" s="4"/>
      <c r="I22" s="4"/>
      <c r="K22" s="6"/>
      <c r="L22" s="6" t="s">
        <v>6</v>
      </c>
      <c r="M22" s="6">
        <f>SUM(M16:M20)</f>
        <v>6.7894328382024236</v>
      </c>
      <c r="N22" s="6"/>
      <c r="O22" s="6"/>
      <c r="P22" s="6"/>
      <c r="Q22" s="6"/>
      <c r="R22" s="6"/>
    </row>
    <row r="23" spans="2:18" x14ac:dyDescent="0.25">
      <c r="B23" s="4"/>
      <c r="C23" s="4"/>
      <c r="D23" s="4"/>
      <c r="E23" s="4"/>
      <c r="F23" s="4"/>
      <c r="G23" s="4"/>
      <c r="H23" s="4"/>
      <c r="I23" s="4"/>
      <c r="K23" s="6"/>
      <c r="L23" s="6"/>
      <c r="M23" s="6"/>
      <c r="N23" s="6"/>
      <c r="O23" s="6"/>
      <c r="P23" s="6"/>
      <c r="Q23" s="6"/>
      <c r="R23" s="6"/>
    </row>
    <row r="24" spans="2:18" x14ac:dyDescent="0.25">
      <c r="B24" s="4" t="s">
        <v>10</v>
      </c>
      <c r="C24" s="5">
        <f>SUM(C9:C11)</f>
        <v>1.5333333333333332</v>
      </c>
      <c r="D24" s="4"/>
      <c r="E24" s="4"/>
      <c r="F24" s="4"/>
      <c r="G24" s="4"/>
      <c r="H24" s="4"/>
      <c r="I24" s="4"/>
      <c r="K24" s="6"/>
      <c r="L24" s="6" t="s">
        <v>23</v>
      </c>
      <c r="M24" s="6">
        <f>M16/M22</f>
        <v>9.2932260987980561E-2</v>
      </c>
      <c r="N24" s="6"/>
      <c r="O24" s="6"/>
      <c r="P24" s="6"/>
      <c r="Q24" s="6"/>
      <c r="R24" s="6"/>
    </row>
    <row r="25" spans="2:18" x14ac:dyDescent="0.25">
      <c r="B25" s="4" t="s">
        <v>11</v>
      </c>
      <c r="C25" s="5">
        <f>SUM(D9:D11)</f>
        <v>9</v>
      </c>
      <c r="D25" s="4"/>
      <c r="E25" s="4"/>
      <c r="F25" s="4"/>
      <c r="G25" s="4"/>
      <c r="H25" s="4"/>
      <c r="I25" s="4"/>
      <c r="K25" s="6"/>
      <c r="L25" s="6" t="s">
        <v>22</v>
      </c>
      <c r="M25" s="6">
        <f>M17/M22</f>
        <v>9.2932260987980561E-2</v>
      </c>
      <c r="N25" s="6"/>
      <c r="O25" s="6"/>
      <c r="P25" s="6"/>
      <c r="Q25" s="6"/>
      <c r="R25" s="6"/>
    </row>
    <row r="26" spans="2:18" x14ac:dyDescent="0.25">
      <c r="B26" s="4" t="s">
        <v>12</v>
      </c>
      <c r="C26" s="5">
        <f>SUM(E9:E11)</f>
        <v>4.3333333333333339</v>
      </c>
      <c r="D26" s="4"/>
      <c r="E26" s="4"/>
      <c r="F26" s="4"/>
      <c r="G26" s="4"/>
      <c r="H26" s="4"/>
      <c r="I26" s="4"/>
      <c r="K26" s="6"/>
      <c r="L26" s="6" t="s">
        <v>24</v>
      </c>
      <c r="M26" s="6">
        <f>M18/M22</f>
        <v>0.27810497100221987</v>
      </c>
      <c r="N26" s="6"/>
      <c r="O26" s="6"/>
      <c r="P26" s="6"/>
      <c r="Q26" s="6"/>
      <c r="R26" s="6"/>
    </row>
    <row r="27" spans="2:18" x14ac:dyDescent="0.25">
      <c r="B27" s="4"/>
      <c r="C27" s="5"/>
      <c r="D27" s="4"/>
      <c r="E27" s="4"/>
      <c r="F27" s="4"/>
      <c r="G27" s="4"/>
      <c r="H27" s="4"/>
      <c r="I27" s="4"/>
      <c r="K27" s="6"/>
      <c r="L27" s="6" t="s">
        <v>25</v>
      </c>
      <c r="M27" s="6">
        <f>M19/M22</f>
        <v>6.0717047684896344E-2</v>
      </c>
      <c r="N27" s="6"/>
      <c r="O27" s="6"/>
      <c r="P27" s="6"/>
      <c r="Q27" s="6"/>
      <c r="R27" s="6"/>
    </row>
    <row r="28" spans="2:18" x14ac:dyDescent="0.25">
      <c r="B28" s="4" t="s">
        <v>13</v>
      </c>
      <c r="C28" s="5">
        <f>SUMPRODUCT(C20:C22,C24:C26)</f>
        <v>3.0385110905581705</v>
      </c>
      <c r="D28" s="4"/>
      <c r="E28" s="4"/>
      <c r="F28" s="4"/>
      <c r="G28" s="4"/>
      <c r="H28" s="4"/>
      <c r="I28" s="4"/>
      <c r="K28" s="6"/>
      <c r="L28" s="6" t="s">
        <v>26</v>
      </c>
      <c r="M28" s="6">
        <f>M20/M22</f>
        <v>0.47531345933692271</v>
      </c>
      <c r="N28" s="6"/>
      <c r="O28" s="6"/>
      <c r="P28" s="6"/>
      <c r="Q28" s="6"/>
      <c r="R28" s="6"/>
    </row>
    <row r="29" spans="2:18" x14ac:dyDescent="0.25">
      <c r="B29" s="4" t="s">
        <v>14</v>
      </c>
      <c r="C29" s="5">
        <v>3</v>
      </c>
      <c r="D29" s="4"/>
      <c r="E29" s="4"/>
      <c r="F29" s="4"/>
      <c r="G29" s="4"/>
      <c r="H29" s="4"/>
      <c r="I29" s="4"/>
      <c r="K29" s="6"/>
      <c r="L29" s="6"/>
      <c r="M29" s="6"/>
      <c r="N29" s="6"/>
      <c r="O29" s="6"/>
      <c r="P29" s="6"/>
      <c r="Q29" s="6"/>
      <c r="R29" s="6"/>
    </row>
    <row r="30" spans="2:18" x14ac:dyDescent="0.25">
      <c r="B30" s="4" t="s">
        <v>15</v>
      </c>
      <c r="C30" s="5">
        <f>(C28-C29)/(C29-1)</f>
        <v>1.925554527908524E-2</v>
      </c>
      <c r="D30" s="4"/>
      <c r="E30" s="4"/>
      <c r="F30" s="4"/>
      <c r="G30" s="4"/>
      <c r="H30" s="4"/>
      <c r="I30" s="4"/>
      <c r="K30" s="6"/>
      <c r="L30" s="6" t="s">
        <v>10</v>
      </c>
      <c r="M30" s="9">
        <f>SUM(M10:M14)</f>
        <v>11.5</v>
      </c>
      <c r="N30" s="6"/>
      <c r="O30" s="6"/>
      <c r="P30" s="6"/>
      <c r="Q30" s="6"/>
      <c r="R30" s="6"/>
    </row>
    <row r="31" spans="2:18" x14ac:dyDescent="0.25">
      <c r="B31" s="4"/>
      <c r="C31" s="4"/>
      <c r="D31" s="4"/>
      <c r="E31" s="4"/>
      <c r="F31" s="4"/>
      <c r="G31" s="4"/>
      <c r="H31" s="4"/>
      <c r="I31" s="4"/>
      <c r="K31" s="6"/>
      <c r="L31" s="6" t="s">
        <v>11</v>
      </c>
      <c r="M31" s="9">
        <f>SUM(N10:N14)</f>
        <v>11.5</v>
      </c>
      <c r="N31" s="6"/>
      <c r="O31" s="6"/>
      <c r="P31" s="6"/>
      <c r="Q31" s="6"/>
      <c r="R31" s="6"/>
    </row>
    <row r="32" spans="2:18" x14ac:dyDescent="0.25">
      <c r="B32" s="4" t="s">
        <v>17</v>
      </c>
      <c r="C32" s="4">
        <v>0.57999999999999996</v>
      </c>
      <c r="D32" s="4"/>
      <c r="E32" s="4"/>
      <c r="F32" s="4"/>
      <c r="G32" s="4"/>
      <c r="H32" s="4"/>
      <c r="I32" s="4"/>
      <c r="K32" s="6"/>
      <c r="L32" s="6" t="s">
        <v>12</v>
      </c>
      <c r="M32" s="9">
        <f>SUM(O10:O14)</f>
        <v>3.833333333333333</v>
      </c>
      <c r="N32" s="6"/>
      <c r="O32" s="6"/>
      <c r="P32" s="6"/>
      <c r="Q32" s="6"/>
      <c r="R32" s="6"/>
    </row>
    <row r="33" spans="2:18" x14ac:dyDescent="0.25">
      <c r="B33" s="4"/>
      <c r="C33" s="4"/>
      <c r="D33" s="4"/>
      <c r="E33" s="4"/>
      <c r="F33" s="4"/>
      <c r="G33" s="4"/>
      <c r="H33" s="4"/>
      <c r="I33" s="4"/>
      <c r="K33" s="6"/>
      <c r="L33" s="6" t="s">
        <v>27</v>
      </c>
      <c r="M33" s="9">
        <f>SUM(P10:P14)</f>
        <v>15</v>
      </c>
      <c r="N33" s="6"/>
      <c r="O33" s="6"/>
      <c r="P33" s="6"/>
      <c r="Q33" s="6"/>
      <c r="R33" s="6"/>
    </row>
    <row r="34" spans="2:18" x14ac:dyDescent="0.25">
      <c r="B34" s="4" t="s">
        <v>16</v>
      </c>
      <c r="C34" s="5">
        <f>C30/C32</f>
        <v>3.3199215998422828E-2</v>
      </c>
      <c r="D34" s="4"/>
      <c r="E34" s="4"/>
      <c r="F34" s="4" t="s">
        <v>18</v>
      </c>
      <c r="G34" s="4"/>
      <c r="H34" s="4"/>
      <c r="I34" s="4"/>
      <c r="K34" s="6"/>
      <c r="L34" s="6" t="s">
        <v>28</v>
      </c>
      <c r="M34" s="9">
        <f>SUM(Q10:Q14)</f>
        <v>2.0428571428571427</v>
      </c>
      <c r="N34" s="6"/>
      <c r="O34" s="6"/>
      <c r="P34" s="6"/>
      <c r="Q34" s="6"/>
      <c r="R34" s="6"/>
    </row>
    <row r="35" spans="2:18" x14ac:dyDescent="0.25">
      <c r="K35" s="6"/>
      <c r="L35" s="6"/>
      <c r="M35" s="6"/>
      <c r="N35" s="6"/>
      <c r="O35" s="6"/>
      <c r="P35" s="6"/>
      <c r="Q35" s="6"/>
      <c r="R35" s="6"/>
    </row>
    <row r="36" spans="2:18" x14ac:dyDescent="0.25">
      <c r="K36" s="6"/>
      <c r="L36" s="6" t="s">
        <v>13</v>
      </c>
      <c r="M36" s="6">
        <f>SUMPRODUCT(M24:M28,M30:M34)</f>
        <v>5.0852642690080785</v>
      </c>
      <c r="N36" s="6"/>
      <c r="O36" s="6"/>
      <c r="P36" s="6"/>
      <c r="Q36" s="6"/>
      <c r="R36" s="6"/>
    </row>
    <row r="37" spans="2:18" x14ac:dyDescent="0.25">
      <c r="K37" s="6"/>
      <c r="L37" s="6" t="s">
        <v>14</v>
      </c>
      <c r="M37" s="6">
        <v>5</v>
      </c>
      <c r="N37" s="6"/>
      <c r="O37" s="6"/>
      <c r="P37" s="6"/>
      <c r="Q37" s="6"/>
      <c r="R37" s="6"/>
    </row>
    <row r="38" spans="2:18" x14ac:dyDescent="0.25">
      <c r="K38" s="6"/>
      <c r="L38" s="6" t="s">
        <v>15</v>
      </c>
      <c r="M38" s="6">
        <f>(M36-M37)/(M37-1)</f>
        <v>2.1316067252019621E-2</v>
      </c>
      <c r="N38" s="6"/>
      <c r="O38" s="6"/>
      <c r="P38" s="6"/>
      <c r="Q38" s="6"/>
      <c r="R38" s="6"/>
    </row>
    <row r="39" spans="2:18" x14ac:dyDescent="0.25">
      <c r="K39" s="6"/>
      <c r="L39" s="6"/>
      <c r="M39" s="6"/>
      <c r="N39" s="6"/>
      <c r="O39" s="6"/>
      <c r="P39" s="6"/>
      <c r="Q39" s="6"/>
      <c r="R39" s="6"/>
    </row>
    <row r="40" spans="2:18" x14ac:dyDescent="0.25">
      <c r="K40" s="6"/>
      <c r="L40" s="6" t="s">
        <v>29</v>
      </c>
      <c r="M40" s="6">
        <v>1.1200000000000001</v>
      </c>
      <c r="N40" s="6"/>
      <c r="O40" s="6"/>
      <c r="P40" s="6"/>
      <c r="Q40" s="6"/>
      <c r="R40" s="6"/>
    </row>
    <row r="41" spans="2:18" x14ac:dyDescent="0.25">
      <c r="K41" s="6"/>
      <c r="L41" s="6"/>
      <c r="M41" s="6"/>
      <c r="N41" s="6"/>
      <c r="O41" s="6"/>
      <c r="P41" s="6"/>
      <c r="Q41" s="6"/>
      <c r="R41" s="6"/>
    </row>
    <row r="42" spans="2:18" x14ac:dyDescent="0.25">
      <c r="K42" s="6"/>
      <c r="L42" s="6" t="s">
        <v>16</v>
      </c>
      <c r="M42" s="6">
        <f>M38/M40</f>
        <v>1.9032202903588945E-2</v>
      </c>
      <c r="N42" s="6"/>
      <c r="O42" s="6"/>
      <c r="P42" s="6" t="s">
        <v>18</v>
      </c>
      <c r="Q42" s="6"/>
      <c r="R42" s="6"/>
    </row>
    <row r="45" spans="2:18" x14ac:dyDescent="0.25">
      <c r="B45" s="10"/>
      <c r="C45" s="22" t="s">
        <v>55</v>
      </c>
      <c r="D45" s="22"/>
      <c r="E45" s="22"/>
      <c r="F45" s="22"/>
      <c r="G45" s="22"/>
      <c r="H45" s="10"/>
      <c r="I45" s="10"/>
      <c r="K45" s="14"/>
      <c r="L45" s="30" t="s">
        <v>58</v>
      </c>
      <c r="M45" s="24"/>
      <c r="N45" s="24"/>
      <c r="O45" s="24"/>
      <c r="P45" s="24"/>
      <c r="Q45" s="14"/>
      <c r="R45" s="14"/>
    </row>
    <row r="46" spans="2:18" x14ac:dyDescent="0.25">
      <c r="B46" s="10"/>
      <c r="C46" s="22" t="s">
        <v>19</v>
      </c>
      <c r="D46" s="22"/>
      <c r="E46" s="22"/>
      <c r="F46" s="22"/>
      <c r="G46" s="22"/>
      <c r="H46" s="10"/>
      <c r="I46" s="10"/>
      <c r="K46" s="14"/>
      <c r="L46" s="24" t="s">
        <v>19</v>
      </c>
      <c r="M46" s="24"/>
      <c r="N46" s="24"/>
      <c r="O46" s="24"/>
      <c r="P46" s="24"/>
      <c r="Q46" s="14"/>
      <c r="R46" s="14"/>
    </row>
    <row r="47" spans="2:18" x14ac:dyDescent="0.25">
      <c r="B47" s="10"/>
      <c r="C47" s="23" t="s">
        <v>56</v>
      </c>
      <c r="D47" s="23" t="s">
        <v>53</v>
      </c>
      <c r="E47" s="23" t="s">
        <v>51</v>
      </c>
      <c r="F47" s="23" t="s">
        <v>57</v>
      </c>
      <c r="G47" s="23" t="s">
        <v>49</v>
      </c>
      <c r="H47" s="23"/>
      <c r="I47" s="23"/>
      <c r="K47" s="14"/>
      <c r="L47" s="31" t="s">
        <v>52</v>
      </c>
      <c r="M47" s="31" t="s">
        <v>59</v>
      </c>
      <c r="N47" s="31" t="s">
        <v>49</v>
      </c>
      <c r="O47" s="31" t="s">
        <v>53</v>
      </c>
      <c r="P47" s="31" t="s">
        <v>50</v>
      </c>
      <c r="Q47" s="14"/>
      <c r="R47" s="14"/>
    </row>
    <row r="48" spans="2:18" x14ac:dyDescent="0.25">
      <c r="B48" s="10"/>
      <c r="C48" s="23">
        <v>100</v>
      </c>
      <c r="D48" s="23">
        <v>100</v>
      </c>
      <c r="E48" s="23">
        <v>140</v>
      </c>
      <c r="F48" s="23">
        <v>200</v>
      </c>
      <c r="G48" s="23">
        <v>200</v>
      </c>
      <c r="H48" s="10"/>
      <c r="I48" s="10"/>
      <c r="K48" s="14"/>
      <c r="L48" s="31" t="s">
        <v>60</v>
      </c>
      <c r="M48" s="31" t="s">
        <v>61</v>
      </c>
      <c r="N48" s="31" t="s">
        <v>61</v>
      </c>
      <c r="O48" s="31" t="s">
        <v>62</v>
      </c>
      <c r="P48" s="31" t="s">
        <v>63</v>
      </c>
      <c r="Q48" s="14"/>
      <c r="R48" s="14"/>
    </row>
    <row r="49" spans="2:18" x14ac:dyDescent="0.25">
      <c r="B49" s="10"/>
      <c r="C49" s="10"/>
      <c r="D49" s="10"/>
      <c r="E49" s="10"/>
      <c r="F49" s="10"/>
      <c r="G49" s="10"/>
      <c r="H49" s="10"/>
      <c r="I49" s="10"/>
      <c r="K49" s="14"/>
      <c r="L49" s="14"/>
      <c r="M49" s="14"/>
      <c r="N49" s="14"/>
      <c r="O49" s="14"/>
      <c r="P49" s="14"/>
      <c r="Q49" s="14"/>
      <c r="R49" s="14"/>
    </row>
    <row r="50" spans="2:18" x14ac:dyDescent="0.25">
      <c r="B50" s="10"/>
      <c r="C50" s="11"/>
      <c r="D50" s="11" t="s">
        <v>51</v>
      </c>
      <c r="E50" s="11" t="s">
        <v>50</v>
      </c>
      <c r="F50" s="11" t="s">
        <v>52</v>
      </c>
      <c r="G50" s="11" t="s">
        <v>53</v>
      </c>
      <c r="H50" s="11" t="s">
        <v>49</v>
      </c>
      <c r="I50" s="10"/>
      <c r="K50" s="14"/>
      <c r="L50" s="15"/>
      <c r="M50" s="15" t="s">
        <v>51</v>
      </c>
      <c r="N50" s="15" t="s">
        <v>50</v>
      </c>
      <c r="O50" s="15" t="s">
        <v>52</v>
      </c>
      <c r="P50" s="15" t="s">
        <v>53</v>
      </c>
      <c r="Q50" s="15" t="s">
        <v>49</v>
      </c>
      <c r="R50" s="14"/>
    </row>
    <row r="51" spans="2:18" x14ac:dyDescent="0.25">
      <c r="B51" s="10"/>
      <c r="C51" s="11" t="s">
        <v>51</v>
      </c>
      <c r="D51" s="27">
        <v>1</v>
      </c>
      <c r="E51" s="12">
        <v>0.33333333333333331</v>
      </c>
      <c r="F51" s="27">
        <v>5</v>
      </c>
      <c r="G51" s="12">
        <v>0.33333333333333331</v>
      </c>
      <c r="H51" s="27">
        <v>5</v>
      </c>
      <c r="I51" s="10"/>
      <c r="K51" s="14"/>
      <c r="L51" s="15" t="s">
        <v>51</v>
      </c>
      <c r="M51" s="29">
        <v>1</v>
      </c>
      <c r="N51" s="29">
        <v>5</v>
      </c>
      <c r="O51" s="16">
        <v>0.33333333333333331</v>
      </c>
      <c r="P51" s="29">
        <v>2</v>
      </c>
      <c r="Q51" s="29">
        <v>1</v>
      </c>
      <c r="R51" s="14"/>
    </row>
    <row r="52" spans="2:18" x14ac:dyDescent="0.25">
      <c r="B52" s="10"/>
      <c r="C52" s="11" t="s">
        <v>50</v>
      </c>
      <c r="D52" s="27">
        <f>1/E51</f>
        <v>3</v>
      </c>
      <c r="E52" s="27">
        <v>1</v>
      </c>
      <c r="F52" s="27">
        <v>7</v>
      </c>
      <c r="G52" s="25">
        <v>1</v>
      </c>
      <c r="H52" s="27">
        <v>7</v>
      </c>
      <c r="I52" s="10"/>
      <c r="K52" s="14"/>
      <c r="L52" s="15" t="s">
        <v>50</v>
      </c>
      <c r="M52" s="16">
        <f>1/N51</f>
        <v>0.2</v>
      </c>
      <c r="N52" s="29">
        <v>1</v>
      </c>
      <c r="O52" s="16">
        <v>0.14285714285714285</v>
      </c>
      <c r="P52" s="16">
        <v>0.33333333333333331</v>
      </c>
      <c r="Q52" s="16">
        <v>0.25</v>
      </c>
      <c r="R52" s="14"/>
    </row>
    <row r="53" spans="2:18" x14ac:dyDescent="0.25">
      <c r="B53" s="10"/>
      <c r="C53" s="11" t="s">
        <v>52</v>
      </c>
      <c r="D53" s="12">
        <f>1/F51</f>
        <v>0.2</v>
      </c>
      <c r="E53" s="12">
        <f>1/F52</f>
        <v>0.14285714285714285</v>
      </c>
      <c r="F53" s="27">
        <v>1</v>
      </c>
      <c r="G53" s="12">
        <v>0.14285714285714285</v>
      </c>
      <c r="H53" s="27">
        <v>1</v>
      </c>
      <c r="I53" s="10"/>
      <c r="K53" s="14"/>
      <c r="L53" s="15" t="s">
        <v>52</v>
      </c>
      <c r="M53" s="29">
        <f>1/O51</f>
        <v>3</v>
      </c>
      <c r="N53" s="29">
        <f>1/O52</f>
        <v>7</v>
      </c>
      <c r="O53" s="29">
        <v>1</v>
      </c>
      <c r="P53" s="29">
        <v>4</v>
      </c>
      <c r="Q53" s="29">
        <v>3</v>
      </c>
      <c r="R53" s="14"/>
    </row>
    <row r="54" spans="2:18" x14ac:dyDescent="0.25">
      <c r="B54" s="10"/>
      <c r="C54" s="11" t="s">
        <v>53</v>
      </c>
      <c r="D54" s="27">
        <f>1/G51</f>
        <v>3</v>
      </c>
      <c r="E54" s="27">
        <f>1/G52</f>
        <v>1</v>
      </c>
      <c r="F54" s="27">
        <f>1/G53</f>
        <v>7</v>
      </c>
      <c r="G54" s="25">
        <v>1</v>
      </c>
      <c r="H54" s="27">
        <v>7</v>
      </c>
      <c r="I54" s="10"/>
      <c r="K54" s="14"/>
      <c r="L54" s="15" t="s">
        <v>53</v>
      </c>
      <c r="M54" s="16">
        <f>1/P51</f>
        <v>0.5</v>
      </c>
      <c r="N54" s="29">
        <f>1/P52</f>
        <v>3</v>
      </c>
      <c r="O54" s="16">
        <f>1/P53</f>
        <v>0.25</v>
      </c>
      <c r="P54" s="29">
        <v>1</v>
      </c>
      <c r="Q54" s="16">
        <v>0.5</v>
      </c>
      <c r="R54" s="14"/>
    </row>
    <row r="55" spans="2:18" x14ac:dyDescent="0.25">
      <c r="B55" s="10"/>
      <c r="C55" s="11" t="s">
        <v>49</v>
      </c>
      <c r="D55" s="12">
        <f>1/H51</f>
        <v>0.2</v>
      </c>
      <c r="E55" s="12">
        <f>1/H52</f>
        <v>0.14285714285714285</v>
      </c>
      <c r="F55" s="27">
        <f>1/H53</f>
        <v>1</v>
      </c>
      <c r="G55" s="12">
        <f>1/H54</f>
        <v>0.14285714285714285</v>
      </c>
      <c r="H55" s="27">
        <v>1</v>
      </c>
      <c r="I55" s="10"/>
      <c r="K55" s="14"/>
      <c r="L55" s="15" t="s">
        <v>49</v>
      </c>
      <c r="M55" s="29">
        <f>1/Q51</f>
        <v>1</v>
      </c>
      <c r="N55" s="29">
        <f>1/Q52</f>
        <v>4</v>
      </c>
      <c r="O55" s="16">
        <f>1/Q53</f>
        <v>0.33333333333333331</v>
      </c>
      <c r="P55" s="29">
        <f>1/Q54</f>
        <v>2</v>
      </c>
      <c r="Q55" s="29">
        <v>1</v>
      </c>
      <c r="R55" s="14"/>
    </row>
    <row r="56" spans="2:18" x14ac:dyDescent="0.25">
      <c r="B56" s="10"/>
      <c r="C56" s="10"/>
      <c r="D56" s="28"/>
      <c r="E56" s="28"/>
      <c r="F56" s="28"/>
      <c r="G56" s="28"/>
      <c r="H56" s="28"/>
      <c r="I56" s="10"/>
      <c r="K56" s="14"/>
      <c r="L56" s="14"/>
      <c r="M56" s="14"/>
      <c r="N56" s="14"/>
      <c r="O56" s="14"/>
      <c r="P56" s="14"/>
      <c r="Q56" s="14"/>
      <c r="R56" s="14"/>
    </row>
    <row r="57" spans="2:18" x14ac:dyDescent="0.25">
      <c r="B57" s="10"/>
      <c r="C57" s="10" t="s">
        <v>3</v>
      </c>
      <c r="D57" s="10">
        <f>POWER(PRODUCT(D51:H51), 1/5)</f>
        <v>1.2267032046963888</v>
      </c>
      <c r="E57" s="10"/>
      <c r="F57" s="10"/>
      <c r="G57" s="10"/>
      <c r="H57" s="10"/>
      <c r="I57" s="10"/>
      <c r="K57" s="14"/>
      <c r="L57" s="14" t="s">
        <v>3</v>
      </c>
      <c r="M57" s="14">
        <f>POWER(PRODUCT(M51:Q51), 1/5)</f>
        <v>1.2722596365393921</v>
      </c>
      <c r="N57" s="14"/>
      <c r="O57" s="14"/>
      <c r="P57" s="14"/>
      <c r="Q57" s="14"/>
      <c r="R57" s="14"/>
    </row>
    <row r="58" spans="2:18" x14ac:dyDescent="0.25">
      <c r="B58" s="10"/>
      <c r="C58" s="10" t="s">
        <v>4</v>
      </c>
      <c r="D58" s="10">
        <f t="shared" ref="D58:D61" si="2">POWER(PRODUCT(D52:H52), 1/5)</f>
        <v>2.7130854165656051</v>
      </c>
      <c r="E58" s="10"/>
      <c r="F58" s="10"/>
      <c r="G58" s="10"/>
      <c r="H58" s="10"/>
      <c r="I58" s="10"/>
      <c r="K58" s="14"/>
      <c r="L58" s="14" t="s">
        <v>4</v>
      </c>
      <c r="M58" s="14">
        <f t="shared" ref="M58:M61" si="3">POWER(PRODUCT(M52:Q52), 1/5)</f>
        <v>0.29877904991471826</v>
      </c>
      <c r="N58" s="14"/>
      <c r="O58" s="14"/>
      <c r="P58" s="14"/>
      <c r="Q58" s="14"/>
      <c r="R58" s="14"/>
    </row>
    <row r="59" spans="2:18" x14ac:dyDescent="0.25">
      <c r="B59" s="10"/>
      <c r="C59" s="10" t="s">
        <v>5</v>
      </c>
      <c r="D59" s="10">
        <f t="shared" si="2"/>
        <v>0.33278732985500964</v>
      </c>
      <c r="E59" s="10"/>
      <c r="F59" s="10"/>
      <c r="G59" s="10"/>
      <c r="H59" s="10"/>
      <c r="I59" s="10"/>
      <c r="K59" s="14"/>
      <c r="L59" s="14" t="s">
        <v>5</v>
      </c>
      <c r="M59" s="14">
        <f t="shared" si="3"/>
        <v>3.0219001355856352</v>
      </c>
      <c r="N59" s="14"/>
      <c r="O59" s="14"/>
      <c r="P59" s="14"/>
      <c r="Q59" s="14"/>
      <c r="R59" s="14"/>
    </row>
    <row r="60" spans="2:18" x14ac:dyDescent="0.25">
      <c r="B60" s="10"/>
      <c r="C60" s="10" t="s">
        <v>20</v>
      </c>
      <c r="D60" s="10">
        <f t="shared" si="2"/>
        <v>2.7130854165656051</v>
      </c>
      <c r="E60" s="10"/>
      <c r="F60" s="10"/>
      <c r="G60" s="10"/>
      <c r="H60" s="10"/>
      <c r="I60" s="10"/>
      <c r="K60" s="14"/>
      <c r="L60" s="14" t="s">
        <v>20</v>
      </c>
      <c r="M60" s="14">
        <f t="shared" si="3"/>
        <v>0.71548454055262778</v>
      </c>
      <c r="N60" s="14"/>
      <c r="O60" s="14"/>
      <c r="P60" s="14"/>
      <c r="Q60" s="14"/>
      <c r="R60" s="14"/>
    </row>
    <row r="61" spans="2:18" x14ac:dyDescent="0.25">
      <c r="B61" s="10"/>
      <c r="C61" s="10" t="s">
        <v>21</v>
      </c>
      <c r="D61" s="10">
        <f t="shared" si="2"/>
        <v>0.33278732985500964</v>
      </c>
      <c r="E61" s="10"/>
      <c r="F61" s="10"/>
      <c r="G61" s="10"/>
      <c r="H61" s="10"/>
      <c r="I61" s="10"/>
      <c r="K61" s="14"/>
      <c r="L61" s="14" t="s">
        <v>21</v>
      </c>
      <c r="M61" s="14">
        <f t="shared" si="3"/>
        <v>1.2167286837864115</v>
      </c>
      <c r="N61" s="14"/>
      <c r="O61" s="14"/>
      <c r="P61" s="14"/>
      <c r="Q61" s="14"/>
      <c r="R61" s="14"/>
    </row>
    <row r="62" spans="2:18" x14ac:dyDescent="0.25">
      <c r="B62" s="10"/>
      <c r="C62" s="10"/>
      <c r="D62" s="10"/>
      <c r="E62" s="10"/>
      <c r="F62" s="10"/>
      <c r="G62" s="10"/>
      <c r="H62" s="10"/>
      <c r="I62" s="10"/>
      <c r="K62" s="14"/>
      <c r="L62" s="14"/>
      <c r="M62" s="14"/>
      <c r="N62" s="14"/>
      <c r="O62" s="14"/>
      <c r="P62" s="14"/>
      <c r="Q62" s="14"/>
      <c r="R62" s="14"/>
    </row>
    <row r="63" spans="2:18" x14ac:dyDescent="0.25">
      <c r="B63" s="10"/>
      <c r="C63" s="10" t="s">
        <v>6</v>
      </c>
      <c r="D63" s="10">
        <f>SUM(D57:D61)</f>
        <v>7.318448697537618</v>
      </c>
      <c r="E63" s="10"/>
      <c r="F63" s="10"/>
      <c r="G63" s="10"/>
      <c r="H63" s="10"/>
      <c r="I63" s="10"/>
      <c r="K63" s="14"/>
      <c r="L63" s="14" t="s">
        <v>6</v>
      </c>
      <c r="M63" s="14">
        <f>SUM(M57:M61)</f>
        <v>6.5251520463787847</v>
      </c>
      <c r="N63" s="14"/>
      <c r="O63" s="14"/>
      <c r="P63" s="14"/>
      <c r="Q63" s="14"/>
      <c r="R63" s="14"/>
    </row>
    <row r="64" spans="2:18" x14ac:dyDescent="0.25">
      <c r="B64" s="10"/>
      <c r="C64" s="10"/>
      <c r="D64" s="10"/>
      <c r="E64" s="10"/>
      <c r="F64" s="10"/>
      <c r="G64" s="10"/>
      <c r="H64" s="10"/>
      <c r="I64" s="10"/>
      <c r="K64" s="14"/>
      <c r="L64" s="14"/>
      <c r="M64" s="14"/>
      <c r="N64" s="14"/>
      <c r="O64" s="14"/>
      <c r="P64" s="14"/>
      <c r="Q64" s="14"/>
      <c r="R64" s="14"/>
    </row>
    <row r="65" spans="2:18" x14ac:dyDescent="0.25">
      <c r="B65" s="10"/>
      <c r="C65" s="10" t="s">
        <v>30</v>
      </c>
      <c r="D65" s="10">
        <f>D57/D63</f>
        <v>0.16761792770496953</v>
      </c>
      <c r="E65" s="10"/>
      <c r="F65" s="10"/>
      <c r="G65" s="10"/>
      <c r="H65" s="10"/>
      <c r="I65" s="10"/>
      <c r="K65" s="14"/>
      <c r="L65" s="14" t="s">
        <v>35</v>
      </c>
      <c r="M65" s="14">
        <f>M57/M63</f>
        <v>0.19497777637924141</v>
      </c>
      <c r="N65" s="14"/>
      <c r="O65" s="14"/>
      <c r="P65" s="14"/>
      <c r="Q65" s="14"/>
      <c r="R65" s="14"/>
    </row>
    <row r="66" spans="2:18" x14ac:dyDescent="0.25">
      <c r="B66" s="10"/>
      <c r="C66" s="10" t="s">
        <v>31</v>
      </c>
      <c r="D66" s="10">
        <f>D58/D63</f>
        <v>0.37071864936054766</v>
      </c>
      <c r="E66" s="10"/>
      <c r="F66" s="10"/>
      <c r="G66" s="10"/>
      <c r="H66" s="10"/>
      <c r="I66" s="10"/>
      <c r="K66" s="14"/>
      <c r="L66" s="14" t="s">
        <v>36</v>
      </c>
      <c r="M66" s="14">
        <f>M58/M63</f>
        <v>4.5788825730203403E-2</v>
      </c>
      <c r="N66" s="14"/>
      <c r="O66" s="14"/>
      <c r="P66" s="14"/>
      <c r="Q66" s="14"/>
      <c r="R66" s="14"/>
    </row>
    <row r="67" spans="2:18" x14ac:dyDescent="0.25">
      <c r="B67" s="10"/>
      <c r="C67" s="10" t="s">
        <v>32</v>
      </c>
      <c r="D67" s="10">
        <f>D59/D63</f>
        <v>4.5472386786967578E-2</v>
      </c>
      <c r="E67" s="10"/>
      <c r="F67" s="10"/>
      <c r="G67" s="10"/>
      <c r="H67" s="10"/>
      <c r="I67" s="10"/>
      <c r="K67" s="14"/>
      <c r="L67" s="14" t="s">
        <v>37</v>
      </c>
      <c r="M67" s="14">
        <f>M59/M63</f>
        <v>0.46311566598094472</v>
      </c>
      <c r="N67" s="14"/>
      <c r="O67" s="14"/>
      <c r="P67" s="14"/>
      <c r="Q67" s="14"/>
      <c r="R67" s="14"/>
    </row>
    <row r="68" spans="2:18" x14ac:dyDescent="0.25">
      <c r="B68" s="10"/>
      <c r="C68" s="10" t="s">
        <v>33</v>
      </c>
      <c r="D68" s="10">
        <f>D60/D63</f>
        <v>0.37071864936054766</v>
      </c>
      <c r="E68" s="10"/>
      <c r="F68" s="10"/>
      <c r="G68" s="10"/>
      <c r="H68" s="10"/>
      <c r="I68" s="10"/>
      <c r="K68" s="14"/>
      <c r="L68" s="14" t="s">
        <v>38</v>
      </c>
      <c r="M68" s="14">
        <f>M60/M63</f>
        <v>0.10965024806582016</v>
      </c>
      <c r="N68" s="14"/>
      <c r="O68" s="14"/>
      <c r="P68" s="14"/>
      <c r="Q68" s="14"/>
      <c r="R68" s="14"/>
    </row>
    <row r="69" spans="2:18" x14ac:dyDescent="0.25">
      <c r="B69" s="10"/>
      <c r="C69" s="10" t="s">
        <v>34</v>
      </c>
      <c r="D69" s="10">
        <f>D61/D63</f>
        <v>4.5472386786967578E-2</v>
      </c>
      <c r="E69" s="10"/>
      <c r="F69" s="10"/>
      <c r="G69" s="10"/>
      <c r="H69" s="10"/>
      <c r="I69" s="10"/>
      <c r="K69" s="14"/>
      <c r="L69" s="14" t="s">
        <v>39</v>
      </c>
      <c r="M69" s="14">
        <f>M61/M63</f>
        <v>0.18646748384379033</v>
      </c>
      <c r="N69" s="14"/>
      <c r="O69" s="14"/>
      <c r="P69" s="14"/>
      <c r="Q69" s="14"/>
      <c r="R69" s="14"/>
    </row>
    <row r="70" spans="2:18" x14ac:dyDescent="0.25">
      <c r="B70" s="10"/>
      <c r="C70" s="10"/>
      <c r="D70" s="10"/>
      <c r="E70" s="10"/>
      <c r="F70" s="10"/>
      <c r="G70" s="10"/>
      <c r="H70" s="10"/>
      <c r="I70" s="10"/>
      <c r="K70" s="14"/>
      <c r="L70" s="14"/>
      <c r="M70" s="14"/>
      <c r="N70" s="14"/>
      <c r="O70" s="14"/>
      <c r="P70" s="14"/>
      <c r="Q70" s="14"/>
      <c r="R70" s="14"/>
    </row>
    <row r="71" spans="2:18" x14ac:dyDescent="0.25">
      <c r="B71" s="10"/>
      <c r="C71" s="10" t="s">
        <v>10</v>
      </c>
      <c r="D71" s="13">
        <f>SUM(D51:D55)</f>
        <v>7.4</v>
      </c>
      <c r="E71" s="10"/>
      <c r="F71" s="10"/>
      <c r="G71" s="10"/>
      <c r="H71" s="10"/>
      <c r="I71" s="10"/>
      <c r="K71" s="14"/>
      <c r="L71" s="14" t="s">
        <v>10</v>
      </c>
      <c r="M71" s="17">
        <f>SUM(M51:M55)</f>
        <v>5.7</v>
      </c>
      <c r="N71" s="14"/>
      <c r="O71" s="14"/>
      <c r="P71" s="14"/>
      <c r="Q71" s="14"/>
      <c r="R71" s="14"/>
    </row>
    <row r="72" spans="2:18" x14ac:dyDescent="0.25">
      <c r="B72" s="10"/>
      <c r="C72" s="10" t="s">
        <v>11</v>
      </c>
      <c r="D72" s="13">
        <f>SUM(E51:E55)</f>
        <v>2.6190476190476191</v>
      </c>
      <c r="E72" s="10"/>
      <c r="F72" s="10"/>
      <c r="G72" s="10"/>
      <c r="H72" s="10"/>
      <c r="I72" s="10"/>
      <c r="K72" s="14"/>
      <c r="L72" s="14" t="s">
        <v>11</v>
      </c>
      <c r="M72" s="17">
        <f>SUM(N51:N55)</f>
        <v>20</v>
      </c>
      <c r="N72" s="14"/>
      <c r="O72" s="14"/>
      <c r="P72" s="14"/>
      <c r="Q72" s="14"/>
      <c r="R72" s="14"/>
    </row>
    <row r="73" spans="2:18" x14ac:dyDescent="0.25">
      <c r="B73" s="10"/>
      <c r="C73" s="10" t="s">
        <v>12</v>
      </c>
      <c r="D73" s="13">
        <f>SUM(F51:F55)</f>
        <v>21</v>
      </c>
      <c r="E73" s="10"/>
      <c r="F73" s="10"/>
      <c r="G73" s="10"/>
      <c r="H73" s="10"/>
      <c r="I73" s="10"/>
      <c r="K73" s="14"/>
      <c r="L73" s="14" t="s">
        <v>12</v>
      </c>
      <c r="M73" s="17">
        <f>SUM(O51:O55)</f>
        <v>2.0595238095238098</v>
      </c>
      <c r="N73" s="14"/>
      <c r="O73" s="14"/>
      <c r="P73" s="14"/>
      <c r="Q73" s="14"/>
      <c r="R73" s="14"/>
    </row>
    <row r="74" spans="2:18" x14ac:dyDescent="0.25">
      <c r="B74" s="10"/>
      <c r="C74" s="10" t="s">
        <v>27</v>
      </c>
      <c r="D74" s="13">
        <f>SUM(G51:G55)</f>
        <v>2.6190476190476191</v>
      </c>
      <c r="E74" s="10"/>
      <c r="F74" s="10"/>
      <c r="G74" s="10"/>
      <c r="H74" s="10"/>
      <c r="I74" s="10"/>
      <c r="K74" s="14"/>
      <c r="L74" s="14" t="s">
        <v>27</v>
      </c>
      <c r="M74" s="17">
        <f>SUM(P51:P55)</f>
        <v>9.3333333333333339</v>
      </c>
      <c r="N74" s="14"/>
      <c r="O74" s="14"/>
      <c r="P74" s="14"/>
      <c r="Q74" s="14"/>
      <c r="R74" s="14"/>
    </row>
    <row r="75" spans="2:18" x14ac:dyDescent="0.25">
      <c r="B75" s="10"/>
      <c r="C75" s="10" t="s">
        <v>28</v>
      </c>
      <c r="D75" s="13">
        <f>SUM(H51:H55)</f>
        <v>21</v>
      </c>
      <c r="E75" s="10"/>
      <c r="F75" s="10"/>
      <c r="G75" s="10"/>
      <c r="H75" s="10"/>
      <c r="I75" s="10"/>
      <c r="K75" s="14"/>
      <c r="L75" s="14" t="s">
        <v>28</v>
      </c>
      <c r="M75" s="17">
        <f>SUM(Q51:Q55)</f>
        <v>5.75</v>
      </c>
      <c r="N75" s="14"/>
      <c r="O75" s="14"/>
      <c r="P75" s="14"/>
      <c r="Q75" s="14"/>
      <c r="R75" s="14"/>
    </row>
    <row r="76" spans="2:18" x14ac:dyDescent="0.25">
      <c r="B76" s="10"/>
      <c r="C76" s="10"/>
      <c r="D76" s="10"/>
      <c r="E76" s="10"/>
      <c r="F76" s="10"/>
      <c r="G76" s="10"/>
      <c r="H76" s="10"/>
      <c r="I76" s="10"/>
      <c r="K76" s="14"/>
      <c r="L76" s="14"/>
      <c r="M76" s="14"/>
      <c r="N76" s="14"/>
      <c r="O76" s="14"/>
      <c r="P76" s="14"/>
      <c r="Q76" s="14"/>
      <c r="R76" s="14"/>
    </row>
    <row r="77" spans="2:18" x14ac:dyDescent="0.25">
      <c r="B77" s="10"/>
      <c r="C77" s="10" t="s">
        <v>13</v>
      </c>
      <c r="D77" s="10">
        <f>SUMPRODUCT(D65:D69,D71:D75)</f>
        <v>5.092072501957996</v>
      </c>
      <c r="E77" s="10"/>
      <c r="F77" s="10"/>
      <c r="G77" s="10"/>
      <c r="H77" s="10"/>
      <c r="I77" s="10"/>
      <c r="K77" s="14"/>
      <c r="L77" s="14" t="s">
        <v>13</v>
      </c>
      <c r="M77" s="14">
        <f>SUMPRODUCT(M65:M69,M71:M75)</f>
        <v>5.076537927999758</v>
      </c>
      <c r="N77" s="14"/>
      <c r="O77" s="14"/>
      <c r="P77" s="14"/>
      <c r="Q77" s="14"/>
      <c r="R77" s="14"/>
    </row>
    <row r="78" spans="2:18" x14ac:dyDescent="0.25">
      <c r="B78" s="10"/>
      <c r="C78" s="10" t="s">
        <v>14</v>
      </c>
      <c r="D78" s="10">
        <v>5</v>
      </c>
      <c r="E78" s="10"/>
      <c r="F78" s="10"/>
      <c r="G78" s="10"/>
      <c r="H78" s="10"/>
      <c r="I78" s="10"/>
      <c r="K78" s="14"/>
      <c r="L78" s="14" t="s">
        <v>14</v>
      </c>
      <c r="M78" s="14">
        <v>5</v>
      </c>
      <c r="N78" s="14"/>
      <c r="O78" s="14"/>
      <c r="P78" s="14"/>
      <c r="Q78" s="14"/>
      <c r="R78" s="14"/>
    </row>
    <row r="79" spans="2:18" x14ac:dyDescent="0.25">
      <c r="B79" s="10"/>
      <c r="C79" s="10" t="s">
        <v>15</v>
      </c>
      <c r="D79" s="10">
        <f>(D77-D78)/(D78-1)</f>
        <v>2.3018125489498997E-2</v>
      </c>
      <c r="E79" s="10"/>
      <c r="F79" s="10"/>
      <c r="G79" s="10"/>
      <c r="H79" s="10"/>
      <c r="I79" s="10"/>
      <c r="K79" s="14"/>
      <c r="L79" s="14" t="s">
        <v>15</v>
      </c>
      <c r="M79" s="14">
        <f>(M77-M78)/(M78-1)</f>
        <v>1.9134481999939501E-2</v>
      </c>
      <c r="N79" s="14"/>
      <c r="O79" s="14"/>
      <c r="P79" s="14"/>
      <c r="Q79" s="14"/>
      <c r="R79" s="14"/>
    </row>
    <row r="80" spans="2:18" x14ac:dyDescent="0.25">
      <c r="B80" s="10"/>
      <c r="C80" s="10"/>
      <c r="D80" s="10"/>
      <c r="E80" s="10"/>
      <c r="F80" s="10"/>
      <c r="G80" s="10"/>
      <c r="H80" s="10"/>
      <c r="I80" s="10"/>
      <c r="K80" s="14"/>
      <c r="L80" s="14"/>
      <c r="M80" s="14"/>
      <c r="N80" s="14"/>
      <c r="O80" s="14"/>
      <c r="P80" s="14"/>
      <c r="Q80" s="14"/>
      <c r="R80" s="14"/>
    </row>
    <row r="81" spans="2:18" x14ac:dyDescent="0.25">
      <c r="B81" s="10"/>
      <c r="C81" s="10" t="s">
        <v>29</v>
      </c>
      <c r="D81" s="10">
        <v>1.1200000000000001</v>
      </c>
      <c r="E81" s="10"/>
      <c r="F81" s="10"/>
      <c r="G81" s="10"/>
      <c r="H81" s="10"/>
      <c r="I81" s="10"/>
      <c r="K81" s="14"/>
      <c r="L81" s="14" t="s">
        <v>29</v>
      </c>
      <c r="M81" s="14">
        <v>1.1200000000000001</v>
      </c>
      <c r="N81" s="14"/>
      <c r="O81" s="14"/>
      <c r="P81" s="14"/>
      <c r="Q81" s="14"/>
      <c r="R81" s="14"/>
    </row>
    <row r="82" spans="2:18" x14ac:dyDescent="0.25">
      <c r="B82" s="10"/>
      <c r="C82" s="10"/>
      <c r="D82" s="10"/>
      <c r="E82" s="10"/>
      <c r="F82" s="10"/>
      <c r="G82" s="10"/>
      <c r="H82" s="10"/>
      <c r="I82" s="10"/>
      <c r="K82" s="14"/>
      <c r="L82" s="14"/>
      <c r="M82" s="14"/>
      <c r="N82" s="14"/>
      <c r="O82" s="14"/>
      <c r="P82" s="14"/>
      <c r="Q82" s="14"/>
      <c r="R82" s="14"/>
    </row>
    <row r="83" spans="2:18" x14ac:dyDescent="0.25">
      <c r="B83" s="10"/>
      <c r="C83" s="10" t="s">
        <v>16</v>
      </c>
      <c r="D83" s="10">
        <f>D79/D81</f>
        <v>2.0551897758481246E-2</v>
      </c>
      <c r="E83" s="10"/>
      <c r="F83" s="10"/>
      <c r="G83" s="10" t="s">
        <v>18</v>
      </c>
      <c r="H83" s="10"/>
      <c r="I83" s="10"/>
      <c r="K83" s="14"/>
      <c r="L83" s="14" t="s">
        <v>16</v>
      </c>
      <c r="M83" s="14">
        <f>M79/M81</f>
        <v>1.708435892851741E-2</v>
      </c>
      <c r="N83" s="14"/>
      <c r="O83" s="14"/>
      <c r="P83" s="14" t="s">
        <v>18</v>
      </c>
      <c r="Q83" s="14"/>
      <c r="R83" s="14"/>
    </row>
  </sheetData>
  <mergeCells count="6">
    <mergeCell ref="L4:P4"/>
    <mergeCell ref="L5:P5"/>
    <mergeCell ref="C45:G45"/>
    <mergeCell ref="C46:G46"/>
    <mergeCell ref="L45:P45"/>
    <mergeCell ref="L46:P46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Иван Григорик</cp:lastModifiedBy>
  <dcterms:created xsi:type="dcterms:W3CDTF">2015-06-05T18:19:34Z</dcterms:created>
  <dcterms:modified xsi:type="dcterms:W3CDTF">2023-03-06T18:53:13Z</dcterms:modified>
</cp:coreProperties>
</file>