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filterPrivacy="1" autoCompressPictures="0"/>
  <bookViews>
    <workbookView xWindow="120" yWindow="100" windowWidth="19000" windowHeight="12440"/>
  </bookViews>
  <sheets>
    <sheet name="Лист1" sheetId="1" r:id="rId1"/>
    <sheet name="Лист2" sheetId="2" r:id="rId2"/>
    <sheet name="Лист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B63" i="1"/>
  <c r="F72" i="1"/>
  <c r="B72" i="1"/>
  <c r="B19" i="1"/>
  <c r="D34" i="1"/>
  <c r="G34" i="1"/>
  <c r="D48" i="1"/>
  <c r="K48" i="1"/>
  <c r="B20" i="1"/>
  <c r="D35" i="1"/>
  <c r="G35" i="1"/>
  <c r="D49" i="1"/>
  <c r="K49" i="1"/>
  <c r="B21" i="1"/>
  <c r="D36" i="1"/>
  <c r="C36" i="1"/>
  <c r="D50" i="1"/>
  <c r="K50" i="1"/>
  <c r="B22" i="1"/>
  <c r="D37" i="1"/>
  <c r="D51" i="1"/>
  <c r="K51" i="1"/>
  <c r="B23" i="1"/>
  <c r="D38" i="1"/>
  <c r="C38" i="1"/>
  <c r="D52" i="1"/>
  <c r="K52" i="1"/>
  <c r="B24" i="1"/>
  <c r="D39" i="1"/>
  <c r="C39" i="1"/>
  <c r="D53" i="1"/>
  <c r="K53" i="1"/>
  <c r="B25" i="1"/>
  <c r="D40" i="1"/>
  <c r="G40" i="1"/>
  <c r="D54" i="1"/>
  <c r="K54" i="1"/>
  <c r="B26" i="1"/>
  <c r="D41" i="1"/>
  <c r="G41" i="1"/>
  <c r="D55" i="1"/>
  <c r="K55" i="1"/>
  <c r="B27" i="1"/>
  <c r="D42" i="1"/>
  <c r="E42" i="1"/>
  <c r="D56" i="1"/>
  <c r="K56" i="1"/>
  <c r="B28" i="1"/>
  <c r="D43" i="1"/>
  <c r="G43" i="1"/>
  <c r="D57" i="1"/>
  <c r="K57" i="1"/>
  <c r="K58" i="1"/>
  <c r="B64" i="1"/>
  <c r="C34" i="1"/>
  <c r="J48" i="1"/>
  <c r="C35" i="1"/>
  <c r="J49" i="1"/>
  <c r="J50" i="1"/>
  <c r="C37" i="1"/>
  <c r="J51" i="1"/>
  <c r="J52" i="1"/>
  <c r="J53" i="1"/>
  <c r="C40" i="1"/>
  <c r="J54" i="1"/>
  <c r="C41" i="1"/>
  <c r="J55" i="1"/>
  <c r="C42" i="1"/>
  <c r="J56" i="1"/>
  <c r="C43" i="1"/>
  <c r="J57" i="1"/>
  <c r="J58" i="1"/>
  <c r="E34" i="1"/>
  <c r="L48" i="1"/>
  <c r="E35" i="1"/>
  <c r="L49" i="1"/>
  <c r="E36" i="1"/>
  <c r="L50" i="1"/>
  <c r="E37" i="1"/>
  <c r="L51" i="1"/>
  <c r="E38" i="1"/>
  <c r="L52" i="1"/>
  <c r="E39" i="1"/>
  <c r="L53" i="1"/>
  <c r="E40" i="1"/>
  <c r="L54" i="1"/>
  <c r="E41" i="1"/>
  <c r="L55" i="1"/>
  <c r="L56" i="1"/>
  <c r="E43" i="1"/>
  <c r="L57" i="1"/>
  <c r="L58" i="1"/>
  <c r="B65" i="1"/>
  <c r="F34" i="1"/>
  <c r="M48" i="1"/>
  <c r="F35" i="1"/>
  <c r="M49" i="1"/>
  <c r="F36" i="1"/>
  <c r="M50" i="1"/>
  <c r="F37" i="1"/>
  <c r="M51" i="1"/>
  <c r="F38" i="1"/>
  <c r="M52" i="1"/>
  <c r="F39" i="1"/>
  <c r="M53" i="1"/>
  <c r="F40" i="1"/>
  <c r="M54" i="1"/>
  <c r="F41" i="1"/>
  <c r="M55" i="1"/>
  <c r="F42" i="1"/>
  <c r="M56" i="1"/>
  <c r="F43" i="1"/>
  <c r="M57" i="1"/>
  <c r="M58" i="1"/>
  <c r="B66" i="1"/>
  <c r="N48" i="1"/>
  <c r="N49" i="1"/>
  <c r="G36" i="1"/>
  <c r="N50" i="1"/>
  <c r="G37" i="1"/>
  <c r="N51" i="1"/>
  <c r="G38" i="1"/>
  <c r="N52" i="1"/>
  <c r="G39" i="1"/>
  <c r="N53" i="1"/>
  <c r="N54" i="1"/>
  <c r="N55" i="1"/>
  <c r="G42" i="1"/>
  <c r="N56" i="1"/>
  <c r="N57" i="1"/>
  <c r="N58" i="1"/>
  <c r="B67" i="1"/>
  <c r="B68" i="1"/>
  <c r="F64" i="1"/>
  <c r="F65" i="1"/>
  <c r="B73" i="1"/>
  <c r="F73" i="1"/>
  <c r="B74" i="1"/>
  <c r="F74" i="1"/>
  <c r="B75" i="1"/>
  <c r="F75" i="1"/>
  <c r="B76" i="1"/>
  <c r="F76" i="1"/>
</calcChain>
</file>

<file path=xl/sharedStrings.xml><?xml version="1.0" encoding="utf-8"?>
<sst xmlns="http://schemas.openxmlformats.org/spreadsheetml/2006/main" count="137" uniqueCount="83">
  <si>
    <t>Показники- індикатори /Період</t>
  </si>
  <si>
    <t>Роки</t>
  </si>
  <si>
    <r>
      <t>Х</t>
    </r>
    <r>
      <rPr>
        <sz val="8"/>
        <rFont val="Times New Roman"/>
        <family val="1"/>
        <charset val="204"/>
      </rPr>
      <t>1</t>
    </r>
  </si>
  <si>
    <r>
      <t>Х</t>
    </r>
    <r>
      <rPr>
        <sz val="8"/>
        <color theme="1"/>
        <rFont val="Times New Roman"/>
        <family val="1"/>
        <charset val="204"/>
      </rPr>
      <t>2</t>
    </r>
  </si>
  <si>
    <r>
      <t>Х</t>
    </r>
    <r>
      <rPr>
        <sz val="8"/>
        <color theme="1"/>
        <rFont val="Times New Roman"/>
        <family val="1"/>
        <charset val="204"/>
      </rPr>
      <t>3</t>
    </r>
  </si>
  <si>
    <r>
      <t>Х</t>
    </r>
    <r>
      <rPr>
        <sz val="8"/>
        <color theme="1"/>
        <rFont val="Times New Roman"/>
        <family val="1"/>
        <charset val="204"/>
      </rPr>
      <t>4</t>
    </r>
  </si>
  <si>
    <r>
      <t>Х</t>
    </r>
    <r>
      <rPr>
        <sz val="8"/>
        <color theme="1"/>
        <rFont val="Times New Roman"/>
        <family val="1"/>
        <charset val="204"/>
      </rPr>
      <t>5</t>
    </r>
  </si>
  <si>
    <r>
      <t>Х</t>
    </r>
    <r>
      <rPr>
        <sz val="8"/>
        <color theme="1"/>
        <rFont val="Times New Roman"/>
        <family val="1"/>
        <charset val="204"/>
      </rPr>
      <t>6</t>
    </r>
  </si>
  <si>
    <r>
      <t>Х</t>
    </r>
    <r>
      <rPr>
        <sz val="8"/>
        <color theme="1"/>
        <rFont val="Times New Roman"/>
        <family val="1"/>
        <charset val="204"/>
      </rPr>
      <t>7</t>
    </r>
  </si>
  <si>
    <r>
      <t>Х</t>
    </r>
    <r>
      <rPr>
        <sz val="8"/>
        <color theme="1"/>
        <rFont val="Times New Roman"/>
        <family val="1"/>
        <charset val="204"/>
      </rPr>
      <t>8</t>
    </r>
  </si>
  <si>
    <r>
      <t>Х</t>
    </r>
    <r>
      <rPr>
        <sz val="8"/>
        <color theme="1"/>
        <rFont val="Times New Roman"/>
        <family val="1"/>
        <charset val="204"/>
      </rPr>
      <t>9</t>
    </r>
  </si>
  <si>
    <r>
      <t>Х</t>
    </r>
    <r>
      <rPr>
        <sz val="8"/>
        <color theme="1"/>
        <rFont val="Times New Roman"/>
        <family val="1"/>
        <charset val="204"/>
      </rPr>
      <t>10</t>
    </r>
  </si>
  <si>
    <t>Назва індикатора</t>
  </si>
  <si>
    <t xml:space="preserve">Таблиця 1
Вхідні дані для аналізу рівня економічної безпеки системи (макроекономічний складник) 
</t>
  </si>
  <si>
    <r>
      <t xml:space="preserve">Показник (iндикaтoр економічної безпеки системи), </t>
    </r>
    <r>
      <rPr>
        <b/>
        <i/>
        <sz val="14"/>
        <rFont val="Times New Roman"/>
        <family val="1"/>
        <charset val="204"/>
      </rPr>
      <t>Х</t>
    </r>
    <r>
      <rPr>
        <b/>
        <i/>
        <vertAlign val="subscript"/>
        <sz val="14"/>
        <rFont val="Times New Roman"/>
        <family val="1"/>
        <charset val="204"/>
      </rPr>
      <t>і</t>
    </r>
  </si>
  <si>
    <t xml:space="preserve">Таблиця 2
Середнє значення по кожному показнику (індикатору) економічної безпеки системи
</t>
  </si>
  <si>
    <t>Середнє значення (Хсер)</t>
  </si>
  <si>
    <t>Показники - індикатори /Стандартизовані значення</t>
  </si>
  <si>
    <r>
      <t>Х</t>
    </r>
    <r>
      <rPr>
        <sz val="8"/>
        <rFont val="Times New Roman"/>
        <family val="1"/>
        <charset val="204"/>
      </rPr>
      <t>2</t>
    </r>
  </si>
  <si>
    <r>
      <t>Х</t>
    </r>
    <r>
      <rPr>
        <sz val="8"/>
        <rFont val="Times New Roman"/>
        <family val="1"/>
        <charset val="204"/>
      </rPr>
      <t>3</t>
    </r>
  </si>
  <si>
    <t xml:space="preserve">Таблиця 3
Стандартизовані показники (індикатори) економічної безпеки системи
</t>
  </si>
  <si>
    <r>
      <t>X</t>
    </r>
    <r>
      <rPr>
        <sz val="8"/>
        <color theme="1"/>
        <rFont val="Times New Roman"/>
        <family val="1"/>
        <charset val="204"/>
      </rPr>
      <t xml:space="preserve"> 4</t>
    </r>
  </si>
  <si>
    <r>
      <t>X</t>
    </r>
    <r>
      <rPr>
        <sz val="8"/>
        <color theme="1"/>
        <rFont val="Times New Roman"/>
        <family val="1"/>
        <charset val="204"/>
      </rPr>
      <t xml:space="preserve"> 5</t>
    </r>
  </si>
  <si>
    <r>
      <t>X</t>
    </r>
    <r>
      <rPr>
        <sz val="8"/>
        <color theme="1"/>
        <rFont val="Times New Roman"/>
        <family val="1"/>
        <charset val="204"/>
      </rPr>
      <t xml:space="preserve"> 6</t>
    </r>
  </si>
  <si>
    <r>
      <t>X</t>
    </r>
    <r>
      <rPr>
        <sz val="8"/>
        <color theme="1"/>
        <rFont val="Times New Roman"/>
        <family val="1"/>
        <charset val="204"/>
      </rPr>
      <t xml:space="preserve"> 10</t>
    </r>
  </si>
  <si>
    <r>
      <t>X</t>
    </r>
    <r>
      <rPr>
        <sz val="8"/>
        <color theme="1"/>
        <rFont val="Times New Roman"/>
        <family val="1"/>
        <charset val="204"/>
      </rPr>
      <t xml:space="preserve"> 9</t>
    </r>
  </si>
  <si>
    <r>
      <t>X</t>
    </r>
    <r>
      <rPr>
        <sz val="8"/>
        <color theme="1"/>
        <rFont val="Times New Roman"/>
        <family val="1"/>
        <charset val="204"/>
      </rPr>
      <t xml:space="preserve"> 8</t>
    </r>
  </si>
  <si>
    <r>
      <t>X</t>
    </r>
    <r>
      <rPr>
        <sz val="8"/>
        <color theme="1"/>
        <rFont val="Times New Roman"/>
        <family val="1"/>
        <charset val="204"/>
      </rPr>
      <t xml:space="preserve"> 7</t>
    </r>
  </si>
  <si>
    <t>Покказник (iндикaтoр економічної безпеки систееми)</t>
  </si>
  <si>
    <t>Cтимулятoр чи дecтимулятoр</t>
  </si>
  <si>
    <t xml:space="preserve">Тaблиця 4
Пoдiл дocлiджувaних показників (iндикaтoрiв)  економічної безпеки системи  нa cтимулятoри тa дecтимулятoри  
</t>
  </si>
  <si>
    <t>Стимулятор</t>
  </si>
  <si>
    <t>Дeстимулятoр</t>
  </si>
  <si>
    <r>
      <t>Відстань між точкою - одиницею й точкою Р</t>
    </r>
    <r>
      <rPr>
        <b/>
        <vertAlign val="subscript"/>
        <sz val="14"/>
        <rFont val="Times New Roman"/>
        <family val="1"/>
        <charset val="204"/>
      </rPr>
      <t>0</t>
    </r>
  </si>
  <si>
    <t>Значення</t>
  </si>
  <si>
    <t xml:space="preserve">Таблиця 5
Значення відстані між точкою-одиницею та точкою Р0
</t>
  </si>
  <si>
    <r>
      <t>С</t>
    </r>
    <r>
      <rPr>
        <sz val="8"/>
        <rFont val="Times New Roman"/>
        <family val="1"/>
        <charset val="204"/>
      </rPr>
      <t>2011</t>
    </r>
  </si>
  <si>
    <r>
      <t>С</t>
    </r>
    <r>
      <rPr>
        <sz val="8"/>
        <color theme="1"/>
        <rFont val="Times New Roman"/>
        <family val="1"/>
        <charset val="204"/>
      </rPr>
      <t>2012</t>
    </r>
  </si>
  <si>
    <r>
      <t>С</t>
    </r>
    <r>
      <rPr>
        <sz val="8"/>
        <color theme="1"/>
        <rFont val="Times New Roman"/>
        <family val="1"/>
        <charset val="204"/>
      </rPr>
      <t>2013</t>
    </r>
  </si>
  <si>
    <r>
      <t>С</t>
    </r>
    <r>
      <rPr>
        <sz val="8"/>
        <color theme="1"/>
        <rFont val="Times New Roman"/>
        <family val="1"/>
        <charset val="204"/>
      </rPr>
      <t>2014</t>
    </r>
  </si>
  <si>
    <r>
      <t>С</t>
    </r>
    <r>
      <rPr>
        <sz val="8"/>
        <color theme="1"/>
        <rFont val="Times New Roman"/>
        <family val="1"/>
        <charset val="204"/>
      </rPr>
      <t>2015</t>
    </r>
  </si>
  <si>
    <t>Po</t>
  </si>
  <si>
    <t>значення</t>
  </si>
  <si>
    <t>max</t>
  </si>
  <si>
    <t>min</t>
  </si>
  <si>
    <r>
      <t>Z</t>
    </r>
    <r>
      <rPr>
        <sz val="8"/>
        <rFont val="Times New Roman"/>
        <family val="1"/>
        <charset val="204"/>
      </rPr>
      <t>2011</t>
    </r>
  </si>
  <si>
    <r>
      <t>Z</t>
    </r>
    <r>
      <rPr>
        <sz val="8"/>
        <rFont val="Times New Roman"/>
        <family val="1"/>
        <charset val="204"/>
      </rPr>
      <t>2012</t>
    </r>
  </si>
  <si>
    <r>
      <t>Z</t>
    </r>
    <r>
      <rPr>
        <sz val="8"/>
        <rFont val="Times New Roman"/>
        <family val="1"/>
        <charset val="204"/>
      </rPr>
      <t>2013</t>
    </r>
  </si>
  <si>
    <r>
      <t>Z</t>
    </r>
    <r>
      <rPr>
        <sz val="8"/>
        <rFont val="Times New Roman"/>
        <family val="1"/>
        <charset val="204"/>
      </rPr>
      <t>2014</t>
    </r>
  </si>
  <si>
    <r>
      <t>Z</t>
    </r>
    <r>
      <rPr>
        <sz val="8"/>
        <rFont val="Times New Roman"/>
        <family val="1"/>
        <charset val="204"/>
      </rPr>
      <t>2015</t>
    </r>
  </si>
  <si>
    <t>сума</t>
  </si>
  <si>
    <t>Показник</t>
  </si>
  <si>
    <r>
      <t>S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</si>
  <si>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С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</si>
  <si>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t xml:space="preserve">Таблиця 6
Значення додаткових показників для визначення таксономічного показника рівня економічної безпеки системи 
</t>
  </si>
  <si>
    <r>
      <t>С</t>
    </r>
    <r>
      <rPr>
        <sz val="8"/>
        <rFont val="Times New Roman"/>
        <family val="1"/>
        <charset val="204"/>
      </rPr>
      <t>0сер</t>
    </r>
  </si>
  <si>
    <r>
      <t>d</t>
    </r>
    <r>
      <rPr>
        <b/>
        <vertAlign val="subscript"/>
        <sz val="14"/>
        <rFont val="Times New Roman"/>
        <family val="1"/>
        <charset val="204"/>
      </rPr>
      <t xml:space="preserve">i  </t>
    </r>
    <r>
      <rPr>
        <sz val="14"/>
        <rFont val="Times New Roman"/>
        <family val="1"/>
        <charset val="204"/>
      </rPr>
      <t>в конкретному році</t>
    </r>
  </si>
  <si>
    <r>
      <t>Значення d</t>
    </r>
    <r>
      <rPr>
        <b/>
        <vertAlign val="subscript"/>
        <sz val="14"/>
        <rFont val="Times New Roman"/>
        <family val="1"/>
        <charset val="204"/>
      </rPr>
      <t xml:space="preserve">i  </t>
    </r>
  </si>
  <si>
    <r>
      <t>Таксономічний показник</t>
    </r>
    <r>
      <rPr>
        <b/>
        <vertAlign val="subscript"/>
        <sz val="14"/>
        <rFont val="Times New Roman"/>
        <family val="1"/>
        <charset val="204"/>
      </rPr>
      <t xml:space="preserve">  </t>
    </r>
    <r>
      <rPr>
        <b/>
        <sz val="14"/>
        <rFont val="Times New Roman"/>
        <family val="1"/>
        <charset val="204"/>
      </rPr>
      <t>в конкретному році</t>
    </r>
  </si>
  <si>
    <r>
      <t>Значення</t>
    </r>
    <r>
      <rPr>
        <b/>
        <vertAlign val="subscript"/>
        <sz val="14"/>
        <rFont val="Times New Roman"/>
        <family val="1"/>
        <charset val="204"/>
      </rPr>
      <t xml:space="preserve">  </t>
    </r>
  </si>
  <si>
    <r>
      <t>К</t>
    </r>
    <r>
      <rPr>
        <b/>
        <vertAlign val="subscript"/>
        <sz val="14"/>
        <rFont val="Times New Roman"/>
        <family val="1"/>
        <charset val="204"/>
      </rPr>
      <t>2011</t>
    </r>
  </si>
  <si>
    <r>
      <t>К</t>
    </r>
    <r>
      <rPr>
        <b/>
        <vertAlign val="subscript"/>
        <sz val="14"/>
        <color theme="1"/>
        <rFont val="Times New Roman"/>
        <family val="1"/>
        <charset val="204"/>
      </rPr>
      <t>2012</t>
    </r>
  </si>
  <si>
    <r>
      <t>К</t>
    </r>
    <r>
      <rPr>
        <b/>
        <vertAlign val="subscript"/>
        <sz val="14"/>
        <color theme="1"/>
        <rFont val="Times New Roman"/>
        <family val="1"/>
        <charset val="204"/>
      </rPr>
      <t>2013</t>
    </r>
  </si>
  <si>
    <r>
      <t>К</t>
    </r>
    <r>
      <rPr>
        <b/>
        <vertAlign val="subscript"/>
        <sz val="14"/>
        <color theme="1"/>
        <rFont val="Times New Roman"/>
        <family val="1"/>
        <charset val="204"/>
      </rPr>
      <t>2014</t>
    </r>
  </si>
  <si>
    <r>
      <t>К</t>
    </r>
    <r>
      <rPr>
        <b/>
        <vertAlign val="subscript"/>
        <sz val="14"/>
        <color theme="1"/>
        <rFont val="Times New Roman"/>
        <family val="1"/>
        <charset val="204"/>
      </rPr>
      <t>2015</t>
    </r>
  </si>
  <si>
    <r>
      <t>d</t>
    </r>
    <r>
      <rPr>
        <b/>
        <vertAlign val="subscript"/>
        <sz val="14"/>
        <rFont val="Times New Roman"/>
        <family val="1"/>
        <charset val="204"/>
      </rPr>
      <t>2011</t>
    </r>
  </si>
  <si>
    <r>
      <t>d</t>
    </r>
    <r>
      <rPr>
        <b/>
        <vertAlign val="subscript"/>
        <sz val="14"/>
        <rFont val="Times New Roman"/>
        <family val="1"/>
        <charset val="204"/>
      </rPr>
      <t>2012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</si>
  <si>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b/>
        <vertAlign val="subscript"/>
        <sz val="14"/>
        <rFont val="Times New Roman"/>
        <family val="1"/>
        <charset val="204"/>
      </rPr>
      <t>2013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</si>
  <si>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b/>
        <vertAlign val="subscript"/>
        <sz val="14"/>
        <rFont val="Times New Roman"/>
        <family val="1"/>
        <charset val="204"/>
      </rPr>
      <t>2014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</si>
  <si>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b/>
        <vertAlign val="subscript"/>
        <sz val="14"/>
        <rFont val="Times New Roman"/>
        <family val="1"/>
        <charset val="204"/>
      </rPr>
      <t>2015</t>
    </r>
    <r>
      <rPr>
        <sz val="11"/>
        <color theme="1"/>
        <rFont val="Calibri"/>
        <family val="2"/>
        <charset val="204"/>
        <scheme val="minor"/>
      </rPr>
      <t/>
    </r>
  </si>
  <si>
    <t xml:space="preserve">Таблиця 7
Значення di за 2011- 2015 рр.
</t>
  </si>
  <si>
    <r>
      <rPr>
        <sz val="9"/>
        <color theme="1"/>
        <rFont val="Calibri"/>
        <family val="2"/>
        <charset val="204"/>
        <scheme val="minor"/>
      </rPr>
      <t>Таблиця 8
Значення таксономічного показника економічної безпеки системи за
 2011- 2015 рр.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</si>
  <si>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Риc. 1. Динaмiкa тaкcoнoмiчнoгo пoкaзникa рiвня економічної безпеки cиcтeми за  2011 - 2015 рр.</t>
  </si>
  <si>
    <t>Коефіцієнт поточної ліквідності</t>
  </si>
  <si>
    <t>Коефіцієнт термінової ліквідності</t>
  </si>
  <si>
    <t>Коефіцієнт абсолютної ліквідності</t>
  </si>
  <si>
    <t>Коефіцієнт фінансової автономії</t>
  </si>
  <si>
    <t>Коефіцієнт фінансової залежності</t>
  </si>
  <si>
    <t>Коефіцієнт фінансового ризику</t>
  </si>
  <si>
    <t>Коефіцієнт маневреності власного капіталу</t>
  </si>
  <si>
    <t>Коефіцієнт структури покриття довгострокових вкладень</t>
  </si>
  <si>
    <t>Коефіцієнт довгострокового залучення позикових коштів</t>
  </si>
  <si>
    <t>Коефіцієнт фінансової незалежності капіталізованих джерел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</si>
</sst>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14"/>
      <name val="Times New Roman"/>
      <family val="1"/>
      <charset val="204"/>
    </font>
    <font>
      <b/>
      <i/>
      <vertAlign val="subscript"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.5"/>
      <name val="Times New Roman"/>
      <family val="1"/>
      <charset val="204"/>
    </font>
    <font>
      <b/>
      <vertAlign val="subscript"/>
      <sz val="14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sz val="12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5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2" fontId="2" fillId="0" borderId="16" xfId="0" applyNumberFormat="1" applyFont="1" applyBorder="1" applyAlignment="1">
      <alignment horizontal="center" wrapText="1"/>
    </xf>
    <xf numFmtId="2" fontId="0" fillId="0" borderId="0" xfId="0" applyNumberFormat="1"/>
    <xf numFmtId="0" fontId="11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top" wrapText="1"/>
    </xf>
    <xf numFmtId="2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2" fontId="4" fillId="0" borderId="16" xfId="0" applyNumberFormat="1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2" fontId="2" fillId="0" borderId="21" xfId="0" applyNumberFormat="1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Лист1!$F$71</c:f>
              <c:strCache>
                <c:ptCount val="1"/>
                <c:pt idx="0">
                  <c:v>Значення  </c:v>
                </c:pt>
              </c:strCache>
            </c:strRef>
          </c:tx>
          <c:invertIfNegative val="0"/>
          <c:cat>
            <c:strRef>
              <c:f>Лист1!$E$72:$E$76</c:f>
              <c:strCache>
                <c:ptCount val="5"/>
                <c:pt idx="0">
                  <c:v>К2011</c:v>
                </c:pt>
                <c:pt idx="1">
                  <c:v>К2012</c:v>
                </c:pt>
                <c:pt idx="2">
                  <c:v>К2013</c:v>
                </c:pt>
                <c:pt idx="3">
                  <c:v>К2014</c:v>
                </c:pt>
                <c:pt idx="4">
                  <c:v>К2015</c:v>
                </c:pt>
              </c:strCache>
            </c:strRef>
          </c:cat>
          <c:val>
            <c:numRef>
              <c:f>Лист1!$F$72:$F$76</c:f>
              <c:numCache>
                <c:formatCode>0.00</c:formatCode>
                <c:ptCount val="5"/>
                <c:pt idx="0">
                  <c:v>0.333514686944332</c:v>
                </c:pt>
                <c:pt idx="1">
                  <c:v>0.275629404227737</c:v>
                </c:pt>
                <c:pt idx="2">
                  <c:v>0.0895025057906493</c:v>
                </c:pt>
                <c:pt idx="3">
                  <c:v>0.179208940335079</c:v>
                </c:pt>
                <c:pt idx="4">
                  <c:v>0.491101504931407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6005224"/>
        <c:axId val="2122925576"/>
      </c:barChart>
      <c:catAx>
        <c:axId val="2116005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925576"/>
        <c:crosses val="autoZero"/>
        <c:auto val="1"/>
        <c:lblAlgn val="ctr"/>
        <c:lblOffset val="100"/>
        <c:noMultiLvlLbl val="0"/>
      </c:catAx>
      <c:valAx>
        <c:axId val="21229255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16005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70</xdr:row>
      <xdr:rowOff>104775</xdr:rowOff>
    </xdr:from>
    <xdr:to>
      <xdr:col>14</xdr:col>
      <xdr:colOff>19050</xdr:colOff>
      <xdr:row>76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I11" sqref="I11"/>
    </sheetView>
  </sheetViews>
  <sheetFormatPr baseColWidth="10" defaultColWidth="8.83203125" defaultRowHeight="14" x14ac:dyDescent="0"/>
  <cols>
    <col min="1" max="1" width="32" customWidth="1"/>
    <col min="2" max="2" width="17.5" customWidth="1"/>
    <col min="3" max="4" width="15" bestFit="1" customWidth="1"/>
    <col min="5" max="5" width="18" customWidth="1"/>
    <col min="6" max="6" width="15" bestFit="1" customWidth="1"/>
    <col min="7" max="7" width="10.5" customWidth="1"/>
    <col min="8" max="8" width="9.1640625" hidden="1" customWidth="1"/>
    <col min="9" max="9" width="27" customWidth="1"/>
    <col min="10" max="10" width="9.1640625" customWidth="1"/>
  </cols>
  <sheetData>
    <row r="1" spans="1:7" ht="45.75" customHeight="1" thickBot="1">
      <c r="B1" s="41" t="s">
        <v>13</v>
      </c>
      <c r="C1" s="41"/>
      <c r="D1" s="41"/>
      <c r="E1" s="41"/>
      <c r="F1" s="41"/>
      <c r="G1" s="41"/>
    </row>
    <row r="2" spans="1:7" ht="39" customHeight="1" thickBot="1">
      <c r="A2" s="42" t="s">
        <v>12</v>
      </c>
      <c r="B2" s="36" t="s">
        <v>0</v>
      </c>
      <c r="C2" s="38" t="s">
        <v>1</v>
      </c>
      <c r="D2" s="39"/>
      <c r="E2" s="39"/>
      <c r="F2" s="39"/>
      <c r="G2" s="40"/>
    </row>
    <row r="3" spans="1:7" ht="21" customHeight="1" thickBot="1">
      <c r="A3" s="43"/>
      <c r="B3" s="37"/>
      <c r="C3" s="1">
        <v>2011</v>
      </c>
      <c r="D3" s="1">
        <v>2012</v>
      </c>
      <c r="E3" s="1">
        <v>2013</v>
      </c>
      <c r="F3" s="1">
        <v>2014</v>
      </c>
      <c r="G3" s="1">
        <v>2015</v>
      </c>
    </row>
    <row r="4" spans="1:7" ht="21" customHeight="1" thickBot="1">
      <c r="A4" s="53" t="s">
        <v>73</v>
      </c>
      <c r="B4" s="3" t="s">
        <v>2</v>
      </c>
      <c r="C4" s="3">
        <v>21</v>
      </c>
      <c r="D4" s="3">
        <v>25</v>
      </c>
      <c r="E4" s="3">
        <v>38</v>
      </c>
      <c r="F4" s="3">
        <v>14</v>
      </c>
      <c r="G4" s="3">
        <v>49</v>
      </c>
    </row>
    <row r="5" spans="1:7" ht="17" thickBot="1">
      <c r="A5" s="54" t="s">
        <v>74</v>
      </c>
      <c r="B5" s="4" t="s">
        <v>3</v>
      </c>
      <c r="C5" s="3">
        <v>0.9</v>
      </c>
      <c r="D5" s="3">
        <v>0.85</v>
      </c>
      <c r="E5" s="3">
        <v>0.7</v>
      </c>
      <c r="F5" s="3">
        <v>1</v>
      </c>
      <c r="G5" s="3">
        <v>1.5</v>
      </c>
    </row>
    <row r="6" spans="1:7" ht="17" thickBot="1">
      <c r="A6" s="54" t="s">
        <v>75</v>
      </c>
      <c r="B6" s="4" t="s">
        <v>4</v>
      </c>
      <c r="C6" s="3">
        <v>80</v>
      </c>
      <c r="D6" s="3">
        <v>43.5</v>
      </c>
      <c r="E6" s="3">
        <v>14.8</v>
      </c>
      <c r="F6" s="3">
        <v>38</v>
      </c>
      <c r="G6" s="3">
        <v>51</v>
      </c>
    </row>
    <row r="7" spans="1:7" ht="17" thickBot="1">
      <c r="A7" s="54" t="s">
        <v>76</v>
      </c>
      <c r="B7" s="4" t="s">
        <v>5</v>
      </c>
      <c r="C7" s="3">
        <v>89.2</v>
      </c>
      <c r="D7" s="3">
        <v>120.1</v>
      </c>
      <c r="E7" s="3">
        <v>69.8</v>
      </c>
      <c r="F7" s="3">
        <v>112.1</v>
      </c>
      <c r="G7" s="3">
        <v>70</v>
      </c>
    </row>
    <row r="8" spans="1:7" ht="17" thickBot="1">
      <c r="A8" s="54" t="s">
        <v>77</v>
      </c>
      <c r="B8" s="4" t="s">
        <v>6</v>
      </c>
      <c r="C8" s="3">
        <v>34</v>
      </c>
      <c r="D8" s="3">
        <v>39.6</v>
      </c>
      <c r="E8" s="3">
        <v>42.4</v>
      </c>
      <c r="F8" s="3">
        <v>40.799999999999997</v>
      </c>
      <c r="G8" s="3">
        <v>46.7</v>
      </c>
    </row>
    <row r="9" spans="1:7" ht="17" thickBot="1">
      <c r="A9" s="55" t="s">
        <v>78</v>
      </c>
      <c r="B9" s="4" t="s">
        <v>7</v>
      </c>
      <c r="C9" s="3">
        <v>0.5</v>
      </c>
      <c r="D9" s="3">
        <v>1.8</v>
      </c>
      <c r="E9" s="3">
        <v>2.4</v>
      </c>
      <c r="F9" s="3">
        <v>2.2000000000000002</v>
      </c>
      <c r="G9" s="3">
        <v>1.9</v>
      </c>
    </row>
    <row r="10" spans="1:7" ht="31" thickBot="1">
      <c r="A10" s="55" t="s">
        <v>79</v>
      </c>
      <c r="B10" s="4" t="s">
        <v>8</v>
      </c>
      <c r="C10" s="3">
        <v>7</v>
      </c>
      <c r="D10" s="3">
        <v>5</v>
      </c>
      <c r="E10" s="3">
        <v>4</v>
      </c>
      <c r="F10" s="3">
        <v>7</v>
      </c>
      <c r="G10" s="3">
        <v>4</v>
      </c>
    </row>
    <row r="11" spans="1:7" ht="31" thickBot="1">
      <c r="A11" s="55" t="s">
        <v>80</v>
      </c>
      <c r="B11" s="4" t="s">
        <v>9</v>
      </c>
      <c r="C11" s="3">
        <v>1900</v>
      </c>
      <c r="D11" s="3">
        <v>1800</v>
      </c>
      <c r="E11" s="3">
        <v>1450</v>
      </c>
      <c r="F11" s="3">
        <v>1300</v>
      </c>
      <c r="G11" s="3">
        <v>1000</v>
      </c>
    </row>
    <row r="12" spans="1:7" ht="31" thickBot="1">
      <c r="A12" s="55" t="s">
        <v>81</v>
      </c>
      <c r="B12" s="4" t="s">
        <v>10</v>
      </c>
      <c r="C12" s="3">
        <v>14</v>
      </c>
      <c r="D12" s="3">
        <v>18</v>
      </c>
      <c r="E12" s="3">
        <v>25</v>
      </c>
      <c r="F12" s="3">
        <v>24.3</v>
      </c>
      <c r="G12" s="3">
        <v>18.899999999999999</v>
      </c>
    </row>
    <row r="13" spans="1:7" ht="46" thickBot="1">
      <c r="A13" s="55" t="s">
        <v>82</v>
      </c>
      <c r="B13" s="4" t="s">
        <v>11</v>
      </c>
      <c r="C13" s="3">
        <v>56</v>
      </c>
      <c r="D13" s="3">
        <v>60</v>
      </c>
      <c r="E13" s="3">
        <v>64</v>
      </c>
      <c r="F13" s="3">
        <v>48</v>
      </c>
      <c r="G13" s="3">
        <v>30</v>
      </c>
    </row>
    <row r="15" spans="1:7" ht="47.25" customHeight="1">
      <c r="A15" s="46" t="s">
        <v>15</v>
      </c>
      <c r="B15" s="47"/>
    </row>
    <row r="16" spans="1:7" ht="15" thickBot="1"/>
    <row r="17" spans="1:12" ht="39" customHeight="1">
      <c r="A17" s="44" t="s">
        <v>14</v>
      </c>
      <c r="B17" s="44" t="s">
        <v>16</v>
      </c>
    </row>
    <row r="18" spans="1:12" ht="15.75" customHeight="1" thickBot="1">
      <c r="A18" s="45"/>
      <c r="B18" s="45"/>
    </row>
    <row r="19" spans="1:12" ht="17" thickBot="1">
      <c r="A19" s="5" t="s">
        <v>2</v>
      </c>
      <c r="B19" s="6">
        <f>(C4+D4+E4+F4+G4)/5</f>
        <v>29.4</v>
      </c>
    </row>
    <row r="20" spans="1:12" ht="17" thickBot="1">
      <c r="A20" s="7" t="s">
        <v>3</v>
      </c>
      <c r="B20" s="6">
        <f t="shared" ref="B20:B28" si="0">(C5+D5+E5+F5+G5)/5</f>
        <v>0.99</v>
      </c>
    </row>
    <row r="21" spans="1:12" ht="17" thickBot="1">
      <c r="A21" s="7" t="s">
        <v>4</v>
      </c>
      <c r="B21" s="6">
        <f t="shared" si="0"/>
        <v>45.46</v>
      </c>
    </row>
    <row r="22" spans="1:12" ht="17" thickBot="1">
      <c r="A22" s="7" t="s">
        <v>5</v>
      </c>
      <c r="B22" s="6">
        <f t="shared" si="0"/>
        <v>92.240000000000009</v>
      </c>
    </row>
    <row r="23" spans="1:12" ht="17" thickBot="1">
      <c r="A23" s="7" t="s">
        <v>6</v>
      </c>
      <c r="B23" s="6">
        <f t="shared" si="0"/>
        <v>40.700000000000003</v>
      </c>
    </row>
    <row r="24" spans="1:12" ht="17" thickBot="1">
      <c r="A24" s="7" t="s">
        <v>7</v>
      </c>
      <c r="B24" s="6">
        <f t="shared" si="0"/>
        <v>1.7599999999999998</v>
      </c>
    </row>
    <row r="25" spans="1:12" ht="17" thickBot="1">
      <c r="A25" s="7" t="s">
        <v>8</v>
      </c>
      <c r="B25" s="6">
        <f t="shared" si="0"/>
        <v>5.4</v>
      </c>
    </row>
    <row r="26" spans="1:12" ht="17" thickBot="1">
      <c r="A26" s="7" t="s">
        <v>9</v>
      </c>
      <c r="B26" s="6">
        <f t="shared" si="0"/>
        <v>1490</v>
      </c>
    </row>
    <row r="27" spans="1:12" ht="17" thickBot="1">
      <c r="A27" s="8" t="s">
        <v>10</v>
      </c>
      <c r="B27" s="9">
        <f t="shared" si="0"/>
        <v>20.04</v>
      </c>
    </row>
    <row r="28" spans="1:12" ht="17" thickBot="1">
      <c r="A28" s="13" t="s">
        <v>11</v>
      </c>
      <c r="B28" s="14">
        <f t="shared" si="0"/>
        <v>51.6</v>
      </c>
    </row>
    <row r="29" spans="1:12" ht="16">
      <c r="A29" s="10"/>
      <c r="B29" s="11"/>
    </row>
    <row r="30" spans="1:12" ht="0.75" customHeight="1">
      <c r="A30" s="12"/>
      <c r="B30" s="11"/>
    </row>
    <row r="31" spans="1:12" ht="48" customHeight="1">
      <c r="A31" s="12"/>
      <c r="B31" s="49" t="s">
        <v>20</v>
      </c>
      <c r="C31" s="49"/>
      <c r="D31" s="49"/>
      <c r="E31" s="49"/>
      <c r="F31" s="49"/>
      <c r="G31" s="49"/>
      <c r="H31" s="30"/>
      <c r="I31" s="30"/>
      <c r="J31" s="30"/>
      <c r="K31" s="30"/>
      <c r="L31" s="30"/>
    </row>
    <row r="32" spans="1:12" ht="15" thickBot="1"/>
    <row r="33" spans="1:14" ht="65" thickBot="1">
      <c r="B33" s="15" t="s">
        <v>17</v>
      </c>
      <c r="C33" s="14" t="s">
        <v>45</v>
      </c>
      <c r="D33" s="14" t="s">
        <v>46</v>
      </c>
      <c r="E33" s="14" t="s">
        <v>47</v>
      </c>
      <c r="F33" s="14" t="s">
        <v>48</v>
      </c>
      <c r="G33" s="17" t="s">
        <v>49</v>
      </c>
      <c r="H33" s="11"/>
      <c r="I33" s="11"/>
      <c r="J33" s="11"/>
      <c r="K33" s="11"/>
      <c r="L33" s="11"/>
    </row>
    <row r="34" spans="1:14" ht="17" thickBot="1">
      <c r="B34" s="17" t="s">
        <v>2</v>
      </c>
      <c r="C34" s="19">
        <f>C4/B19</f>
        <v>0.7142857142857143</v>
      </c>
      <c r="D34" s="19">
        <f>D4/B19</f>
        <v>0.85034013605442182</v>
      </c>
      <c r="E34" s="19">
        <f>E4/B19</f>
        <v>1.2925170068027212</v>
      </c>
      <c r="F34" s="19">
        <f>F4/B19</f>
        <v>0.47619047619047622</v>
      </c>
      <c r="G34" s="20">
        <f>G4/B19</f>
        <v>1.6666666666666667</v>
      </c>
      <c r="H34" s="16"/>
      <c r="I34" s="16"/>
      <c r="J34" s="16"/>
      <c r="K34" s="16"/>
      <c r="L34" s="16"/>
    </row>
    <row r="35" spans="1:14" ht="17" thickBot="1">
      <c r="B35" s="17" t="s">
        <v>18</v>
      </c>
      <c r="C35" s="19">
        <f t="shared" ref="C35:C43" si="1">C5/B20</f>
        <v>0.90909090909090917</v>
      </c>
      <c r="D35" s="19">
        <f t="shared" ref="D35:D43" si="2">D5/B20</f>
        <v>0.85858585858585856</v>
      </c>
      <c r="E35" s="19">
        <f t="shared" ref="E35:E43" si="3">E5/B20</f>
        <v>0.70707070707070707</v>
      </c>
      <c r="F35" s="19">
        <f t="shared" ref="F35:F43" si="4">F5/B20</f>
        <v>1.0101010101010102</v>
      </c>
      <c r="G35" s="20">
        <f t="shared" ref="G35:G43" si="5">G5/B20</f>
        <v>1.5151515151515151</v>
      </c>
      <c r="H35" s="16"/>
      <c r="I35" s="16"/>
      <c r="J35" s="16"/>
      <c r="K35" s="16"/>
      <c r="L35" s="16"/>
    </row>
    <row r="36" spans="1:14" ht="17" thickBot="1">
      <c r="B36" s="17" t="s">
        <v>19</v>
      </c>
      <c r="C36" s="19">
        <f t="shared" si="1"/>
        <v>1.759788825340959</v>
      </c>
      <c r="D36" s="19">
        <f t="shared" si="2"/>
        <v>0.9568851737791465</v>
      </c>
      <c r="E36" s="19">
        <f t="shared" si="3"/>
        <v>0.32556093268807745</v>
      </c>
      <c r="F36" s="19">
        <f t="shared" si="4"/>
        <v>0.83589969203695558</v>
      </c>
      <c r="G36" s="20">
        <f t="shared" si="5"/>
        <v>1.1218653761548614</v>
      </c>
      <c r="H36" s="16"/>
      <c r="I36" s="16"/>
      <c r="J36" s="16"/>
      <c r="K36" s="16"/>
      <c r="L36" s="16"/>
    </row>
    <row r="37" spans="1:14" ht="17" thickBot="1">
      <c r="B37" s="18" t="s">
        <v>21</v>
      </c>
      <c r="C37" s="19">
        <f t="shared" si="1"/>
        <v>0.96704249783174323</v>
      </c>
      <c r="D37" s="19">
        <f t="shared" si="2"/>
        <v>1.3020381613182999</v>
      </c>
      <c r="E37" s="19">
        <f t="shared" si="3"/>
        <v>0.75672159583694698</v>
      </c>
      <c r="F37" s="19">
        <f t="shared" si="4"/>
        <v>1.2153078924544665</v>
      </c>
      <c r="G37" s="20">
        <f t="shared" si="5"/>
        <v>0.75888985255854291</v>
      </c>
      <c r="H37" s="16"/>
      <c r="I37" s="16"/>
      <c r="J37" s="16"/>
      <c r="K37" s="16"/>
      <c r="L37" s="16"/>
    </row>
    <row r="38" spans="1:14" ht="17" thickBot="1">
      <c r="B38" s="18" t="s">
        <v>22</v>
      </c>
      <c r="C38" s="19">
        <f t="shared" si="1"/>
        <v>0.8353808353808353</v>
      </c>
      <c r="D38" s="19">
        <f t="shared" si="2"/>
        <v>0.97297297297297292</v>
      </c>
      <c r="E38" s="19">
        <f t="shared" si="3"/>
        <v>1.0417690417690417</v>
      </c>
      <c r="F38" s="19">
        <f t="shared" si="4"/>
        <v>1.0024570024570023</v>
      </c>
      <c r="G38" s="20">
        <f t="shared" si="5"/>
        <v>1.1474201474201473</v>
      </c>
      <c r="H38" s="16"/>
      <c r="I38" s="16"/>
      <c r="J38" s="16"/>
      <c r="K38" s="16"/>
      <c r="L38" s="16"/>
    </row>
    <row r="39" spans="1:14" ht="17" thickBot="1">
      <c r="B39" s="18" t="s">
        <v>23</v>
      </c>
      <c r="C39" s="19">
        <f t="shared" si="1"/>
        <v>0.28409090909090912</v>
      </c>
      <c r="D39" s="19">
        <f t="shared" si="2"/>
        <v>1.0227272727272729</v>
      </c>
      <c r="E39" s="19">
        <f t="shared" si="3"/>
        <v>1.3636363636363638</v>
      </c>
      <c r="F39" s="19">
        <f t="shared" si="4"/>
        <v>1.2500000000000002</v>
      </c>
      <c r="G39" s="20">
        <f t="shared" si="5"/>
        <v>1.0795454545454546</v>
      </c>
      <c r="H39" s="16"/>
      <c r="I39" s="16"/>
      <c r="J39" s="16"/>
      <c r="K39" s="16"/>
      <c r="L39" s="16"/>
    </row>
    <row r="40" spans="1:14" ht="17" thickBot="1">
      <c r="B40" s="18" t="s">
        <v>27</v>
      </c>
      <c r="C40" s="19">
        <f t="shared" si="1"/>
        <v>1.2962962962962963</v>
      </c>
      <c r="D40" s="19">
        <f t="shared" si="2"/>
        <v>0.92592592592592582</v>
      </c>
      <c r="E40" s="19">
        <f t="shared" si="3"/>
        <v>0.7407407407407407</v>
      </c>
      <c r="F40" s="19">
        <f t="shared" si="4"/>
        <v>1.2962962962962963</v>
      </c>
      <c r="G40" s="20">
        <f t="shared" si="5"/>
        <v>0.7407407407407407</v>
      </c>
      <c r="H40" s="16"/>
      <c r="I40" s="16"/>
      <c r="J40" s="16"/>
      <c r="K40" s="16"/>
      <c r="L40" s="16"/>
    </row>
    <row r="41" spans="1:14" ht="17" thickBot="1">
      <c r="B41" s="18" t="s">
        <v>26</v>
      </c>
      <c r="C41" s="19">
        <f t="shared" si="1"/>
        <v>1.2751677852348993</v>
      </c>
      <c r="D41" s="19">
        <f t="shared" si="2"/>
        <v>1.2080536912751678</v>
      </c>
      <c r="E41" s="19">
        <f t="shared" si="3"/>
        <v>0.97315436241610742</v>
      </c>
      <c r="F41" s="19">
        <f t="shared" si="4"/>
        <v>0.87248322147651003</v>
      </c>
      <c r="G41" s="20">
        <f t="shared" si="5"/>
        <v>0.67114093959731547</v>
      </c>
      <c r="H41" s="16"/>
      <c r="I41" s="16"/>
      <c r="J41" s="16"/>
      <c r="K41" s="16"/>
      <c r="L41" s="16"/>
    </row>
    <row r="42" spans="1:14" ht="17" thickBot="1">
      <c r="B42" s="18" t="s">
        <v>25</v>
      </c>
      <c r="C42" s="19">
        <f t="shared" si="1"/>
        <v>0.69860279441117767</v>
      </c>
      <c r="D42" s="19">
        <f t="shared" si="2"/>
        <v>0.89820359281437134</v>
      </c>
      <c r="E42" s="19">
        <f t="shared" si="3"/>
        <v>1.2475049900199602</v>
      </c>
      <c r="F42" s="19">
        <f t="shared" si="4"/>
        <v>1.2125748502994014</v>
      </c>
      <c r="G42" s="20">
        <f t="shared" si="5"/>
        <v>0.94311377245508976</v>
      </c>
      <c r="H42" s="16"/>
      <c r="I42" s="16"/>
      <c r="J42" s="16"/>
      <c r="K42" s="16"/>
      <c r="L42" s="16"/>
    </row>
    <row r="43" spans="1:14" ht="17" thickBot="1">
      <c r="B43" s="18" t="s">
        <v>24</v>
      </c>
      <c r="C43" s="19">
        <f t="shared" si="1"/>
        <v>1.0852713178294573</v>
      </c>
      <c r="D43" s="19">
        <f t="shared" si="2"/>
        <v>1.1627906976744187</v>
      </c>
      <c r="E43" s="19">
        <f t="shared" si="3"/>
        <v>1.2403100775193798</v>
      </c>
      <c r="F43" s="19">
        <f t="shared" si="4"/>
        <v>0.93023255813953487</v>
      </c>
      <c r="G43" s="20">
        <f t="shared" si="5"/>
        <v>0.58139534883720934</v>
      </c>
      <c r="H43" s="16"/>
      <c r="I43" s="16"/>
      <c r="J43" s="16"/>
      <c r="K43" s="16"/>
      <c r="L43" s="16"/>
    </row>
    <row r="45" spans="1:14" ht="83.25" customHeight="1">
      <c r="A45" s="48" t="s">
        <v>30</v>
      </c>
      <c r="B45" s="48"/>
      <c r="C45" s="48"/>
      <c r="D45" s="48"/>
    </row>
    <row r="46" spans="1:14" ht="15" thickBot="1"/>
    <row r="47" spans="1:14" ht="78" customHeight="1" thickBot="1">
      <c r="A47" s="21" t="s">
        <v>28</v>
      </c>
      <c r="B47" s="26" t="s">
        <v>29</v>
      </c>
      <c r="C47" s="2" t="s">
        <v>42</v>
      </c>
      <c r="D47" s="2" t="s">
        <v>41</v>
      </c>
      <c r="I47" s="15" t="s">
        <v>17</v>
      </c>
      <c r="J47" s="14" t="s">
        <v>45</v>
      </c>
      <c r="K47" s="14" t="s">
        <v>46</v>
      </c>
      <c r="L47" s="14" t="s">
        <v>47</v>
      </c>
      <c r="M47" s="14" t="s">
        <v>48</v>
      </c>
      <c r="N47" s="17" t="s">
        <v>49</v>
      </c>
    </row>
    <row r="48" spans="1:14" ht="17" thickBot="1">
      <c r="A48" s="5" t="s">
        <v>2</v>
      </c>
      <c r="B48" s="27" t="s">
        <v>31</v>
      </c>
      <c r="C48" s="2" t="s">
        <v>43</v>
      </c>
      <c r="D48" s="29">
        <f>G34</f>
        <v>1.6666666666666667</v>
      </c>
      <c r="I48" s="17" t="s">
        <v>2</v>
      </c>
      <c r="J48" s="19">
        <f>(C34-D48)^2</f>
        <v>0.90702947845805004</v>
      </c>
      <c r="K48" s="19">
        <f>(D34-D48)^2</f>
        <v>0.66638900458142447</v>
      </c>
      <c r="L48" s="19">
        <f>(E34-D48)^2</f>
        <v>0.13998796797630614</v>
      </c>
      <c r="M48" s="19">
        <f>(F34-D48)^2</f>
        <v>1.4172335600907029</v>
      </c>
      <c r="N48" s="19">
        <f>(G34-D48)^2</f>
        <v>0</v>
      </c>
    </row>
    <row r="49" spans="1:14" ht="17" thickBot="1">
      <c r="A49" s="7" t="s">
        <v>3</v>
      </c>
      <c r="B49" s="28" t="s">
        <v>31</v>
      </c>
      <c r="C49" s="2" t="s">
        <v>43</v>
      </c>
      <c r="D49" s="29">
        <f>G35</f>
        <v>1.5151515151515151</v>
      </c>
      <c r="I49" s="17" t="s">
        <v>18</v>
      </c>
      <c r="J49" s="19">
        <f t="shared" ref="J49:J57" si="6">(C35-D49)^2</f>
        <v>0.36730945821854899</v>
      </c>
      <c r="K49" s="19">
        <f t="shared" ref="K49:K57" si="7">(D35-D49)^2</f>
        <v>0.4310784613814917</v>
      </c>
      <c r="L49" s="19">
        <f t="shared" ref="L49:L57" si="8">(E35-D49)^2</f>
        <v>0.65299459238853175</v>
      </c>
      <c r="M49" s="19">
        <f t="shared" ref="M49:M57" si="9">(F35-D49)^2</f>
        <v>0.25507601265177016</v>
      </c>
      <c r="N49" s="19">
        <f t="shared" ref="N49:N57" si="10">(G35-D49)^2</f>
        <v>0</v>
      </c>
    </row>
    <row r="50" spans="1:14" ht="17" thickBot="1">
      <c r="A50" s="7" t="s">
        <v>4</v>
      </c>
      <c r="B50" s="28" t="s">
        <v>31</v>
      </c>
      <c r="C50" s="2" t="s">
        <v>43</v>
      </c>
      <c r="D50" s="29">
        <f>C36</f>
        <v>1.759788825340959</v>
      </c>
      <c r="I50" s="17" t="s">
        <v>19</v>
      </c>
      <c r="J50" s="19">
        <f t="shared" si="6"/>
        <v>0</v>
      </c>
      <c r="K50" s="19">
        <f t="shared" si="7"/>
        <v>0.64465427369129247</v>
      </c>
      <c r="L50" s="19">
        <f t="shared" si="8"/>
        <v>2.0570096480635254</v>
      </c>
      <c r="M50" s="19">
        <f t="shared" si="9"/>
        <v>0.85357113063722267</v>
      </c>
      <c r="N50" s="19">
        <f t="shared" si="10"/>
        <v>0.40694632702148775</v>
      </c>
    </row>
    <row r="51" spans="1:14" ht="17" thickBot="1">
      <c r="A51" s="7" t="s">
        <v>5</v>
      </c>
      <c r="B51" s="28" t="s">
        <v>31</v>
      </c>
      <c r="C51" s="2" t="s">
        <v>43</v>
      </c>
      <c r="D51" s="29">
        <f>D37</f>
        <v>1.3020381613182999</v>
      </c>
      <c r="I51" s="18" t="s">
        <v>21</v>
      </c>
      <c r="J51" s="19">
        <f t="shared" si="6"/>
        <v>0.11222209455479829</v>
      </c>
      <c r="K51" s="19">
        <f t="shared" si="7"/>
        <v>0</v>
      </c>
      <c r="L51" s="19">
        <f t="shared" si="8"/>
        <v>0.29737015658837862</v>
      </c>
      <c r="M51" s="19">
        <f t="shared" si="9"/>
        <v>7.5221395371928282E-3</v>
      </c>
      <c r="N51" s="19">
        <f t="shared" si="10"/>
        <v>0.29501008530858425</v>
      </c>
    </row>
    <row r="52" spans="1:14" ht="21.75" customHeight="1" thickBot="1">
      <c r="A52" s="7" t="s">
        <v>6</v>
      </c>
      <c r="B52" s="28" t="s">
        <v>32</v>
      </c>
      <c r="C52" s="2" t="s">
        <v>44</v>
      </c>
      <c r="D52" s="29">
        <f>C38</f>
        <v>0.8353808353808353</v>
      </c>
      <c r="I52" s="18" t="s">
        <v>22</v>
      </c>
      <c r="J52" s="19">
        <f t="shared" si="6"/>
        <v>0</v>
      </c>
      <c r="K52" s="19">
        <f t="shared" si="7"/>
        <v>1.8931596327173731E-2</v>
      </c>
      <c r="L52" s="19">
        <f t="shared" si="8"/>
        <v>4.2596091736140894E-2</v>
      </c>
      <c r="M52" s="19">
        <f t="shared" si="9"/>
        <v>2.7914445604863274E-2</v>
      </c>
      <c r="N52" s="19">
        <f t="shared" si="10"/>
        <v>9.7368532257967128E-2</v>
      </c>
    </row>
    <row r="53" spans="1:14" ht="20.25" customHeight="1" thickBot="1">
      <c r="A53" s="7" t="s">
        <v>7</v>
      </c>
      <c r="B53" s="28" t="s">
        <v>32</v>
      </c>
      <c r="C53" s="2" t="s">
        <v>44</v>
      </c>
      <c r="D53" s="29">
        <f>C39</f>
        <v>0.28409090909090912</v>
      </c>
      <c r="I53" s="18" t="s">
        <v>23</v>
      </c>
      <c r="J53" s="19">
        <f t="shared" si="6"/>
        <v>0</v>
      </c>
      <c r="K53" s="19">
        <f t="shared" si="7"/>
        <v>0.54558367768595062</v>
      </c>
      <c r="L53" s="19">
        <f t="shared" si="8"/>
        <v>1.1654183884297522</v>
      </c>
      <c r="M53" s="19">
        <f t="shared" si="9"/>
        <v>0.93298037190082672</v>
      </c>
      <c r="N53" s="19">
        <f t="shared" si="10"/>
        <v>0.63274793388429751</v>
      </c>
    </row>
    <row r="54" spans="1:14" ht="21" customHeight="1" thickBot="1">
      <c r="A54" s="7" t="s">
        <v>8</v>
      </c>
      <c r="B54" s="28" t="s">
        <v>32</v>
      </c>
      <c r="C54" s="2" t="s">
        <v>44</v>
      </c>
      <c r="D54" s="29">
        <f>G40</f>
        <v>0.7407407407407407</v>
      </c>
      <c r="I54" s="18" t="s">
        <v>27</v>
      </c>
      <c r="J54" s="19">
        <f t="shared" si="6"/>
        <v>0.30864197530864201</v>
      </c>
      <c r="K54" s="19">
        <f t="shared" si="7"/>
        <v>3.4293552812071304E-2</v>
      </c>
      <c r="L54" s="19">
        <f t="shared" si="8"/>
        <v>0</v>
      </c>
      <c r="M54" s="19">
        <f t="shared" si="9"/>
        <v>0.30864197530864201</v>
      </c>
      <c r="N54" s="19">
        <f t="shared" si="10"/>
        <v>0</v>
      </c>
    </row>
    <row r="55" spans="1:14" ht="20.25" customHeight="1" thickBot="1">
      <c r="A55" s="7" t="s">
        <v>9</v>
      </c>
      <c r="B55" s="28" t="s">
        <v>32</v>
      </c>
      <c r="C55" s="2" t="s">
        <v>44</v>
      </c>
      <c r="D55" s="29">
        <f>G41</f>
        <v>0.67114093959731547</v>
      </c>
      <c r="I55" s="18" t="s">
        <v>26</v>
      </c>
      <c r="J55" s="19">
        <f t="shared" si="6"/>
        <v>0.36484843025088948</v>
      </c>
      <c r="K55" s="19">
        <f t="shared" si="7"/>
        <v>0.28827530291428316</v>
      </c>
      <c r="L55" s="19">
        <f t="shared" si="8"/>
        <v>9.1212107562722411E-2</v>
      </c>
      <c r="M55" s="19">
        <f t="shared" si="9"/>
        <v>4.053871447232104E-2</v>
      </c>
      <c r="N55" s="19">
        <f t="shared" si="10"/>
        <v>0</v>
      </c>
    </row>
    <row r="56" spans="1:14" ht="17" thickBot="1">
      <c r="A56" s="7" t="s">
        <v>10</v>
      </c>
      <c r="B56" s="28" t="s">
        <v>31</v>
      </c>
      <c r="C56" s="2" t="s">
        <v>43</v>
      </c>
      <c r="D56" s="29">
        <f>E42</f>
        <v>1.2475049900199602</v>
      </c>
      <c r="I56" s="18" t="s">
        <v>25</v>
      </c>
      <c r="J56" s="19">
        <f t="shared" si="6"/>
        <v>0.30129362034414214</v>
      </c>
      <c r="K56" s="19">
        <f t="shared" si="7"/>
        <v>0.12201146608977655</v>
      </c>
      <c r="L56" s="19">
        <f t="shared" si="8"/>
        <v>0</v>
      </c>
      <c r="M56" s="19">
        <f t="shared" si="9"/>
        <v>1.2201146608977599E-3</v>
      </c>
      <c r="N56" s="19">
        <f t="shared" si="10"/>
        <v>9.2654013330624285E-2</v>
      </c>
    </row>
    <row r="57" spans="1:14" ht="21" customHeight="1" thickBot="1">
      <c r="A57" s="7" t="s">
        <v>11</v>
      </c>
      <c r="B57" s="28" t="s">
        <v>32</v>
      </c>
      <c r="C57" s="2" t="s">
        <v>44</v>
      </c>
      <c r="D57" s="29">
        <f>G43</f>
        <v>0.58139534883720934</v>
      </c>
      <c r="I57" s="32" t="s">
        <v>24</v>
      </c>
      <c r="J57" s="33">
        <f t="shared" si="6"/>
        <v>0.2538909921278768</v>
      </c>
      <c r="K57" s="33">
        <f t="shared" si="7"/>
        <v>0.33802055164954031</v>
      </c>
      <c r="L57" s="33">
        <f t="shared" si="8"/>
        <v>0.43416861967429837</v>
      </c>
      <c r="M57" s="33">
        <f t="shared" si="9"/>
        <v>0.12168739859383447</v>
      </c>
      <c r="N57" s="33">
        <f t="shared" si="10"/>
        <v>0</v>
      </c>
    </row>
    <row r="58" spans="1:14">
      <c r="I58" s="2" t="s">
        <v>50</v>
      </c>
      <c r="J58" s="29">
        <f>SUM(J48:J57)</f>
        <v>2.6152360492629478</v>
      </c>
      <c r="K58" s="29">
        <f>SUM(K48:K57)</f>
        <v>3.0892378871330042</v>
      </c>
      <c r="L58" s="29">
        <f>SUM(L48:L57)</f>
        <v>4.8807575724196557</v>
      </c>
      <c r="M58" s="29">
        <f>SUM(M48:M57)</f>
        <v>3.9663858634582736</v>
      </c>
      <c r="N58" s="29">
        <f>SUM(N48:N57)</f>
        <v>1.5247268918029611</v>
      </c>
    </row>
    <row r="59" spans="1:14" hidden="1"/>
    <row r="60" spans="1:14" ht="74.25" customHeight="1">
      <c r="A60" s="46" t="s">
        <v>35</v>
      </c>
      <c r="B60" s="47"/>
      <c r="E60" s="48" t="s">
        <v>54</v>
      </c>
      <c r="F60" s="50"/>
    </row>
    <row r="61" spans="1:14" ht="15" thickBot="1"/>
    <row r="62" spans="1:14" ht="35" thickBot="1">
      <c r="A62" s="22" t="s">
        <v>33</v>
      </c>
      <c r="B62" s="23" t="s">
        <v>34</v>
      </c>
      <c r="E62" s="22" t="s">
        <v>51</v>
      </c>
      <c r="F62" s="23" t="s">
        <v>34</v>
      </c>
    </row>
    <row r="63" spans="1:14" ht="17" thickBot="1">
      <c r="A63" s="5" t="s">
        <v>36</v>
      </c>
      <c r="B63" s="24">
        <f>SQRT(J58)</f>
        <v>1.6171691467694242</v>
      </c>
      <c r="E63" s="5" t="s">
        <v>55</v>
      </c>
      <c r="F63" s="24">
        <f>B68/5</f>
        <v>1.7620825326156484</v>
      </c>
    </row>
    <row r="64" spans="1:14" ht="19" thickBot="1">
      <c r="A64" s="7" t="s">
        <v>37</v>
      </c>
      <c r="B64" s="31">
        <f>SQRT(K58)</f>
        <v>1.7576227943256211</v>
      </c>
      <c r="E64" s="7" t="s">
        <v>52</v>
      </c>
      <c r="F64" s="31">
        <f>SQRT(((B63-F63)^2+(B64-F63)^2+(B65-F63)^2+(B66-F63)^2+(B67-F63)^2)/5)</f>
        <v>0.33216562294462576</v>
      </c>
    </row>
    <row r="65" spans="1:14" ht="19" thickBot="1">
      <c r="A65" s="7" t="s">
        <v>38</v>
      </c>
      <c r="B65" s="31">
        <f>SQRT(L58)</f>
        <v>2.2092436652437537</v>
      </c>
      <c r="E65" s="7" t="s">
        <v>53</v>
      </c>
      <c r="F65" s="31">
        <f>F63+2*F64</f>
        <v>2.4264137785048998</v>
      </c>
    </row>
    <row r="66" spans="1:14" ht="17" thickBot="1">
      <c r="A66" s="7" t="s">
        <v>39</v>
      </c>
      <c r="B66" s="31">
        <f>SQRT(M58)</f>
        <v>1.9915787364446009</v>
      </c>
    </row>
    <row r="67" spans="1:14" ht="17" thickBot="1">
      <c r="A67" s="7" t="s">
        <v>40</v>
      </c>
      <c r="B67" s="31">
        <f>SQRT(N58)</f>
        <v>1.2347983202948412</v>
      </c>
    </row>
    <row r="68" spans="1:14">
      <c r="B68" s="25">
        <f>SUM(B63:B67)</f>
        <v>8.8104126630782424</v>
      </c>
    </row>
    <row r="69" spans="1:14" ht="66" customHeight="1">
      <c r="A69" s="51" t="s">
        <v>70</v>
      </c>
      <c r="B69" s="52"/>
      <c r="E69" s="51" t="s">
        <v>71</v>
      </c>
      <c r="F69" s="52"/>
    </row>
    <row r="70" spans="1:14" ht="15" thickBot="1"/>
    <row r="71" spans="1:14" ht="68" thickBot="1">
      <c r="A71" s="22" t="s">
        <v>56</v>
      </c>
      <c r="B71" s="23" t="s">
        <v>57</v>
      </c>
      <c r="E71" s="22" t="s">
        <v>58</v>
      </c>
      <c r="F71" s="23" t="s">
        <v>59</v>
      </c>
    </row>
    <row r="72" spans="1:14" ht="19" thickBot="1">
      <c r="A72" s="34" t="s">
        <v>65</v>
      </c>
      <c r="B72" s="24">
        <f>B63/F65</f>
        <v>0.66648531305566794</v>
      </c>
      <c r="E72" s="34" t="s">
        <v>60</v>
      </c>
      <c r="F72" s="24">
        <f>1-B72</f>
        <v>0.33351468694433206</v>
      </c>
    </row>
    <row r="73" spans="1:14" ht="19" thickBot="1">
      <c r="A73" s="34" t="s">
        <v>66</v>
      </c>
      <c r="B73" s="24">
        <f>B64/F65</f>
        <v>0.72437059577226259</v>
      </c>
      <c r="E73" s="35" t="s">
        <v>61</v>
      </c>
      <c r="F73" s="24">
        <f t="shared" ref="F73:F76" si="11">1-B73</f>
        <v>0.27562940422773741</v>
      </c>
    </row>
    <row r="74" spans="1:14" ht="19" thickBot="1">
      <c r="A74" s="34" t="s">
        <v>67</v>
      </c>
      <c r="B74" s="24">
        <f>B65/F65</f>
        <v>0.91049749420935067</v>
      </c>
      <c r="E74" s="35" t="s">
        <v>62</v>
      </c>
      <c r="F74" s="24">
        <f t="shared" si="11"/>
        <v>8.9502505790649334E-2</v>
      </c>
    </row>
    <row r="75" spans="1:14" ht="19" thickBot="1">
      <c r="A75" s="34" t="s">
        <v>68</v>
      </c>
      <c r="B75" s="24">
        <f>B66/F65</f>
        <v>0.82079105966492072</v>
      </c>
      <c r="E75" s="35" t="s">
        <v>63</v>
      </c>
      <c r="F75" s="24">
        <f t="shared" si="11"/>
        <v>0.17920894033507928</v>
      </c>
    </row>
    <row r="76" spans="1:14" ht="19" thickBot="1">
      <c r="A76" s="34" t="s">
        <v>69</v>
      </c>
      <c r="B76" s="24">
        <f>B67/F65</f>
        <v>0.50889849506859275</v>
      </c>
      <c r="E76" s="35" t="s">
        <v>64</v>
      </c>
      <c r="F76" s="24">
        <f t="shared" si="11"/>
        <v>0.49110150493140725</v>
      </c>
    </row>
    <row r="78" spans="1:14" ht="41.25" customHeight="1">
      <c r="I78" s="48" t="s">
        <v>72</v>
      </c>
      <c r="J78" s="48"/>
      <c r="K78" s="48"/>
      <c r="L78" s="48"/>
      <c r="M78" s="48"/>
      <c r="N78" s="48"/>
    </row>
  </sheetData>
  <mergeCells count="14">
    <mergeCell ref="I78:N78"/>
    <mergeCell ref="A60:B60"/>
    <mergeCell ref="B31:G31"/>
    <mergeCell ref="A45:D45"/>
    <mergeCell ref="E60:F60"/>
    <mergeCell ref="A69:B69"/>
    <mergeCell ref="E69:F69"/>
    <mergeCell ref="B2:B3"/>
    <mergeCell ref="C2:G2"/>
    <mergeCell ref="B1:G1"/>
    <mergeCell ref="A2:A3"/>
    <mergeCell ref="A17:A18"/>
    <mergeCell ref="B17:B18"/>
    <mergeCell ref="A15:B15"/>
  </mergeCells>
  <pageMargins left="0.7" right="0.7" top="0.75" bottom="0.75" header="0.3" footer="0.3"/>
  <pageSetup paperSize="9" orientation="portrait" horizontalDpi="180" verticalDpi="18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2017-12-08T11:22:51Z</dcterms:modified>
</cp:coreProperties>
</file>