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L9" i="1"/>
  <c r="M9"/>
  <c r="N9"/>
  <c r="N16"/>
  <c r="M16"/>
  <c r="L16"/>
  <c r="N2"/>
  <c r="M2"/>
  <c r="N19"/>
  <c r="M19"/>
  <c r="L19"/>
  <c r="N18"/>
  <c r="M18"/>
  <c r="L18"/>
  <c r="N17"/>
  <c r="M17"/>
  <c r="L17"/>
  <c r="N12"/>
  <c r="M12"/>
  <c r="L12"/>
</calcChain>
</file>

<file path=xl/sharedStrings.xml><?xml version="1.0" encoding="utf-8"?>
<sst xmlns="http://schemas.openxmlformats.org/spreadsheetml/2006/main" count="82" uniqueCount="22">
  <si>
    <t>Відсорт.</t>
  </si>
  <si>
    <t>Невідсорт.</t>
  </si>
  <si>
    <t>Оберн. відсорт.</t>
  </si>
  <si>
    <t>Дод. масив</t>
  </si>
  <si>
    <t>Пертв. коорд.</t>
  </si>
  <si>
    <t>Прямий обхід</t>
  </si>
  <si>
    <t>Таблиця №1 для масива (куба) A[P, M, N]; P=2, M=20, N=20</t>
  </si>
  <si>
    <t>Таблиця №3 для масива (куба) A[P, M, N]; P=2, M=20, N=30</t>
  </si>
  <si>
    <t>Таблиця №4 для масива (куба) A[P, M, N]; P=2, M=30, N=20</t>
  </si>
  <si>
    <t>Таблиця №7 для масива (куба) A[P, M, N]; P=1, M=30, N=40</t>
  </si>
  <si>
    <t>Таблиця №2 для масива (куба) A[P, M, N]; P=3, M=10, N=20</t>
  </si>
  <si>
    <t>Таблиця №5 для масива (куба) A[P, M, N]; P=3, M=40, N=10</t>
  </si>
  <si>
    <t>Таблиця №6 для масива (куба) A[P, M, N]; P=6, M=10, N=40</t>
  </si>
  <si>
    <t>Таблиця №8 для масива (куба) A[P, M, N]; P=6, M=20, N=10</t>
  </si>
  <si>
    <t>Дод. Масив.</t>
  </si>
  <si>
    <t>Перетв.</t>
  </si>
  <si>
    <t>Прямий</t>
  </si>
  <si>
    <t>Невідс.</t>
  </si>
  <si>
    <t>Оберн.</t>
  </si>
  <si>
    <t>Відс.</t>
  </si>
  <si>
    <t>Таблиця №9 для масива A[P, M, N]; P=20, M=40, N=2</t>
  </si>
  <si>
    <t>Таблиця №10 для масива A[P, M, N]; P=20, M=2, N=40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</si>
</sst>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2"/>
      <color theme="1"/>
      <name val="Courier New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Невідсортований масив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Дод. масив</c:v>
          </c:tx>
          <c:cat>
            <c:numRef>
              <c:f>Лист1!$K$9:$K$13</c:f>
              <c:numCache>
                <c:formatCode>General</c:formatCode>
                <c:ptCount val="5"/>
                <c:pt idx="0">
                  <c:v>80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1200</c:v>
                </c:pt>
              </c:numCache>
            </c:numRef>
          </c:cat>
          <c:val>
            <c:numRef>
              <c:f>Лист1!$L$9:$L$13</c:f>
              <c:numCache>
                <c:formatCode>General</c:formatCode>
                <c:ptCount val="5"/>
                <c:pt idx="0">
                  <c:v>39.549999999999997</c:v>
                </c:pt>
                <c:pt idx="1">
                  <c:v>233.33</c:v>
                </c:pt>
                <c:pt idx="2">
                  <c:v>909</c:v>
                </c:pt>
                <c:pt idx="3">
                  <c:v>2081.5</c:v>
                </c:pt>
                <c:pt idx="4">
                  <c:v>8321</c:v>
                </c:pt>
              </c:numCache>
            </c:numRef>
          </c:val>
        </c:ser>
        <c:ser>
          <c:idx val="1"/>
          <c:order val="1"/>
          <c:tx>
            <c:v>Перетв. коорд.</c:v>
          </c:tx>
          <c:cat>
            <c:numRef>
              <c:f>Лист1!$K$9:$K$13</c:f>
              <c:numCache>
                <c:formatCode>General</c:formatCode>
                <c:ptCount val="5"/>
                <c:pt idx="0">
                  <c:v>80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1200</c:v>
                </c:pt>
              </c:numCache>
            </c:numRef>
          </c:cat>
          <c:val>
            <c:numRef>
              <c:f>Лист1!$M$9:$M$13</c:f>
              <c:numCache>
                <c:formatCode>General</c:formatCode>
                <c:ptCount val="5"/>
                <c:pt idx="0">
                  <c:v>100.25</c:v>
                </c:pt>
                <c:pt idx="1">
                  <c:v>624.33000000000004</c:v>
                </c:pt>
                <c:pt idx="2">
                  <c:v>2529</c:v>
                </c:pt>
                <c:pt idx="3">
                  <c:v>5706.5</c:v>
                </c:pt>
                <c:pt idx="4">
                  <c:v>22327</c:v>
                </c:pt>
              </c:numCache>
            </c:numRef>
          </c:val>
        </c:ser>
        <c:ser>
          <c:idx val="2"/>
          <c:order val="2"/>
          <c:tx>
            <c:v>Прямий обхід</c:v>
          </c:tx>
          <c:cat>
            <c:numRef>
              <c:f>Лист1!$K$9:$K$13</c:f>
              <c:numCache>
                <c:formatCode>General</c:formatCode>
                <c:ptCount val="5"/>
                <c:pt idx="0">
                  <c:v>80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1200</c:v>
                </c:pt>
              </c:numCache>
            </c:numRef>
          </c:cat>
          <c:val>
            <c:numRef>
              <c:f>Лист1!$N$9:$N$13</c:f>
              <c:numCache>
                <c:formatCode>General</c:formatCode>
                <c:ptCount val="5"/>
                <c:pt idx="0">
                  <c:v>62.9</c:v>
                </c:pt>
                <c:pt idx="1">
                  <c:v>384.66</c:v>
                </c:pt>
                <c:pt idx="2">
                  <c:v>1447.5</c:v>
                </c:pt>
                <c:pt idx="3">
                  <c:v>3251.5</c:v>
                </c:pt>
                <c:pt idx="4">
                  <c:v>12749</c:v>
                </c:pt>
              </c:numCache>
            </c:numRef>
          </c:val>
        </c:ser>
        <c:marker val="1"/>
        <c:axId val="75026432"/>
        <c:axId val="75028736"/>
      </c:lineChart>
      <c:catAx>
        <c:axId val="75026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ru-RU" sz="1200"/>
                  <a:t>Добуток </a:t>
                </a:r>
                <a:r>
                  <a:rPr lang="en-US" sz="1200"/>
                  <a:t>M*N</a:t>
                </a:r>
              </a:p>
            </c:rich>
          </c:tx>
          <c:layout>
            <c:manualLayout>
              <c:xMode val="edge"/>
              <c:yMode val="edge"/>
              <c:x val="0.36496839665089986"/>
              <c:y val="0.90558317448948311"/>
            </c:manualLayout>
          </c:layout>
        </c:title>
        <c:numFmt formatCode="General" sourceLinked="1"/>
        <c:tickLblPos val="nextTo"/>
        <c:crossAx val="75028736"/>
        <c:crosses val="autoZero"/>
        <c:auto val="1"/>
        <c:lblAlgn val="ctr"/>
        <c:lblOffset val="100"/>
      </c:catAx>
      <c:valAx>
        <c:axId val="750287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ru-RU" sz="1200"/>
                  <a:t>Час</a:t>
                </a:r>
                <a:r>
                  <a:rPr lang="ru-RU" sz="1200" baseline="0"/>
                  <a:t> роботи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1.7548094906571693E-2"/>
              <c:y val="0.33995683943395161"/>
            </c:manualLayout>
          </c:layout>
        </c:title>
        <c:numFmt formatCode="General" sourceLinked="1"/>
        <c:tickLblPos val="nextTo"/>
        <c:crossAx val="7502643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100"/>
          </a:pPr>
          <a:endParaRPr lang="ru-RU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Оберн. відсорт. масив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Дод. масив.</c:v>
          </c:tx>
          <c:cat>
            <c:numRef>
              <c:f>Лист1!$K$16:$K$20</c:f>
              <c:numCache>
                <c:formatCode>General</c:formatCode>
                <c:ptCount val="5"/>
                <c:pt idx="0">
                  <c:v>80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1200</c:v>
                </c:pt>
              </c:numCache>
            </c:numRef>
          </c:cat>
          <c:val>
            <c:numRef>
              <c:f>Лист1!$L$16:$L$20</c:f>
              <c:numCache>
                <c:formatCode>General</c:formatCode>
                <c:ptCount val="5"/>
                <c:pt idx="0">
                  <c:v>66.45</c:v>
                </c:pt>
                <c:pt idx="1">
                  <c:v>406.33333333333331</c:v>
                </c:pt>
                <c:pt idx="2">
                  <c:v>1625.5</c:v>
                </c:pt>
                <c:pt idx="3">
                  <c:v>3655.5</c:v>
                </c:pt>
                <c:pt idx="4">
                  <c:v>14599</c:v>
                </c:pt>
              </c:numCache>
            </c:numRef>
          </c:val>
        </c:ser>
        <c:ser>
          <c:idx val="1"/>
          <c:order val="1"/>
          <c:tx>
            <c:v>Перетв. коорд.</c:v>
          </c:tx>
          <c:cat>
            <c:numRef>
              <c:f>Лист1!$K$16:$K$20</c:f>
              <c:numCache>
                <c:formatCode>General</c:formatCode>
                <c:ptCount val="5"/>
                <c:pt idx="0">
                  <c:v>80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1200</c:v>
                </c:pt>
              </c:numCache>
            </c:numRef>
          </c:cat>
          <c:val>
            <c:numRef>
              <c:f>Лист1!$M$16:$M$20</c:f>
              <c:numCache>
                <c:formatCode>General</c:formatCode>
                <c:ptCount val="5"/>
                <c:pt idx="0">
                  <c:v>177.7</c:v>
                </c:pt>
                <c:pt idx="1">
                  <c:v>1118.6666666666667</c:v>
                </c:pt>
                <c:pt idx="2">
                  <c:v>4482</c:v>
                </c:pt>
                <c:pt idx="3">
                  <c:v>10095</c:v>
                </c:pt>
                <c:pt idx="4">
                  <c:v>40403</c:v>
                </c:pt>
              </c:numCache>
            </c:numRef>
          </c:val>
        </c:ser>
        <c:ser>
          <c:idx val="2"/>
          <c:order val="2"/>
          <c:tx>
            <c:v>Прямий обхід</c:v>
          </c:tx>
          <c:cat>
            <c:numRef>
              <c:f>Лист1!$K$16:$K$20</c:f>
              <c:numCache>
                <c:formatCode>General</c:formatCode>
                <c:ptCount val="5"/>
                <c:pt idx="0">
                  <c:v>80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1200</c:v>
                </c:pt>
              </c:numCache>
            </c:numRef>
          </c:cat>
          <c:val>
            <c:numRef>
              <c:f>Лист1!$N$16:$N$20</c:f>
              <c:numCache>
                <c:formatCode>General</c:formatCode>
                <c:ptCount val="5"/>
                <c:pt idx="0">
                  <c:v>105.75</c:v>
                </c:pt>
                <c:pt idx="1">
                  <c:v>620.66666666666663</c:v>
                </c:pt>
                <c:pt idx="2">
                  <c:v>2458</c:v>
                </c:pt>
                <c:pt idx="3">
                  <c:v>5517.5</c:v>
                </c:pt>
                <c:pt idx="4">
                  <c:v>22075</c:v>
                </c:pt>
              </c:numCache>
            </c:numRef>
          </c:val>
        </c:ser>
        <c:marker val="1"/>
        <c:axId val="75534336"/>
        <c:axId val="75536256"/>
      </c:lineChart>
      <c:catAx>
        <c:axId val="75534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ru-RU" sz="1200"/>
                  <a:t>Добуток </a:t>
                </a:r>
                <a:r>
                  <a:rPr lang="en-US" sz="1200"/>
                  <a:t>M*N</a:t>
                </a:r>
              </a:p>
            </c:rich>
          </c:tx>
          <c:layout>
            <c:manualLayout>
              <c:xMode val="edge"/>
              <c:yMode val="edge"/>
              <c:x val="0.37568063738816787"/>
              <c:y val="0.90931364252643154"/>
            </c:manualLayout>
          </c:layout>
        </c:title>
        <c:numFmt formatCode="General" sourceLinked="1"/>
        <c:tickLblPos val="nextTo"/>
        <c:crossAx val="75536256"/>
        <c:crosses val="autoZero"/>
        <c:auto val="1"/>
        <c:lblAlgn val="ctr"/>
        <c:lblOffset val="100"/>
      </c:catAx>
      <c:valAx>
        <c:axId val="755362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ru-RU" sz="1200"/>
                  <a:t>Час роботи</a:t>
                </a:r>
              </a:p>
            </c:rich>
          </c:tx>
          <c:layout>
            <c:manualLayout>
              <c:xMode val="edge"/>
              <c:yMode val="edge"/>
              <c:x val="1.4137215217209407E-2"/>
              <c:y val="0.28790358266255478"/>
            </c:manualLayout>
          </c:layout>
        </c:title>
        <c:numFmt formatCode="General" sourceLinked="1"/>
        <c:tickLblPos val="nextTo"/>
        <c:crossAx val="7553433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100"/>
          </a:pPr>
          <a:endParaRPr lang="ru-RU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Відсортований</a:t>
            </a:r>
            <a:r>
              <a:rPr lang="ru-RU" baseline="0"/>
              <a:t> масив</a:t>
            </a:r>
            <a:endParaRPr lang="ru-RU"/>
          </a:p>
        </c:rich>
      </c:tx>
      <c:layout/>
    </c:title>
    <c:plotArea>
      <c:layout>
        <c:manualLayout>
          <c:layoutTarget val="inner"/>
          <c:xMode val="edge"/>
          <c:yMode val="edge"/>
          <c:x val="0.16773834613933952"/>
          <c:y val="0.12008189459199767"/>
          <c:w val="0.54475484765605131"/>
          <c:h val="0.70394525453201284"/>
        </c:manualLayout>
      </c:layout>
      <c:lineChart>
        <c:grouping val="standard"/>
        <c:ser>
          <c:idx val="0"/>
          <c:order val="0"/>
          <c:tx>
            <c:v>Дод. масив</c:v>
          </c:tx>
          <c:cat>
            <c:numRef>
              <c:f>Лист1!$K$2:$K$6</c:f>
              <c:numCache>
                <c:formatCode>General</c:formatCode>
                <c:ptCount val="5"/>
                <c:pt idx="0">
                  <c:v>80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1200</c:v>
                </c:pt>
              </c:numCache>
            </c:numRef>
          </c:cat>
          <c:val>
            <c:numRef>
              <c:f>Лист1!$L$2:$L$6</c:f>
              <c:numCache>
                <c:formatCode>General</c:formatCode>
                <c:ptCount val="5"/>
                <c:pt idx="0">
                  <c:v>2.5</c:v>
                </c:pt>
                <c:pt idx="1">
                  <c:v>8</c:v>
                </c:pt>
                <c:pt idx="2">
                  <c:v>11</c:v>
                </c:pt>
                <c:pt idx="3">
                  <c:v>16</c:v>
                </c:pt>
                <c:pt idx="4">
                  <c:v>16.5</c:v>
                </c:pt>
              </c:numCache>
            </c:numRef>
          </c:val>
        </c:ser>
        <c:ser>
          <c:idx val="1"/>
          <c:order val="1"/>
          <c:tx>
            <c:v>Перетв. Коорд.</c:v>
          </c:tx>
          <c:cat>
            <c:numRef>
              <c:f>Лист1!$K$2:$K$6</c:f>
              <c:numCache>
                <c:formatCode>General</c:formatCode>
                <c:ptCount val="5"/>
                <c:pt idx="0">
                  <c:v>80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1200</c:v>
                </c:pt>
              </c:numCache>
            </c:numRef>
          </c:cat>
          <c:val>
            <c:numRef>
              <c:f>Лист1!$M$2:$M$6</c:f>
              <c:numCache>
                <c:formatCode>General</c:formatCode>
                <c:ptCount val="5"/>
                <c:pt idx="0">
                  <c:v>1.65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11</c:v>
                </c:pt>
              </c:numCache>
            </c:numRef>
          </c:val>
        </c:ser>
        <c:ser>
          <c:idx val="2"/>
          <c:order val="2"/>
          <c:tx>
            <c:v>Прямий обхід</c:v>
          </c:tx>
          <c:cat>
            <c:numRef>
              <c:f>Лист1!$K$2:$K$6</c:f>
              <c:numCache>
                <c:formatCode>General</c:formatCode>
                <c:ptCount val="5"/>
                <c:pt idx="0">
                  <c:v>80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1200</c:v>
                </c:pt>
              </c:numCache>
            </c:numRef>
          </c:cat>
          <c:val>
            <c:numRef>
              <c:f>Лист1!$N$2:$N$6</c:f>
              <c:numCache>
                <c:formatCode>General</c:formatCode>
                <c:ptCount val="5"/>
                <c:pt idx="0">
                  <c:v>1.4</c:v>
                </c:pt>
                <c:pt idx="1">
                  <c:v>2.5</c:v>
                </c:pt>
                <c:pt idx="2">
                  <c:v>5.5</c:v>
                </c:pt>
                <c:pt idx="3">
                  <c:v>8</c:v>
                </c:pt>
                <c:pt idx="4">
                  <c:v>8.5</c:v>
                </c:pt>
              </c:numCache>
            </c:numRef>
          </c:val>
        </c:ser>
        <c:marker val="1"/>
        <c:axId val="75562368"/>
        <c:axId val="76039680"/>
      </c:lineChart>
      <c:catAx>
        <c:axId val="75562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 b="1" i="0" baseline="0"/>
                  <a:t>Добуток </a:t>
                </a:r>
                <a:r>
                  <a:rPr lang="en-US" sz="1200" b="1" i="0" baseline="0"/>
                  <a:t>M*N</a:t>
                </a:r>
                <a:endParaRPr lang="ru-RU" sz="1200"/>
              </a:p>
            </c:rich>
          </c:tx>
          <c:layout/>
        </c:title>
        <c:numFmt formatCode="General" sourceLinked="1"/>
        <c:tickLblPos val="nextTo"/>
        <c:crossAx val="76039680"/>
        <c:crosses val="autoZero"/>
        <c:auto val="1"/>
        <c:lblAlgn val="ctr"/>
        <c:lblOffset val="100"/>
      </c:catAx>
      <c:valAx>
        <c:axId val="760396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1" i="0" baseline="0"/>
                  <a:t>Час роботи / </a:t>
                </a:r>
                <a:r>
                  <a:rPr lang="en-US" sz="1200" b="1" i="0" baseline="0"/>
                  <a:t>P</a:t>
                </a:r>
                <a:endParaRPr lang="ru-RU" sz="1200" b="1" i="0" baseline="0"/>
              </a:p>
            </c:rich>
          </c:tx>
          <c:layout>
            <c:manualLayout>
              <c:xMode val="edge"/>
              <c:yMode val="edge"/>
              <c:x val="4.8061390745513834E-2"/>
              <c:y val="0.31819957037136959"/>
            </c:manualLayout>
          </c:layout>
        </c:title>
        <c:numFmt formatCode="General" sourceLinked="1"/>
        <c:tickLblPos val="nextTo"/>
        <c:crossAx val="75562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369922885091756"/>
          <c:y val="0.40573954514344501"/>
          <c:w val="0.21573258379677293"/>
          <c:h val="0.18852090971310992"/>
        </c:manualLayout>
      </c:layout>
      <c:txPr>
        <a:bodyPr/>
        <a:lstStyle/>
        <a:p>
          <a:pPr>
            <a:defRPr sz="1100"/>
          </a:pPr>
          <a:endParaRPr lang="ru-RU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1229591</xdr:colOff>
      <xdr:row>23</xdr:row>
      <xdr:rowOff>168089</xdr:rowOff>
    </xdr:from>
    <xdr:to>
      <xdr:col>11</xdr:col>
      <xdr:colOff>537883</xdr:colOff>
      <xdr:row>44</xdr:row>
      <xdr:rowOff>33618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257735</xdr:colOff>
      <xdr:row>23</xdr:row>
      <xdr:rowOff>145677</xdr:rowOff>
    </xdr:from>
    <xdr:to>
      <xdr:col>18</xdr:col>
      <xdr:colOff>145677</xdr:colOff>
      <xdr:row>44</xdr:row>
      <xdr:rowOff>22412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840442</xdr:colOff>
      <xdr:row>24</xdr:row>
      <xdr:rowOff>44823</xdr:rowOff>
    </xdr:from>
    <xdr:to>
      <xdr:col>5</xdr:col>
      <xdr:colOff>728382</xdr:colOff>
      <xdr:row>44</xdr:row>
      <xdr:rowOff>134470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3"/>
  <sheetViews>
    <sheetView tabSelected="1" topLeftCell="G19" zoomScale="85" zoomScaleNormal="85" workbookViewId="0">
      <selection activeCell="P8" sqref="P8:S12"/>
    </sheetView>
  </sheetViews>
  <sheetFormatPr defaultRowHeight="15"/>
  <cols>
    <col min="1" max="1" width="19.5703125" customWidth="1"/>
    <col min="2" max="3" width="19.140625" customWidth="1"/>
    <col min="4" max="4" width="22.5703125" customWidth="1"/>
    <col min="5" max="5" width="7.140625" customWidth="1"/>
    <col min="6" max="6" width="22.5703125" customWidth="1"/>
    <col min="7" max="8" width="19.140625" customWidth="1"/>
    <col min="9" max="9" width="22.5703125" customWidth="1"/>
    <col min="10" max="10" width="6.42578125" customWidth="1"/>
    <col min="11" max="11" width="7.85546875" customWidth="1"/>
    <col min="12" max="12" width="11.7109375" customWidth="1"/>
    <col min="13" max="13" width="11.28515625" customWidth="1"/>
    <col min="14" max="14" width="11.140625" customWidth="1"/>
    <col min="16" max="19" width="20" customWidth="1"/>
  </cols>
  <sheetData>
    <row r="1" spans="1:19" ht="15.75">
      <c r="A1" s="11" t="s">
        <v>6</v>
      </c>
      <c r="B1" s="11"/>
      <c r="C1" s="11"/>
      <c r="D1" s="11"/>
      <c r="E1" s="4"/>
      <c r="F1" s="11" t="s">
        <v>10</v>
      </c>
      <c r="G1" s="11"/>
      <c r="H1" s="11"/>
      <c r="I1" s="11"/>
      <c r="K1" s="2" t="s">
        <v>19</v>
      </c>
      <c r="L1" s="2" t="s">
        <v>14</v>
      </c>
      <c r="M1" s="2" t="s">
        <v>15</v>
      </c>
      <c r="N1" s="2" t="s">
        <v>16</v>
      </c>
      <c r="P1" s="11" t="s">
        <v>20</v>
      </c>
      <c r="Q1" s="11"/>
      <c r="R1" s="11"/>
      <c r="S1" s="11"/>
    </row>
    <row r="2" spans="1:19" ht="15.75">
      <c r="A2" s="5"/>
      <c r="B2" s="5" t="s">
        <v>0</v>
      </c>
      <c r="C2" s="5" t="s">
        <v>1</v>
      </c>
      <c r="D2" s="5" t="s">
        <v>2</v>
      </c>
      <c r="E2" s="4"/>
      <c r="F2" s="5"/>
      <c r="G2" s="5" t="s">
        <v>0</v>
      </c>
      <c r="H2" s="5" t="s">
        <v>1</v>
      </c>
      <c r="I2" s="5" t="s">
        <v>2</v>
      </c>
      <c r="K2" s="1">
        <v>80</v>
      </c>
      <c r="L2" s="1">
        <v>2.5</v>
      </c>
      <c r="M2" s="1">
        <f>33/20</f>
        <v>1.65</v>
      </c>
      <c r="N2" s="1">
        <f>28/20</f>
        <v>1.4</v>
      </c>
      <c r="P2" s="5"/>
      <c r="Q2" s="5" t="s">
        <v>0</v>
      </c>
      <c r="R2" s="5" t="s">
        <v>1</v>
      </c>
      <c r="S2" s="5" t="s">
        <v>2</v>
      </c>
    </row>
    <row r="3" spans="1:19" ht="15.75">
      <c r="A3" s="5" t="s">
        <v>3</v>
      </c>
      <c r="B3" s="6">
        <v>22</v>
      </c>
      <c r="C3" s="6">
        <v>1818</v>
      </c>
      <c r="D3" s="6">
        <v>3251</v>
      </c>
      <c r="E3" s="4"/>
      <c r="F3" s="5" t="s">
        <v>3</v>
      </c>
      <c r="G3" s="6">
        <v>16</v>
      </c>
      <c r="H3" s="6">
        <v>670</v>
      </c>
      <c r="I3" s="6">
        <v>1219</v>
      </c>
      <c r="K3" s="7">
        <v>200</v>
      </c>
      <c r="L3" s="3">
        <v>8</v>
      </c>
      <c r="M3" s="3">
        <v>8</v>
      </c>
      <c r="N3" s="3">
        <v>2.5</v>
      </c>
      <c r="P3" s="5" t="s">
        <v>3</v>
      </c>
      <c r="Q3" s="6">
        <v>44</v>
      </c>
      <c r="R3" s="6">
        <v>786</v>
      </c>
      <c r="S3" s="6">
        <v>1323</v>
      </c>
    </row>
    <row r="4" spans="1:19" ht="15.75">
      <c r="A4" s="5" t="s">
        <v>4</v>
      </c>
      <c r="B4" s="6">
        <v>16</v>
      </c>
      <c r="C4" s="6">
        <v>5058</v>
      </c>
      <c r="D4" s="6">
        <v>8964</v>
      </c>
      <c r="E4" s="4"/>
      <c r="F4" s="5" t="s">
        <v>4</v>
      </c>
      <c r="G4" s="6">
        <v>16</v>
      </c>
      <c r="H4" s="6">
        <v>1873</v>
      </c>
      <c r="I4" s="6">
        <v>3356</v>
      </c>
      <c r="K4" s="7">
        <v>400</v>
      </c>
      <c r="L4" s="3">
        <v>11</v>
      </c>
      <c r="M4" s="3">
        <v>8</v>
      </c>
      <c r="N4" s="3">
        <v>5.5</v>
      </c>
      <c r="P4" s="5" t="s">
        <v>4</v>
      </c>
      <c r="Q4" s="6">
        <v>33</v>
      </c>
      <c r="R4" s="6">
        <v>1999</v>
      </c>
      <c r="S4" s="6">
        <v>3554</v>
      </c>
    </row>
    <row r="5" spans="1:19" ht="15.75">
      <c r="A5" s="5" t="s">
        <v>5</v>
      </c>
      <c r="B5" s="6">
        <v>11</v>
      </c>
      <c r="C5" s="6">
        <v>2895</v>
      </c>
      <c r="D5" s="6">
        <v>4916</v>
      </c>
      <c r="E5" s="4"/>
      <c r="F5" s="5" t="s">
        <v>5</v>
      </c>
      <c r="G5" s="6">
        <v>5</v>
      </c>
      <c r="H5" s="6">
        <v>1154</v>
      </c>
      <c r="I5" s="6">
        <v>1862</v>
      </c>
      <c r="K5" s="5">
        <v>600</v>
      </c>
      <c r="L5" s="3">
        <v>16</v>
      </c>
      <c r="M5" s="3">
        <v>11</v>
      </c>
      <c r="N5" s="3">
        <v>8</v>
      </c>
      <c r="P5" s="5" t="s">
        <v>5</v>
      </c>
      <c r="Q5" s="6">
        <v>28</v>
      </c>
      <c r="R5" s="6">
        <v>1192</v>
      </c>
      <c r="S5" s="6">
        <v>1961</v>
      </c>
    </row>
    <row r="6" spans="1:19" ht="15.75">
      <c r="A6" s="4"/>
      <c r="B6" s="4"/>
      <c r="C6" s="4"/>
      <c r="D6" s="4"/>
      <c r="E6" s="4"/>
      <c r="F6" s="4"/>
      <c r="G6" s="4"/>
      <c r="H6" s="4"/>
      <c r="I6" s="4"/>
      <c r="K6" s="5">
        <v>1200</v>
      </c>
      <c r="L6" s="3">
        <v>16.5</v>
      </c>
      <c r="M6" s="3">
        <v>11</v>
      </c>
      <c r="N6" s="3">
        <v>8.5</v>
      </c>
    </row>
    <row r="7" spans="1:19" ht="15.75">
      <c r="A7" s="11" t="s">
        <v>7</v>
      </c>
      <c r="B7" s="11"/>
      <c r="C7" s="11"/>
      <c r="D7" s="11"/>
      <c r="E7" s="4"/>
      <c r="F7" s="11" t="s">
        <v>8</v>
      </c>
      <c r="G7" s="11"/>
      <c r="H7" s="11"/>
      <c r="I7" s="11"/>
    </row>
    <row r="8" spans="1:19" ht="15.75">
      <c r="A8" s="5"/>
      <c r="B8" s="5" t="s">
        <v>0</v>
      </c>
      <c r="C8" s="5" t="s">
        <v>1</v>
      </c>
      <c r="D8" s="5" t="s">
        <v>2</v>
      </c>
      <c r="E8" s="4"/>
      <c r="F8" s="5"/>
      <c r="G8" s="5" t="s">
        <v>0</v>
      </c>
      <c r="H8" s="5" t="s">
        <v>1</v>
      </c>
      <c r="I8" s="5" t="s">
        <v>2</v>
      </c>
      <c r="K8" s="2" t="s">
        <v>17</v>
      </c>
      <c r="L8" s="2" t="s">
        <v>14</v>
      </c>
      <c r="M8" s="2" t="s">
        <v>15</v>
      </c>
      <c r="N8" s="2" t="s">
        <v>16</v>
      </c>
      <c r="P8" s="11" t="s">
        <v>21</v>
      </c>
      <c r="Q8" s="11"/>
      <c r="R8" s="11"/>
      <c r="S8" s="11"/>
    </row>
    <row r="9" spans="1:19" ht="15.75">
      <c r="A9" s="5" t="s">
        <v>3</v>
      </c>
      <c r="B9" s="6">
        <v>33</v>
      </c>
      <c r="C9" s="6">
        <v>4124</v>
      </c>
      <c r="D9" s="6">
        <v>7310</v>
      </c>
      <c r="E9" s="4"/>
      <c r="F9" s="5" t="s">
        <v>3</v>
      </c>
      <c r="G9" s="6">
        <v>32</v>
      </c>
      <c r="H9" s="6">
        <v>4163</v>
      </c>
      <c r="I9" s="6">
        <v>7311</v>
      </c>
      <c r="K9" s="8">
        <v>80</v>
      </c>
      <c r="L9" s="9">
        <f>791/20</f>
        <v>39.549999999999997</v>
      </c>
      <c r="M9" s="9">
        <f>2005/20</f>
        <v>100.25</v>
      </c>
      <c r="N9" s="9">
        <f>1258/20</f>
        <v>62.9</v>
      </c>
      <c r="P9" s="5"/>
      <c r="Q9" s="5" t="s">
        <v>0</v>
      </c>
      <c r="R9" s="5" t="s">
        <v>1</v>
      </c>
      <c r="S9" s="5" t="s">
        <v>2</v>
      </c>
    </row>
    <row r="10" spans="1:19" ht="15.75">
      <c r="A10" s="5" t="s">
        <v>4</v>
      </c>
      <c r="B10" s="6">
        <v>22</v>
      </c>
      <c r="C10" s="6">
        <v>11139</v>
      </c>
      <c r="D10" s="6">
        <v>20191</v>
      </c>
      <c r="E10" s="4"/>
      <c r="F10" s="5" t="s">
        <v>4</v>
      </c>
      <c r="G10" s="6">
        <v>22</v>
      </c>
      <c r="H10" s="6">
        <v>11413</v>
      </c>
      <c r="I10" s="6">
        <v>20190</v>
      </c>
      <c r="K10" s="7">
        <v>200</v>
      </c>
      <c r="L10" s="3">
        <v>233.33</v>
      </c>
      <c r="M10" s="3">
        <v>624.33000000000004</v>
      </c>
      <c r="N10" s="3">
        <v>384.66</v>
      </c>
      <c r="P10" s="5" t="s">
        <v>3</v>
      </c>
      <c r="Q10" s="6">
        <v>50</v>
      </c>
      <c r="R10" s="6">
        <v>791</v>
      </c>
      <c r="S10" s="6">
        <v>1329</v>
      </c>
    </row>
    <row r="11" spans="1:19" ht="15.75">
      <c r="A11" s="5" t="s">
        <v>5</v>
      </c>
      <c r="B11" s="6">
        <v>16</v>
      </c>
      <c r="C11" s="6">
        <v>6619</v>
      </c>
      <c r="D11" s="6">
        <v>11067</v>
      </c>
      <c r="E11" s="4"/>
      <c r="F11" s="5" t="s">
        <v>5</v>
      </c>
      <c r="G11" s="6">
        <v>16</v>
      </c>
      <c r="H11" s="6">
        <v>6503</v>
      </c>
      <c r="I11" s="6">
        <v>11035</v>
      </c>
      <c r="K11" s="7">
        <v>400</v>
      </c>
      <c r="L11" s="3">
        <v>909</v>
      </c>
      <c r="M11" s="3">
        <v>2529</v>
      </c>
      <c r="N11" s="3">
        <v>1447.5</v>
      </c>
      <c r="P11" s="5" t="s">
        <v>4</v>
      </c>
      <c r="Q11" s="6">
        <v>33</v>
      </c>
      <c r="R11" s="6">
        <v>2005</v>
      </c>
      <c r="S11" s="6">
        <v>3554</v>
      </c>
    </row>
    <row r="12" spans="1:19" ht="15.75">
      <c r="A12" s="4"/>
      <c r="B12" s="4"/>
      <c r="C12" s="4"/>
      <c r="D12" s="4"/>
      <c r="E12" s="4"/>
      <c r="F12" s="4"/>
      <c r="G12" s="4"/>
      <c r="H12" s="4"/>
      <c r="I12" s="4"/>
      <c r="K12" s="5">
        <v>600</v>
      </c>
      <c r="L12" s="3">
        <f>4163/2</f>
        <v>2081.5</v>
      </c>
      <c r="M12" s="3">
        <f>11413/2</f>
        <v>5706.5</v>
      </c>
      <c r="N12" s="3">
        <f>6503/2</f>
        <v>3251.5</v>
      </c>
      <c r="P12" s="5" t="s">
        <v>5</v>
      </c>
      <c r="Q12" s="6">
        <v>28</v>
      </c>
      <c r="R12" s="6">
        <v>1258</v>
      </c>
      <c r="S12" s="6">
        <v>2115</v>
      </c>
    </row>
    <row r="13" spans="1:19" ht="15.75">
      <c r="A13" s="11" t="s">
        <v>11</v>
      </c>
      <c r="B13" s="11"/>
      <c r="C13" s="11"/>
      <c r="D13" s="11"/>
      <c r="E13" s="4"/>
      <c r="F13" s="11" t="s">
        <v>12</v>
      </c>
      <c r="G13" s="11"/>
      <c r="H13" s="11"/>
      <c r="I13" s="11"/>
      <c r="K13" s="5">
        <v>1200</v>
      </c>
      <c r="L13" s="3">
        <v>8321</v>
      </c>
      <c r="M13" s="3">
        <v>22327</v>
      </c>
      <c r="N13" s="3">
        <v>12749</v>
      </c>
    </row>
    <row r="14" spans="1:19" ht="15.75">
      <c r="A14" s="5"/>
      <c r="B14" s="5" t="s">
        <v>0</v>
      </c>
      <c r="C14" s="5" t="s">
        <v>1</v>
      </c>
      <c r="D14" s="5" t="s">
        <v>2</v>
      </c>
      <c r="E14" s="4"/>
      <c r="F14" s="5"/>
      <c r="G14" s="5" t="s">
        <v>0</v>
      </c>
      <c r="H14" s="5" t="s">
        <v>1</v>
      </c>
      <c r="I14" s="5" t="s">
        <v>2</v>
      </c>
      <c r="K14" s="10"/>
    </row>
    <row r="15" spans="1:19" ht="15.75">
      <c r="A15" s="5" t="s">
        <v>3</v>
      </c>
      <c r="B15" s="6">
        <v>33</v>
      </c>
      <c r="C15" s="6">
        <v>2703</v>
      </c>
      <c r="D15" s="6">
        <v>4878</v>
      </c>
      <c r="E15" s="4"/>
      <c r="F15" s="5" t="s">
        <v>3</v>
      </c>
      <c r="G15" s="6">
        <v>66</v>
      </c>
      <c r="H15" s="6">
        <v>5559</v>
      </c>
      <c r="I15" s="6">
        <v>9754</v>
      </c>
      <c r="K15" s="2" t="s">
        <v>18</v>
      </c>
      <c r="L15" s="2" t="s">
        <v>14</v>
      </c>
      <c r="M15" s="2" t="s">
        <v>15</v>
      </c>
      <c r="N15" s="2" t="s">
        <v>16</v>
      </c>
    </row>
    <row r="16" spans="1:19" ht="15.75">
      <c r="A16" s="5" t="s">
        <v>4</v>
      </c>
      <c r="B16" s="6">
        <v>28</v>
      </c>
      <c r="C16" s="6">
        <v>7557</v>
      </c>
      <c r="D16" s="6">
        <v>13446</v>
      </c>
      <c r="E16" s="4"/>
      <c r="F16" s="5" t="s">
        <v>4</v>
      </c>
      <c r="G16" s="6">
        <v>49</v>
      </c>
      <c r="H16" s="6">
        <v>15346</v>
      </c>
      <c r="I16" s="6">
        <v>26897</v>
      </c>
      <c r="K16" s="12">
        <v>80</v>
      </c>
      <c r="L16">
        <f>1329/20</f>
        <v>66.45</v>
      </c>
      <c r="M16">
        <f>3554/20</f>
        <v>177.7</v>
      </c>
      <c r="N16">
        <f>2115/20</f>
        <v>105.75</v>
      </c>
    </row>
    <row r="17" spans="1:14" ht="15.75">
      <c r="A17" s="5" t="s">
        <v>5</v>
      </c>
      <c r="B17" s="6">
        <v>16</v>
      </c>
      <c r="C17" s="6">
        <v>4389</v>
      </c>
      <c r="D17" s="6">
        <v>7349</v>
      </c>
      <c r="E17" s="4"/>
      <c r="F17" s="5" t="s">
        <v>5</v>
      </c>
      <c r="G17" s="6">
        <v>38</v>
      </c>
      <c r="H17" s="6">
        <v>8981</v>
      </c>
      <c r="I17" s="6">
        <v>14885</v>
      </c>
      <c r="K17" s="7">
        <v>200</v>
      </c>
      <c r="L17" s="3">
        <f>1219/3</f>
        <v>406.33333333333331</v>
      </c>
      <c r="M17" s="3">
        <f>3356/3</f>
        <v>1118.6666666666667</v>
      </c>
      <c r="N17" s="3">
        <f>1862/3</f>
        <v>620.66666666666663</v>
      </c>
    </row>
    <row r="18" spans="1:14" ht="15.75">
      <c r="A18" s="4"/>
      <c r="B18" s="4"/>
      <c r="C18" s="4"/>
      <c r="D18" s="4"/>
      <c r="E18" s="4"/>
      <c r="F18" s="4"/>
      <c r="G18" s="4"/>
      <c r="H18" s="4"/>
      <c r="I18" s="4"/>
      <c r="K18" s="7">
        <v>400</v>
      </c>
      <c r="L18" s="3">
        <f>3251/2</f>
        <v>1625.5</v>
      </c>
      <c r="M18" s="3">
        <f>8964/2</f>
        <v>4482</v>
      </c>
      <c r="N18" s="3">
        <f>4916/2</f>
        <v>2458</v>
      </c>
    </row>
    <row r="19" spans="1:14" ht="15.75">
      <c r="A19" s="11" t="s">
        <v>9</v>
      </c>
      <c r="B19" s="11"/>
      <c r="C19" s="11"/>
      <c r="D19" s="11"/>
      <c r="E19" s="4"/>
      <c r="F19" s="11" t="s">
        <v>13</v>
      </c>
      <c r="G19" s="11"/>
      <c r="H19" s="11"/>
      <c r="I19" s="11"/>
      <c r="K19" s="5">
        <v>600</v>
      </c>
      <c r="L19" s="3">
        <f>7311/2</f>
        <v>3655.5</v>
      </c>
      <c r="M19" s="3">
        <f>20190/2</f>
        <v>10095</v>
      </c>
      <c r="N19" s="3">
        <f>11035/2</f>
        <v>5517.5</v>
      </c>
    </row>
    <row r="20" spans="1:14" ht="15.75">
      <c r="A20" s="5"/>
      <c r="B20" s="5" t="s">
        <v>0</v>
      </c>
      <c r="C20" s="5" t="s">
        <v>1</v>
      </c>
      <c r="D20" s="5" t="s">
        <v>2</v>
      </c>
      <c r="E20" s="4"/>
      <c r="F20" s="5"/>
      <c r="G20" s="5" t="s">
        <v>0</v>
      </c>
      <c r="H20" s="5" t="s">
        <v>1</v>
      </c>
      <c r="I20" s="5" t="s">
        <v>2</v>
      </c>
      <c r="K20" s="5">
        <v>1200</v>
      </c>
      <c r="L20" s="3">
        <v>14599</v>
      </c>
      <c r="M20" s="3">
        <v>40403</v>
      </c>
      <c r="N20" s="3">
        <v>22075</v>
      </c>
    </row>
    <row r="21" spans="1:14" ht="15.75">
      <c r="A21" s="5" t="s">
        <v>3</v>
      </c>
      <c r="B21" s="6">
        <v>33</v>
      </c>
      <c r="C21" s="6">
        <v>8321</v>
      </c>
      <c r="D21" s="6">
        <v>14599</v>
      </c>
      <c r="E21" s="4"/>
      <c r="F21" s="5" t="s">
        <v>3</v>
      </c>
      <c r="G21" s="6">
        <v>39</v>
      </c>
      <c r="H21" s="6">
        <v>1411</v>
      </c>
      <c r="I21" s="6">
        <v>2444</v>
      </c>
    </row>
    <row r="22" spans="1:14" ht="15.75">
      <c r="A22" s="5" t="s">
        <v>4</v>
      </c>
      <c r="B22" s="6">
        <v>22</v>
      </c>
      <c r="C22" s="6">
        <v>22327</v>
      </c>
      <c r="D22" s="6">
        <v>40403</v>
      </c>
      <c r="E22" s="4"/>
      <c r="F22" s="5" t="s">
        <v>4</v>
      </c>
      <c r="G22" s="6">
        <v>28</v>
      </c>
      <c r="H22" s="6">
        <v>3707</v>
      </c>
      <c r="I22" s="6">
        <v>6712</v>
      </c>
    </row>
    <row r="23" spans="1:14" ht="15.75">
      <c r="A23" s="5" t="s">
        <v>5</v>
      </c>
      <c r="B23" s="6">
        <v>17</v>
      </c>
      <c r="C23" s="6">
        <v>12749</v>
      </c>
      <c r="D23" s="6">
        <v>22075</v>
      </c>
      <c r="E23" s="4"/>
      <c r="F23" s="5" t="s">
        <v>5</v>
      </c>
      <c r="G23" s="6">
        <v>16</v>
      </c>
      <c r="H23" s="6">
        <v>2224</v>
      </c>
      <c r="I23" s="6">
        <v>3686</v>
      </c>
    </row>
  </sheetData>
  <sortState ref="K10:N13">
    <sortCondition ref="K2"/>
  </sortState>
  <mergeCells count="10">
    <mergeCell ref="P1:S1"/>
    <mergeCell ref="P8:S8"/>
    <mergeCell ref="A19:D19"/>
    <mergeCell ref="F19:I19"/>
    <mergeCell ref="A1:D1"/>
    <mergeCell ref="F1:I1"/>
    <mergeCell ref="A7:D7"/>
    <mergeCell ref="F7:I7"/>
    <mergeCell ref="A13:D13"/>
    <mergeCell ref="F13:I13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2011-05-14T15:51:25Z</dcterms:modified>
</cp:coreProperties>
</file>