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ITMO\FAMLINN\docs\"/>
    </mc:Choice>
  </mc:AlternateContent>
  <xr:revisionPtr revIDLastSave="0" documentId="13_ncr:1_{98785564-A870-412A-A7BE-03D500E8332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D12" i="3"/>
  <c r="E12" i="3"/>
  <c r="F12" i="3"/>
  <c r="J12" i="3"/>
  <c r="K12" i="3"/>
  <c r="L12" i="3"/>
  <c r="L11" i="3"/>
  <c r="K11" i="3"/>
  <c r="J11" i="3"/>
  <c r="F11" i="3"/>
  <c r="E11" i="3"/>
  <c r="D11" i="3"/>
  <c r="E56" i="1"/>
  <c r="F56" i="1"/>
  <c r="G56" i="1"/>
  <c r="E57" i="1"/>
  <c r="F57" i="1"/>
  <c r="G57" i="1"/>
  <c r="E58" i="1"/>
  <c r="F58" i="1"/>
  <c r="G58" i="1"/>
  <c r="D58" i="1"/>
  <c r="D57" i="1"/>
  <c r="D56" i="1"/>
  <c r="E55" i="1"/>
  <c r="F55" i="1"/>
  <c r="G55" i="1"/>
  <c r="E6" i="2"/>
  <c r="D6" i="2"/>
  <c r="F6" i="2"/>
  <c r="C6" i="2"/>
  <c r="E36" i="1"/>
  <c r="F36" i="1"/>
  <c r="G36" i="1"/>
  <c r="E37" i="1"/>
  <c r="F37" i="1"/>
  <c r="G37" i="1"/>
  <c r="D37" i="1"/>
  <c r="D36" i="1"/>
  <c r="E23" i="1"/>
  <c r="F23" i="1"/>
  <c r="G23" i="1"/>
  <c r="E24" i="1"/>
  <c r="F24" i="1"/>
  <c r="G24" i="1"/>
  <c r="D24" i="1"/>
  <c r="D23" i="1"/>
  <c r="E11" i="1"/>
  <c r="F11" i="1"/>
  <c r="G11" i="1"/>
  <c r="E12" i="1"/>
  <c r="F12" i="1"/>
  <c r="G12" i="1"/>
  <c r="D12" i="1"/>
  <c r="D11" i="1"/>
  <c r="E48" i="1"/>
  <c r="F48" i="1"/>
  <c r="G48" i="1"/>
  <c r="E49" i="1"/>
  <c r="F49" i="1"/>
  <c r="G49" i="1"/>
  <c r="D49" i="1"/>
  <c r="D48" i="1"/>
</calcChain>
</file>

<file path=xl/sharedStrings.xml><?xml version="1.0" encoding="utf-8"?>
<sst xmlns="http://schemas.openxmlformats.org/spreadsheetml/2006/main" count="118" uniqueCount="69">
  <si>
    <t>№</t>
  </si>
  <si>
    <t>LeNet</t>
  </si>
  <si>
    <t>ResNet</t>
  </si>
  <si>
    <t>VGG19</t>
  </si>
  <si>
    <t>Преобразование</t>
  </si>
  <si>
    <t>Сохранение</t>
  </si>
  <si>
    <t>Вычисление FAMLINN</t>
  </si>
  <si>
    <t>Вычисление LeNet</t>
  </si>
  <si>
    <t>Вычисление ResNet</t>
  </si>
  <si>
    <t>UNet</t>
  </si>
  <si>
    <t>Вычисление UNet</t>
  </si>
  <si>
    <t>Вычисление VGG19</t>
  </si>
  <si>
    <t>AVG</t>
  </si>
  <si>
    <t>STD</t>
  </si>
  <si>
    <t>28 +- 33</t>
  </si>
  <si>
    <t>Итого(millis)</t>
  </si>
  <si>
    <t>73 +- 26</t>
  </si>
  <si>
    <t>9 +- 1</t>
  </si>
  <si>
    <t>0.5 +- 0.5</t>
  </si>
  <si>
    <t>368 +- 10</t>
  </si>
  <si>
    <t>1413 +- 87</t>
  </si>
  <si>
    <t>3570 +- 559</t>
  </si>
  <si>
    <t>412 +- 87</t>
  </si>
  <si>
    <t>301 +- 22</t>
  </si>
  <si>
    <t>6-53 +- 513</t>
  </si>
  <si>
    <t>461 +- 58</t>
  </si>
  <si>
    <t>289 +- 31</t>
  </si>
  <si>
    <t>262 +- 29</t>
  </si>
  <si>
    <t>79 +- 5</t>
  </si>
  <si>
    <t>1063 +- 73</t>
  </si>
  <si>
    <t>282 +- 26</t>
  </si>
  <si>
    <t>PyTorch</t>
  </si>
  <si>
    <t>FAMLINN</t>
  </si>
  <si>
    <t>Ratio</t>
  </si>
  <si>
    <t>Load</t>
  </si>
  <si>
    <t>Save</t>
  </si>
  <si>
    <t>Calc</t>
  </si>
  <si>
    <t>ONNX Unet</t>
  </si>
  <si>
    <t>ONNX ResNet</t>
  </si>
  <si>
    <t>Загрузка</t>
  </si>
  <si>
    <t>Исплолнение</t>
  </si>
  <si>
    <t>Unet</t>
  </si>
  <si>
    <r>
      <t xml:space="preserve">1270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 xml:space="preserve"> 80</t>
    </r>
  </si>
  <si>
    <t>120 ± 12</t>
  </si>
  <si>
    <t>280 ± 20</t>
  </si>
  <si>
    <t>10000 ± 560</t>
  </si>
  <si>
    <t>780 ± 200</t>
  </si>
  <si>
    <t>62 ± 12</t>
  </si>
  <si>
    <t>ONNX сравнение (миллисекунды)</t>
  </si>
  <si>
    <t>Соотношение занимаемой памяти (байт)</t>
  </si>
  <si>
    <t>Вычисление сети</t>
  </si>
  <si>
    <t>Вычисление оригинала</t>
  </si>
  <si>
    <t>Замеры времени исполнения основных действий (миллисекунды)</t>
  </si>
  <si>
    <t>28 ± 50</t>
  </si>
  <si>
    <t>280 ± 25</t>
  </si>
  <si>
    <t>300 ± 20</t>
  </si>
  <si>
    <t>370 ± 10</t>
  </si>
  <si>
    <t>1400 ± 100</t>
  </si>
  <si>
    <t>6000 ± 500</t>
  </si>
  <si>
    <t>1100 ± 100</t>
  </si>
  <si>
    <t>75 ± 25</t>
  </si>
  <si>
    <t>10 ± 1</t>
  </si>
  <si>
    <t>1 ± 1</t>
  </si>
  <si>
    <t>270 ± 30</t>
  </si>
  <si>
    <t>290 ± 30</t>
  </si>
  <si>
    <t>410 ± 90</t>
  </si>
  <si>
    <t>80 ± 5</t>
  </si>
  <si>
    <t>460 ± 60</t>
  </si>
  <si>
    <t>3500 ±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</si>
</sst>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\ [$₽-419]_-;\-* #,##0.00\ [$₽-419]_-;_-* &quot;-&quot;??\ [$₽-419]_-;_-@_-"/>
    <numFmt numFmtId="165" formatCode="0_);\(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10" fontId="0" fillId="0" borderId="1" xfId="0" applyNumberFormat="1" applyBorder="1"/>
    <xf numFmtId="2" fontId="0" fillId="0" borderId="1" xfId="0" applyNumberFormat="1" applyFill="1" applyBorder="1"/>
    <xf numFmtId="164" fontId="0" fillId="0" borderId="1" xfId="0" applyNumberFormat="1" applyBorder="1"/>
    <xf numFmtId="164" fontId="0" fillId="0" borderId="1" xfId="1" applyNumberFormat="1" applyFont="1" applyBorder="1"/>
    <xf numFmtId="165" fontId="0" fillId="0" borderId="1" xfId="0" applyNumberFormat="1" applyBorder="1" applyAlignment="1">
      <alignment horizontal="left"/>
    </xf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66"/>
  <sheetViews>
    <sheetView tabSelected="1" topLeftCell="A55" workbookViewId="0">
      <selection activeCell="C61" sqref="C61:G66"/>
    </sheetView>
  </sheetViews>
  <sheetFormatPr defaultRowHeight="14.5" x14ac:dyDescent="0.35"/>
  <cols>
    <col min="3" max="3" width="11.36328125" customWidth="1"/>
    <col min="4" max="4" width="20.90625" customWidth="1"/>
    <col min="5" max="5" width="15.90625" customWidth="1"/>
    <col min="6" max="6" width="11.81640625" customWidth="1"/>
    <col min="7" max="7" width="20.6328125" customWidth="1"/>
    <col min="10" max="10" width="8.81640625" customWidth="1"/>
  </cols>
  <sheetData>
    <row r="3" spans="3:13" x14ac:dyDescent="0.35">
      <c r="C3" s="13" t="s">
        <v>1</v>
      </c>
      <c r="D3" s="13"/>
      <c r="E3" s="13"/>
      <c r="F3" s="13"/>
      <c r="G3" s="13"/>
      <c r="J3" s="2"/>
      <c r="K3" s="2"/>
      <c r="L3" s="2"/>
      <c r="M3" s="2"/>
    </row>
    <row r="4" spans="3:13" x14ac:dyDescent="0.35">
      <c r="C4" s="2" t="s">
        <v>0</v>
      </c>
      <c r="D4" s="2" t="s">
        <v>7</v>
      </c>
      <c r="E4" s="2" t="s">
        <v>4</v>
      </c>
      <c r="F4" s="2" t="s">
        <v>5</v>
      </c>
      <c r="G4" s="2" t="s">
        <v>6</v>
      </c>
    </row>
    <row r="5" spans="3:13" x14ac:dyDescent="0.35">
      <c r="C5" s="2">
        <v>1</v>
      </c>
      <c r="D5" s="2">
        <v>75</v>
      </c>
      <c r="E5" s="2">
        <v>114</v>
      </c>
      <c r="F5" s="2">
        <v>10</v>
      </c>
      <c r="G5" s="2">
        <v>0</v>
      </c>
    </row>
    <row r="6" spans="3:13" x14ac:dyDescent="0.35">
      <c r="C6" s="2">
        <v>2</v>
      </c>
      <c r="D6" s="2">
        <v>66</v>
      </c>
      <c r="E6" s="2">
        <v>98</v>
      </c>
      <c r="F6" s="2">
        <v>9</v>
      </c>
      <c r="G6" s="2">
        <v>1</v>
      </c>
    </row>
    <row r="7" spans="3:13" x14ac:dyDescent="0.35">
      <c r="C7" s="2">
        <v>3</v>
      </c>
      <c r="D7" s="2">
        <v>5</v>
      </c>
      <c r="E7" s="2">
        <v>56</v>
      </c>
      <c r="F7" s="2">
        <v>9</v>
      </c>
      <c r="G7" s="2">
        <v>0</v>
      </c>
    </row>
    <row r="8" spans="3:13" x14ac:dyDescent="0.35">
      <c r="C8" s="2">
        <v>4</v>
      </c>
      <c r="D8" s="2">
        <v>12</v>
      </c>
      <c r="E8" s="2">
        <v>56</v>
      </c>
      <c r="F8" s="2">
        <v>7</v>
      </c>
      <c r="G8" s="2">
        <v>0</v>
      </c>
    </row>
    <row r="9" spans="3:13" x14ac:dyDescent="0.35">
      <c r="C9" s="2">
        <v>5</v>
      </c>
      <c r="D9" s="2">
        <v>6</v>
      </c>
      <c r="E9" s="2">
        <v>56</v>
      </c>
      <c r="F9" s="2">
        <v>10</v>
      </c>
      <c r="G9" s="2">
        <v>1</v>
      </c>
    </row>
    <row r="10" spans="3:13" x14ac:dyDescent="0.35">
      <c r="C10" s="2">
        <v>6</v>
      </c>
      <c r="D10" s="2">
        <v>5</v>
      </c>
      <c r="E10" s="2">
        <v>57</v>
      </c>
      <c r="F10" s="2">
        <v>10</v>
      </c>
      <c r="G10" s="2">
        <v>1</v>
      </c>
    </row>
    <row r="11" spans="3:13" x14ac:dyDescent="0.35">
      <c r="C11" s="2" t="s">
        <v>12</v>
      </c>
      <c r="D11" s="2">
        <f>AVERAGE(D5:D10)</f>
        <v>28.166666666666668</v>
      </c>
      <c r="E11" s="2">
        <f t="shared" ref="E11:G11" si="0">AVERAGE(E5:E10)</f>
        <v>72.833333333333329</v>
      </c>
      <c r="F11" s="2">
        <f t="shared" si="0"/>
        <v>9.1666666666666661</v>
      </c>
      <c r="G11" s="2">
        <f t="shared" si="0"/>
        <v>0.5</v>
      </c>
    </row>
    <row r="12" spans="3:13" x14ac:dyDescent="0.35">
      <c r="C12" s="2" t="s">
        <v>13</v>
      </c>
      <c r="D12" s="2">
        <f>STDEV(D5:D10)</f>
        <v>33.017672035845692</v>
      </c>
      <c r="E12" s="2">
        <f t="shared" ref="E12:G12" si="1">STDEV(E5:E10)</f>
        <v>26.18714697454968</v>
      </c>
      <c r="F12" s="2">
        <f t="shared" si="1"/>
        <v>1.1690451944500104</v>
      </c>
      <c r="G12" s="2">
        <f t="shared" si="1"/>
        <v>0.54772255750516607</v>
      </c>
    </row>
    <row r="13" spans="3:13" x14ac:dyDescent="0.35">
      <c r="C13" s="1" t="s">
        <v>15</v>
      </c>
      <c r="D13" s="1" t="s">
        <v>14</v>
      </c>
      <c r="E13" s="1" t="s">
        <v>16</v>
      </c>
      <c r="F13" s="1" t="s">
        <v>17</v>
      </c>
      <c r="G13" s="1" t="s">
        <v>18</v>
      </c>
    </row>
    <row r="15" spans="3:13" x14ac:dyDescent="0.35">
      <c r="C15" s="13" t="s">
        <v>9</v>
      </c>
      <c r="D15" s="13"/>
      <c r="E15" s="13"/>
      <c r="F15" s="13"/>
      <c r="G15" s="13"/>
    </row>
    <row r="16" spans="3:13" x14ac:dyDescent="0.35">
      <c r="C16" s="2" t="s">
        <v>0</v>
      </c>
      <c r="D16" s="2" t="s">
        <v>10</v>
      </c>
      <c r="E16" s="2" t="s">
        <v>4</v>
      </c>
      <c r="F16" s="2" t="s">
        <v>5</v>
      </c>
      <c r="G16" s="2" t="s">
        <v>6</v>
      </c>
    </row>
    <row r="17" spans="3:7" x14ac:dyDescent="0.35">
      <c r="C17" s="2">
        <v>1</v>
      </c>
      <c r="D17" s="2">
        <v>313</v>
      </c>
      <c r="E17" s="2">
        <v>1171</v>
      </c>
      <c r="F17" s="2">
        <v>89</v>
      </c>
      <c r="G17" s="2">
        <v>300</v>
      </c>
    </row>
    <row r="18" spans="3:7" x14ac:dyDescent="0.35">
      <c r="C18" s="2">
        <v>2</v>
      </c>
      <c r="D18" s="2">
        <v>294</v>
      </c>
      <c r="E18" s="2">
        <v>1067</v>
      </c>
      <c r="F18" s="2">
        <v>78</v>
      </c>
      <c r="G18" s="2">
        <v>282</v>
      </c>
    </row>
    <row r="19" spans="3:7" x14ac:dyDescent="0.35">
      <c r="C19" s="2">
        <v>3</v>
      </c>
      <c r="D19" s="2">
        <v>298</v>
      </c>
      <c r="E19" s="2">
        <v>994</v>
      </c>
      <c r="F19" s="2">
        <v>76</v>
      </c>
      <c r="G19" s="2">
        <v>248</v>
      </c>
    </row>
    <row r="20" spans="3:7" x14ac:dyDescent="0.35">
      <c r="C20" s="2">
        <v>4</v>
      </c>
      <c r="D20" s="2">
        <v>245</v>
      </c>
      <c r="E20" s="2">
        <v>1024</v>
      </c>
      <c r="F20" s="2">
        <v>75</v>
      </c>
      <c r="G20" s="2">
        <v>250</v>
      </c>
    </row>
    <row r="21" spans="3:7" x14ac:dyDescent="0.35">
      <c r="C21" s="2">
        <v>5</v>
      </c>
      <c r="D21" s="2">
        <v>259</v>
      </c>
      <c r="E21" s="2">
        <v>995</v>
      </c>
      <c r="F21" s="2">
        <v>77</v>
      </c>
      <c r="G21" s="2">
        <v>218</v>
      </c>
    </row>
    <row r="22" spans="3:7" x14ac:dyDescent="0.35">
      <c r="C22" s="2">
        <v>6</v>
      </c>
      <c r="D22" s="2">
        <v>285</v>
      </c>
      <c r="E22" s="2">
        <v>1128</v>
      </c>
      <c r="F22" s="2">
        <v>79</v>
      </c>
      <c r="G22" s="2">
        <v>272</v>
      </c>
    </row>
    <row r="23" spans="3:7" x14ac:dyDescent="0.35">
      <c r="C23" s="2" t="s">
        <v>12</v>
      </c>
      <c r="D23" s="2">
        <f>AVERAGE(D17:D22)</f>
        <v>282.33333333333331</v>
      </c>
      <c r="E23" s="2">
        <f t="shared" ref="E23:G23" si="2">AVERAGE(E17:E22)</f>
        <v>1063.1666666666667</v>
      </c>
      <c r="F23" s="2">
        <f t="shared" si="2"/>
        <v>79</v>
      </c>
      <c r="G23" s="2">
        <f t="shared" si="2"/>
        <v>261.66666666666669</v>
      </c>
    </row>
    <row r="24" spans="3:7" x14ac:dyDescent="0.35">
      <c r="C24" s="2" t="s">
        <v>13</v>
      </c>
      <c r="D24" s="2">
        <f>STDEV(D17:D22)</f>
        <v>25.562994086504549</v>
      </c>
      <c r="E24" s="2">
        <f t="shared" ref="E24:G24" si="3">STDEV(E17:E22)</f>
        <v>73.226816581541129</v>
      </c>
      <c r="F24" s="2">
        <f t="shared" si="3"/>
        <v>5.0990195135927845</v>
      </c>
      <c r="G24" s="2">
        <f t="shared" si="3"/>
        <v>29.049383240727554</v>
      </c>
    </row>
    <row r="25" spans="3:7" x14ac:dyDescent="0.35">
      <c r="C25" s="1" t="s">
        <v>15</v>
      </c>
      <c r="D25" s="1" t="s">
        <v>30</v>
      </c>
      <c r="E25" s="1" t="s">
        <v>29</v>
      </c>
      <c r="F25" s="1" t="s">
        <v>28</v>
      </c>
      <c r="G25" s="1" t="s">
        <v>27</v>
      </c>
    </row>
    <row r="28" spans="3:7" x14ac:dyDescent="0.35">
      <c r="C28" s="13" t="s">
        <v>2</v>
      </c>
      <c r="D28" s="13"/>
      <c r="E28" s="13"/>
      <c r="F28" s="13"/>
      <c r="G28" s="13"/>
    </row>
    <row r="29" spans="3:7" x14ac:dyDescent="0.35">
      <c r="C29" s="2" t="s">
        <v>0</v>
      </c>
      <c r="D29" s="2" t="s">
        <v>8</v>
      </c>
      <c r="E29" s="2" t="s">
        <v>4</v>
      </c>
      <c r="F29" s="2" t="s">
        <v>5</v>
      </c>
      <c r="G29" s="2" t="s">
        <v>6</v>
      </c>
    </row>
    <row r="30" spans="3:7" x14ac:dyDescent="0.35">
      <c r="C30" s="2">
        <v>1</v>
      </c>
      <c r="D30" s="2">
        <v>305</v>
      </c>
      <c r="E30" s="2">
        <v>5706</v>
      </c>
      <c r="F30" s="2">
        <v>508</v>
      </c>
      <c r="G30" s="2">
        <v>308</v>
      </c>
    </row>
    <row r="31" spans="3:7" x14ac:dyDescent="0.35">
      <c r="C31" s="2">
        <v>2</v>
      </c>
      <c r="D31" s="2">
        <v>292</v>
      </c>
      <c r="E31" s="2">
        <v>5847</v>
      </c>
      <c r="F31" s="2">
        <v>408</v>
      </c>
      <c r="G31" s="2">
        <v>342</v>
      </c>
    </row>
    <row r="32" spans="3:7" x14ac:dyDescent="0.35">
      <c r="C32" s="2">
        <v>3</v>
      </c>
      <c r="D32" s="2">
        <v>330</v>
      </c>
      <c r="E32" s="2">
        <v>5452</v>
      </c>
      <c r="F32" s="2">
        <v>553</v>
      </c>
      <c r="G32" s="2">
        <v>271</v>
      </c>
    </row>
    <row r="33" spans="3:7" x14ac:dyDescent="0.35">
      <c r="C33" s="2">
        <v>4</v>
      </c>
      <c r="D33" s="2">
        <v>273</v>
      </c>
      <c r="E33" s="2">
        <v>6244</v>
      </c>
      <c r="F33" s="2">
        <v>425</v>
      </c>
      <c r="G33" s="2">
        <v>269</v>
      </c>
    </row>
    <row r="34" spans="3:7" x14ac:dyDescent="0.35">
      <c r="C34" s="2">
        <v>5</v>
      </c>
      <c r="D34" s="2">
        <v>322</v>
      </c>
      <c r="E34" s="2">
        <v>6915</v>
      </c>
      <c r="F34" s="2">
        <v>458</v>
      </c>
      <c r="G34" s="2">
        <v>258</v>
      </c>
    </row>
    <row r="35" spans="3:7" x14ac:dyDescent="0.35">
      <c r="C35" s="2">
        <v>6</v>
      </c>
      <c r="D35" s="2">
        <v>284</v>
      </c>
      <c r="E35" s="2">
        <v>6156</v>
      </c>
      <c r="F35" s="2">
        <v>414</v>
      </c>
      <c r="G35" s="2">
        <v>283</v>
      </c>
    </row>
    <row r="36" spans="3:7" x14ac:dyDescent="0.35">
      <c r="C36" s="2" t="s">
        <v>12</v>
      </c>
      <c r="D36" s="2">
        <f>AVERAGE(D30:D35)</f>
        <v>301</v>
      </c>
      <c r="E36" s="2">
        <f t="shared" ref="E36:G36" si="4">AVERAGE(E30:E35)</f>
        <v>6053.333333333333</v>
      </c>
      <c r="F36" s="2">
        <f t="shared" si="4"/>
        <v>461</v>
      </c>
      <c r="G36" s="2">
        <f t="shared" si="4"/>
        <v>288.5</v>
      </c>
    </row>
    <row r="37" spans="3:7" x14ac:dyDescent="0.35">
      <c r="C37" s="2" t="s">
        <v>13</v>
      </c>
      <c r="D37" s="2">
        <f>STDEV(D30:D35)</f>
        <v>22.144976857066254</v>
      </c>
      <c r="E37" s="2">
        <f t="shared" ref="E37:G37" si="5">STDEV(E30:E35)</f>
        <v>512.67520582398618</v>
      </c>
      <c r="F37" s="2">
        <f t="shared" si="5"/>
        <v>58.302658601473738</v>
      </c>
      <c r="G37" s="2">
        <f t="shared" si="5"/>
        <v>31.271392677653484</v>
      </c>
    </row>
    <row r="38" spans="3:7" x14ac:dyDescent="0.35">
      <c r="C38" s="1" t="s">
        <v>15</v>
      </c>
      <c r="D38" s="1" t="s">
        <v>23</v>
      </c>
      <c r="E38" s="1" t="s">
        <v>24</v>
      </c>
      <c r="F38" s="1" t="s">
        <v>25</v>
      </c>
      <c r="G38" s="1" t="s">
        <v>26</v>
      </c>
    </row>
    <row r="40" spans="3:7" x14ac:dyDescent="0.35">
      <c r="C40" s="13" t="s">
        <v>3</v>
      </c>
      <c r="D40" s="13"/>
      <c r="E40" s="13"/>
      <c r="F40" s="13"/>
      <c r="G40" s="13"/>
    </row>
    <row r="41" spans="3:7" x14ac:dyDescent="0.35">
      <c r="C41" s="2" t="s">
        <v>0</v>
      </c>
      <c r="D41" s="2" t="s">
        <v>11</v>
      </c>
      <c r="E41" s="2" t="s">
        <v>4</v>
      </c>
      <c r="F41" s="2" t="s">
        <v>5</v>
      </c>
      <c r="G41" s="2" t="s">
        <v>6</v>
      </c>
    </row>
    <row r="42" spans="3:7" x14ac:dyDescent="0.35">
      <c r="C42" s="2">
        <v>1</v>
      </c>
      <c r="D42" s="2">
        <v>366</v>
      </c>
      <c r="E42" s="2">
        <v>1485</v>
      </c>
      <c r="F42" s="2">
        <v>3967</v>
      </c>
      <c r="G42" s="2">
        <v>353</v>
      </c>
    </row>
    <row r="43" spans="3:7" x14ac:dyDescent="0.35">
      <c r="C43" s="2">
        <v>2</v>
      </c>
      <c r="D43" s="3">
        <v>362</v>
      </c>
      <c r="E43" s="2">
        <v>1538</v>
      </c>
      <c r="F43" s="2">
        <v>4427</v>
      </c>
      <c r="G43" s="2">
        <v>386</v>
      </c>
    </row>
    <row r="44" spans="3:7" x14ac:dyDescent="0.35">
      <c r="C44" s="2">
        <v>3</v>
      </c>
      <c r="D44" s="2">
        <v>375</v>
      </c>
      <c r="E44" s="2">
        <v>1356</v>
      </c>
      <c r="F44" s="2">
        <v>3155</v>
      </c>
      <c r="G44" s="2">
        <v>583</v>
      </c>
    </row>
    <row r="45" spans="3:7" x14ac:dyDescent="0.35">
      <c r="C45" s="2">
        <v>4</v>
      </c>
      <c r="D45" s="2">
        <v>364</v>
      </c>
      <c r="E45" s="2">
        <v>1392</v>
      </c>
      <c r="F45" s="2">
        <v>3092</v>
      </c>
      <c r="G45" s="2">
        <v>372</v>
      </c>
    </row>
    <row r="46" spans="3:7" x14ac:dyDescent="0.35">
      <c r="C46" s="2">
        <v>5</v>
      </c>
      <c r="D46" s="2">
        <v>384</v>
      </c>
      <c r="E46" s="2">
        <v>1407</v>
      </c>
      <c r="F46" s="2">
        <v>3070</v>
      </c>
      <c r="G46" s="2">
        <v>363</v>
      </c>
    </row>
    <row r="47" spans="3:7" x14ac:dyDescent="0.35">
      <c r="C47" s="2">
        <v>6</v>
      </c>
      <c r="D47" s="2">
        <v>356</v>
      </c>
      <c r="E47" s="2">
        <v>1298</v>
      </c>
      <c r="F47" s="2">
        <v>3711</v>
      </c>
      <c r="G47" s="2">
        <v>417</v>
      </c>
    </row>
    <row r="48" spans="3:7" x14ac:dyDescent="0.35">
      <c r="C48" s="2" t="s">
        <v>12</v>
      </c>
      <c r="D48" s="2">
        <f>AVERAGE(D42:D47)</f>
        <v>367.83333333333331</v>
      </c>
      <c r="E48" s="2">
        <f t="shared" ref="E48:G48" si="6">AVERAGE(E42:E47)</f>
        <v>1412.6666666666667</v>
      </c>
      <c r="F48" s="2">
        <f t="shared" si="6"/>
        <v>3570.3333333333335</v>
      </c>
      <c r="G48" s="2">
        <f t="shared" si="6"/>
        <v>412.33333333333331</v>
      </c>
    </row>
    <row r="49" spans="3:7" x14ac:dyDescent="0.35">
      <c r="C49" s="2" t="s">
        <v>13</v>
      </c>
      <c r="D49" s="2">
        <f>STDEV(D42:D47)</f>
        <v>10.048217088949993</v>
      </c>
      <c r="E49" s="2">
        <f t="shared" ref="E49:G49" si="7">STDEV(E42:E47)</f>
        <v>86.901476780700719</v>
      </c>
      <c r="F49" s="2">
        <f t="shared" si="7"/>
        <v>559.04334954157684</v>
      </c>
      <c r="G49" s="2">
        <f t="shared" si="7"/>
        <v>86.513968043701908</v>
      </c>
    </row>
    <row r="50" spans="3:7" x14ac:dyDescent="0.35">
      <c r="C50" s="1" t="s">
        <v>15</v>
      </c>
      <c r="D50" s="1" t="s">
        <v>19</v>
      </c>
      <c r="E50" s="1" t="s">
        <v>20</v>
      </c>
      <c r="F50" s="1" t="s">
        <v>21</v>
      </c>
      <c r="G50" s="1" t="s">
        <v>22</v>
      </c>
    </row>
    <row r="53" spans="3:7" x14ac:dyDescent="0.35">
      <c r="C53" s="12" t="s">
        <v>52</v>
      </c>
      <c r="D53" s="12"/>
      <c r="E53" s="12"/>
      <c r="F53" s="12"/>
      <c r="G53" s="12"/>
    </row>
    <row r="54" spans="3:7" x14ac:dyDescent="0.35">
      <c r="C54" s="1"/>
      <c r="D54" s="2" t="s">
        <v>51</v>
      </c>
      <c r="E54" s="2" t="s">
        <v>4</v>
      </c>
      <c r="F54" s="2" t="s">
        <v>5</v>
      </c>
      <c r="G54" s="2" t="s">
        <v>6</v>
      </c>
    </row>
    <row r="55" spans="3:7" x14ac:dyDescent="0.35">
      <c r="C55" s="5" t="s">
        <v>1</v>
      </c>
      <c r="D55" s="11">
        <f>D11</f>
        <v>28.166666666666668</v>
      </c>
      <c r="E55" s="11">
        <f t="shared" ref="E55:G55" si="8">E11</f>
        <v>72.833333333333329</v>
      </c>
      <c r="F55" s="11">
        <f t="shared" si="8"/>
        <v>9.1666666666666661</v>
      </c>
      <c r="G55" s="11">
        <f t="shared" si="8"/>
        <v>0.5</v>
      </c>
    </row>
    <row r="56" spans="3:7" x14ac:dyDescent="0.35">
      <c r="C56" s="1" t="s">
        <v>9</v>
      </c>
      <c r="D56" s="11">
        <f>D23</f>
        <v>282.33333333333331</v>
      </c>
      <c r="E56" s="11">
        <f t="shared" ref="E56:G56" si="9">E23</f>
        <v>1063.1666666666667</v>
      </c>
      <c r="F56" s="11">
        <f t="shared" si="9"/>
        <v>79</v>
      </c>
      <c r="G56" s="11">
        <f t="shared" si="9"/>
        <v>261.66666666666669</v>
      </c>
    </row>
    <row r="57" spans="3:7" x14ac:dyDescent="0.35">
      <c r="C57" s="1" t="s">
        <v>2</v>
      </c>
      <c r="D57" s="11">
        <f>D36</f>
        <v>301</v>
      </c>
      <c r="E57" s="11">
        <f t="shared" ref="E57:G57" si="10">E36</f>
        <v>6053.333333333333</v>
      </c>
      <c r="F57" s="11">
        <f t="shared" si="10"/>
        <v>461</v>
      </c>
      <c r="G57" s="11">
        <f t="shared" si="10"/>
        <v>288.5</v>
      </c>
    </row>
    <row r="58" spans="3:7" x14ac:dyDescent="0.35">
      <c r="C58" s="1" t="s">
        <v>3</v>
      </c>
      <c r="D58" s="11">
        <f>D48</f>
        <v>367.83333333333331</v>
      </c>
      <c r="E58" s="11">
        <f t="shared" ref="E58:G58" si="11">E48</f>
        <v>1412.6666666666667</v>
      </c>
      <c r="F58" s="11">
        <f t="shared" si="11"/>
        <v>3570.3333333333335</v>
      </c>
      <c r="G58" s="11">
        <f t="shared" si="11"/>
        <v>412.33333333333331</v>
      </c>
    </row>
    <row r="61" spans="3:7" x14ac:dyDescent="0.35">
      <c r="C61" s="12" t="s">
        <v>52</v>
      </c>
      <c r="D61" s="12"/>
      <c r="E61" s="12"/>
      <c r="F61" s="12"/>
      <c r="G61" s="12"/>
    </row>
    <row r="62" spans="3:7" x14ac:dyDescent="0.35">
      <c r="C62" s="1"/>
      <c r="D62" s="2" t="s">
        <v>50</v>
      </c>
      <c r="E62" s="2" t="s">
        <v>4</v>
      </c>
      <c r="F62" s="2" t="s">
        <v>5</v>
      </c>
      <c r="G62" s="2" t="s">
        <v>6</v>
      </c>
    </row>
    <row r="63" spans="3:7" x14ac:dyDescent="0.35">
      <c r="C63" s="5" t="s">
        <v>1</v>
      </c>
      <c r="D63" t="s">
        <v>53</v>
      </c>
      <c r="E63" s="11" t="s">
        <v>60</v>
      </c>
      <c r="F63" s="11" t="s">
        <v>61</v>
      </c>
      <c r="G63" s="11" t="s">
        <v>62</v>
      </c>
    </row>
    <row r="64" spans="3:7" x14ac:dyDescent="0.35">
      <c r="C64" s="1" t="s">
        <v>9</v>
      </c>
      <c r="D64" s="11" t="s">
        <v>54</v>
      </c>
      <c r="E64" s="11" t="s">
        <v>59</v>
      </c>
      <c r="F64" s="11" t="s">
        <v>66</v>
      </c>
      <c r="G64" s="11" t="s">
        <v>63</v>
      </c>
    </row>
    <row r="65" spans="3:7" x14ac:dyDescent="0.35">
      <c r="C65" s="1" t="s">
        <v>2</v>
      </c>
      <c r="D65" s="11" t="s">
        <v>55</v>
      </c>
      <c r="E65" s="11" t="s">
        <v>58</v>
      </c>
      <c r="F65" s="11" t="s">
        <v>67</v>
      </c>
      <c r="G65" s="11" t="s">
        <v>64</v>
      </c>
    </row>
    <row r="66" spans="3:7" x14ac:dyDescent="0.35">
      <c r="C66" s="1" t="s">
        <v>3</v>
      </c>
      <c r="D66" s="11" t="s">
        <v>56</v>
      </c>
      <c r="E66" s="11" t="s">
        <v>57</v>
      </c>
      <c r="F66" s="11" t="s">
        <v>68</v>
      </c>
      <c r="G66" s="11" t="s">
        <v>65</v>
      </c>
    </row>
  </sheetData>
  <mergeCells count="6">
    <mergeCell ref="C61:G61"/>
    <mergeCell ref="C40:G40"/>
    <mergeCell ref="C28:G28"/>
    <mergeCell ref="C15:G15"/>
    <mergeCell ref="C3:G3"/>
    <mergeCell ref="C53:G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443F-7303-4D45-825A-633F2FD3F512}">
  <dimension ref="C1:Q12"/>
  <sheetViews>
    <sheetView workbookViewId="0">
      <selection activeCell="N1" sqref="N1:Q4"/>
    </sheetView>
  </sheetViews>
  <sheetFormatPr defaultRowHeight="14.5" x14ac:dyDescent="0.35"/>
  <cols>
    <col min="15" max="15" width="11.7265625" customWidth="1"/>
    <col min="16" max="16" width="8.81640625" customWidth="1"/>
    <col min="17" max="17" width="13.90625" customWidth="1"/>
  </cols>
  <sheetData>
    <row r="1" spans="3:17" x14ac:dyDescent="0.35">
      <c r="N1" s="12" t="s">
        <v>48</v>
      </c>
      <c r="O1" s="12"/>
      <c r="P1" s="12"/>
      <c r="Q1" s="12"/>
    </row>
    <row r="2" spans="3:17" x14ac:dyDescent="0.35">
      <c r="C2" s="12" t="s">
        <v>37</v>
      </c>
      <c r="D2" s="12"/>
      <c r="E2" s="12"/>
      <c r="F2" s="12"/>
      <c r="I2" s="12" t="s">
        <v>38</v>
      </c>
      <c r="J2" s="12"/>
      <c r="K2" s="12"/>
      <c r="L2" s="12"/>
      <c r="N2" s="6"/>
      <c r="O2" s="6" t="s">
        <v>5</v>
      </c>
      <c r="P2" s="6" t="s">
        <v>39</v>
      </c>
      <c r="Q2" s="6" t="s">
        <v>40</v>
      </c>
    </row>
    <row r="3" spans="3:17" x14ac:dyDescent="0.35">
      <c r="C3" s="1"/>
      <c r="D3" s="1" t="s">
        <v>35</v>
      </c>
      <c r="E3" s="1" t="s">
        <v>34</v>
      </c>
      <c r="F3" s="1" t="s">
        <v>36</v>
      </c>
      <c r="I3" s="1"/>
      <c r="J3" s="1" t="s">
        <v>35</v>
      </c>
      <c r="K3" s="1" t="s">
        <v>34</v>
      </c>
      <c r="L3" s="1" t="s">
        <v>36</v>
      </c>
      <c r="N3" s="6" t="s">
        <v>2</v>
      </c>
      <c r="O3" s="6" t="s">
        <v>45</v>
      </c>
      <c r="P3" s="6" t="s">
        <v>46</v>
      </c>
      <c r="Q3" s="6" t="s">
        <v>47</v>
      </c>
    </row>
    <row r="4" spans="3:17" x14ac:dyDescent="0.35">
      <c r="C4" s="1">
        <v>1</v>
      </c>
      <c r="D4" s="2">
        <v>1182</v>
      </c>
      <c r="E4" s="2">
        <v>276</v>
      </c>
      <c r="F4" s="2">
        <v>112</v>
      </c>
      <c r="I4" s="1">
        <v>1</v>
      </c>
      <c r="J4" s="2">
        <v>9580</v>
      </c>
      <c r="K4" s="2">
        <v>595</v>
      </c>
      <c r="L4" s="2">
        <v>54</v>
      </c>
      <c r="N4" s="6" t="s">
        <v>41</v>
      </c>
      <c r="O4" s="7" t="s">
        <v>42</v>
      </c>
      <c r="P4" s="6" t="s">
        <v>44</v>
      </c>
      <c r="Q4" s="6" t="s">
        <v>43</v>
      </c>
    </row>
    <row r="5" spans="3:17" x14ac:dyDescent="0.35">
      <c r="C5" s="1">
        <v>2</v>
      </c>
      <c r="D5" s="2">
        <v>1241</v>
      </c>
      <c r="E5" s="2">
        <v>267</v>
      </c>
      <c r="F5" s="2">
        <v>104</v>
      </c>
      <c r="I5" s="1">
        <v>2</v>
      </c>
      <c r="J5" s="2">
        <v>10672</v>
      </c>
      <c r="K5" s="2">
        <v>792</v>
      </c>
      <c r="L5" s="2">
        <v>73</v>
      </c>
    </row>
    <row r="6" spans="3:17" x14ac:dyDescent="0.35">
      <c r="C6" s="1">
        <v>3</v>
      </c>
      <c r="D6" s="2">
        <v>1419</v>
      </c>
      <c r="E6" s="2">
        <v>280</v>
      </c>
      <c r="F6" s="2">
        <v>129</v>
      </c>
      <c r="I6" s="1">
        <v>3</v>
      </c>
      <c r="J6" s="2">
        <v>10731</v>
      </c>
      <c r="K6" s="2">
        <v>862</v>
      </c>
      <c r="L6" s="2">
        <v>60</v>
      </c>
    </row>
    <row r="7" spans="3:17" x14ac:dyDescent="0.35">
      <c r="C7" s="1">
        <v>4</v>
      </c>
      <c r="D7" s="2">
        <v>1207</v>
      </c>
      <c r="E7" s="2">
        <v>290</v>
      </c>
      <c r="F7" s="2">
        <v>110</v>
      </c>
      <c r="I7" s="1">
        <v>4</v>
      </c>
      <c r="J7" s="2">
        <v>9013</v>
      </c>
      <c r="K7" s="2">
        <v>1252</v>
      </c>
      <c r="L7" s="2">
        <v>70</v>
      </c>
    </row>
    <row r="8" spans="3:17" x14ac:dyDescent="0.35">
      <c r="C8" s="1">
        <v>5</v>
      </c>
      <c r="D8" s="2">
        <v>1342</v>
      </c>
      <c r="E8" s="2">
        <v>314</v>
      </c>
      <c r="F8" s="2">
        <v>135</v>
      </c>
      <c r="I8" s="1">
        <v>5</v>
      </c>
      <c r="J8" s="2">
        <v>10150</v>
      </c>
      <c r="K8" s="2">
        <v>660</v>
      </c>
      <c r="L8" s="2">
        <v>82</v>
      </c>
    </row>
    <row r="9" spans="3:17" x14ac:dyDescent="0.35">
      <c r="C9" s="1">
        <v>6</v>
      </c>
      <c r="D9" s="2">
        <v>1218</v>
      </c>
      <c r="E9" s="2">
        <v>253</v>
      </c>
      <c r="F9" s="2">
        <v>106</v>
      </c>
      <c r="I9" s="1">
        <v>6</v>
      </c>
      <c r="J9" s="2">
        <v>10178</v>
      </c>
      <c r="K9" s="2">
        <v>697</v>
      </c>
      <c r="L9" s="2">
        <v>50</v>
      </c>
    </row>
    <row r="10" spans="3:17" x14ac:dyDescent="0.35">
      <c r="C10" s="1">
        <v>7</v>
      </c>
      <c r="D10" s="2">
        <v>1271</v>
      </c>
      <c r="E10" s="2">
        <v>273</v>
      </c>
      <c r="F10" s="2">
        <v>129</v>
      </c>
      <c r="I10" s="1">
        <v>7</v>
      </c>
      <c r="J10" s="2">
        <v>10191</v>
      </c>
      <c r="K10" s="2">
        <v>604</v>
      </c>
      <c r="L10" s="2">
        <v>46</v>
      </c>
    </row>
    <row r="11" spans="3:17" x14ac:dyDescent="0.35">
      <c r="C11" s="1" t="s">
        <v>12</v>
      </c>
      <c r="D11" s="2">
        <f>AVERAGE(D4:D10)</f>
        <v>1268.5714285714287</v>
      </c>
      <c r="E11" s="2">
        <f>AVERAGE(E4:E10)</f>
        <v>279</v>
      </c>
      <c r="F11" s="2">
        <f>AVERAGE(F4:F10)</f>
        <v>117.85714285714286</v>
      </c>
      <c r="I11" s="1" t="s">
        <v>12</v>
      </c>
      <c r="J11" s="2">
        <f>AVERAGE(J4:J10)</f>
        <v>10073.571428571429</v>
      </c>
      <c r="K11" s="2">
        <f>AVERAGE(K4:K10)</f>
        <v>780.28571428571433</v>
      </c>
      <c r="L11" s="2">
        <f>AVERAGE(L4:L10)</f>
        <v>62.142857142857146</v>
      </c>
    </row>
    <row r="12" spans="3:17" x14ac:dyDescent="0.35">
      <c r="C12" s="1" t="s">
        <v>13</v>
      </c>
      <c r="D12" s="2">
        <f>_xlfn.STDEV.P(D4:D10)</f>
        <v>78.038190545869725</v>
      </c>
      <c r="E12" s="2">
        <f>_xlfn.STDEV.P(E4:E10)</f>
        <v>17.776388834631177</v>
      </c>
      <c r="F12" s="2">
        <f>_xlfn.STDEV.P(F4:F10)</f>
        <v>11.776836483157114</v>
      </c>
      <c r="I12" s="1" t="s">
        <v>13</v>
      </c>
      <c r="J12" s="2">
        <f>_xlfn.STDEV.P(J4:J10)</f>
        <v>559.2456289229159</v>
      </c>
      <c r="K12" s="2">
        <f>_xlfn.STDEV.P(K4:K10)</f>
        <v>212.51602580626664</v>
      </c>
      <c r="L12" s="2">
        <f>_xlfn.STDEV.P(L4:L10)</f>
        <v>12.264100589334145</v>
      </c>
    </row>
  </sheetData>
  <mergeCells count="3">
    <mergeCell ref="C2:F2"/>
    <mergeCell ref="I2:L2"/>
    <mergeCell ref="N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FE3B-320D-4CA1-A61D-CE622A9E1329}">
  <dimension ref="B2:F6"/>
  <sheetViews>
    <sheetView workbookViewId="0">
      <selection activeCell="B2" sqref="B2:F6"/>
    </sheetView>
  </sheetViews>
  <sheetFormatPr defaultRowHeight="14.5" x14ac:dyDescent="0.35"/>
  <cols>
    <col min="2" max="2" width="13.54296875" customWidth="1"/>
    <col min="3" max="3" width="13.1796875" customWidth="1"/>
    <col min="4" max="4" width="13.90625" customWidth="1"/>
    <col min="5" max="5" width="14.6328125" customWidth="1"/>
    <col min="6" max="6" width="14.7265625" customWidth="1"/>
  </cols>
  <sheetData>
    <row r="2" spans="2:6" x14ac:dyDescent="0.35">
      <c r="B2" s="14" t="s">
        <v>49</v>
      </c>
      <c r="C2" s="14"/>
      <c r="D2" s="14"/>
      <c r="E2" s="14"/>
      <c r="F2" s="14"/>
    </row>
    <row r="3" spans="2:6" ht="19" customHeight="1" x14ac:dyDescent="0.35">
      <c r="B3" s="8"/>
      <c r="C3" s="9" t="s">
        <v>1</v>
      </c>
      <c r="D3" s="9" t="s">
        <v>9</v>
      </c>
      <c r="E3" s="9" t="s">
        <v>2</v>
      </c>
      <c r="F3" s="9" t="s">
        <v>3</v>
      </c>
    </row>
    <row r="4" spans="2:6" x14ac:dyDescent="0.35">
      <c r="B4" s="10" t="s">
        <v>31</v>
      </c>
      <c r="C4" s="10">
        <v>252167</v>
      </c>
      <c r="D4" s="10">
        <v>31123925</v>
      </c>
      <c r="E4" s="10">
        <v>178868701</v>
      </c>
      <c r="F4" s="10">
        <v>574801813</v>
      </c>
    </row>
    <row r="5" spans="2:6" x14ac:dyDescent="0.35">
      <c r="B5" s="10" t="s">
        <v>32</v>
      </c>
      <c r="C5" s="10">
        <v>260364</v>
      </c>
      <c r="D5" s="10">
        <v>31169956</v>
      </c>
      <c r="E5" s="10">
        <v>179097231</v>
      </c>
      <c r="F5" s="10">
        <v>574842587</v>
      </c>
    </row>
    <row r="6" spans="2:6" x14ac:dyDescent="0.35">
      <c r="B6" s="10" t="s">
        <v>33</v>
      </c>
      <c r="C6" s="4">
        <f>C5/C4 - 1</f>
        <v>3.2506235946813122E-2</v>
      </c>
      <c r="D6" s="4">
        <f>D5/D4 - 1</f>
        <v>1.4789587110237701E-3</v>
      </c>
      <c r="E6" s="4">
        <f>E5/E4 - 1</f>
        <v>1.2776410781896175E-3</v>
      </c>
      <c r="F6" s="4">
        <f t="shared" ref="F6" si="0">F5/F4 - 1</f>
        <v>7.0935753990086781E-5</v>
      </c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Маслов</dc:creator>
  <cp:lastModifiedBy>Иван Маслов</cp:lastModifiedBy>
  <dcterms:created xsi:type="dcterms:W3CDTF">2015-06-05T18:17:20Z</dcterms:created>
  <dcterms:modified xsi:type="dcterms:W3CDTF">2022-05-09T09:01:25Z</dcterms:modified>
</cp:coreProperties>
</file>