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van\Documents\Mestrado\Dissertação\Apresentação\"/>
    </mc:Choice>
  </mc:AlternateContent>
  <xr:revisionPtr revIDLastSave="0" documentId="13_ncr:1_{60F14CE7-50AF-4A17-9277-723DBD0BB0E8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17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17" i="1"/>
  <c r="E16" i="1"/>
  <c r="H5" i="1"/>
  <c r="H6" i="1"/>
  <c r="H7" i="1"/>
  <c r="H4" i="1"/>
  <c r="H9" i="1"/>
  <c r="H10" i="1"/>
  <c r="H11" i="1"/>
  <c r="H12" i="1"/>
  <c r="H13" i="1"/>
  <c r="H15" i="1"/>
  <c r="H16" i="1"/>
  <c r="H14" i="1"/>
  <c r="A2" i="1"/>
  <c r="K3" i="1" s="1"/>
  <c r="F30" i="1"/>
  <c r="F29" i="1"/>
  <c r="H2" i="1"/>
  <c r="G2" i="1"/>
  <c r="I2" i="1" s="1"/>
  <c r="J2" i="1" s="1"/>
  <c r="H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I17" i="1" l="1"/>
  <c r="J17" i="1" s="1"/>
  <c r="G18" i="1"/>
  <c r="K42" i="1"/>
  <c r="K89" i="1"/>
  <c r="K81" i="1"/>
  <c r="K73" i="1"/>
  <c r="K65" i="1"/>
  <c r="K57" i="1"/>
  <c r="K49" i="1"/>
  <c r="K41" i="1"/>
  <c r="K33" i="1"/>
  <c r="K25" i="1"/>
  <c r="K17" i="1"/>
  <c r="K9" i="1"/>
  <c r="K66" i="1"/>
  <c r="K26" i="1"/>
  <c r="K88" i="1"/>
  <c r="K80" i="1"/>
  <c r="K72" i="1"/>
  <c r="K64" i="1"/>
  <c r="K56" i="1"/>
  <c r="K48" i="1"/>
  <c r="K40" i="1"/>
  <c r="K32" i="1"/>
  <c r="K24" i="1"/>
  <c r="K16" i="1"/>
  <c r="K8" i="1"/>
  <c r="K90" i="1"/>
  <c r="K18" i="1"/>
  <c r="K87" i="1"/>
  <c r="K79" i="1"/>
  <c r="K71" i="1"/>
  <c r="K63" i="1"/>
  <c r="K55" i="1"/>
  <c r="K47" i="1"/>
  <c r="K39" i="1"/>
  <c r="K31" i="1"/>
  <c r="K23" i="1"/>
  <c r="K15" i="1"/>
  <c r="K7" i="1"/>
  <c r="K74" i="1"/>
  <c r="K58" i="1"/>
  <c r="K10" i="1"/>
  <c r="K86" i="1"/>
  <c r="K78" i="1"/>
  <c r="K70" i="1"/>
  <c r="K62" i="1"/>
  <c r="K54" i="1"/>
  <c r="K46" i="1"/>
  <c r="K38" i="1"/>
  <c r="K30" i="1"/>
  <c r="K22" i="1"/>
  <c r="K14" i="1"/>
  <c r="K6" i="1"/>
  <c r="K82" i="1"/>
  <c r="K34" i="1"/>
  <c r="K85" i="1"/>
  <c r="K77" i="1"/>
  <c r="K69" i="1"/>
  <c r="K61" i="1"/>
  <c r="K53" i="1"/>
  <c r="K45" i="1"/>
  <c r="K37" i="1"/>
  <c r="K29" i="1"/>
  <c r="K21" i="1"/>
  <c r="K13" i="1"/>
  <c r="K5" i="1"/>
  <c r="K50" i="1"/>
  <c r="K84" i="1"/>
  <c r="K76" i="1"/>
  <c r="K68" i="1"/>
  <c r="K60" i="1"/>
  <c r="K52" i="1"/>
  <c r="K44" i="1"/>
  <c r="K36" i="1"/>
  <c r="K28" i="1"/>
  <c r="K20" i="1"/>
  <c r="K12" i="1"/>
  <c r="K4" i="1"/>
  <c r="K83" i="1"/>
  <c r="K75" i="1"/>
  <c r="K67" i="1"/>
  <c r="K59" i="1"/>
  <c r="K51" i="1"/>
  <c r="K43" i="1"/>
  <c r="K35" i="1"/>
  <c r="K27" i="1"/>
  <c r="K19" i="1"/>
  <c r="K11" i="1"/>
  <c r="H8" i="1"/>
  <c r="A3" i="1"/>
  <c r="G3" i="1"/>
  <c r="K2" i="1"/>
  <c r="G19" i="1" l="1"/>
  <c r="I18" i="1"/>
  <c r="J18" i="1" s="1"/>
  <c r="I3" i="1"/>
  <c r="J3" i="1" s="1"/>
  <c r="I19" i="1" l="1"/>
  <c r="J19" i="1" s="1"/>
  <c r="G20" i="1"/>
  <c r="I4" i="1"/>
  <c r="J4" i="1" s="1"/>
  <c r="G21" i="1" l="1"/>
  <c r="I20" i="1"/>
  <c r="J20" i="1" s="1"/>
  <c r="I5" i="1"/>
  <c r="J5" i="1" s="1"/>
  <c r="G22" i="1" l="1"/>
  <c r="I21" i="1"/>
  <c r="J21" i="1" s="1"/>
  <c r="I6" i="1"/>
  <c r="J6" i="1" s="1"/>
  <c r="G23" i="1" l="1"/>
  <c r="I22" i="1"/>
  <c r="J22" i="1" s="1"/>
  <c r="I7" i="1"/>
  <c r="J7" i="1" s="1"/>
  <c r="G24" i="1" l="1"/>
  <c r="I23" i="1"/>
  <c r="J23" i="1" s="1"/>
  <c r="I8" i="1"/>
  <c r="J8" i="1" s="1"/>
  <c r="I24" i="1" l="1"/>
  <c r="J24" i="1" s="1"/>
  <c r="G25" i="1"/>
  <c r="I9" i="1"/>
  <c r="J9" i="1" s="1"/>
  <c r="G26" i="1" l="1"/>
  <c r="I25" i="1"/>
  <c r="J25" i="1" s="1"/>
  <c r="I10" i="1"/>
  <c r="J10" i="1" s="1"/>
  <c r="I26" i="1" l="1"/>
  <c r="J26" i="1" s="1"/>
  <c r="G27" i="1"/>
  <c r="I11" i="1"/>
  <c r="J11" i="1" s="1"/>
  <c r="I27" i="1" l="1"/>
  <c r="J27" i="1" s="1"/>
  <c r="G28" i="1"/>
  <c r="I12" i="1"/>
  <c r="J12" i="1" s="1"/>
  <c r="G29" i="1" l="1"/>
  <c r="I28" i="1"/>
  <c r="J28" i="1" s="1"/>
  <c r="I13" i="1"/>
  <c r="J13" i="1" s="1"/>
  <c r="G30" i="1" l="1"/>
  <c r="I29" i="1"/>
  <c r="J29" i="1" s="1"/>
  <c r="I15" i="1"/>
  <c r="J15" i="1" s="1"/>
  <c r="G31" i="1" l="1"/>
  <c r="I30" i="1"/>
  <c r="J30" i="1" s="1"/>
  <c r="I16" i="1"/>
  <c r="J16" i="1" s="1"/>
  <c r="G32" i="1" l="1"/>
  <c r="I31" i="1"/>
  <c r="J31" i="1" s="1"/>
  <c r="I14" i="1"/>
  <c r="J14" i="1" s="1"/>
  <c r="I32" i="1" l="1"/>
  <c r="J32" i="1" s="1"/>
  <c r="G33" i="1"/>
  <c r="G34" i="1" l="1"/>
  <c r="I33" i="1"/>
  <c r="J33" i="1" s="1"/>
  <c r="I34" i="1" l="1"/>
  <c r="J34" i="1" s="1"/>
  <c r="G35" i="1"/>
  <c r="G36" i="1" l="1"/>
  <c r="I35" i="1"/>
  <c r="J35" i="1" s="1"/>
  <c r="G37" i="1" l="1"/>
  <c r="I36" i="1"/>
  <c r="J36" i="1" s="1"/>
  <c r="G38" i="1" l="1"/>
  <c r="I37" i="1"/>
  <c r="J37" i="1" s="1"/>
  <c r="G39" i="1" l="1"/>
  <c r="I38" i="1"/>
  <c r="J38" i="1" s="1"/>
  <c r="I39" i="1" l="1"/>
  <c r="J39" i="1" s="1"/>
  <c r="G40" i="1"/>
  <c r="G41" i="1" l="1"/>
  <c r="I40" i="1"/>
  <c r="J40" i="1" s="1"/>
  <c r="I41" i="1" l="1"/>
  <c r="J41" i="1" s="1"/>
  <c r="G42" i="1"/>
  <c r="I42" i="1" l="1"/>
  <c r="J42" i="1" s="1"/>
  <c r="G43" i="1"/>
  <c r="I43" i="1" l="1"/>
  <c r="J43" i="1" s="1"/>
  <c r="G44" i="1"/>
  <c r="G45" i="1" l="1"/>
  <c r="I44" i="1"/>
  <c r="J44" i="1" s="1"/>
  <c r="I45" i="1" l="1"/>
  <c r="J45" i="1" s="1"/>
  <c r="G46" i="1"/>
  <c r="G47" i="1" l="1"/>
  <c r="I46" i="1"/>
  <c r="J46" i="1" s="1"/>
  <c r="G48" i="1" l="1"/>
  <c r="I47" i="1"/>
  <c r="J47" i="1" s="1"/>
  <c r="I48" i="1" l="1"/>
  <c r="J48" i="1" s="1"/>
  <c r="G49" i="1"/>
  <c r="I49" i="1" l="1"/>
  <c r="J49" i="1" s="1"/>
  <c r="G50" i="1"/>
  <c r="G51" i="1" l="1"/>
  <c r="I50" i="1"/>
  <c r="J50" i="1" s="1"/>
  <c r="I51" i="1" l="1"/>
  <c r="J51" i="1" s="1"/>
  <c r="G52" i="1"/>
  <c r="G53" i="1" l="1"/>
  <c r="I52" i="1"/>
  <c r="J52" i="1" s="1"/>
  <c r="I53" i="1" l="1"/>
  <c r="J53" i="1" s="1"/>
  <c r="G54" i="1"/>
  <c r="G55" i="1" l="1"/>
  <c r="I54" i="1"/>
  <c r="J54" i="1" s="1"/>
  <c r="I55" i="1" l="1"/>
  <c r="J55" i="1" s="1"/>
  <c r="G56" i="1"/>
  <c r="G57" i="1" l="1"/>
  <c r="I56" i="1"/>
  <c r="J56" i="1" s="1"/>
  <c r="G58" i="1" l="1"/>
  <c r="I57" i="1"/>
  <c r="J57" i="1" s="1"/>
  <c r="I58" i="1" l="1"/>
  <c r="J58" i="1" s="1"/>
  <c r="G59" i="1"/>
  <c r="I59" i="1" l="1"/>
  <c r="J59" i="1" s="1"/>
  <c r="G60" i="1"/>
  <c r="G61" i="1" l="1"/>
  <c r="I60" i="1"/>
  <c r="J60" i="1" s="1"/>
  <c r="I61" i="1" l="1"/>
  <c r="J61" i="1" s="1"/>
  <c r="G62" i="1"/>
  <c r="G63" i="1" l="1"/>
  <c r="I62" i="1"/>
  <c r="J62" i="1" s="1"/>
  <c r="G64" i="1" l="1"/>
  <c r="I63" i="1"/>
  <c r="J63" i="1" s="1"/>
  <c r="I64" i="1" l="1"/>
  <c r="J64" i="1" s="1"/>
  <c r="G65" i="1"/>
  <c r="I65" i="1" l="1"/>
  <c r="J65" i="1" s="1"/>
  <c r="G66" i="1"/>
  <c r="I66" i="1" l="1"/>
  <c r="J66" i="1" s="1"/>
  <c r="G67" i="1"/>
  <c r="I67" i="1" l="1"/>
  <c r="J67" i="1" s="1"/>
  <c r="G68" i="1"/>
  <c r="G69" i="1" l="1"/>
  <c r="I68" i="1"/>
  <c r="J68" i="1" s="1"/>
  <c r="G70" i="1" l="1"/>
  <c r="I69" i="1"/>
  <c r="J69" i="1" s="1"/>
  <c r="G71" i="1" l="1"/>
  <c r="I70" i="1"/>
  <c r="J70" i="1" s="1"/>
  <c r="I71" i="1" l="1"/>
  <c r="J71" i="1" s="1"/>
  <c r="G72" i="1"/>
  <c r="G73" i="1" l="1"/>
  <c r="I72" i="1"/>
  <c r="J72" i="1" s="1"/>
  <c r="I73" i="1" l="1"/>
  <c r="J73" i="1" s="1"/>
  <c r="G74" i="1"/>
  <c r="I74" i="1" l="1"/>
  <c r="J74" i="1" s="1"/>
  <c r="G75" i="1"/>
  <c r="I75" i="1" l="1"/>
  <c r="J75" i="1" s="1"/>
  <c r="G76" i="1"/>
  <c r="G77" i="1" l="1"/>
  <c r="I76" i="1"/>
  <c r="J76" i="1" s="1"/>
  <c r="G78" i="1" l="1"/>
  <c r="I77" i="1"/>
  <c r="J77" i="1" s="1"/>
  <c r="G79" i="1" l="1"/>
  <c r="I78" i="1"/>
  <c r="J78" i="1" s="1"/>
  <c r="G80" i="1" l="1"/>
  <c r="I79" i="1"/>
  <c r="J79" i="1" s="1"/>
  <c r="G81" i="1" l="1"/>
  <c r="I80" i="1"/>
  <c r="J80" i="1" s="1"/>
  <c r="I81" i="1" l="1"/>
  <c r="J81" i="1" s="1"/>
  <c r="G82" i="1"/>
  <c r="I82" i="1" l="1"/>
  <c r="J82" i="1" s="1"/>
  <c r="G83" i="1"/>
  <c r="I83" i="1" l="1"/>
  <c r="J83" i="1" s="1"/>
  <c r="G84" i="1"/>
  <c r="G85" i="1" l="1"/>
  <c r="I84" i="1"/>
  <c r="J84" i="1" s="1"/>
  <c r="I85" i="1" l="1"/>
  <c r="J85" i="1" s="1"/>
  <c r="G86" i="1"/>
  <c r="G87" i="1" l="1"/>
  <c r="I86" i="1"/>
  <c r="J86" i="1" s="1"/>
  <c r="I87" i="1" l="1"/>
  <c r="J87" i="1" s="1"/>
  <c r="G88" i="1"/>
  <c r="G89" i="1" l="1"/>
  <c r="I88" i="1"/>
  <c r="J88" i="1" s="1"/>
  <c r="I89" i="1" l="1"/>
  <c r="J89" i="1" s="1"/>
  <c r="G90" i="1"/>
  <c r="I90" i="1" s="1"/>
  <c r="J90" i="1" s="1"/>
</calcChain>
</file>

<file path=xl/sharedStrings.xml><?xml version="1.0" encoding="utf-8"?>
<sst xmlns="http://schemas.openxmlformats.org/spreadsheetml/2006/main" count="97" uniqueCount="56">
  <si>
    <t>Capa</t>
  </si>
  <si>
    <t>Agenda</t>
  </si>
  <si>
    <t>Motivação</t>
  </si>
  <si>
    <t>Fatores Humanos</t>
  </si>
  <si>
    <t>Carga Mental</t>
  </si>
  <si>
    <t>Consc. Situac.</t>
  </si>
  <si>
    <t>Realidade Ext</t>
  </si>
  <si>
    <t>Co-Design</t>
  </si>
  <si>
    <t>Objetivos</t>
  </si>
  <si>
    <t>Materiais e Metodos</t>
  </si>
  <si>
    <t>Perfil dos participantes</t>
  </si>
  <si>
    <t>Sequencia de Analise</t>
  </si>
  <si>
    <t>#1 Demanda Mental</t>
  </si>
  <si>
    <t>#1 Nasa Score</t>
  </si>
  <si>
    <t>#1 Sagat</t>
  </si>
  <si>
    <t>#1 Question</t>
  </si>
  <si>
    <t>#1 BPM</t>
  </si>
  <si>
    <t>#1 SDNN</t>
  </si>
  <si>
    <t>#1 GSR</t>
  </si>
  <si>
    <t>Final</t>
  </si>
  <si>
    <t>#1 Final</t>
  </si>
  <si>
    <t>#2 Demanda Mental</t>
  </si>
  <si>
    <t>#2 Nasa Score</t>
  </si>
  <si>
    <t>#2 Sagat</t>
  </si>
  <si>
    <t>#2 Question</t>
  </si>
  <si>
    <t>#2 BPM</t>
  </si>
  <si>
    <t>#2 Final</t>
  </si>
  <si>
    <t>#2 GSR</t>
  </si>
  <si>
    <t>#2 SDNN</t>
  </si>
  <si>
    <t>Conclução #2</t>
  </si>
  <si>
    <t>Futuro</t>
  </si>
  <si>
    <t>Slides</t>
  </si>
  <si>
    <t>Slides Uteis</t>
  </si>
  <si>
    <t>Segundos</t>
  </si>
  <si>
    <t>Minutos</t>
  </si>
  <si>
    <t>Formato de tempo</t>
  </si>
  <si>
    <t>Expectativa</t>
  </si>
  <si>
    <t>Acumulado Segundos</t>
  </si>
  <si>
    <t>Acumulado Minutos</t>
  </si>
  <si>
    <t>VR</t>
  </si>
  <si>
    <t>Fase 3a</t>
  </si>
  <si>
    <t>Fase 3b</t>
  </si>
  <si>
    <t>Fase 3c</t>
  </si>
  <si>
    <t>Fase 4a</t>
  </si>
  <si>
    <t>Fase 4b</t>
  </si>
  <si>
    <t>Fase 5a</t>
  </si>
  <si>
    <t>Fase 5b</t>
  </si>
  <si>
    <t>Conclução #1a</t>
  </si>
  <si>
    <t>Proposta</t>
  </si>
  <si>
    <t>Merge</t>
  </si>
  <si>
    <t>Fase 1a</t>
  </si>
  <si>
    <t>Fase 1b</t>
  </si>
  <si>
    <t>Fase 2a</t>
  </si>
  <si>
    <t>Fase 2b</t>
  </si>
  <si>
    <t>Fase 2c</t>
  </si>
  <si>
    <t>Abordagem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</si>
</sst>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mm]:ss"/>
    <numFmt numFmtId="165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1" applyNumberFormat="1" applyFont="1"/>
    <xf numFmtId="2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abSelected="1" workbookViewId="0">
      <selection activeCell="M13" sqref="M13"/>
    </sheetView>
  </sheetViews>
  <sheetFormatPr defaultRowHeight="15" x14ac:dyDescent="0.25"/>
  <cols>
    <col min="3" max="3" width="19.42578125" bestFit="1" customWidth="1"/>
    <col min="10" max="10" width="17.7109375" style="1" bestFit="1" customWidth="1"/>
  </cols>
  <sheetData>
    <row r="1" spans="1:13" x14ac:dyDescent="0.25">
      <c r="D1" t="s">
        <v>31</v>
      </c>
      <c r="E1" t="s">
        <v>32</v>
      </c>
      <c r="F1" t="s">
        <v>33</v>
      </c>
      <c r="G1" t="s">
        <v>37</v>
      </c>
      <c r="H1" t="s">
        <v>34</v>
      </c>
      <c r="I1" t="s">
        <v>38</v>
      </c>
      <c r="J1" s="1" t="s">
        <v>35</v>
      </c>
      <c r="K1" t="s">
        <v>36</v>
      </c>
    </row>
    <row r="2" spans="1:13" x14ac:dyDescent="0.25">
      <c r="A2">
        <f>50/COUNT(B2:B90)</f>
        <v>0.5617977528089888</v>
      </c>
      <c r="B2">
        <v>1</v>
      </c>
      <c r="C2" t="s">
        <v>0</v>
      </c>
      <c r="D2">
        <v>1</v>
      </c>
      <c r="E2">
        <v>1</v>
      </c>
      <c r="F2">
        <v>26</v>
      </c>
      <c r="G2">
        <f>F2</f>
        <v>26</v>
      </c>
      <c r="H2">
        <f>F2/60</f>
        <v>0.43333333333333335</v>
      </c>
      <c r="I2">
        <f>G2/60</f>
        <v>0.43333333333333335</v>
      </c>
      <c r="J2" s="2" t="str">
        <f>INT(I2)&amp;":"&amp;INT((I2-INT(I2))*60)</f>
        <v>0:26</v>
      </c>
      <c r="K2" t="str">
        <f>INT($A$2*B2)&amp;":"&amp;TEXT(INT(($A$2*B2-INT($A$2*B2))*60),0)</f>
        <v>0:33</v>
      </c>
      <c r="L2" s="4"/>
    </row>
    <row r="3" spans="1:13" x14ac:dyDescent="0.25">
      <c r="A3" s="3">
        <f>A2*60</f>
        <v>33.707865168539328</v>
      </c>
      <c r="B3">
        <v>2</v>
      </c>
      <c r="C3" t="s">
        <v>1</v>
      </c>
      <c r="D3">
        <v>2</v>
      </c>
      <c r="E3">
        <f>IF(NOT(OR(C3="Agenda",C3="Final",D3=D2)),E2+1,E2+0)</f>
        <v>1</v>
      </c>
      <c r="F3">
        <v>10</v>
      </c>
      <c r="G3">
        <f>F3+G2</f>
        <v>36</v>
      </c>
      <c r="H3">
        <f t="shared" ref="H3:I63" si="0">F3/60</f>
        <v>0.16666666666666666</v>
      </c>
      <c r="I3">
        <f t="shared" si="0"/>
        <v>0.6</v>
      </c>
      <c r="J3" s="2" t="str">
        <f t="shared" ref="J3:J63" si="1">INT(I3)&amp;":"&amp;INT((I3-INT(I3))*60)</f>
        <v>0:36</v>
      </c>
      <c r="K3" t="str">
        <f t="shared" ref="K3:K66" si="2">INT($A$2*B3)&amp;":"&amp;TEXT(INT(($A$2*B3-INT($A$2*B3))*60),0)</f>
        <v>1:7</v>
      </c>
      <c r="L3" s="4"/>
      <c r="M3" s="4">
        <v>2.2222222222222223E-2</v>
      </c>
    </row>
    <row r="4" spans="1:13" x14ac:dyDescent="0.25">
      <c r="B4">
        <v>3</v>
      </c>
      <c r="C4" t="s">
        <v>2</v>
      </c>
      <c r="D4">
        <v>3</v>
      </c>
      <c r="E4">
        <f t="shared" ref="E4:E31" si="3">IF(NOT(OR(C4="Agenda",C4="Final",D4=D3)),E3+1,E3+0)</f>
        <v>2</v>
      </c>
      <c r="F4">
        <v>45</v>
      </c>
      <c r="G4">
        <f t="shared" ref="G4:G67" si="4">F4+G3</f>
        <v>81</v>
      </c>
      <c r="H4">
        <f t="shared" ref="H4:I7" si="5">F4/60</f>
        <v>0.75</v>
      </c>
      <c r="I4">
        <f t="shared" si="5"/>
        <v>1.35</v>
      </c>
      <c r="J4" s="2" t="str">
        <f t="shared" ref="J4:J7" si="6">INT(I4)&amp;":"&amp;INT((I4-INT(I4))*60)</f>
        <v>1:21</v>
      </c>
      <c r="K4" t="str">
        <f t="shared" si="2"/>
        <v>1:41</v>
      </c>
      <c r="L4" s="4"/>
      <c r="M4" s="4">
        <v>2.9166666666666664E-2</v>
      </c>
    </row>
    <row r="5" spans="1:13" x14ac:dyDescent="0.25">
      <c r="B5">
        <v>4</v>
      </c>
      <c r="C5" t="s">
        <v>48</v>
      </c>
      <c r="D5">
        <v>3</v>
      </c>
      <c r="E5">
        <f t="shared" si="3"/>
        <v>2</v>
      </c>
      <c r="F5">
        <v>5</v>
      </c>
      <c r="G5">
        <f t="shared" si="4"/>
        <v>86</v>
      </c>
      <c r="H5">
        <f t="shared" si="5"/>
        <v>8.3333333333333329E-2</v>
      </c>
      <c r="I5">
        <f t="shared" si="5"/>
        <v>1.4333333333333333</v>
      </c>
      <c r="J5" s="2" t="str">
        <f t="shared" si="6"/>
        <v>1:26</v>
      </c>
      <c r="K5" t="str">
        <f t="shared" si="2"/>
        <v>2:14</v>
      </c>
      <c r="L5" s="4"/>
      <c r="M5" s="4">
        <v>7.7083333333333337E-2</v>
      </c>
    </row>
    <row r="6" spans="1:13" x14ac:dyDescent="0.25">
      <c r="B6">
        <v>5</v>
      </c>
      <c r="C6" t="s">
        <v>48</v>
      </c>
      <c r="D6">
        <v>3</v>
      </c>
      <c r="E6">
        <f t="shared" si="3"/>
        <v>2</v>
      </c>
      <c r="F6">
        <v>5</v>
      </c>
      <c r="G6">
        <f t="shared" si="4"/>
        <v>91</v>
      </c>
      <c r="H6">
        <f t="shared" ref="H6" si="7">F6/60</f>
        <v>8.3333333333333329E-2</v>
      </c>
      <c r="I6">
        <f t="shared" ref="I6" si="8">G6/60</f>
        <v>1.5166666666666666</v>
      </c>
      <c r="J6" s="2" t="str">
        <f t="shared" ref="J6" si="9">INT(I6)&amp;":"&amp;INT((I6-INT(I6))*60)</f>
        <v>1:31</v>
      </c>
      <c r="K6" t="str">
        <f t="shared" si="2"/>
        <v>2:48</v>
      </c>
      <c r="L6" s="4"/>
      <c r="M6" s="4">
        <v>0.1013888888888889</v>
      </c>
    </row>
    <row r="7" spans="1:13" x14ac:dyDescent="0.25">
      <c r="B7">
        <v>6</v>
      </c>
      <c r="C7" t="s">
        <v>48</v>
      </c>
      <c r="D7">
        <v>3</v>
      </c>
      <c r="E7">
        <f t="shared" si="3"/>
        <v>2</v>
      </c>
      <c r="F7">
        <v>14</v>
      </c>
      <c r="G7">
        <f t="shared" si="4"/>
        <v>105</v>
      </c>
      <c r="H7">
        <f t="shared" si="5"/>
        <v>0.23333333333333334</v>
      </c>
      <c r="I7">
        <f t="shared" si="5"/>
        <v>1.75</v>
      </c>
      <c r="J7" s="2" t="str">
        <f t="shared" si="6"/>
        <v>1:45</v>
      </c>
      <c r="K7" t="str">
        <f t="shared" si="2"/>
        <v>3:22</v>
      </c>
    </row>
    <row r="8" spans="1:13" x14ac:dyDescent="0.25">
      <c r="B8">
        <v>7</v>
      </c>
      <c r="C8" t="s">
        <v>49</v>
      </c>
      <c r="D8">
        <v>3</v>
      </c>
      <c r="E8">
        <f t="shared" si="3"/>
        <v>2</v>
      </c>
      <c r="F8">
        <v>7</v>
      </c>
      <c r="G8">
        <f t="shared" si="4"/>
        <v>112</v>
      </c>
      <c r="H8">
        <f t="shared" si="0"/>
        <v>0.11666666666666667</v>
      </c>
      <c r="I8">
        <f t="shared" si="0"/>
        <v>1.8666666666666667</v>
      </c>
      <c r="J8" s="2" t="str">
        <f t="shared" si="1"/>
        <v>1:52</v>
      </c>
      <c r="K8" t="str">
        <f t="shared" si="2"/>
        <v>3:55</v>
      </c>
      <c r="L8" s="4"/>
      <c r="M8" s="4">
        <v>0.1013888888888889</v>
      </c>
    </row>
    <row r="9" spans="1:13" x14ac:dyDescent="0.25">
      <c r="B9">
        <v>8</v>
      </c>
      <c r="C9" t="s">
        <v>3</v>
      </c>
      <c r="D9">
        <v>4</v>
      </c>
      <c r="E9">
        <f t="shared" si="3"/>
        <v>3</v>
      </c>
      <c r="F9">
        <v>10</v>
      </c>
      <c r="G9">
        <f t="shared" si="4"/>
        <v>122</v>
      </c>
      <c r="H9">
        <f t="shared" si="0"/>
        <v>0.16666666666666666</v>
      </c>
      <c r="I9">
        <f t="shared" si="0"/>
        <v>2.0333333333333332</v>
      </c>
      <c r="J9" s="2" t="str">
        <f t="shared" si="1"/>
        <v>2:1</v>
      </c>
      <c r="K9" t="str">
        <f t="shared" si="2"/>
        <v>4:29</v>
      </c>
      <c r="L9" s="4"/>
      <c r="M9" s="4"/>
    </row>
    <row r="10" spans="1:13" x14ac:dyDescent="0.25">
      <c r="B10">
        <v>9</v>
      </c>
      <c r="C10" t="s">
        <v>3</v>
      </c>
      <c r="D10">
        <v>4</v>
      </c>
      <c r="E10">
        <f t="shared" si="3"/>
        <v>3</v>
      </c>
      <c r="F10">
        <v>10</v>
      </c>
      <c r="G10">
        <f t="shared" si="4"/>
        <v>132</v>
      </c>
      <c r="H10">
        <f t="shared" si="0"/>
        <v>0.16666666666666666</v>
      </c>
      <c r="I10">
        <f t="shared" si="0"/>
        <v>2.2000000000000002</v>
      </c>
      <c r="J10" s="2" t="str">
        <f t="shared" si="1"/>
        <v>2:12</v>
      </c>
      <c r="K10" t="str">
        <f t="shared" si="2"/>
        <v>5:3</v>
      </c>
    </row>
    <row r="11" spans="1:13" x14ac:dyDescent="0.25">
      <c r="B11">
        <v>10</v>
      </c>
      <c r="C11" t="s">
        <v>3</v>
      </c>
      <c r="D11">
        <v>4</v>
      </c>
      <c r="E11">
        <f t="shared" si="3"/>
        <v>3</v>
      </c>
      <c r="F11">
        <v>36</v>
      </c>
      <c r="G11">
        <f t="shared" si="4"/>
        <v>168</v>
      </c>
      <c r="H11">
        <f t="shared" si="0"/>
        <v>0.6</v>
      </c>
      <c r="I11">
        <f t="shared" si="0"/>
        <v>2.8</v>
      </c>
      <c r="J11" s="2" t="str">
        <f t="shared" si="1"/>
        <v>2:48</v>
      </c>
      <c r="K11" t="str">
        <f t="shared" si="2"/>
        <v>5:37</v>
      </c>
    </row>
    <row r="12" spans="1:13" x14ac:dyDescent="0.25">
      <c r="B12">
        <v>11</v>
      </c>
      <c r="C12" t="s">
        <v>4</v>
      </c>
      <c r="D12">
        <v>5</v>
      </c>
      <c r="E12">
        <f t="shared" si="3"/>
        <v>4</v>
      </c>
      <c r="F12">
        <v>67</v>
      </c>
      <c r="G12">
        <f t="shared" si="4"/>
        <v>235</v>
      </c>
      <c r="H12">
        <f t="shared" si="0"/>
        <v>1.1166666666666667</v>
      </c>
      <c r="I12">
        <f t="shared" si="0"/>
        <v>3.9166666666666665</v>
      </c>
      <c r="J12" s="2" t="str">
        <f t="shared" si="1"/>
        <v>3:55</v>
      </c>
      <c r="K12" t="str">
        <f t="shared" si="2"/>
        <v>6:10</v>
      </c>
      <c r="L12" s="4"/>
      <c r="M12" s="4">
        <v>0.15486111111111112</v>
      </c>
    </row>
    <row r="13" spans="1:13" x14ac:dyDescent="0.25">
      <c r="B13">
        <v>12</v>
      </c>
      <c r="C13" t="s">
        <v>5</v>
      </c>
      <c r="D13">
        <v>5</v>
      </c>
      <c r="E13">
        <f t="shared" si="3"/>
        <v>4</v>
      </c>
      <c r="F13">
        <v>68</v>
      </c>
      <c r="G13">
        <f t="shared" si="4"/>
        <v>303</v>
      </c>
      <c r="H13">
        <f t="shared" si="0"/>
        <v>1.1333333333333333</v>
      </c>
      <c r="I13">
        <f t="shared" si="0"/>
        <v>5.05</v>
      </c>
      <c r="J13" s="2" t="str">
        <f t="shared" si="1"/>
        <v>5:2</v>
      </c>
      <c r="K13" t="str">
        <f t="shared" si="2"/>
        <v>6:44</v>
      </c>
      <c r="L13" s="4"/>
    </row>
    <row r="14" spans="1:13" x14ac:dyDescent="0.25">
      <c r="B14">
        <v>13</v>
      </c>
      <c r="C14" t="s">
        <v>7</v>
      </c>
      <c r="D14">
        <v>8</v>
      </c>
      <c r="E14">
        <f t="shared" si="3"/>
        <v>5</v>
      </c>
      <c r="F14">
        <v>27</v>
      </c>
      <c r="G14">
        <f t="shared" si="4"/>
        <v>330</v>
      </c>
      <c r="H14">
        <f>F14/60</f>
        <v>0.45</v>
      </c>
      <c r="I14">
        <f>G14/60</f>
        <v>5.5</v>
      </c>
      <c r="J14" s="2" t="str">
        <f>INT(I14)&amp;":"&amp;INT((I14-INT(I14))*60)</f>
        <v>5:30</v>
      </c>
      <c r="K14" t="str">
        <f t="shared" si="2"/>
        <v>7:18</v>
      </c>
      <c r="L14" s="4">
        <v>0.26458333333333334</v>
      </c>
    </row>
    <row r="15" spans="1:13" x14ac:dyDescent="0.25">
      <c r="B15">
        <v>14</v>
      </c>
      <c r="C15" t="s">
        <v>6</v>
      </c>
      <c r="D15">
        <v>6</v>
      </c>
      <c r="E15">
        <f t="shared" si="3"/>
        <v>6</v>
      </c>
      <c r="F15">
        <v>30</v>
      </c>
      <c r="G15">
        <f t="shared" si="4"/>
        <v>360</v>
      </c>
      <c r="H15">
        <f t="shared" si="0"/>
        <v>0.5</v>
      </c>
      <c r="I15">
        <f t="shared" si="0"/>
        <v>6</v>
      </c>
      <c r="J15" s="2" t="str">
        <f t="shared" si="1"/>
        <v>6:0</v>
      </c>
      <c r="K15" t="str">
        <f t="shared" si="2"/>
        <v>7:51</v>
      </c>
      <c r="L15" s="4"/>
    </row>
    <row r="16" spans="1:13" x14ac:dyDescent="0.25">
      <c r="B16">
        <v>15</v>
      </c>
      <c r="C16" t="s">
        <v>39</v>
      </c>
      <c r="D16">
        <v>7</v>
      </c>
      <c r="E16">
        <f t="shared" si="3"/>
        <v>7</v>
      </c>
      <c r="F16">
        <v>23</v>
      </c>
      <c r="G16">
        <f t="shared" si="4"/>
        <v>383</v>
      </c>
      <c r="H16">
        <f t="shared" si="0"/>
        <v>0.38333333333333336</v>
      </c>
      <c r="I16">
        <f t="shared" si="0"/>
        <v>6.3833333333333337</v>
      </c>
      <c r="J16" s="2" t="str">
        <f t="shared" si="1"/>
        <v>6:23</v>
      </c>
      <c r="K16" t="str">
        <f t="shared" si="2"/>
        <v>8:25</v>
      </c>
    </row>
    <row r="17" spans="2:12" x14ac:dyDescent="0.25">
      <c r="B17">
        <v>16</v>
      </c>
      <c r="C17" t="s">
        <v>49</v>
      </c>
      <c r="D17">
        <v>8</v>
      </c>
      <c r="E17">
        <f t="shared" si="3"/>
        <v>8</v>
      </c>
      <c r="F17">
        <v>10</v>
      </c>
      <c r="G17">
        <f t="shared" si="4"/>
        <v>393</v>
      </c>
      <c r="H17">
        <f t="shared" ref="H17:H18" si="10">F17/60</f>
        <v>0.16666666666666666</v>
      </c>
      <c r="I17">
        <f t="shared" ref="I17:I18" si="11">G17/60</f>
        <v>6.55</v>
      </c>
      <c r="J17" s="2" t="str">
        <f t="shared" ref="J17:J18" si="12">INT(I17)&amp;":"&amp;INT((I17-INT(I17))*60)</f>
        <v>6:33</v>
      </c>
      <c r="K17" t="str">
        <f t="shared" si="2"/>
        <v>8:59</v>
      </c>
    </row>
    <row r="18" spans="2:12" x14ac:dyDescent="0.25">
      <c r="B18">
        <v>17</v>
      </c>
      <c r="C18" t="s">
        <v>1</v>
      </c>
      <c r="D18">
        <v>9</v>
      </c>
      <c r="E18">
        <f t="shared" ref="E18:E81" si="13">IF(NOT(OR(C18="Agenda",C18="Final",D18=D17)),E17+1,E17+0)</f>
        <v>8</v>
      </c>
      <c r="F18">
        <v>0</v>
      </c>
      <c r="G18">
        <f t="shared" si="4"/>
        <v>393</v>
      </c>
      <c r="H18">
        <f t="shared" si="10"/>
        <v>0</v>
      </c>
      <c r="I18">
        <f t="shared" si="11"/>
        <v>6.55</v>
      </c>
      <c r="J18" s="2" t="str">
        <f t="shared" si="12"/>
        <v>6:33</v>
      </c>
      <c r="K18" t="str">
        <f t="shared" si="2"/>
        <v>9:33</v>
      </c>
    </row>
    <row r="19" spans="2:12" x14ac:dyDescent="0.25">
      <c r="B19">
        <v>18</v>
      </c>
      <c r="C19" t="s">
        <v>8</v>
      </c>
      <c r="D19">
        <v>10</v>
      </c>
      <c r="E19">
        <f t="shared" si="13"/>
        <v>9</v>
      </c>
      <c r="F19">
        <v>75</v>
      </c>
      <c r="G19">
        <f t="shared" si="4"/>
        <v>468</v>
      </c>
      <c r="H19">
        <f t="shared" ref="H19:H82" si="14">F19/60</f>
        <v>1.25</v>
      </c>
      <c r="I19">
        <f t="shared" ref="I19:I82" si="15">G19/60</f>
        <v>7.8</v>
      </c>
      <c r="J19" s="2" t="str">
        <f t="shared" ref="J19:J82" si="16">INT(I19)&amp;":"&amp;INT((I19-INT(I19))*60)</f>
        <v>7:48</v>
      </c>
      <c r="K19" t="str">
        <f t="shared" si="2"/>
        <v>10:6</v>
      </c>
    </row>
    <row r="20" spans="2:12" x14ac:dyDescent="0.25">
      <c r="B20">
        <v>19</v>
      </c>
      <c r="C20" t="s">
        <v>55</v>
      </c>
      <c r="D20">
        <v>11</v>
      </c>
      <c r="E20">
        <f t="shared" si="13"/>
        <v>10</v>
      </c>
      <c r="F20">
        <v>30</v>
      </c>
      <c r="G20">
        <f t="shared" si="4"/>
        <v>498</v>
      </c>
      <c r="H20">
        <f t="shared" si="14"/>
        <v>0.5</v>
      </c>
      <c r="I20">
        <f t="shared" si="15"/>
        <v>8.3000000000000007</v>
      </c>
      <c r="J20" s="2" t="str">
        <f t="shared" si="16"/>
        <v>8:18</v>
      </c>
      <c r="K20" t="str">
        <f t="shared" si="2"/>
        <v>10:40</v>
      </c>
    </row>
    <row r="21" spans="2:12" x14ac:dyDescent="0.25">
      <c r="B21">
        <v>20</v>
      </c>
      <c r="C21" t="s">
        <v>1</v>
      </c>
      <c r="D21">
        <v>12</v>
      </c>
      <c r="E21">
        <f t="shared" si="13"/>
        <v>10</v>
      </c>
      <c r="F21">
        <v>0</v>
      </c>
      <c r="G21">
        <f t="shared" si="4"/>
        <v>498</v>
      </c>
      <c r="H21">
        <f t="shared" si="14"/>
        <v>0</v>
      </c>
      <c r="I21">
        <f t="shared" si="15"/>
        <v>8.3000000000000007</v>
      </c>
      <c r="J21" s="2" t="str">
        <f t="shared" si="16"/>
        <v>8:18</v>
      </c>
      <c r="K21" t="str">
        <f t="shared" si="2"/>
        <v>11:14</v>
      </c>
      <c r="L21" s="4">
        <v>0.42430555555555555</v>
      </c>
    </row>
    <row r="22" spans="2:12" x14ac:dyDescent="0.25">
      <c r="B22">
        <v>21</v>
      </c>
      <c r="C22" t="s">
        <v>9</v>
      </c>
      <c r="D22">
        <v>13</v>
      </c>
      <c r="E22">
        <f t="shared" si="13"/>
        <v>11</v>
      </c>
      <c r="F22">
        <v>58</v>
      </c>
      <c r="G22">
        <f t="shared" si="4"/>
        <v>556</v>
      </c>
      <c r="H22">
        <f t="shared" si="14"/>
        <v>0.96666666666666667</v>
      </c>
      <c r="I22">
        <f t="shared" si="15"/>
        <v>9.2666666666666675</v>
      </c>
      <c r="J22" s="2" t="str">
        <f t="shared" si="16"/>
        <v>9:16</v>
      </c>
      <c r="K22" t="str">
        <f t="shared" si="2"/>
        <v>11:47</v>
      </c>
      <c r="L22" s="4"/>
    </row>
    <row r="23" spans="2:12" x14ac:dyDescent="0.25">
      <c r="B23">
        <v>22</v>
      </c>
      <c r="C23" t="s">
        <v>50</v>
      </c>
      <c r="D23">
        <v>14</v>
      </c>
      <c r="E23">
        <f t="shared" si="13"/>
        <v>12</v>
      </c>
      <c r="F23">
        <v>14</v>
      </c>
      <c r="G23">
        <f t="shared" si="4"/>
        <v>570</v>
      </c>
      <c r="H23">
        <f t="shared" si="14"/>
        <v>0.23333333333333334</v>
      </c>
      <c r="I23">
        <f t="shared" si="15"/>
        <v>9.5</v>
      </c>
      <c r="J23" s="2" t="str">
        <f t="shared" si="16"/>
        <v>9:30</v>
      </c>
      <c r="K23" t="str">
        <f t="shared" si="2"/>
        <v>12:21</v>
      </c>
    </row>
    <row r="24" spans="2:12" x14ac:dyDescent="0.25">
      <c r="B24">
        <v>23</v>
      </c>
      <c r="C24" t="s">
        <v>51</v>
      </c>
      <c r="D24">
        <v>15</v>
      </c>
      <c r="E24">
        <f t="shared" si="13"/>
        <v>13</v>
      </c>
      <c r="F24">
        <v>34</v>
      </c>
      <c r="G24">
        <f t="shared" si="4"/>
        <v>604</v>
      </c>
      <c r="H24">
        <f t="shared" si="14"/>
        <v>0.56666666666666665</v>
      </c>
      <c r="I24">
        <f t="shared" si="15"/>
        <v>10.066666666666666</v>
      </c>
      <c r="J24" s="2" t="str">
        <f t="shared" si="16"/>
        <v>10:3</v>
      </c>
      <c r="K24" t="str">
        <f t="shared" si="2"/>
        <v>12:55</v>
      </c>
    </row>
    <row r="25" spans="2:12" x14ac:dyDescent="0.25">
      <c r="B25">
        <v>24</v>
      </c>
      <c r="C25" t="s">
        <v>52</v>
      </c>
      <c r="D25">
        <v>16</v>
      </c>
      <c r="E25">
        <f t="shared" si="13"/>
        <v>14</v>
      </c>
      <c r="F25">
        <v>27</v>
      </c>
      <c r="G25">
        <f t="shared" si="4"/>
        <v>631</v>
      </c>
      <c r="H25">
        <f t="shared" si="14"/>
        <v>0.45</v>
      </c>
      <c r="I25">
        <f t="shared" si="15"/>
        <v>10.516666666666667</v>
      </c>
      <c r="J25" s="2" t="str">
        <f t="shared" si="16"/>
        <v>10:31</v>
      </c>
      <c r="K25" t="str">
        <f t="shared" si="2"/>
        <v>13:28</v>
      </c>
    </row>
    <row r="26" spans="2:12" x14ac:dyDescent="0.25">
      <c r="B26">
        <v>25</v>
      </c>
      <c r="C26" t="s">
        <v>53</v>
      </c>
      <c r="D26">
        <v>17</v>
      </c>
      <c r="E26">
        <f t="shared" si="13"/>
        <v>15</v>
      </c>
      <c r="F26">
        <v>18</v>
      </c>
      <c r="G26">
        <f t="shared" si="4"/>
        <v>649</v>
      </c>
      <c r="H26">
        <f t="shared" si="14"/>
        <v>0.3</v>
      </c>
      <c r="I26">
        <f t="shared" si="15"/>
        <v>10.816666666666666</v>
      </c>
      <c r="J26" s="2" t="str">
        <f t="shared" si="16"/>
        <v>10:49</v>
      </c>
      <c r="K26" t="str">
        <f t="shared" si="2"/>
        <v>14:2</v>
      </c>
    </row>
    <row r="27" spans="2:12" x14ac:dyDescent="0.25">
      <c r="B27">
        <v>26</v>
      </c>
      <c r="C27" t="s">
        <v>54</v>
      </c>
      <c r="D27">
        <v>18</v>
      </c>
      <c r="E27">
        <f t="shared" si="13"/>
        <v>16</v>
      </c>
      <c r="F27">
        <v>28</v>
      </c>
      <c r="G27">
        <f t="shared" si="4"/>
        <v>677</v>
      </c>
      <c r="H27">
        <f t="shared" si="14"/>
        <v>0.46666666666666667</v>
      </c>
      <c r="I27">
        <f t="shared" si="15"/>
        <v>11.283333333333333</v>
      </c>
      <c r="J27" s="2" t="str">
        <f t="shared" si="16"/>
        <v>11:17</v>
      </c>
      <c r="K27" t="str">
        <f t="shared" si="2"/>
        <v>14:36</v>
      </c>
    </row>
    <row r="28" spans="2:12" x14ac:dyDescent="0.25">
      <c r="B28">
        <v>27</v>
      </c>
      <c r="C28" t="s">
        <v>40</v>
      </c>
      <c r="D28">
        <v>19</v>
      </c>
      <c r="E28">
        <f t="shared" si="13"/>
        <v>17</v>
      </c>
      <c r="F28">
        <v>49</v>
      </c>
      <c r="G28">
        <f t="shared" si="4"/>
        <v>726</v>
      </c>
      <c r="H28">
        <f t="shared" si="14"/>
        <v>0.81666666666666665</v>
      </c>
      <c r="I28">
        <f t="shared" si="15"/>
        <v>12.1</v>
      </c>
      <c r="J28" s="2" t="str">
        <f t="shared" si="16"/>
        <v>12:5</v>
      </c>
      <c r="K28" t="str">
        <f t="shared" si="2"/>
        <v>15:10</v>
      </c>
    </row>
    <row r="29" spans="2:12" x14ac:dyDescent="0.25">
      <c r="B29">
        <v>28</v>
      </c>
      <c r="C29" t="s">
        <v>41</v>
      </c>
      <c r="D29">
        <v>20</v>
      </c>
      <c r="E29">
        <f t="shared" si="13"/>
        <v>18</v>
      </c>
      <c r="F29">
        <f>60+22</f>
        <v>82</v>
      </c>
      <c r="G29">
        <f t="shared" si="4"/>
        <v>808</v>
      </c>
      <c r="H29">
        <f t="shared" si="14"/>
        <v>1.3666666666666667</v>
      </c>
      <c r="I29">
        <f t="shared" si="15"/>
        <v>13.466666666666667</v>
      </c>
      <c r="J29" s="2" t="str">
        <f t="shared" si="16"/>
        <v>13:28</v>
      </c>
      <c r="K29" t="str">
        <f t="shared" si="2"/>
        <v>15:43</v>
      </c>
    </row>
    <row r="30" spans="2:12" x14ac:dyDescent="0.25">
      <c r="B30">
        <v>29</v>
      </c>
      <c r="C30" t="s">
        <v>42</v>
      </c>
      <c r="D30">
        <v>21</v>
      </c>
      <c r="E30">
        <f t="shared" si="13"/>
        <v>19</v>
      </c>
      <c r="F30">
        <f>60+15</f>
        <v>75</v>
      </c>
      <c r="G30">
        <f t="shared" si="4"/>
        <v>883</v>
      </c>
      <c r="H30">
        <f t="shared" si="14"/>
        <v>1.25</v>
      </c>
      <c r="I30">
        <f t="shared" si="15"/>
        <v>14.716666666666667</v>
      </c>
      <c r="J30" s="2" t="str">
        <f t="shared" si="16"/>
        <v>14:43</v>
      </c>
      <c r="K30" t="str">
        <f t="shared" si="2"/>
        <v>16:17</v>
      </c>
      <c r="L30" s="4">
        <v>0.6430555555555556</v>
      </c>
    </row>
    <row r="31" spans="2:12" x14ac:dyDescent="0.25">
      <c r="B31">
        <v>30</v>
      </c>
      <c r="C31" t="s">
        <v>43</v>
      </c>
      <c r="D31">
        <v>22</v>
      </c>
      <c r="E31">
        <f t="shared" si="13"/>
        <v>20</v>
      </c>
      <c r="F31">
        <v>51</v>
      </c>
      <c r="G31">
        <f t="shared" si="4"/>
        <v>934</v>
      </c>
      <c r="H31">
        <f t="shared" si="14"/>
        <v>0.85</v>
      </c>
      <c r="I31">
        <f t="shared" si="15"/>
        <v>15.566666666666666</v>
      </c>
      <c r="J31" s="2" t="str">
        <f t="shared" si="16"/>
        <v>15:34</v>
      </c>
      <c r="K31" t="str">
        <f t="shared" si="2"/>
        <v>16:51</v>
      </c>
    </row>
    <row r="32" spans="2:12" x14ac:dyDescent="0.25">
      <c r="B32">
        <v>31</v>
      </c>
      <c r="C32" t="s">
        <v>44</v>
      </c>
      <c r="D32">
        <v>23</v>
      </c>
      <c r="E32">
        <f t="shared" si="13"/>
        <v>21</v>
      </c>
      <c r="F32">
        <v>32</v>
      </c>
      <c r="G32">
        <f t="shared" si="4"/>
        <v>966</v>
      </c>
      <c r="H32">
        <f t="shared" si="14"/>
        <v>0.53333333333333333</v>
      </c>
      <c r="I32">
        <f t="shared" si="15"/>
        <v>16.100000000000001</v>
      </c>
      <c r="J32" s="2" t="str">
        <f t="shared" si="16"/>
        <v>16:6</v>
      </c>
      <c r="K32" t="str">
        <f t="shared" si="2"/>
        <v>17:24</v>
      </c>
    </row>
    <row r="33" spans="2:11" x14ac:dyDescent="0.25">
      <c r="B33">
        <v>32</v>
      </c>
      <c r="C33" t="s">
        <v>45</v>
      </c>
      <c r="D33">
        <v>24</v>
      </c>
      <c r="E33">
        <f t="shared" si="13"/>
        <v>22</v>
      </c>
      <c r="F33">
        <v>30</v>
      </c>
      <c r="G33">
        <f t="shared" si="4"/>
        <v>996</v>
      </c>
      <c r="H33">
        <f t="shared" si="14"/>
        <v>0.5</v>
      </c>
      <c r="I33">
        <f t="shared" si="15"/>
        <v>16.600000000000001</v>
      </c>
      <c r="J33" s="2" t="str">
        <f t="shared" si="16"/>
        <v>16:36</v>
      </c>
      <c r="K33" t="str">
        <f t="shared" si="2"/>
        <v>17:58</v>
      </c>
    </row>
    <row r="34" spans="2:11" x14ac:dyDescent="0.25">
      <c r="B34">
        <v>33</v>
      </c>
      <c r="C34" t="s">
        <v>46</v>
      </c>
      <c r="D34">
        <v>25</v>
      </c>
      <c r="E34">
        <f t="shared" si="13"/>
        <v>23</v>
      </c>
      <c r="F34">
        <v>60</v>
      </c>
      <c r="G34">
        <f t="shared" si="4"/>
        <v>1056</v>
      </c>
      <c r="H34">
        <f t="shared" si="14"/>
        <v>1</v>
      </c>
      <c r="I34">
        <f t="shared" si="15"/>
        <v>17.600000000000001</v>
      </c>
      <c r="J34" s="2" t="str">
        <f t="shared" si="16"/>
        <v>17:36</v>
      </c>
      <c r="K34" t="str">
        <f t="shared" si="2"/>
        <v>18:32</v>
      </c>
    </row>
    <row r="35" spans="2:11" x14ac:dyDescent="0.25">
      <c r="B35">
        <v>34</v>
      </c>
      <c r="C35" t="s">
        <v>1</v>
      </c>
      <c r="D35">
        <v>26</v>
      </c>
      <c r="E35">
        <f t="shared" si="13"/>
        <v>23</v>
      </c>
      <c r="F35">
        <v>0</v>
      </c>
      <c r="G35">
        <f t="shared" si="4"/>
        <v>1056</v>
      </c>
      <c r="H35">
        <f t="shared" si="14"/>
        <v>0</v>
      </c>
      <c r="I35">
        <f t="shared" si="15"/>
        <v>17.600000000000001</v>
      </c>
      <c r="J35" s="2" t="str">
        <f t="shared" si="16"/>
        <v>17:36</v>
      </c>
      <c r="K35" t="str">
        <f t="shared" si="2"/>
        <v>19:6</v>
      </c>
    </row>
    <row r="36" spans="2:11" x14ac:dyDescent="0.25">
      <c r="B36">
        <v>35</v>
      </c>
      <c r="C36" t="s">
        <v>10</v>
      </c>
      <c r="D36">
        <v>27</v>
      </c>
      <c r="E36">
        <f t="shared" si="13"/>
        <v>24</v>
      </c>
      <c r="F36">
        <v>24</v>
      </c>
      <c r="G36">
        <f t="shared" si="4"/>
        <v>1080</v>
      </c>
      <c r="H36">
        <f t="shared" si="14"/>
        <v>0.4</v>
      </c>
      <c r="I36">
        <f t="shared" si="15"/>
        <v>18</v>
      </c>
      <c r="J36" s="2" t="str">
        <f t="shared" si="16"/>
        <v>18:0</v>
      </c>
      <c r="K36" t="str">
        <f t="shared" si="2"/>
        <v>19:39</v>
      </c>
    </row>
    <row r="37" spans="2:11" x14ac:dyDescent="0.25">
      <c r="B37">
        <v>36</v>
      </c>
      <c r="C37" t="s">
        <v>11</v>
      </c>
      <c r="D37">
        <v>28</v>
      </c>
      <c r="E37">
        <f t="shared" si="13"/>
        <v>25</v>
      </c>
      <c r="F37">
        <v>52</v>
      </c>
      <c r="G37">
        <f t="shared" si="4"/>
        <v>1132</v>
      </c>
      <c r="H37">
        <f t="shared" si="14"/>
        <v>0.8666666666666667</v>
      </c>
      <c r="I37">
        <f t="shared" si="15"/>
        <v>18.866666666666667</v>
      </c>
      <c r="J37" s="2" t="str">
        <f t="shared" si="16"/>
        <v>18:52</v>
      </c>
      <c r="K37" t="str">
        <f t="shared" si="2"/>
        <v>20:13</v>
      </c>
    </row>
    <row r="38" spans="2:11" x14ac:dyDescent="0.25">
      <c r="B38">
        <v>37</v>
      </c>
      <c r="C38" t="s">
        <v>11</v>
      </c>
      <c r="D38">
        <v>29</v>
      </c>
      <c r="E38">
        <f t="shared" si="13"/>
        <v>26</v>
      </c>
      <c r="F38">
        <v>35</v>
      </c>
      <c r="G38">
        <f t="shared" si="4"/>
        <v>1167</v>
      </c>
      <c r="H38">
        <f t="shared" si="14"/>
        <v>0.58333333333333337</v>
      </c>
      <c r="I38">
        <f t="shared" si="15"/>
        <v>19.45</v>
      </c>
      <c r="J38" s="2" t="str">
        <f t="shared" si="16"/>
        <v>19:27</v>
      </c>
      <c r="K38" t="str">
        <f t="shared" si="2"/>
        <v>20:47</v>
      </c>
    </row>
    <row r="39" spans="2:11" x14ac:dyDescent="0.25">
      <c r="B39">
        <v>38</v>
      </c>
      <c r="C39" t="s">
        <v>12</v>
      </c>
      <c r="D39">
        <v>30</v>
      </c>
      <c r="E39">
        <f t="shared" si="13"/>
        <v>27</v>
      </c>
      <c r="F39">
        <v>16</v>
      </c>
      <c r="G39">
        <f t="shared" si="4"/>
        <v>1183</v>
      </c>
      <c r="H39">
        <f t="shared" si="14"/>
        <v>0.26666666666666666</v>
      </c>
      <c r="I39">
        <f t="shared" si="15"/>
        <v>19.716666666666665</v>
      </c>
      <c r="J39" s="2" t="str">
        <f t="shared" si="16"/>
        <v>19:42</v>
      </c>
      <c r="K39" t="str">
        <f t="shared" si="2"/>
        <v>21:20</v>
      </c>
    </row>
    <row r="40" spans="2:11" x14ac:dyDescent="0.25">
      <c r="B40">
        <v>39</v>
      </c>
      <c r="C40" t="s">
        <v>12</v>
      </c>
      <c r="D40">
        <v>31</v>
      </c>
      <c r="E40">
        <f t="shared" si="13"/>
        <v>28</v>
      </c>
      <c r="F40">
        <v>32</v>
      </c>
      <c r="G40">
        <f t="shared" si="4"/>
        <v>1215</v>
      </c>
      <c r="H40">
        <f t="shared" si="14"/>
        <v>0.53333333333333333</v>
      </c>
      <c r="I40">
        <f t="shared" si="15"/>
        <v>20.25</v>
      </c>
      <c r="J40" s="2" t="str">
        <f t="shared" si="16"/>
        <v>20:15</v>
      </c>
      <c r="K40" t="str">
        <f t="shared" si="2"/>
        <v>21:54</v>
      </c>
    </row>
    <row r="41" spans="2:11" x14ac:dyDescent="0.25">
      <c r="B41">
        <v>40</v>
      </c>
      <c r="C41" t="s">
        <v>13</v>
      </c>
      <c r="D41">
        <v>32</v>
      </c>
      <c r="E41">
        <f t="shared" si="13"/>
        <v>29</v>
      </c>
      <c r="F41">
        <v>14</v>
      </c>
      <c r="G41">
        <f t="shared" si="4"/>
        <v>1229</v>
      </c>
      <c r="H41">
        <f t="shared" si="14"/>
        <v>0.23333333333333334</v>
      </c>
      <c r="I41">
        <f t="shared" si="15"/>
        <v>20.483333333333334</v>
      </c>
      <c r="J41" s="2" t="str">
        <f t="shared" si="16"/>
        <v>20:29</v>
      </c>
      <c r="K41" t="str">
        <f t="shared" si="2"/>
        <v>22:28</v>
      </c>
    </row>
    <row r="42" spans="2:11" x14ac:dyDescent="0.25">
      <c r="B42">
        <v>41</v>
      </c>
      <c r="C42" t="s">
        <v>13</v>
      </c>
      <c r="D42">
        <v>33</v>
      </c>
      <c r="E42">
        <f t="shared" si="13"/>
        <v>30</v>
      </c>
      <c r="F42">
        <v>12</v>
      </c>
      <c r="G42">
        <f t="shared" si="4"/>
        <v>1241</v>
      </c>
      <c r="H42">
        <f t="shared" si="14"/>
        <v>0.2</v>
      </c>
      <c r="I42">
        <f t="shared" si="15"/>
        <v>20.683333333333334</v>
      </c>
      <c r="J42" s="2" t="str">
        <f t="shared" si="16"/>
        <v>20:41</v>
      </c>
      <c r="K42" t="str">
        <f t="shared" si="2"/>
        <v>23:2</v>
      </c>
    </row>
    <row r="43" spans="2:11" x14ac:dyDescent="0.25">
      <c r="B43">
        <v>42</v>
      </c>
      <c r="C43" t="s">
        <v>13</v>
      </c>
      <c r="D43">
        <v>34</v>
      </c>
      <c r="E43">
        <f t="shared" si="13"/>
        <v>31</v>
      </c>
      <c r="F43">
        <v>28</v>
      </c>
      <c r="G43">
        <f t="shared" si="4"/>
        <v>1269</v>
      </c>
      <c r="H43">
        <f t="shared" si="14"/>
        <v>0.46666666666666667</v>
      </c>
      <c r="I43">
        <f t="shared" si="15"/>
        <v>21.15</v>
      </c>
      <c r="J43" s="2" t="str">
        <f t="shared" si="16"/>
        <v>21:8</v>
      </c>
      <c r="K43" t="str">
        <f t="shared" si="2"/>
        <v>23:35</v>
      </c>
    </row>
    <row r="44" spans="2:11" x14ac:dyDescent="0.25">
      <c r="B44">
        <v>43</v>
      </c>
      <c r="C44" t="s">
        <v>14</v>
      </c>
      <c r="D44">
        <v>35</v>
      </c>
      <c r="E44">
        <f t="shared" si="13"/>
        <v>32</v>
      </c>
      <c r="F44">
        <v>13</v>
      </c>
      <c r="G44">
        <f t="shared" si="4"/>
        <v>1282</v>
      </c>
      <c r="H44">
        <f t="shared" si="14"/>
        <v>0.21666666666666667</v>
      </c>
      <c r="I44">
        <f t="shared" si="15"/>
        <v>21.366666666666667</v>
      </c>
      <c r="J44" s="2" t="str">
        <f t="shared" si="16"/>
        <v>21:22</v>
      </c>
      <c r="K44" t="str">
        <f t="shared" si="2"/>
        <v>24:9</v>
      </c>
    </row>
    <row r="45" spans="2:11" x14ac:dyDescent="0.25">
      <c r="B45">
        <v>44</v>
      </c>
      <c r="C45" t="s">
        <v>14</v>
      </c>
      <c r="D45">
        <v>36</v>
      </c>
      <c r="E45">
        <f t="shared" si="13"/>
        <v>33</v>
      </c>
      <c r="F45">
        <v>30</v>
      </c>
      <c r="G45">
        <f t="shared" si="4"/>
        <v>1312</v>
      </c>
      <c r="H45">
        <f t="shared" si="14"/>
        <v>0.5</v>
      </c>
      <c r="I45">
        <f t="shared" si="15"/>
        <v>21.866666666666667</v>
      </c>
      <c r="J45" s="2" t="str">
        <f t="shared" si="16"/>
        <v>21:52</v>
      </c>
      <c r="K45" t="str">
        <f t="shared" si="2"/>
        <v>24:43</v>
      </c>
    </row>
    <row r="46" spans="2:11" x14ac:dyDescent="0.25">
      <c r="B46">
        <v>45</v>
      </c>
      <c r="C46" t="s">
        <v>15</v>
      </c>
      <c r="D46">
        <v>37</v>
      </c>
      <c r="E46">
        <f t="shared" si="13"/>
        <v>34</v>
      </c>
      <c r="F46">
        <v>32</v>
      </c>
      <c r="G46">
        <f t="shared" si="4"/>
        <v>1344</v>
      </c>
      <c r="H46">
        <f t="shared" si="14"/>
        <v>0.53333333333333333</v>
      </c>
      <c r="I46">
        <f t="shared" si="15"/>
        <v>22.4</v>
      </c>
      <c r="J46" s="2" t="str">
        <f t="shared" si="16"/>
        <v>22:23</v>
      </c>
      <c r="K46" t="str">
        <f t="shared" si="2"/>
        <v>25:16</v>
      </c>
    </row>
    <row r="47" spans="2:11" x14ac:dyDescent="0.25">
      <c r="B47">
        <v>46</v>
      </c>
      <c r="C47" t="s">
        <v>15</v>
      </c>
      <c r="D47">
        <v>38</v>
      </c>
      <c r="E47">
        <f t="shared" si="13"/>
        <v>35</v>
      </c>
      <c r="F47">
        <v>31</v>
      </c>
      <c r="G47">
        <f t="shared" si="4"/>
        <v>1375</v>
      </c>
      <c r="H47">
        <f t="shared" si="14"/>
        <v>0.51666666666666672</v>
      </c>
      <c r="I47">
        <f t="shared" si="15"/>
        <v>22.916666666666668</v>
      </c>
      <c r="J47" s="2" t="str">
        <f t="shared" si="16"/>
        <v>22:55</v>
      </c>
      <c r="K47" t="str">
        <f t="shared" si="2"/>
        <v>25:50</v>
      </c>
    </row>
    <row r="48" spans="2:11" x14ac:dyDescent="0.25">
      <c r="B48">
        <v>47</v>
      </c>
      <c r="C48" t="s">
        <v>16</v>
      </c>
      <c r="D48">
        <v>39</v>
      </c>
      <c r="E48">
        <f t="shared" si="13"/>
        <v>36</v>
      </c>
      <c r="F48">
        <v>13</v>
      </c>
      <c r="G48">
        <f t="shared" si="4"/>
        <v>1388</v>
      </c>
      <c r="H48">
        <f t="shared" si="14"/>
        <v>0.21666666666666667</v>
      </c>
      <c r="I48">
        <f t="shared" si="15"/>
        <v>23.133333333333333</v>
      </c>
      <c r="J48" s="2" t="str">
        <f t="shared" si="16"/>
        <v>23:7</v>
      </c>
      <c r="K48" t="str">
        <f t="shared" si="2"/>
        <v>26:24</v>
      </c>
    </row>
    <row r="49" spans="2:11" x14ac:dyDescent="0.25">
      <c r="B49">
        <v>48</v>
      </c>
      <c r="C49" t="s">
        <v>16</v>
      </c>
      <c r="D49">
        <v>40</v>
      </c>
      <c r="E49">
        <f t="shared" si="13"/>
        <v>37</v>
      </c>
      <c r="F49">
        <v>10</v>
      </c>
      <c r="G49">
        <f t="shared" si="4"/>
        <v>1398</v>
      </c>
      <c r="H49">
        <f t="shared" si="14"/>
        <v>0.16666666666666666</v>
      </c>
      <c r="I49">
        <f t="shared" si="15"/>
        <v>23.3</v>
      </c>
      <c r="J49" s="2" t="str">
        <f t="shared" si="16"/>
        <v>23:18</v>
      </c>
      <c r="K49" t="str">
        <f t="shared" si="2"/>
        <v>26:57</v>
      </c>
    </row>
    <row r="50" spans="2:11" x14ac:dyDescent="0.25">
      <c r="B50">
        <v>49</v>
      </c>
      <c r="C50" t="s">
        <v>16</v>
      </c>
      <c r="D50">
        <v>41</v>
      </c>
      <c r="E50">
        <f t="shared" si="13"/>
        <v>38</v>
      </c>
      <c r="F50">
        <v>18</v>
      </c>
      <c r="G50">
        <f t="shared" si="4"/>
        <v>1416</v>
      </c>
      <c r="H50">
        <f t="shared" si="14"/>
        <v>0.3</v>
      </c>
      <c r="I50">
        <f t="shared" si="15"/>
        <v>23.6</v>
      </c>
      <c r="J50" s="2" t="str">
        <f t="shared" si="16"/>
        <v>23:36</v>
      </c>
      <c r="K50" t="str">
        <f t="shared" si="2"/>
        <v>27:31</v>
      </c>
    </row>
    <row r="51" spans="2:11" x14ac:dyDescent="0.25">
      <c r="B51">
        <v>50</v>
      </c>
      <c r="C51" t="s">
        <v>17</v>
      </c>
      <c r="D51">
        <v>42</v>
      </c>
      <c r="E51">
        <f t="shared" si="13"/>
        <v>39</v>
      </c>
      <c r="F51">
        <v>8</v>
      </c>
      <c r="G51">
        <f t="shared" si="4"/>
        <v>1424</v>
      </c>
      <c r="H51">
        <f t="shared" si="14"/>
        <v>0.13333333333333333</v>
      </c>
      <c r="I51">
        <f t="shared" si="15"/>
        <v>23.733333333333334</v>
      </c>
      <c r="J51" s="2" t="str">
        <f t="shared" si="16"/>
        <v>23:44</v>
      </c>
      <c r="K51" t="str">
        <f t="shared" si="2"/>
        <v>28:5</v>
      </c>
    </row>
    <row r="52" spans="2:11" x14ac:dyDescent="0.25">
      <c r="B52">
        <v>51</v>
      </c>
      <c r="C52" t="s">
        <v>17</v>
      </c>
      <c r="D52">
        <v>43</v>
      </c>
      <c r="E52">
        <f t="shared" si="13"/>
        <v>40</v>
      </c>
      <c r="F52">
        <v>26</v>
      </c>
      <c r="G52">
        <f t="shared" si="4"/>
        <v>1450</v>
      </c>
      <c r="H52">
        <f t="shared" si="14"/>
        <v>0.43333333333333335</v>
      </c>
      <c r="I52">
        <f t="shared" si="15"/>
        <v>24.166666666666668</v>
      </c>
      <c r="J52" s="2" t="str">
        <f t="shared" si="16"/>
        <v>24:10</v>
      </c>
      <c r="K52" t="str">
        <f t="shared" si="2"/>
        <v>28:39</v>
      </c>
    </row>
    <row r="53" spans="2:11" x14ac:dyDescent="0.25">
      <c r="B53">
        <v>52</v>
      </c>
      <c r="C53" t="s">
        <v>18</v>
      </c>
      <c r="D53">
        <v>44</v>
      </c>
      <c r="E53">
        <f t="shared" si="13"/>
        <v>41</v>
      </c>
      <c r="F53">
        <v>37</v>
      </c>
      <c r="G53">
        <f t="shared" si="4"/>
        <v>1487</v>
      </c>
      <c r="H53">
        <f t="shared" si="14"/>
        <v>0.6166666666666667</v>
      </c>
      <c r="I53">
        <f t="shared" si="15"/>
        <v>24.783333333333335</v>
      </c>
      <c r="J53" s="2" t="str">
        <f t="shared" si="16"/>
        <v>24:47</v>
      </c>
      <c r="K53" t="str">
        <f t="shared" si="2"/>
        <v>29:12</v>
      </c>
    </row>
    <row r="54" spans="2:11" x14ac:dyDescent="0.25">
      <c r="B54">
        <v>53</v>
      </c>
      <c r="C54" t="s">
        <v>18</v>
      </c>
      <c r="D54">
        <v>45</v>
      </c>
      <c r="E54">
        <f t="shared" si="13"/>
        <v>42</v>
      </c>
      <c r="F54">
        <v>29</v>
      </c>
      <c r="G54">
        <f t="shared" si="4"/>
        <v>1516</v>
      </c>
      <c r="H54">
        <f t="shared" si="14"/>
        <v>0.48333333333333334</v>
      </c>
      <c r="I54">
        <f t="shared" si="15"/>
        <v>25.266666666666666</v>
      </c>
      <c r="J54" s="2" t="str">
        <f t="shared" si="16"/>
        <v>25:15</v>
      </c>
      <c r="K54" t="str">
        <f t="shared" si="2"/>
        <v>29:46</v>
      </c>
    </row>
    <row r="55" spans="2:11" x14ac:dyDescent="0.25">
      <c r="B55">
        <v>54</v>
      </c>
      <c r="C55" t="s">
        <v>20</v>
      </c>
      <c r="D55">
        <v>46</v>
      </c>
      <c r="E55">
        <f t="shared" si="13"/>
        <v>43</v>
      </c>
      <c r="F55">
        <v>56</v>
      </c>
      <c r="G55">
        <f t="shared" si="4"/>
        <v>1572</v>
      </c>
      <c r="H55">
        <f t="shared" si="14"/>
        <v>0.93333333333333335</v>
      </c>
      <c r="I55">
        <f t="shared" si="15"/>
        <v>26.2</v>
      </c>
      <c r="J55" s="2" t="str">
        <f t="shared" si="16"/>
        <v>26:12</v>
      </c>
      <c r="K55" t="str">
        <f t="shared" si="2"/>
        <v>30:20</v>
      </c>
    </row>
    <row r="56" spans="2:11" x14ac:dyDescent="0.25">
      <c r="B56">
        <v>55</v>
      </c>
      <c r="C56" t="s">
        <v>20</v>
      </c>
      <c r="D56">
        <v>47</v>
      </c>
      <c r="E56">
        <f t="shared" si="13"/>
        <v>44</v>
      </c>
      <c r="F56">
        <v>8</v>
      </c>
      <c r="G56">
        <f t="shared" si="4"/>
        <v>1580</v>
      </c>
      <c r="H56">
        <f t="shared" si="14"/>
        <v>0.13333333333333333</v>
      </c>
      <c r="I56">
        <f t="shared" si="15"/>
        <v>26.333333333333332</v>
      </c>
      <c r="J56" s="2" t="str">
        <f t="shared" si="16"/>
        <v>26:19</v>
      </c>
      <c r="K56" t="str">
        <f t="shared" si="2"/>
        <v>30:53</v>
      </c>
    </row>
    <row r="57" spans="2:11" x14ac:dyDescent="0.25">
      <c r="B57">
        <v>56</v>
      </c>
      <c r="C57" t="s">
        <v>20</v>
      </c>
      <c r="D57">
        <v>48</v>
      </c>
      <c r="E57">
        <f t="shared" si="13"/>
        <v>45</v>
      </c>
      <c r="F57">
        <v>7</v>
      </c>
      <c r="G57">
        <f t="shared" si="4"/>
        <v>1587</v>
      </c>
      <c r="H57">
        <f t="shared" si="14"/>
        <v>0.11666666666666667</v>
      </c>
      <c r="I57">
        <f t="shared" si="15"/>
        <v>26.45</v>
      </c>
      <c r="J57" s="2" t="str">
        <f t="shared" si="16"/>
        <v>26:27</v>
      </c>
      <c r="K57" t="str">
        <f t="shared" si="2"/>
        <v>31:27</v>
      </c>
    </row>
    <row r="58" spans="2:11" x14ac:dyDescent="0.25">
      <c r="B58">
        <v>57</v>
      </c>
      <c r="C58" t="s">
        <v>20</v>
      </c>
      <c r="D58">
        <v>49</v>
      </c>
      <c r="E58">
        <f t="shared" si="13"/>
        <v>46</v>
      </c>
      <c r="F58">
        <v>13</v>
      </c>
      <c r="G58">
        <f t="shared" si="4"/>
        <v>1600</v>
      </c>
      <c r="H58">
        <f t="shared" si="14"/>
        <v>0.21666666666666667</v>
      </c>
      <c r="I58">
        <f t="shared" si="15"/>
        <v>26.666666666666668</v>
      </c>
      <c r="J58" s="2" t="str">
        <f t="shared" si="16"/>
        <v>26:40</v>
      </c>
      <c r="K58" t="str">
        <f t="shared" si="2"/>
        <v>32:1</v>
      </c>
    </row>
    <row r="59" spans="2:11" x14ac:dyDescent="0.25">
      <c r="B59">
        <v>58</v>
      </c>
      <c r="C59" t="s">
        <v>20</v>
      </c>
      <c r="D59">
        <v>50</v>
      </c>
      <c r="E59">
        <f t="shared" si="13"/>
        <v>47</v>
      </c>
      <c r="F59">
        <v>25</v>
      </c>
      <c r="G59">
        <f t="shared" si="4"/>
        <v>1625</v>
      </c>
      <c r="H59">
        <f t="shared" si="14"/>
        <v>0.41666666666666669</v>
      </c>
      <c r="I59">
        <f t="shared" si="15"/>
        <v>27.083333333333332</v>
      </c>
      <c r="J59" s="2" t="str">
        <f t="shared" si="16"/>
        <v>27:4</v>
      </c>
      <c r="K59" t="str">
        <f t="shared" si="2"/>
        <v>32:35</v>
      </c>
    </row>
    <row r="60" spans="2:11" x14ac:dyDescent="0.25">
      <c r="B60">
        <v>59</v>
      </c>
      <c r="C60" t="s">
        <v>21</v>
      </c>
      <c r="D60">
        <v>51</v>
      </c>
      <c r="E60">
        <f t="shared" si="13"/>
        <v>48</v>
      </c>
      <c r="F60">
        <v>14</v>
      </c>
      <c r="G60">
        <f t="shared" si="4"/>
        <v>1639</v>
      </c>
      <c r="H60">
        <f t="shared" si="14"/>
        <v>0.23333333333333334</v>
      </c>
      <c r="I60">
        <f t="shared" si="15"/>
        <v>27.316666666666666</v>
      </c>
      <c r="J60" s="2" t="str">
        <f t="shared" si="16"/>
        <v>27:19</v>
      </c>
      <c r="K60" t="str">
        <f t="shared" si="2"/>
        <v>33:8</v>
      </c>
    </row>
    <row r="61" spans="2:11" x14ac:dyDescent="0.25">
      <c r="B61">
        <v>60</v>
      </c>
      <c r="C61" t="s">
        <v>21</v>
      </c>
      <c r="D61">
        <v>52</v>
      </c>
      <c r="E61">
        <f t="shared" si="13"/>
        <v>49</v>
      </c>
      <c r="F61">
        <v>42</v>
      </c>
      <c r="G61">
        <f t="shared" si="4"/>
        <v>1681</v>
      </c>
      <c r="H61">
        <f t="shared" si="14"/>
        <v>0.7</v>
      </c>
      <c r="I61">
        <f t="shared" si="15"/>
        <v>28.016666666666666</v>
      </c>
      <c r="J61" s="2" t="str">
        <f t="shared" si="16"/>
        <v>28:0</v>
      </c>
      <c r="K61" t="str">
        <f t="shared" si="2"/>
        <v>33:42</v>
      </c>
    </row>
    <row r="62" spans="2:11" x14ac:dyDescent="0.25">
      <c r="B62">
        <v>61</v>
      </c>
      <c r="C62" t="s">
        <v>22</v>
      </c>
      <c r="D62">
        <v>53</v>
      </c>
      <c r="E62">
        <f t="shared" si="13"/>
        <v>50</v>
      </c>
      <c r="F62">
        <v>25</v>
      </c>
      <c r="G62">
        <f t="shared" si="4"/>
        <v>1706</v>
      </c>
      <c r="H62">
        <f t="shared" si="14"/>
        <v>0.41666666666666669</v>
      </c>
      <c r="I62">
        <f t="shared" si="15"/>
        <v>28.433333333333334</v>
      </c>
      <c r="J62" s="2" t="str">
        <f t="shared" si="16"/>
        <v>28:26</v>
      </c>
      <c r="K62" t="str">
        <f t="shared" si="2"/>
        <v>34:16</v>
      </c>
    </row>
    <row r="63" spans="2:11" x14ac:dyDescent="0.25">
      <c r="B63">
        <v>62</v>
      </c>
      <c r="C63" t="s">
        <v>22</v>
      </c>
      <c r="D63">
        <v>54</v>
      </c>
      <c r="E63">
        <f t="shared" si="13"/>
        <v>51</v>
      </c>
      <c r="F63">
        <v>20</v>
      </c>
      <c r="G63">
        <f t="shared" si="4"/>
        <v>1726</v>
      </c>
      <c r="H63">
        <f t="shared" si="14"/>
        <v>0.33333333333333331</v>
      </c>
      <c r="I63">
        <f t="shared" si="15"/>
        <v>28.766666666666666</v>
      </c>
      <c r="J63" s="2" t="str">
        <f t="shared" si="16"/>
        <v>28:45</v>
      </c>
      <c r="K63" t="str">
        <f t="shared" si="2"/>
        <v>34:49</v>
      </c>
    </row>
    <row r="64" spans="2:11" x14ac:dyDescent="0.25">
      <c r="B64">
        <v>63</v>
      </c>
      <c r="C64" t="s">
        <v>23</v>
      </c>
      <c r="D64">
        <v>55</v>
      </c>
      <c r="E64">
        <f t="shared" si="13"/>
        <v>52</v>
      </c>
      <c r="F64">
        <v>13</v>
      </c>
      <c r="G64">
        <f t="shared" si="4"/>
        <v>1739</v>
      </c>
      <c r="H64">
        <f t="shared" si="14"/>
        <v>0.21666666666666667</v>
      </c>
      <c r="I64">
        <f t="shared" si="15"/>
        <v>28.983333333333334</v>
      </c>
      <c r="J64" s="2" t="str">
        <f t="shared" si="16"/>
        <v>28:59</v>
      </c>
      <c r="K64" t="str">
        <f t="shared" si="2"/>
        <v>35:23</v>
      </c>
    </row>
    <row r="65" spans="2:11" x14ac:dyDescent="0.25">
      <c r="B65">
        <v>64</v>
      </c>
      <c r="C65" t="s">
        <v>23</v>
      </c>
      <c r="D65">
        <v>56</v>
      </c>
      <c r="E65">
        <f t="shared" si="13"/>
        <v>53</v>
      </c>
      <c r="F65">
        <v>20</v>
      </c>
      <c r="G65">
        <f t="shared" si="4"/>
        <v>1759</v>
      </c>
      <c r="H65">
        <f t="shared" si="14"/>
        <v>0.33333333333333331</v>
      </c>
      <c r="I65">
        <f t="shared" si="15"/>
        <v>29.316666666666666</v>
      </c>
      <c r="J65" s="2" t="str">
        <f t="shared" si="16"/>
        <v>29:19</v>
      </c>
      <c r="K65" t="str">
        <f t="shared" si="2"/>
        <v>35:57</v>
      </c>
    </row>
    <row r="66" spans="2:11" x14ac:dyDescent="0.25">
      <c r="B66">
        <v>65</v>
      </c>
      <c r="C66" t="s">
        <v>24</v>
      </c>
      <c r="D66">
        <v>57</v>
      </c>
      <c r="E66">
        <f t="shared" si="13"/>
        <v>54</v>
      </c>
      <c r="F66">
        <v>20</v>
      </c>
      <c r="G66">
        <f t="shared" si="4"/>
        <v>1779</v>
      </c>
      <c r="H66">
        <f t="shared" si="14"/>
        <v>0.33333333333333331</v>
      </c>
      <c r="I66">
        <f t="shared" si="15"/>
        <v>29.65</v>
      </c>
      <c r="J66" s="2" t="str">
        <f t="shared" si="16"/>
        <v>29:38</v>
      </c>
      <c r="K66" t="str">
        <f t="shared" si="2"/>
        <v>36:31</v>
      </c>
    </row>
    <row r="67" spans="2:11" x14ac:dyDescent="0.25">
      <c r="B67">
        <v>66</v>
      </c>
      <c r="C67" t="s">
        <v>24</v>
      </c>
      <c r="D67">
        <v>58</v>
      </c>
      <c r="E67">
        <f t="shared" si="13"/>
        <v>55</v>
      </c>
      <c r="F67">
        <v>20</v>
      </c>
      <c r="G67">
        <f t="shared" si="4"/>
        <v>1799</v>
      </c>
      <c r="H67">
        <f t="shared" si="14"/>
        <v>0.33333333333333331</v>
      </c>
      <c r="I67">
        <f t="shared" si="15"/>
        <v>29.983333333333334</v>
      </c>
      <c r="J67" s="2" t="str">
        <f t="shared" si="16"/>
        <v>29:59</v>
      </c>
      <c r="K67" t="str">
        <f t="shared" ref="K67:K90" si="17">INT($A$2*B67)&amp;":"&amp;TEXT(INT(($A$2*B67-INT($A$2*B67))*60),0)</f>
        <v>37:4</v>
      </c>
    </row>
    <row r="68" spans="2:11" x14ac:dyDescent="0.25">
      <c r="B68">
        <v>67</v>
      </c>
      <c r="C68" t="s">
        <v>24</v>
      </c>
      <c r="D68">
        <v>59</v>
      </c>
      <c r="E68">
        <f t="shared" si="13"/>
        <v>56</v>
      </c>
      <c r="F68">
        <v>20</v>
      </c>
      <c r="G68">
        <f t="shared" ref="G68:G90" si="18">F68+G67</f>
        <v>1819</v>
      </c>
      <c r="H68">
        <f t="shared" si="14"/>
        <v>0.33333333333333331</v>
      </c>
      <c r="I68">
        <f t="shared" si="15"/>
        <v>30.316666666666666</v>
      </c>
      <c r="J68" s="2" t="str">
        <f t="shared" si="16"/>
        <v>30:19</v>
      </c>
      <c r="K68" t="str">
        <f t="shared" si="17"/>
        <v>37:38</v>
      </c>
    </row>
    <row r="69" spans="2:11" x14ac:dyDescent="0.25">
      <c r="B69">
        <v>68</v>
      </c>
      <c r="C69" t="s">
        <v>25</v>
      </c>
      <c r="D69">
        <v>60</v>
      </c>
      <c r="E69">
        <f t="shared" si="13"/>
        <v>57</v>
      </c>
      <c r="F69">
        <v>20</v>
      </c>
      <c r="G69">
        <f t="shared" si="18"/>
        <v>1839</v>
      </c>
      <c r="H69">
        <f t="shared" si="14"/>
        <v>0.33333333333333331</v>
      </c>
      <c r="I69">
        <f t="shared" si="15"/>
        <v>30.65</v>
      </c>
      <c r="J69" s="2" t="str">
        <f t="shared" si="16"/>
        <v>30:38</v>
      </c>
      <c r="K69" t="str">
        <f t="shared" si="17"/>
        <v>38:12</v>
      </c>
    </row>
    <row r="70" spans="2:11" x14ac:dyDescent="0.25">
      <c r="B70">
        <v>69</v>
      </c>
      <c r="C70" t="s">
        <v>25</v>
      </c>
      <c r="D70">
        <v>61</v>
      </c>
      <c r="E70">
        <f t="shared" si="13"/>
        <v>58</v>
      </c>
      <c r="F70">
        <v>10</v>
      </c>
      <c r="G70">
        <f t="shared" si="18"/>
        <v>1849</v>
      </c>
      <c r="H70">
        <f t="shared" si="14"/>
        <v>0.16666666666666666</v>
      </c>
      <c r="I70">
        <f t="shared" si="15"/>
        <v>30.816666666666666</v>
      </c>
      <c r="J70" s="2" t="str">
        <f t="shared" si="16"/>
        <v>30:49</v>
      </c>
      <c r="K70" t="str">
        <f t="shared" si="17"/>
        <v>38:45</v>
      </c>
    </row>
    <row r="71" spans="2:11" x14ac:dyDescent="0.25">
      <c r="B71">
        <v>70</v>
      </c>
      <c r="C71" t="s">
        <v>28</v>
      </c>
      <c r="D71">
        <v>62</v>
      </c>
      <c r="E71">
        <f t="shared" si="13"/>
        <v>59</v>
      </c>
      <c r="F71">
        <v>12</v>
      </c>
      <c r="G71">
        <f t="shared" si="18"/>
        <v>1861</v>
      </c>
      <c r="H71">
        <f t="shared" si="14"/>
        <v>0.2</v>
      </c>
      <c r="I71">
        <f t="shared" si="15"/>
        <v>31.016666666666666</v>
      </c>
      <c r="J71" s="2" t="str">
        <f t="shared" si="16"/>
        <v>31:0</v>
      </c>
      <c r="K71" t="str">
        <f t="shared" si="17"/>
        <v>39:19</v>
      </c>
    </row>
    <row r="72" spans="2:11" x14ac:dyDescent="0.25">
      <c r="B72">
        <v>71</v>
      </c>
      <c r="C72" t="s">
        <v>28</v>
      </c>
      <c r="D72">
        <v>63</v>
      </c>
      <c r="E72">
        <f t="shared" si="13"/>
        <v>60</v>
      </c>
      <c r="F72">
        <v>23</v>
      </c>
      <c r="G72">
        <f t="shared" si="18"/>
        <v>1884</v>
      </c>
      <c r="H72">
        <f t="shared" si="14"/>
        <v>0.38333333333333336</v>
      </c>
      <c r="I72">
        <f t="shared" si="15"/>
        <v>31.4</v>
      </c>
      <c r="J72" s="2" t="str">
        <f t="shared" si="16"/>
        <v>31:23</v>
      </c>
      <c r="K72" t="str">
        <f t="shared" si="17"/>
        <v>39:53</v>
      </c>
    </row>
    <row r="73" spans="2:11" x14ac:dyDescent="0.25">
      <c r="B73">
        <v>72</v>
      </c>
      <c r="C73" t="s">
        <v>27</v>
      </c>
      <c r="D73">
        <v>64</v>
      </c>
      <c r="E73">
        <f t="shared" si="13"/>
        <v>61</v>
      </c>
      <c r="F73">
        <v>20</v>
      </c>
      <c r="G73">
        <f t="shared" si="18"/>
        <v>1904</v>
      </c>
      <c r="H73">
        <f t="shared" si="14"/>
        <v>0.33333333333333331</v>
      </c>
      <c r="I73">
        <f t="shared" si="15"/>
        <v>31.733333333333334</v>
      </c>
      <c r="J73" s="2" t="str">
        <f t="shared" si="16"/>
        <v>31:44</v>
      </c>
      <c r="K73" t="str">
        <f t="shared" si="17"/>
        <v>40:26</v>
      </c>
    </row>
    <row r="74" spans="2:11" x14ac:dyDescent="0.25">
      <c r="B74">
        <v>73</v>
      </c>
      <c r="C74" t="s">
        <v>27</v>
      </c>
      <c r="D74">
        <v>65</v>
      </c>
      <c r="E74">
        <f t="shared" si="13"/>
        <v>62</v>
      </c>
      <c r="F74">
        <v>25</v>
      </c>
      <c r="G74">
        <f t="shared" si="18"/>
        <v>1929</v>
      </c>
      <c r="H74">
        <f t="shared" si="14"/>
        <v>0.41666666666666669</v>
      </c>
      <c r="I74">
        <f t="shared" si="15"/>
        <v>32.15</v>
      </c>
      <c r="J74" s="2" t="str">
        <f t="shared" si="16"/>
        <v>32:8</v>
      </c>
      <c r="K74" t="str">
        <f t="shared" si="17"/>
        <v>41:0</v>
      </c>
    </row>
    <row r="75" spans="2:11" x14ac:dyDescent="0.25">
      <c r="B75">
        <v>74</v>
      </c>
      <c r="C75" t="s">
        <v>26</v>
      </c>
      <c r="D75">
        <v>66</v>
      </c>
      <c r="E75">
        <f t="shared" si="13"/>
        <v>63</v>
      </c>
      <c r="F75">
        <v>20</v>
      </c>
      <c r="G75">
        <f t="shared" si="18"/>
        <v>1949</v>
      </c>
      <c r="H75">
        <f t="shared" si="14"/>
        <v>0.33333333333333331</v>
      </c>
      <c r="I75">
        <f t="shared" si="15"/>
        <v>32.483333333333334</v>
      </c>
      <c r="J75" s="2" t="str">
        <f t="shared" si="16"/>
        <v>32:29</v>
      </c>
      <c r="K75" t="str">
        <f t="shared" si="17"/>
        <v>41:34</v>
      </c>
    </row>
    <row r="76" spans="2:11" x14ac:dyDescent="0.25">
      <c r="B76">
        <v>75</v>
      </c>
      <c r="C76" t="s">
        <v>26</v>
      </c>
      <c r="D76">
        <v>67</v>
      </c>
      <c r="E76">
        <f t="shared" si="13"/>
        <v>64</v>
      </c>
      <c r="F76">
        <v>27</v>
      </c>
      <c r="G76">
        <f t="shared" si="18"/>
        <v>1976</v>
      </c>
      <c r="H76">
        <f t="shared" si="14"/>
        <v>0.45</v>
      </c>
      <c r="I76">
        <f t="shared" si="15"/>
        <v>32.93333333333333</v>
      </c>
      <c r="J76" s="2" t="str">
        <f t="shared" si="16"/>
        <v>32:55</v>
      </c>
      <c r="K76" t="str">
        <f t="shared" si="17"/>
        <v>42:8</v>
      </c>
    </row>
    <row r="77" spans="2:11" x14ac:dyDescent="0.25">
      <c r="B77">
        <v>76</v>
      </c>
      <c r="C77" t="s">
        <v>26</v>
      </c>
      <c r="D77">
        <v>68</v>
      </c>
      <c r="E77">
        <f t="shared" si="13"/>
        <v>65</v>
      </c>
      <c r="F77">
        <v>25</v>
      </c>
      <c r="G77">
        <f t="shared" si="18"/>
        <v>2001</v>
      </c>
      <c r="H77">
        <f t="shared" si="14"/>
        <v>0.41666666666666669</v>
      </c>
      <c r="I77">
        <f t="shared" si="15"/>
        <v>33.35</v>
      </c>
      <c r="J77" s="2" t="str">
        <f t="shared" si="16"/>
        <v>33:21</v>
      </c>
      <c r="K77" t="str">
        <f t="shared" si="17"/>
        <v>42:41</v>
      </c>
    </row>
    <row r="78" spans="2:11" x14ac:dyDescent="0.25">
      <c r="B78">
        <v>77</v>
      </c>
      <c r="C78" t="s">
        <v>26</v>
      </c>
      <c r="D78">
        <v>69</v>
      </c>
      <c r="E78">
        <f t="shared" si="13"/>
        <v>66</v>
      </c>
      <c r="F78">
        <v>36</v>
      </c>
      <c r="G78">
        <f t="shared" si="18"/>
        <v>2037</v>
      </c>
      <c r="H78">
        <f t="shared" si="14"/>
        <v>0.6</v>
      </c>
      <c r="I78">
        <f t="shared" si="15"/>
        <v>33.950000000000003</v>
      </c>
      <c r="J78" s="2" t="str">
        <f t="shared" si="16"/>
        <v>33:57</v>
      </c>
      <c r="K78" t="str">
        <f t="shared" si="17"/>
        <v>43:15</v>
      </c>
    </row>
    <row r="79" spans="2:11" x14ac:dyDescent="0.25">
      <c r="B79">
        <v>78</v>
      </c>
      <c r="C79" t="s">
        <v>1</v>
      </c>
      <c r="D79">
        <v>70</v>
      </c>
      <c r="E79">
        <f t="shared" si="13"/>
        <v>66</v>
      </c>
      <c r="F79">
        <v>0</v>
      </c>
      <c r="G79">
        <f t="shared" si="18"/>
        <v>2037</v>
      </c>
      <c r="H79">
        <f t="shared" si="14"/>
        <v>0</v>
      </c>
      <c r="I79">
        <f t="shared" si="15"/>
        <v>33.950000000000003</v>
      </c>
      <c r="J79" s="2" t="str">
        <f t="shared" si="16"/>
        <v>33:57</v>
      </c>
      <c r="K79" t="str">
        <f t="shared" si="17"/>
        <v>43:49</v>
      </c>
    </row>
    <row r="80" spans="2:11" x14ac:dyDescent="0.25">
      <c r="B80">
        <v>79</v>
      </c>
      <c r="C80" t="s">
        <v>47</v>
      </c>
      <c r="D80">
        <v>71</v>
      </c>
      <c r="E80">
        <f t="shared" si="13"/>
        <v>67</v>
      </c>
      <c r="F80">
        <v>13</v>
      </c>
      <c r="G80">
        <f t="shared" si="18"/>
        <v>2050</v>
      </c>
      <c r="H80">
        <f t="shared" si="14"/>
        <v>0.21666666666666667</v>
      </c>
      <c r="I80">
        <f t="shared" si="15"/>
        <v>34.166666666666664</v>
      </c>
      <c r="J80" s="2" t="str">
        <f t="shared" si="16"/>
        <v>34:9</v>
      </c>
      <c r="K80" t="str">
        <f t="shared" si="17"/>
        <v>44:22</v>
      </c>
    </row>
    <row r="81" spans="2:11" x14ac:dyDescent="0.25">
      <c r="B81">
        <v>80</v>
      </c>
      <c r="C81" t="s">
        <v>47</v>
      </c>
      <c r="D81">
        <v>72</v>
      </c>
      <c r="E81">
        <f t="shared" si="13"/>
        <v>68</v>
      </c>
      <c r="F81">
        <v>53</v>
      </c>
      <c r="G81">
        <f t="shared" si="18"/>
        <v>2103</v>
      </c>
      <c r="H81">
        <f t="shared" si="14"/>
        <v>0.8833333333333333</v>
      </c>
      <c r="I81">
        <f t="shared" si="15"/>
        <v>35.049999999999997</v>
      </c>
      <c r="J81" s="2" t="str">
        <f t="shared" si="16"/>
        <v>35:2</v>
      </c>
      <c r="K81" t="str">
        <f t="shared" si="17"/>
        <v>44:56</v>
      </c>
    </row>
    <row r="82" spans="2:11" x14ac:dyDescent="0.25">
      <c r="B82">
        <v>81</v>
      </c>
      <c r="C82" t="s">
        <v>47</v>
      </c>
      <c r="D82">
        <v>73</v>
      </c>
      <c r="E82">
        <f t="shared" ref="E82:E90" si="19">IF(NOT(OR(C82="Agenda",C82="Final",D82=D81)),E81+1,E81+0)</f>
        <v>69</v>
      </c>
      <c r="F82">
        <v>15</v>
      </c>
      <c r="G82">
        <f t="shared" si="18"/>
        <v>2118</v>
      </c>
      <c r="H82">
        <f t="shared" si="14"/>
        <v>0.25</v>
      </c>
      <c r="I82">
        <f t="shared" si="15"/>
        <v>35.299999999999997</v>
      </c>
      <c r="J82" s="2" t="str">
        <f t="shared" si="16"/>
        <v>35:17</v>
      </c>
      <c r="K82" t="str">
        <f t="shared" si="17"/>
        <v>45:30</v>
      </c>
    </row>
    <row r="83" spans="2:11" x14ac:dyDescent="0.25">
      <c r="B83">
        <v>82</v>
      </c>
      <c r="C83" t="s">
        <v>47</v>
      </c>
      <c r="D83">
        <v>74</v>
      </c>
      <c r="E83">
        <f t="shared" si="19"/>
        <v>70</v>
      </c>
      <c r="F83">
        <v>8</v>
      </c>
      <c r="G83">
        <f t="shared" si="18"/>
        <v>2126</v>
      </c>
      <c r="H83">
        <f t="shared" ref="H83:H90" si="20">F83/60</f>
        <v>0.13333333333333333</v>
      </c>
      <c r="I83">
        <f t="shared" ref="I83:I90" si="21">G83/60</f>
        <v>35.43333333333333</v>
      </c>
      <c r="J83" s="2" t="str">
        <f t="shared" ref="J83:J90" si="22">INT(I83)&amp;":"&amp;INT((I83-INT(I83))*60)</f>
        <v>35:25</v>
      </c>
      <c r="K83" t="str">
        <f t="shared" si="17"/>
        <v>46:4</v>
      </c>
    </row>
    <row r="84" spans="2:11" x14ac:dyDescent="0.25">
      <c r="B84">
        <v>83</v>
      </c>
      <c r="C84" t="s">
        <v>29</v>
      </c>
      <c r="D84">
        <v>75</v>
      </c>
      <c r="E84">
        <f t="shared" si="19"/>
        <v>71</v>
      </c>
      <c r="F84">
        <v>45</v>
      </c>
      <c r="G84">
        <f t="shared" si="18"/>
        <v>2171</v>
      </c>
      <c r="H84">
        <f t="shared" si="20"/>
        <v>0.75</v>
      </c>
      <c r="I84">
        <f t="shared" si="21"/>
        <v>36.18333333333333</v>
      </c>
      <c r="J84" s="2" t="str">
        <f t="shared" si="22"/>
        <v>36:10</v>
      </c>
      <c r="K84" t="str">
        <f t="shared" si="17"/>
        <v>46:37</v>
      </c>
    </row>
    <row r="85" spans="2:11" x14ac:dyDescent="0.25">
      <c r="B85">
        <v>84</v>
      </c>
      <c r="C85" t="s">
        <v>30</v>
      </c>
      <c r="D85">
        <v>76</v>
      </c>
      <c r="E85">
        <f t="shared" si="19"/>
        <v>72</v>
      </c>
      <c r="F85">
        <v>17</v>
      </c>
      <c r="G85">
        <f t="shared" si="18"/>
        <v>2188</v>
      </c>
      <c r="H85">
        <f t="shared" si="20"/>
        <v>0.28333333333333333</v>
      </c>
      <c r="I85">
        <f t="shared" si="21"/>
        <v>36.466666666666669</v>
      </c>
      <c r="J85" s="2" t="str">
        <f t="shared" si="22"/>
        <v>36:28</v>
      </c>
      <c r="K85" t="str">
        <f t="shared" si="17"/>
        <v>47:11</v>
      </c>
    </row>
    <row r="86" spans="2:11" x14ac:dyDescent="0.25">
      <c r="B86">
        <v>85</v>
      </c>
      <c r="C86" t="s">
        <v>30</v>
      </c>
      <c r="D86">
        <v>77</v>
      </c>
      <c r="E86">
        <f t="shared" si="19"/>
        <v>73</v>
      </c>
      <c r="F86">
        <v>11</v>
      </c>
      <c r="G86">
        <f t="shared" si="18"/>
        <v>2199</v>
      </c>
      <c r="H86">
        <f t="shared" si="20"/>
        <v>0.18333333333333332</v>
      </c>
      <c r="I86">
        <f t="shared" si="21"/>
        <v>36.65</v>
      </c>
      <c r="J86" s="2" t="str">
        <f t="shared" si="22"/>
        <v>36:38</v>
      </c>
      <c r="K86" t="str">
        <f t="shared" si="17"/>
        <v>47:45</v>
      </c>
    </row>
    <row r="87" spans="2:11" x14ac:dyDescent="0.25">
      <c r="B87">
        <v>86</v>
      </c>
      <c r="C87" t="s">
        <v>30</v>
      </c>
      <c r="D87">
        <v>78</v>
      </c>
      <c r="E87">
        <f t="shared" si="19"/>
        <v>74</v>
      </c>
      <c r="F87">
        <v>8</v>
      </c>
      <c r="G87">
        <f t="shared" si="18"/>
        <v>2207</v>
      </c>
      <c r="H87">
        <f t="shared" si="20"/>
        <v>0.13333333333333333</v>
      </c>
      <c r="I87">
        <f t="shared" si="21"/>
        <v>36.783333333333331</v>
      </c>
      <c r="J87" s="2" t="str">
        <f t="shared" si="22"/>
        <v>36:46</v>
      </c>
      <c r="K87" t="str">
        <f t="shared" si="17"/>
        <v>48:18</v>
      </c>
    </row>
    <row r="88" spans="2:11" x14ac:dyDescent="0.25">
      <c r="B88">
        <v>87</v>
      </c>
      <c r="C88" t="s">
        <v>30</v>
      </c>
      <c r="D88">
        <v>79</v>
      </c>
      <c r="E88">
        <f t="shared" si="19"/>
        <v>75</v>
      </c>
      <c r="F88">
        <v>10</v>
      </c>
      <c r="G88">
        <f t="shared" si="18"/>
        <v>2217</v>
      </c>
      <c r="H88">
        <f t="shared" si="20"/>
        <v>0.16666666666666666</v>
      </c>
      <c r="I88">
        <f t="shared" si="21"/>
        <v>36.950000000000003</v>
      </c>
      <c r="J88" s="2" t="str">
        <f t="shared" si="22"/>
        <v>36:57</v>
      </c>
      <c r="K88" t="str">
        <f t="shared" si="17"/>
        <v>48:52</v>
      </c>
    </row>
    <row r="89" spans="2:11" x14ac:dyDescent="0.25">
      <c r="B89">
        <v>88</v>
      </c>
      <c r="C89" t="s">
        <v>30</v>
      </c>
      <c r="D89">
        <v>80</v>
      </c>
      <c r="E89">
        <f t="shared" si="19"/>
        <v>76</v>
      </c>
      <c r="F89">
        <v>10</v>
      </c>
      <c r="G89">
        <f t="shared" si="18"/>
        <v>2227</v>
      </c>
      <c r="H89">
        <f t="shared" si="20"/>
        <v>0.16666666666666666</v>
      </c>
      <c r="I89">
        <f t="shared" si="21"/>
        <v>37.116666666666667</v>
      </c>
      <c r="J89" s="2" t="str">
        <f t="shared" si="22"/>
        <v>37:7</v>
      </c>
      <c r="K89" t="str">
        <f t="shared" si="17"/>
        <v>49:26</v>
      </c>
    </row>
    <row r="90" spans="2:11" x14ac:dyDescent="0.25">
      <c r="B90">
        <v>89</v>
      </c>
      <c r="C90" t="s">
        <v>19</v>
      </c>
      <c r="D90">
        <v>81</v>
      </c>
      <c r="E90">
        <f t="shared" si="19"/>
        <v>76</v>
      </c>
      <c r="F90">
        <v>10</v>
      </c>
      <c r="G90">
        <f t="shared" si="18"/>
        <v>2237</v>
      </c>
      <c r="H90">
        <f t="shared" si="20"/>
        <v>0.16666666666666666</v>
      </c>
      <c r="I90">
        <f t="shared" si="21"/>
        <v>37.283333333333331</v>
      </c>
      <c r="J90" s="2" t="str">
        <f t="shared" si="22"/>
        <v>37:16</v>
      </c>
      <c r="K90" t="str">
        <f t="shared" si="17"/>
        <v>50:0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de Souza Rehder</dc:creator>
  <cp:lastModifiedBy>Ivan de Souza Rehder</cp:lastModifiedBy>
  <dcterms:created xsi:type="dcterms:W3CDTF">2015-06-05T18:19:34Z</dcterms:created>
  <dcterms:modified xsi:type="dcterms:W3CDTF">2022-08-01T19:01:54Z</dcterms:modified>
</cp:coreProperties>
</file>